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45" windowWidth="12600" windowHeight="12390" tabRatio="872" activeTab="0"/>
  </bookViews>
  <sheets>
    <sheet name="ToC" sheetId="20" r:id="rId1"/>
    <sheet name="Map 1" sheetId="15" r:id="rId2"/>
    <sheet name="Map 2" sheetId="83" r:id="rId3"/>
    <sheet name="Map 3" sheetId="84" r:id="rId4"/>
    <sheet name="Figure 1" sheetId="80" r:id="rId5"/>
    <sheet name="Figure 2" sheetId="81" r:id="rId6"/>
    <sheet name="Map 4" sheetId="59" r:id="rId7"/>
    <sheet name="Map 5" sheetId="60" r:id="rId8"/>
    <sheet name="Figure 3" sheetId="74" r:id="rId9"/>
    <sheet name="Figure 4" sheetId="82" r:id="rId10"/>
    <sheet name="Figure 5" sheetId="75" r:id="rId11"/>
  </sheets>
  <definedNames/>
  <calcPr calcId="145621"/>
</workbook>
</file>

<file path=xl/sharedStrings.xml><?xml version="1.0" encoding="utf-8"?>
<sst xmlns="http://schemas.openxmlformats.org/spreadsheetml/2006/main" count="3890" uniqueCount="1621">
  <si>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</si>
  <si>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</si>
  <si>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</si>
  <si>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</si>
  <si>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</si>
  <si>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</si>
  <si>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</si>
  <si>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</si>
  <si>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</si>
  <si>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</si>
  <si>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</si>
  <si>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</si>
  <si>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</si>
  <si>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</si>
  <si>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</si>
  <si>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</si>
  <si>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</si>
  <si>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</si>
  <si>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Lietuva</t>
  </si>
  <si>
    <t>Latvija</t>
  </si>
  <si>
    <t>Cataluña</t>
  </si>
  <si>
    <t>ES52</t>
  </si>
  <si>
    <t>Comunidad Valenciana</t>
  </si>
  <si>
    <t>ES53</t>
  </si>
  <si>
    <t>Illes Balears</t>
  </si>
  <si>
    <t>ES61</t>
  </si>
  <si>
    <t>Andalucía</t>
  </si>
  <si>
    <t>ES62</t>
  </si>
  <si>
    <t>Región de Murcia</t>
  </si>
  <si>
    <t>ES63</t>
  </si>
  <si>
    <t>ES64</t>
  </si>
  <si>
    <t>ES70</t>
  </si>
  <si>
    <t>ITH4</t>
  </si>
  <si>
    <t>ITH5</t>
  </si>
  <si>
    <t>ITI1</t>
  </si>
  <si>
    <t>ITI2</t>
  </si>
  <si>
    <t>ITI3</t>
  </si>
  <si>
    <t>ITI4</t>
  </si>
  <si>
    <t>Provincia Autonoma di Bolzano/Bozen</t>
  </si>
  <si>
    <t>Provincia Autonoma di Trento</t>
  </si>
  <si>
    <t>UKD6</t>
  </si>
  <si>
    <t>UKD7</t>
  </si>
  <si>
    <t>Samsun, Tokat, Çorum, Amasya</t>
  </si>
  <si>
    <t>Erzurum, Erzincan, Bayburt</t>
  </si>
  <si>
    <t>DED5</t>
  </si>
  <si>
    <t>Data not available</t>
  </si>
  <si>
    <t>DE40</t>
  </si>
  <si>
    <t>DED4</t>
  </si>
  <si>
    <t>Brandenburg</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</si>
  <si>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</si>
  <si>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</si>
  <si>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</si>
  <si>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</si>
  <si>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</si>
  <si>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</si>
  <si>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</si>
  <si>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</si>
  <si>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</si>
  <si>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</si>
  <si>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</si>
  <si>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</si>
  <si>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</si>
  <si>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</si>
  <si>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</si>
  <si>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</si>
  <si>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</si>
  <si>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</si>
  <si>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</si>
  <si>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</si>
  <si>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</si>
  <si>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</si>
  <si>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Aragón</t>
  </si>
  <si>
    <t>ES30</t>
  </si>
  <si>
    <t>Comunidad de Madrid</t>
  </si>
  <si>
    <t>ES41</t>
  </si>
  <si>
    <t>Castilla y León</t>
  </si>
  <si>
    <t>ES42</t>
  </si>
  <si>
    <t>ES43</t>
  </si>
  <si>
    <t>Extremadura</t>
  </si>
  <si>
    <t>ES51</t>
  </si>
  <si>
    <t>Flag</t>
  </si>
  <si>
    <t>Belgium</t>
  </si>
  <si>
    <t>Bulgaria</t>
  </si>
  <si>
    <t>Denmark</t>
  </si>
  <si>
    <t>Germany</t>
  </si>
  <si>
    <t>Ireland</t>
  </si>
  <si>
    <t>Greece</t>
  </si>
  <si>
    <t>Spain</t>
  </si>
  <si>
    <t>France</t>
  </si>
  <si>
    <t>Italy</t>
  </si>
  <si>
    <t>Hungary</t>
  </si>
  <si>
    <t>Netherlands</t>
  </si>
  <si>
    <t>Austria</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</si>
  <si>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</si>
  <si>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</si>
  <si>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</si>
  <si>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</si>
  <si>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</si>
  <si>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</si>
  <si>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</si>
  <si>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</si>
  <si>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</si>
  <si>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</si>
  <si>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</si>
  <si>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</si>
  <si>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</si>
  <si>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</si>
  <si>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</si>
  <si>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</si>
  <si>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</si>
  <si>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</si>
  <si>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</si>
  <si>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</si>
  <si>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</si>
  <si>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</si>
  <si>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</si>
  <si>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</si>
  <si>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</si>
  <si>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</si>
  <si>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</si>
  <si>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</si>
  <si>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</si>
  <si>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</si>
  <si>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</si>
  <si>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</si>
  <si>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</si>
  <si>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</si>
  <si>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</si>
  <si>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</si>
  <si>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</si>
  <si>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</si>
  <si>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</si>
  <si>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t>
  </si>
  <si>
    <t>Bucureşti - Ilfov</t>
  </si>
  <si>
    <t>Norway</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</si>
  <si>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</si>
  <si>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</si>
  <si>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</si>
  <si>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</si>
  <si>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</si>
  <si>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</si>
  <si>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</si>
  <si>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</si>
  <si>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</si>
  <si>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</si>
  <si>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</si>
  <si>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</si>
  <si>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</si>
  <si>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</si>
  <si>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</si>
  <si>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</si>
  <si>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</si>
  <si>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</si>
  <si>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</si>
  <si>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</si>
  <si>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</si>
  <si>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</si>
  <si>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</si>
  <si>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</si>
  <si>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</si>
  <si>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</si>
  <si>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</si>
  <si>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</si>
  <si>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</si>
  <si>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</si>
  <si>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</si>
  <si>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</si>
  <si>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</si>
  <si>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</si>
  <si>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</si>
  <si>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</si>
  <si>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</si>
  <si>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</si>
  <si>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</si>
  <si>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</si>
  <si>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</si>
  <si>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</si>
  <si>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</si>
  <si>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</si>
  <si>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</si>
  <si>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</si>
  <si>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</si>
  <si>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</si>
  <si>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</si>
  <si>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</si>
  <si>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</si>
  <si>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</si>
  <si>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</si>
  <si>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</si>
  <si>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</si>
  <si>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</si>
  <si>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</si>
  <si>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</si>
  <si>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</si>
  <si>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</si>
  <si>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</si>
  <si>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</si>
  <si>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</si>
  <si>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</si>
  <si>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</si>
  <si>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</si>
  <si>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</si>
  <si>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</si>
  <si>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</si>
  <si>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</si>
  <si>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</si>
  <si>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</si>
  <si>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</si>
  <si>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</si>
  <si>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</si>
  <si>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</si>
  <si>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</si>
  <si>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</si>
  <si>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ES11</t>
  </si>
  <si>
    <t>Galicia</t>
  </si>
  <si>
    <t>ES12</t>
  </si>
  <si>
    <t>Principado de Asturias</t>
  </si>
  <si>
    <t>ES13</t>
  </si>
  <si>
    <t>Cantabria</t>
  </si>
  <si>
    <t>ES21</t>
  </si>
  <si>
    <t>País Vasco</t>
  </si>
  <si>
    <t>ES22</t>
  </si>
  <si>
    <t>Střední Čechy</t>
  </si>
  <si>
    <t>Střední Morava</t>
  </si>
  <si>
    <t>Castilla-La Mancha</t>
  </si>
  <si>
    <t>Ciudad Autónoma de Ceuta</t>
  </si>
  <si>
    <t>Ciudad Autónoma de Melilla</t>
  </si>
  <si>
    <t>Canarias</t>
  </si>
  <si>
    <t>Northern Ireland</t>
  </si>
  <si>
    <t>Śląskie</t>
  </si>
  <si>
    <t>Świętokrzyskie</t>
  </si>
  <si>
    <t>Dolnośląskie</t>
  </si>
  <si>
    <t>Warmińsko-Mazurskie</t>
  </si>
  <si>
    <t>Região Autónoma dos Açores</t>
  </si>
  <si>
    <t>Região Autónoma da Madeira</t>
  </si>
  <si>
    <t>Łódzkie</t>
  </si>
  <si>
    <t>Małopolskie</t>
  </si>
  <si>
    <t>UKD1</t>
  </si>
  <si>
    <t>Cumbria</t>
  </si>
  <si>
    <t>Cheshire</t>
  </si>
  <si>
    <t>UKD3</t>
  </si>
  <si>
    <t>Greater Manchester</t>
  </si>
  <si>
    <t>UKD4</t>
  </si>
  <si>
    <t>Lancashire</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</si>
  <si>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</si>
  <si>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</si>
  <si>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</si>
  <si>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</si>
  <si>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</si>
  <si>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</si>
  <si>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</si>
  <si>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</si>
  <si>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</si>
  <si>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</si>
  <si>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</si>
  <si>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</si>
  <si>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</si>
  <si>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</si>
  <si>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</si>
  <si>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</si>
  <si>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</si>
  <si>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</si>
  <si>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</si>
  <si>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</si>
  <si>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</si>
  <si>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</si>
  <si>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</si>
  <si>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</si>
  <si>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</si>
  <si>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</si>
  <si>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</si>
  <si>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</si>
  <si>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</si>
  <si>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</si>
  <si>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</si>
  <si>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</si>
  <si>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RS</t>
  </si>
  <si>
    <t>Serbia</t>
  </si>
  <si>
    <t>Kýpros</t>
  </si>
  <si>
    <t>LI</t>
  </si>
  <si>
    <t>ME</t>
  </si>
  <si>
    <t>MK</t>
  </si>
  <si>
    <t>Kocaeli, Sakarya, Düzce, Bolu, Yalova</t>
  </si>
  <si>
    <t>Antalya, Isparta, Burdur</t>
  </si>
  <si>
    <t>Adana, Mersin</t>
  </si>
  <si>
    <t>Kayseri, Sivas, Yozgat</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</si>
  <si>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</si>
  <si>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</si>
  <si>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</si>
  <si>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</si>
  <si>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</si>
  <si>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</si>
  <si>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</si>
  <si>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</si>
  <si>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</si>
  <si>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</si>
  <si>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</si>
  <si>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</si>
  <si>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</si>
  <si>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</si>
  <si>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</si>
  <si>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</si>
  <si>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</si>
  <si>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</si>
  <si>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</si>
  <si>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</si>
  <si>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</si>
  <si>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</si>
  <si>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</si>
  <si>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</si>
  <si>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</si>
  <si>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</si>
  <si>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</si>
  <si>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</si>
  <si>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</si>
  <si>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</si>
  <si>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</si>
  <si>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</si>
  <si>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LV00</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</si>
  <si>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</si>
  <si>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</si>
  <si>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</si>
  <si>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</si>
  <si>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</si>
  <si>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</si>
  <si>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</si>
  <si>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</si>
  <si>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</si>
  <si>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</si>
  <si>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</si>
  <si>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</si>
  <si>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</si>
  <si>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</si>
  <si>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</si>
  <si>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</si>
  <si>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</si>
  <si>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</si>
  <si>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</si>
  <si>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</si>
  <si>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</si>
  <si>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</si>
  <si>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</si>
  <si>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</si>
  <si>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</si>
  <si>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</si>
  <si>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</si>
  <si>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</si>
  <si>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</si>
  <si>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</si>
  <si>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</si>
  <si>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</si>
  <si>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</si>
  <si>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</si>
  <si>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</si>
  <si>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</si>
  <si>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</si>
  <si>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</si>
  <si>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</si>
  <si>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</si>
  <si>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</si>
  <si>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</si>
  <si>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</si>
  <si>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</si>
  <si>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</si>
  <si>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</si>
  <si>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</si>
  <si>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</si>
  <si>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</si>
  <si>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</si>
  <si>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</si>
  <si>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</si>
  <si>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</si>
  <si>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</si>
  <si>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</si>
  <si>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</si>
  <si>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</si>
  <si>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</si>
  <si>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</si>
  <si>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</si>
  <si>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</si>
  <si>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</si>
  <si>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</si>
  <si>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</si>
  <si>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</si>
  <si>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</si>
  <si>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</si>
  <si>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</si>
  <si>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</si>
  <si>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</si>
  <si>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Poland</t>
  </si>
  <si>
    <t>Portugal</t>
  </si>
  <si>
    <t>Romania</t>
  </si>
  <si>
    <t>Slovakia</t>
  </si>
  <si>
    <t>Finland</t>
  </si>
  <si>
    <t>Sweden</t>
  </si>
  <si>
    <t>Croatia</t>
  </si>
  <si>
    <t>South Western Scotland</t>
  </si>
  <si>
    <t>UKM5</t>
  </si>
  <si>
    <t>North Eastern Scotland</t>
  </si>
  <si>
    <t>UKM6</t>
  </si>
  <si>
    <t>Highlands and Islands</t>
  </si>
  <si>
    <t>UKN0</t>
  </si>
  <si>
    <t>Liechtenstein</t>
  </si>
  <si>
    <t>NO01</t>
  </si>
  <si>
    <t>Oslo og Akershus</t>
  </si>
  <si>
    <t>NO02</t>
  </si>
  <si>
    <t>Hedmark og Oppland</t>
  </si>
  <si>
    <t>NO03</t>
  </si>
  <si>
    <t>Sør-Østlandet</t>
  </si>
  <si>
    <t>NO04</t>
  </si>
  <si>
    <t>Agder og Rogaland</t>
  </si>
  <si>
    <t>NO05</t>
  </si>
  <si>
    <t>Vestlandet</t>
  </si>
  <si>
    <t>NO06</t>
  </si>
  <si>
    <t>Trøndelag</t>
  </si>
  <si>
    <t>NO07</t>
  </si>
  <si>
    <t>Nord-Norge</t>
  </si>
  <si>
    <t>Montenegro</t>
  </si>
  <si>
    <t>TR10</t>
  </si>
  <si>
    <t>TR21</t>
  </si>
  <si>
    <t>TR22</t>
  </si>
  <si>
    <t>TR31</t>
  </si>
  <si>
    <t>TR32</t>
  </si>
  <si>
    <t>TR33</t>
  </si>
  <si>
    <t>TR41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</si>
  <si>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</si>
  <si>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</si>
  <si>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</si>
  <si>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</si>
  <si>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</si>
  <si>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</si>
  <si>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</si>
  <si>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</si>
  <si>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</si>
  <si>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</si>
  <si>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</si>
  <si>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</si>
  <si>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</si>
  <si>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</si>
  <si>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</si>
  <si>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</si>
  <si>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</si>
  <si>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</si>
  <si>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</si>
  <si>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</si>
  <si>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</si>
  <si>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ITH1</t>
  </si>
  <si>
    <t>ITH2</t>
  </si>
  <si>
    <t>ITH3</t>
  </si>
  <si>
    <t>Turkey</t>
  </si>
  <si>
    <t>Switzerland</t>
  </si>
  <si>
    <t>NUTS</t>
  </si>
  <si>
    <t>Region name</t>
  </si>
  <si>
    <t>Value</t>
  </si>
  <si>
    <t>BE10</t>
  </si>
  <si>
    <t>Région de Bruxelles-Capitale / Brussels Hoofdstedelijk Gewest</t>
  </si>
  <si>
    <t>BE21</t>
  </si>
  <si>
    <t>Prov. Antwerpen</t>
  </si>
  <si>
    <t>BE22</t>
  </si>
  <si>
    <t>Prov. Limburg (BE)</t>
  </si>
  <si>
    <t>BE23</t>
  </si>
  <si>
    <t>Prov. Oost-Vlaanderen</t>
  </si>
  <si>
    <t>BE24</t>
  </si>
  <si>
    <t>Comunidad Foral de Navarra</t>
  </si>
  <si>
    <t>ES23</t>
  </si>
  <si>
    <t>La Rioja</t>
  </si>
  <si>
    <t>ES24</t>
  </si>
  <si>
    <t>FYR of Macedonia</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</si>
  <si>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</si>
  <si>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</si>
  <si>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</si>
  <si>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</si>
  <si>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</si>
  <si>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</si>
  <si>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</si>
  <si>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</si>
  <si>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</si>
  <si>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</si>
  <si>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</si>
  <si>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</si>
  <si>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</si>
  <si>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</si>
  <si>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</si>
  <si>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</si>
  <si>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</si>
  <si>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</si>
  <si>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</si>
  <si>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</si>
  <si>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</si>
  <si>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</si>
  <si>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</si>
  <si>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</si>
  <si>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</si>
  <si>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</si>
  <si>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</si>
  <si>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</si>
  <si>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</si>
  <si>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</si>
  <si>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</si>
  <si>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</si>
  <si>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</si>
  <si>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</si>
  <si>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</si>
  <si>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</si>
  <si>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</si>
  <si>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</si>
  <si>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</si>
  <si>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</si>
  <si>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</si>
  <si>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</si>
  <si>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</si>
  <si>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</si>
  <si>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</si>
  <si>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</si>
  <si>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</si>
  <si>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</si>
  <si>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</si>
  <si>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</si>
  <si>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</si>
  <si>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</si>
  <si>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</si>
  <si>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</si>
  <si>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</si>
  <si>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</si>
  <si>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UKC1</t>
  </si>
  <si>
    <t>Tees Valley and Durham</t>
  </si>
  <si>
    <t>UKC2</t>
  </si>
  <si>
    <t>Northumberland and Tyne and Wear</t>
  </si>
  <si>
    <t>IS</t>
  </si>
  <si>
    <t>Iceland</t>
  </si>
  <si>
    <t>Former Yugoslav Republic of Macedonia</t>
  </si>
  <si>
    <t>Class</t>
  </si>
  <si>
    <t>National average</t>
  </si>
  <si>
    <t>EU-28</t>
  </si>
  <si>
    <t>Czech Republic</t>
  </si>
  <si>
    <t>Estonia</t>
  </si>
  <si>
    <t>Cyprus</t>
  </si>
  <si>
    <t>Latvia</t>
  </si>
  <si>
    <t>Lithuania</t>
  </si>
  <si>
    <t>Slovenia</t>
  </si>
  <si>
    <t>Eurostat Regional Yearbook 2014 edition</t>
  </si>
  <si>
    <t xml:space="preserve">           </t>
  </si>
  <si>
    <t>Focus on environment</t>
  </si>
  <si>
    <t>Water</t>
  </si>
  <si>
    <t>Waste</t>
  </si>
  <si>
    <t>(% of total population)</t>
  </si>
  <si>
    <t>BE_SCH_B</t>
  </si>
  <si>
    <t>BE_SCH_V</t>
  </si>
  <si>
    <t>BE_MAA_V</t>
  </si>
  <si>
    <t>BG_DAN_RBD</t>
  </si>
  <si>
    <t>BG_BKS</t>
  </si>
  <si>
    <t>BG_AEE</t>
  </si>
  <si>
    <t>BG_AEW</t>
  </si>
  <si>
    <t>CZ_DYJ</t>
  </si>
  <si>
    <t>CZ_MOR</t>
  </si>
  <si>
    <t>CZ_ELB_UM</t>
  </si>
  <si>
    <t>CZ_MOL_U</t>
  </si>
  <si>
    <t>CZ_BRK</t>
  </si>
  <si>
    <t>CZ_MOL_L</t>
  </si>
  <si>
    <t>CZ_OHR</t>
  </si>
  <si>
    <t>CZ_ODR</t>
  </si>
  <si>
    <t>IE_E</t>
  </si>
  <si>
    <t>IE_SHA</t>
  </si>
  <si>
    <t>IE_SE</t>
  </si>
  <si>
    <t>FR_SCH</t>
  </si>
  <si>
    <t>FR_MAA_C</t>
  </si>
  <si>
    <t>FR_SAM</t>
  </si>
  <si>
    <t>FR_MSL_SAR</t>
  </si>
  <si>
    <t>FR_RHI_I</t>
  </si>
  <si>
    <t>FR_CAZ</t>
  </si>
  <si>
    <t>FR_CLR</t>
  </si>
  <si>
    <t>FR_DOU</t>
  </si>
  <si>
    <t>FR_DUR</t>
  </si>
  <si>
    <t>FR_ARD</t>
  </si>
  <si>
    <t>FR_RHO_H</t>
  </si>
  <si>
    <t>FR_ISR</t>
  </si>
  <si>
    <t>FR_RHO_M</t>
  </si>
  <si>
    <t>FR_SAO</t>
  </si>
  <si>
    <t>FR_COR</t>
  </si>
  <si>
    <t>FR_ADO</t>
  </si>
  <si>
    <t>FR_CHA</t>
  </si>
  <si>
    <t>FR_CAQ</t>
  </si>
  <si>
    <t>FR_DOR</t>
  </si>
  <si>
    <t>FR_GAR</t>
  </si>
  <si>
    <t>FR_LOT</t>
  </si>
  <si>
    <t>FR_TAR</t>
  </si>
  <si>
    <t>FR_ALL</t>
  </si>
  <si>
    <t>FR_LOI_A</t>
  </si>
  <si>
    <t>FR_LOI_M</t>
  </si>
  <si>
    <t>FR_MAY</t>
  </si>
  <si>
    <t>FR_VIL</t>
  </si>
  <si>
    <t>FR_VIE</t>
  </si>
  <si>
    <t>FR_CNO</t>
  </si>
  <si>
    <t>FR_MRN</t>
  </si>
  <si>
    <t>FR_OIS</t>
  </si>
  <si>
    <t>FR_SEI_A</t>
  </si>
  <si>
    <t>FR_SEI_V</t>
  </si>
  <si>
    <t>CY_RBD</t>
  </si>
  <si>
    <t>LV_DAU</t>
  </si>
  <si>
    <t>LV_GAU</t>
  </si>
  <si>
    <t>LV_LIE</t>
  </si>
  <si>
    <t>LV_VEN_RBD</t>
  </si>
  <si>
    <t>LT_NEM</t>
  </si>
  <si>
    <t>LT_VEN_RBD</t>
  </si>
  <si>
    <t>LT_LIE</t>
  </si>
  <si>
    <t>LT_DAU</t>
  </si>
  <si>
    <t>LU_MSL</t>
  </si>
  <si>
    <t>LU_MAA</t>
  </si>
  <si>
    <t>HU_BAT</t>
  </si>
  <si>
    <t>HU_DRA</t>
  </si>
  <si>
    <t>HU_DAN</t>
  </si>
  <si>
    <t>HU_TIS</t>
  </si>
  <si>
    <t>MT_RBD</t>
  </si>
  <si>
    <t>NL_EMS</t>
  </si>
  <si>
    <t>NL_MAA</t>
  </si>
  <si>
    <t>NL_RHI</t>
  </si>
  <si>
    <t>NL_SCH</t>
  </si>
  <si>
    <t>PT_MIH</t>
  </si>
  <si>
    <t>PT_CAV</t>
  </si>
  <si>
    <t>PT_DRO</t>
  </si>
  <si>
    <t>PT_VOU</t>
  </si>
  <si>
    <t>PT_TAG</t>
  </si>
  <si>
    <t>PT_SAD</t>
  </si>
  <si>
    <t>PT_GUD</t>
  </si>
  <si>
    <t>PT_ALG</t>
  </si>
  <si>
    <t>PT_AZO</t>
  </si>
  <si>
    <t>PT_MAD</t>
  </si>
  <si>
    <t>RO_BAN</t>
  </si>
  <si>
    <t>RO_SIR</t>
  </si>
  <si>
    <t>RO_PRU</t>
  </si>
  <si>
    <t>RO_JIU</t>
  </si>
  <si>
    <t>RO_OLT</t>
  </si>
  <si>
    <t>RO_ARV</t>
  </si>
  <si>
    <t>RO_IAL</t>
  </si>
  <si>
    <t>RO_DOB</t>
  </si>
  <si>
    <t>RO_MRS</t>
  </si>
  <si>
    <t>RO_CRI</t>
  </si>
  <si>
    <t>RO_SOM</t>
  </si>
  <si>
    <t>SI_DAN</t>
  </si>
  <si>
    <t>SI_ADR_N</t>
  </si>
  <si>
    <t>UK_NBA</t>
  </si>
  <si>
    <t>UK_NWN</t>
  </si>
  <si>
    <t>Scheldt/Escaut - RBD (BE-Brussels)</t>
  </si>
  <si>
    <t>Schelde/Escaut - RBD (BE-Flemish region)</t>
  </si>
  <si>
    <t>Maas/Meuse - RBD (BE-Flemish region)</t>
  </si>
  <si>
    <t>Danube - RBD (BG)</t>
  </si>
  <si>
    <t>Black Sea - RBD</t>
  </si>
  <si>
    <t>East Aegean - RBD (BG)</t>
  </si>
  <si>
    <t>West Aegean - RBD (BG)</t>
  </si>
  <si>
    <t>Dyje / Thaya</t>
  </si>
  <si>
    <t>Morava / March (CZ)</t>
  </si>
  <si>
    <t>Upper and middle Labe / Elbe (CZ)</t>
  </si>
  <si>
    <t xml:space="preserve">Upper Vltava / Moldau </t>
  </si>
  <si>
    <t>Berounka</t>
  </si>
  <si>
    <t xml:space="preserve">Lower Vltava / Moldau </t>
  </si>
  <si>
    <t>Ohre and lower Labe/ Elbe (CZ)</t>
  </si>
  <si>
    <t>Eastern Ireland - RBD</t>
  </si>
  <si>
    <t>Shannon - RBD</t>
  </si>
  <si>
    <t>South Eastern Ireland - RBD</t>
  </si>
  <si>
    <t>Sambre - RBD</t>
  </si>
  <si>
    <t xml:space="preserve">Moselle-Saar (FR) </t>
  </si>
  <si>
    <t>Upper Rhine and Ill</t>
  </si>
  <si>
    <t>Coastal streams of the Cote d'Azur</t>
  </si>
  <si>
    <t>Languedoc Roussillon coastals</t>
  </si>
  <si>
    <t>Doubs</t>
  </si>
  <si>
    <t>Durance</t>
  </si>
  <si>
    <t>Ardèche-Gard</t>
  </si>
  <si>
    <t>Haut-Rhône</t>
  </si>
  <si>
    <t>Isère-Drôme</t>
  </si>
  <si>
    <t>Rhône moyen</t>
  </si>
  <si>
    <t>Saône</t>
  </si>
  <si>
    <t>Adour</t>
  </si>
  <si>
    <t>Charente</t>
  </si>
  <si>
    <t>Charente and Aquitaine coastal streams</t>
  </si>
  <si>
    <t>Dordogne</t>
  </si>
  <si>
    <t>Garonne</t>
  </si>
  <si>
    <t>Lot</t>
  </si>
  <si>
    <t>Tarn-Aveyron</t>
  </si>
  <si>
    <t>Allier-Upper Loire</t>
  </si>
  <si>
    <t>Lower Loire and coastal rivers of Vendée</t>
  </si>
  <si>
    <t>Middle Loire</t>
  </si>
  <si>
    <t>Mayenne-Sarthe-Loir</t>
  </si>
  <si>
    <t>Vilaine and Brittany coastal streams</t>
  </si>
  <si>
    <t>Vienne-Creuse</t>
  </si>
  <si>
    <t>Coastal streams of Normandy</t>
  </si>
  <si>
    <t>Marne</t>
  </si>
  <si>
    <t>Oise</t>
  </si>
  <si>
    <t xml:space="preserve">Seine upstream Paris (FR) </t>
  </si>
  <si>
    <t xml:space="preserve">Seine downstream Paris (FR) </t>
  </si>
  <si>
    <t>Cyprus - RBD</t>
  </si>
  <si>
    <t>Daugava - RBD (LV)</t>
  </si>
  <si>
    <t>Gauja (Koiva) - RBD (LV)</t>
  </si>
  <si>
    <t>Lielupe - RBD (LV)</t>
  </si>
  <si>
    <t>Venta - RBD (LV)</t>
  </si>
  <si>
    <t>Nemunas - RBD (LT)</t>
  </si>
  <si>
    <t>Venta - RBD (LT)</t>
  </si>
  <si>
    <t>Lielupe - RBD (LT)</t>
  </si>
  <si>
    <t>Daugava - RBD (LT)</t>
  </si>
  <si>
    <t>Moselle - RBD (LU)</t>
  </si>
  <si>
    <t>Meuse / Maas - RBD (LU)</t>
  </si>
  <si>
    <t>Balaton</t>
  </si>
  <si>
    <t xml:space="preserve">Dráva / Drau (HU) </t>
  </si>
  <si>
    <t xml:space="preserve">Danube (HU) </t>
  </si>
  <si>
    <t xml:space="preserve">Tisza / Tysa (HU) </t>
  </si>
  <si>
    <t>Malta - RBD</t>
  </si>
  <si>
    <t>Ems - RBD (NL)</t>
  </si>
  <si>
    <t>Maas / Meuse - RBD (NL)</t>
  </si>
  <si>
    <t>Rhine - RBD (NL)</t>
  </si>
  <si>
    <t>Schelde / Escaut - RBD (NL)</t>
  </si>
  <si>
    <t>Minho and Lima - RBD (PT)</t>
  </si>
  <si>
    <t>Cavado, Ave and Leca - RBD</t>
  </si>
  <si>
    <t>Douro - RBD (PT)</t>
  </si>
  <si>
    <t>Vouga, Mondego and Lis - RBD</t>
  </si>
  <si>
    <t>Tagus and Western Basins - RBD (PT)</t>
  </si>
  <si>
    <t>Sado and Mira - RBD</t>
  </si>
  <si>
    <t>Guadiana - RBD (PT)</t>
  </si>
  <si>
    <t>Algarve Basins - RBD</t>
  </si>
  <si>
    <t>Azores - RBD</t>
  </si>
  <si>
    <t>Madeira - RBD</t>
  </si>
  <si>
    <t>Banat</t>
  </si>
  <si>
    <t xml:space="preserve">Siret </t>
  </si>
  <si>
    <t>Prut-Barlad</t>
  </si>
  <si>
    <t>Jiu</t>
  </si>
  <si>
    <t>Olt</t>
  </si>
  <si>
    <t>Arges-Vedea</t>
  </si>
  <si>
    <t xml:space="preserve">Ialomita-Buzau </t>
  </si>
  <si>
    <t xml:space="preserve">Dobrogea </t>
  </si>
  <si>
    <t>Mures</t>
  </si>
  <si>
    <t xml:space="preserve">Crisuri </t>
  </si>
  <si>
    <t>Somes-Tisa (RO)</t>
  </si>
  <si>
    <t>Danube - RBD (SI)</t>
  </si>
  <si>
    <t>North Adriatic - RBD</t>
  </si>
  <si>
    <t xml:space="preserve">Neagh Bann - RBD (Northern Ireland) </t>
  </si>
  <si>
    <t>North West Northern Ireland - RBD</t>
  </si>
  <si>
    <t>(million cubic metres)</t>
  </si>
  <si>
    <t>United Kingdom</t>
  </si>
  <si>
    <t>min</t>
  </si>
  <si>
    <t>mid</t>
  </si>
  <si>
    <t>max</t>
  </si>
  <si>
    <t>Other NUTS regions</t>
  </si>
  <si>
    <t>DK_ZEA</t>
  </si>
  <si>
    <t>Zealand - RBD</t>
  </si>
  <si>
    <t>DE_DAN</t>
  </si>
  <si>
    <t>DE_RHI_C</t>
  </si>
  <si>
    <t>Lake Constance/Alpine Rhine</t>
  </si>
  <si>
    <t>DE_RHI_H</t>
  </si>
  <si>
    <t>Hochrhein</t>
  </si>
  <si>
    <t>DE_RHI_O</t>
  </si>
  <si>
    <t>Oberrhein</t>
  </si>
  <si>
    <t>DE_NEC</t>
  </si>
  <si>
    <t>Neckar</t>
  </si>
  <si>
    <t>DE_MAI</t>
  </si>
  <si>
    <t>Main</t>
  </si>
  <si>
    <t>DE_MSL_SAR</t>
  </si>
  <si>
    <t>Moselle-Saar (DE)</t>
  </si>
  <si>
    <t>DE_RHI_M</t>
  </si>
  <si>
    <t>Middle Rhine</t>
  </si>
  <si>
    <t>DE_RHI_N</t>
  </si>
  <si>
    <t>Lower Rhine</t>
  </si>
  <si>
    <t>DE_RHI_D</t>
  </si>
  <si>
    <t>Rhine delta</t>
  </si>
  <si>
    <t>DE_EMS_O</t>
  </si>
  <si>
    <t>Upper Ems, Ems-Nordradde, Hase</t>
  </si>
  <si>
    <t>DE_LED</t>
  </si>
  <si>
    <t>Leda-Jümme, lower Ems, Ems-estuary</t>
  </si>
  <si>
    <t>DE_WER</t>
  </si>
  <si>
    <t>Werra</t>
  </si>
  <si>
    <t>DE_FUL</t>
  </si>
  <si>
    <t>Fulda-Diemel</t>
  </si>
  <si>
    <t>DE_WES</t>
  </si>
  <si>
    <t>Weser</t>
  </si>
  <si>
    <t>DE_ALR</t>
  </si>
  <si>
    <t>Aller</t>
  </si>
  <si>
    <t>DE_LEI</t>
  </si>
  <si>
    <t>Leine</t>
  </si>
  <si>
    <t>DE_TID</t>
  </si>
  <si>
    <t>Tide-Weser</t>
  </si>
  <si>
    <t>DE_MUL</t>
  </si>
  <si>
    <t>Mulde-Elbe-Schwarze Elster</t>
  </si>
  <si>
    <t>DE_SAA</t>
  </si>
  <si>
    <t>Saale, Obere Moldau, Berounka, Eger and lower Elbe</t>
  </si>
  <si>
    <t>DE_ELB_M</t>
  </si>
  <si>
    <t>Mittelelbe-Elde</t>
  </si>
  <si>
    <t>DE_HAV</t>
  </si>
  <si>
    <t>Havel</t>
  </si>
  <si>
    <t>DE_ELB_T</t>
  </si>
  <si>
    <t>Tide-Elbe</t>
  </si>
  <si>
    <t>DE_ODR</t>
  </si>
  <si>
    <t>DE_MAA</t>
  </si>
  <si>
    <t>DE_EID</t>
  </si>
  <si>
    <t>Eider - RBD</t>
  </si>
  <si>
    <t>DE_SLE</t>
  </si>
  <si>
    <t>Schlei-Trave - RBD</t>
  </si>
  <si>
    <t>DE_WAR</t>
  </si>
  <si>
    <t>Warnow-Peene - RBD</t>
  </si>
  <si>
    <t>EE_W</t>
  </si>
  <si>
    <t>West Estonia - RBD</t>
  </si>
  <si>
    <t>EE_E_RBD</t>
  </si>
  <si>
    <t>East Estonia - RBD</t>
  </si>
  <si>
    <t>EE_GAU</t>
  </si>
  <si>
    <t xml:space="preserve">Koiva /Gauja - RBD (EE) </t>
  </si>
  <si>
    <t>EL_PEL_W</t>
  </si>
  <si>
    <t>Western Peloponnese - RBD</t>
  </si>
  <si>
    <t>EL_PEL_N</t>
  </si>
  <si>
    <t>Northern Peloponnese - RBD</t>
  </si>
  <si>
    <t>EL_PEL_E</t>
  </si>
  <si>
    <t>Eastern Peloponnese - RBD</t>
  </si>
  <si>
    <t>EL_STE_W</t>
  </si>
  <si>
    <t>Western Central Greece - RBD</t>
  </si>
  <si>
    <t>EL_EPI</t>
  </si>
  <si>
    <t>Epirus - RBD</t>
  </si>
  <si>
    <t>EL_ATT</t>
  </si>
  <si>
    <t>Attica - RBD</t>
  </si>
  <si>
    <t>EL_STE_E</t>
  </si>
  <si>
    <t>Eastern Central Greece - RBD</t>
  </si>
  <si>
    <t>EL_THE</t>
  </si>
  <si>
    <t>Thessalia - RBD</t>
  </si>
  <si>
    <t>EL_MAC_W</t>
  </si>
  <si>
    <t>Western Macedonia - RBD</t>
  </si>
  <si>
    <t>EL_MAC_C</t>
  </si>
  <si>
    <t>Central Macedonia - RBD</t>
  </si>
  <si>
    <t>EL_MAC_E</t>
  </si>
  <si>
    <t>Eastern Macedonia - RBD</t>
  </si>
  <si>
    <t>EL_THR</t>
  </si>
  <si>
    <t>Thrace - RBD</t>
  </si>
  <si>
    <t>EL_CRE</t>
  </si>
  <si>
    <t>Crete - RBD</t>
  </si>
  <si>
    <t>EL_AEG</t>
  </si>
  <si>
    <t>Aegean Islands - RBD</t>
  </si>
  <si>
    <t>IT_ALP_E</t>
  </si>
  <si>
    <t>Eastern Alps - RBD</t>
  </si>
  <si>
    <t>IT_PO</t>
  </si>
  <si>
    <t xml:space="preserve">Po - RBD (IT) </t>
  </si>
  <si>
    <t>IT_APP_N</t>
  </si>
  <si>
    <t>Northern Apennines - RBD</t>
  </si>
  <si>
    <t>IT_SER</t>
  </si>
  <si>
    <t>Serchio - RBD</t>
  </si>
  <si>
    <t>IT_APP_M</t>
  </si>
  <si>
    <t>Middle Apennines - RBD</t>
  </si>
  <si>
    <t>IT_APP_S</t>
  </si>
  <si>
    <t>Southern Apennines - RBD</t>
  </si>
  <si>
    <t>IT_SAR</t>
  </si>
  <si>
    <t>Sardinia - RBD</t>
  </si>
  <si>
    <t>IT_SIC</t>
  </si>
  <si>
    <t>Sicily - RBD</t>
  </si>
  <si>
    <t>AT_DAN_U</t>
  </si>
  <si>
    <t>Danube upstream Jochenstein (AT)</t>
  </si>
  <si>
    <t>AT_DAN_D</t>
  </si>
  <si>
    <t>Danube downstream Jochenstein (AT)</t>
  </si>
  <si>
    <t>AT_MOR</t>
  </si>
  <si>
    <t>March / Morava (AT)</t>
  </si>
  <si>
    <t>AT_LER</t>
  </si>
  <si>
    <t>Leitha, Raab, Rabnitz</t>
  </si>
  <si>
    <t>AT_MUR</t>
  </si>
  <si>
    <t xml:space="preserve">Mur </t>
  </si>
  <si>
    <t>AT_DRA</t>
  </si>
  <si>
    <t>Drau / Dráva (AT)</t>
  </si>
  <si>
    <t>AT_RHI</t>
  </si>
  <si>
    <t>Rhine - RBD (AT)</t>
  </si>
  <si>
    <t>AT_ELB</t>
  </si>
  <si>
    <t>Elbe / Labe - RBD (AT)</t>
  </si>
  <si>
    <t>SK_DUN</t>
  </si>
  <si>
    <t>Dunajec and Poprad (Vistula) - RBD (SK)</t>
  </si>
  <si>
    <t>SK_BOD</t>
  </si>
  <si>
    <t>Bodrog</t>
  </si>
  <si>
    <t>SK_MOR</t>
  </si>
  <si>
    <t>Morava/March (SK)</t>
  </si>
  <si>
    <t>SK_DAN</t>
  </si>
  <si>
    <t>Danube (SK)</t>
  </si>
  <si>
    <t>SK_VAH</t>
  </si>
  <si>
    <t>Vah</t>
  </si>
  <si>
    <t>SK_HRO</t>
  </si>
  <si>
    <t>Hron</t>
  </si>
  <si>
    <t>SK_IPE</t>
  </si>
  <si>
    <t>Ipel</t>
  </si>
  <si>
    <t>SK_SLA</t>
  </si>
  <si>
    <t>Slana</t>
  </si>
  <si>
    <t>SK_HOR</t>
  </si>
  <si>
    <t>Hornád</t>
  </si>
  <si>
    <t>SK_BOV</t>
  </si>
  <si>
    <t>Bodva</t>
  </si>
  <si>
    <t>SE_BBY</t>
  </si>
  <si>
    <t>Bothnian Bay - RBD (SE)</t>
  </si>
  <si>
    <t>SE_BSE</t>
  </si>
  <si>
    <t>Bothnian Sea - RBD (SE)</t>
  </si>
  <si>
    <t>SE_BAL_N</t>
  </si>
  <si>
    <t>North Baltic Sea - RBD</t>
  </si>
  <si>
    <t>SE_BAL_S</t>
  </si>
  <si>
    <t>South Baltic Sea - RBD</t>
  </si>
  <si>
    <t>SE_SKK</t>
  </si>
  <si>
    <t>Skagerrak and Kattegat - RBD (SE)</t>
  </si>
  <si>
    <t>RS_DAN</t>
  </si>
  <si>
    <t>Danube (RS)</t>
  </si>
  <si>
    <t>RS_SAV</t>
  </si>
  <si>
    <t>Sava (RS)</t>
  </si>
  <si>
    <t>RS_MOR</t>
  </si>
  <si>
    <t>Morava (RS)</t>
  </si>
  <si>
    <t>Year</t>
  </si>
  <si>
    <t>&lt; 20.0</t>
  </si>
  <si>
    <t>20.0 – &lt; 50.0</t>
  </si>
  <si>
    <t>≥ 200.0</t>
  </si>
  <si>
    <t>100.0 – &lt; 200.0</t>
  </si>
  <si>
    <t>50.0 – &lt; 100.0</t>
  </si>
  <si>
    <t/>
  </si>
  <si>
    <r>
      <t>Source:</t>
    </r>
    <r>
      <rPr>
        <sz val="9"/>
        <color indexed="8"/>
        <rFont val="Arial"/>
        <family val="2"/>
      </rPr>
      <t xml:space="preserve"> Eurostat (online data code: env_watabs_rb)</t>
    </r>
  </si>
  <si>
    <r>
      <t>Source:</t>
    </r>
    <r>
      <rPr>
        <sz val="9"/>
        <color indexed="8"/>
        <rFont val="Arial"/>
        <family val="2"/>
      </rPr>
      <t xml:space="preserve"> Eurostat (online data codes: env_wwcon_r2 and env_ww_con)</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</si>
  <si>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The graph shows all available information (there are missing regions or no regional breakdown for some Member States). Germany, France and Turkey: 2010. Latvia: 2009. Italy, Austria and Portugal: 2008. The United Kingdom: not available.</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</si>
  <si>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The graph shows all available information (there are missing regions or no regional breakdown for some Member States). Denmark, Germany, Spain, France, Latvia, the Netherlands, Sweden and Turkey: 2010. Belgium and the former Yugoslav Republic of Macedonia: 2009. Italy, Austria and Portugal: 2008. Ireland: 2007. The United Kingdom: not available.</t>
    </r>
  </si>
  <si>
    <t>BE</t>
  </si>
  <si>
    <t>DK</t>
  </si>
  <si>
    <t>EL</t>
  </si>
  <si>
    <t>ES</t>
  </si>
  <si>
    <t>FR</t>
  </si>
  <si>
    <t>HR</t>
  </si>
  <si>
    <t>IT</t>
  </si>
  <si>
    <t>PL</t>
  </si>
  <si>
    <t>PT</t>
  </si>
  <si>
    <t>SK</t>
  </si>
  <si>
    <t>FI</t>
  </si>
  <si>
    <t>SE</t>
  </si>
  <si>
    <t>UK</t>
  </si>
  <si>
    <t>CH</t>
  </si>
  <si>
    <t>&lt; 65.0</t>
  </si>
  <si>
    <t>65.0 – &lt; 75.0</t>
  </si>
  <si>
    <t>75.0 – &lt; 85.0</t>
  </si>
  <si>
    <t>85.0 – &lt; 95.0</t>
  </si>
  <si>
    <t>≥ 95.0</t>
  </si>
  <si>
    <r>
      <t>Source:</t>
    </r>
    <r>
      <rPr>
        <sz val="9"/>
        <color indexed="8"/>
        <rFont val="Arial"/>
        <family val="2"/>
      </rPr>
      <t xml:space="preserve"> Eurostat (online data codes: env_watabs_r2, env_wat_abs and demo_r_d2jan)</t>
    </r>
  </si>
  <si>
    <r>
      <t>Source:</t>
    </r>
    <r>
      <rPr>
        <sz val="9"/>
        <color indexed="8"/>
        <rFont val="Arial"/>
        <family val="2"/>
      </rPr>
      <t xml:space="preserve"> Eurostat (online data codes: env_rwas_gen and demo_r_d2jan)</t>
    </r>
  </si>
  <si>
    <t>EU-28 = 499.0</t>
  </si>
  <si>
    <t>&lt; 350.0</t>
  </si>
  <si>
    <t>350.0 – &lt; 450.0</t>
  </si>
  <si>
    <t>450.0 – &lt; 550.0</t>
  </si>
  <si>
    <t>550.0 – &lt; 650.0</t>
  </si>
  <si>
    <t>≥ 650.0</t>
  </si>
  <si>
    <r>
      <t>Figure 3: Municipal waste generated per inhabitant, selected capital city NUTS 2 regions, 2000–11 (</t>
    </r>
    <r>
      <rPr>
        <b/>
        <vertAlign val="superscript"/>
        <sz val="11"/>
        <rFont val="Arial"/>
        <family val="2"/>
      </rPr>
      <t>1</t>
    </r>
    <r>
      <rPr>
        <b/>
        <sz val="11"/>
        <rFont val="Arial"/>
        <family val="2"/>
      </rPr>
      <t>)</t>
    </r>
  </si>
  <si>
    <t>Région de Bruxelles-Capitale / Brussels Hoofdstedelijk Gewest (BE10)</t>
  </si>
  <si>
    <t>Lazio (ITI4)</t>
  </si>
  <si>
    <t>Noord-Holland (NL32)</t>
  </si>
  <si>
    <t>Mazowieckie (PL12)</t>
  </si>
  <si>
    <t>Estonia (EE)</t>
  </si>
  <si>
    <r>
      <t>Source:</t>
    </r>
    <r>
      <rPr>
        <sz val="9"/>
        <color indexed="8"/>
        <rFont val="Arial"/>
        <family val="2"/>
      </rPr>
      <t xml:space="preserve"> Eurostat (online data codes: env_rwas_gen, env_wasmun and demo_r_d2jan)</t>
    </r>
  </si>
  <si>
    <r>
      <t>Figure 4: Municipal waste treatment, by NUTS 2 regions, 2011 (</t>
    </r>
    <r>
      <rPr>
        <b/>
        <vertAlign val="superscript"/>
        <sz val="11"/>
        <rFont val="Arial"/>
        <family val="2"/>
      </rPr>
      <t>1</t>
    </r>
    <r>
      <rPr>
        <b/>
        <sz val="11"/>
        <rFont val="Arial"/>
        <family val="2"/>
      </rPr>
      <t>)</t>
    </r>
  </si>
  <si>
    <t>RCY_OC - Composting and digestion</t>
  </si>
  <si>
    <r>
      <t>Figure 5: Top EU regions for municipal waste treatment, selected NUTS 2 regions, 2011 (</t>
    </r>
    <r>
      <rPr>
        <b/>
        <vertAlign val="superscript"/>
        <sz val="11"/>
        <rFont val="Arial"/>
        <family val="2"/>
      </rPr>
      <t>1</t>
    </r>
    <r>
      <rPr>
        <b/>
        <sz val="11"/>
        <rFont val="Arial"/>
        <family val="2"/>
      </rPr>
      <t>)</t>
    </r>
  </si>
  <si>
    <t>Bucuresti - Ilfov (RO32)</t>
  </si>
  <si>
    <t>Severoiztochen (BG33)</t>
  </si>
  <si>
    <t>Severozapaden (BG31)</t>
  </si>
  <si>
    <t>Yuzhen tsentralen (BG42)</t>
  </si>
  <si>
    <t>Região Autónoma dos Açores (PT20)</t>
  </si>
  <si>
    <t>Liguria (ITC3)</t>
  </si>
  <si>
    <t>Sicilia (ITG1)</t>
  </si>
  <si>
    <t>Malta (MT00)</t>
  </si>
  <si>
    <t>Kypros (CY00)</t>
  </si>
  <si>
    <t>Algarve (PT15)</t>
  </si>
  <si>
    <t>Região Autónoma da Madeira (PT30)</t>
  </si>
  <si>
    <t>West Midlands (UKG3)</t>
  </si>
  <si>
    <t>Zeeland (NL34)</t>
  </si>
  <si>
    <t>Zuid-Holland (NL33)</t>
  </si>
  <si>
    <t>Inner London (UKI1)</t>
  </si>
  <si>
    <t>Wien (AT13)</t>
  </si>
  <si>
    <t>Drenthe (NL13)</t>
  </si>
  <si>
    <t>Prov. Luxembourg (BE34)</t>
  </si>
  <si>
    <t>Niederösterreich (AT12)</t>
  </si>
  <si>
    <t>Tirol (AT33)</t>
  </si>
  <si>
    <t>Friesland (NL12)</t>
  </si>
  <si>
    <t>Luxembourg (LU00)</t>
  </si>
  <si>
    <t>Noord-Brabant (NL41)</t>
  </si>
  <si>
    <r>
      <t>Municipal waste — onto or into land (</t>
    </r>
    <r>
      <rPr>
        <b/>
        <vertAlign val="superscript"/>
        <sz val="9"/>
        <rFont val="Arial"/>
        <family val="2"/>
      </rPr>
      <t>2</t>
    </r>
    <r>
      <rPr>
        <b/>
        <sz val="9"/>
        <rFont val="Arial"/>
        <family val="2"/>
      </rPr>
      <t>)</t>
    </r>
  </si>
  <si>
    <r>
      <t>(</t>
    </r>
    <r>
      <rPr>
        <vertAlign val="superscript"/>
        <sz val="9"/>
        <rFont val="Arial"/>
        <family val="2"/>
      </rPr>
      <t>3</t>
    </r>
    <r>
      <rPr>
        <sz val="9"/>
        <rFont val="Arial"/>
        <family val="2"/>
      </rPr>
      <t>) Bulgaria and Italy: also national level. Austria: 2009.</t>
    </r>
  </si>
  <si>
    <r>
      <t>(</t>
    </r>
    <r>
      <rPr>
        <vertAlign val="superscript"/>
        <sz val="9"/>
        <rFont val="Arial"/>
        <family val="2"/>
      </rPr>
      <t>4</t>
    </r>
    <r>
      <rPr>
        <sz val="9"/>
        <rFont val="Arial"/>
        <family val="2"/>
      </rPr>
      <t>) Bulgaria and Italy: also national level. Belgium and Austria: 2009.</t>
    </r>
  </si>
  <si>
    <r>
      <t>Municipal waste — recycled (</t>
    </r>
    <r>
      <rPr>
        <b/>
        <vertAlign val="superscript"/>
        <sz val="9"/>
        <rFont val="Arial"/>
        <family val="2"/>
      </rPr>
      <t>5</t>
    </r>
    <r>
      <rPr>
        <b/>
        <sz val="9"/>
        <rFont val="Arial"/>
        <family val="2"/>
      </rPr>
      <t>)</t>
    </r>
  </si>
  <si>
    <r>
      <t>Municipal waste — composted (</t>
    </r>
    <r>
      <rPr>
        <b/>
        <vertAlign val="superscript"/>
        <sz val="9"/>
        <rFont val="Arial"/>
        <family val="2"/>
      </rPr>
      <t>4</t>
    </r>
    <r>
      <rPr>
        <b/>
        <sz val="9"/>
        <rFont val="Arial"/>
        <family val="2"/>
      </rPr>
      <t>)</t>
    </r>
  </si>
  <si>
    <r>
      <t>Municipal waste — incinerated (</t>
    </r>
    <r>
      <rPr>
        <b/>
        <vertAlign val="superscript"/>
        <sz val="9"/>
        <rFont val="Arial"/>
        <family val="2"/>
      </rPr>
      <t>3</t>
    </r>
    <r>
      <rPr>
        <b/>
        <sz val="9"/>
        <rFont val="Arial"/>
        <family val="2"/>
      </rPr>
      <t>)</t>
    </r>
  </si>
  <si>
    <t>Bruxelles / Brussels (BE10)</t>
  </si>
  <si>
    <t>Capital region</t>
  </si>
  <si>
    <r>
      <t>(</t>
    </r>
    <r>
      <rPr>
        <vertAlign val="superscript"/>
        <sz val="9"/>
        <rFont val="Arial"/>
        <family val="2"/>
      </rPr>
      <t>2</t>
    </r>
    <r>
      <rPr>
        <sz val="9"/>
        <rFont val="Arial"/>
        <family val="2"/>
      </rPr>
      <t>) Italy: 2010. Bulgaria and Romania: 2008.</t>
    </r>
  </si>
  <si>
    <t>DE</t>
  </si>
  <si>
    <r>
      <t>(</t>
    </r>
    <r>
      <rPr>
        <vertAlign val="superscript"/>
        <sz val="9"/>
        <rFont val="Arial"/>
        <family val="2"/>
      </rPr>
      <t>1</t>
    </r>
    <r>
      <rPr>
        <sz val="9"/>
        <rFont val="Arial"/>
        <family val="2"/>
      </rPr>
      <t>) The figure shows the EU-28 average and data for five capital city regions (those with a complete time series from 2000 onwards). Lazio: 2011, not available.</t>
    </r>
  </si>
  <si>
    <t>Prov. West-Vlaanderen (BE25)</t>
  </si>
  <si>
    <t>Limburg (NL42)</t>
  </si>
  <si>
    <t>Prov. Oost-Vlaanderen (BE23)</t>
  </si>
  <si>
    <t>Oberösterreich (AT31)</t>
  </si>
  <si>
    <r>
      <t>(</t>
    </r>
    <r>
      <rPr>
        <vertAlign val="superscript"/>
        <sz val="9"/>
        <rFont val="Arial"/>
        <family val="2"/>
      </rPr>
      <t>1</t>
    </r>
    <r>
      <rPr>
        <sz val="9"/>
        <rFont val="Arial"/>
        <family val="2"/>
      </rPr>
      <t>) Each figure shows the EU-28 average and the 10 EU regions (or countries) with the highest level of waste treatment for each of the waste streams presented. The Czech Republic, Denmark, Germany, Ireland, Greece, Spain, France, Croatia, Finland and Sweden: national level. Cheshire (UKD6) and Merseyside (UKD7): not available.</t>
    </r>
  </si>
  <si>
    <r>
      <t>(</t>
    </r>
    <r>
      <rPr>
        <vertAlign val="superscript"/>
        <sz val="9"/>
        <rFont val="Arial"/>
        <family val="2"/>
      </rPr>
      <t>5</t>
    </r>
    <r>
      <rPr>
        <sz val="9"/>
        <rFont val="Arial"/>
        <family val="2"/>
      </rPr>
      <t>) Bulgaria: also national level. Austria: 2009.</t>
    </r>
  </si>
  <si>
    <t>BEEscaut_Schelde_BR</t>
  </si>
  <si>
    <t>BESchelde_VL</t>
  </si>
  <si>
    <t>BEMaas_VL</t>
  </si>
  <si>
    <t>BG1000</t>
  </si>
  <si>
    <t>BG2000</t>
  </si>
  <si>
    <t>BG3000</t>
  </si>
  <si>
    <t>BG4000</t>
  </si>
  <si>
    <t>CZ_1006</t>
  </si>
  <si>
    <t>CZ_1007</t>
  </si>
  <si>
    <t>CZ_5100</t>
  </si>
  <si>
    <t>CZ_5210</t>
  </si>
  <si>
    <t>CZ_5240</t>
  </si>
  <si>
    <t>CZ_5290</t>
  </si>
  <si>
    <t>CZ_5300</t>
  </si>
  <si>
    <t>DK2</t>
  </si>
  <si>
    <t>DE_2100</t>
  </si>
  <si>
    <t>DE_2200</t>
  </si>
  <si>
    <t>DE_2300</t>
  </si>
  <si>
    <t>DE_2380</t>
  </si>
  <si>
    <t>DE_2400</t>
  </si>
  <si>
    <t>DE_2600</t>
  </si>
  <si>
    <t>DE_2700</t>
  </si>
  <si>
    <t>DE_2800</t>
  </si>
  <si>
    <t>DE_2900</t>
  </si>
  <si>
    <t>DE_3100_3500_3600</t>
  </si>
  <si>
    <t>DE_3800_3900_3990</t>
  </si>
  <si>
    <t>DE_4100</t>
  </si>
  <si>
    <t>DE_4200</t>
  </si>
  <si>
    <t>DE_4500</t>
  </si>
  <si>
    <t>DE_4800</t>
  </si>
  <si>
    <t>DE_4880</t>
  </si>
  <si>
    <t>DE_4900</t>
  </si>
  <si>
    <t>DE_5400</t>
  </si>
  <si>
    <t>DE_5600_5210_5240_5300</t>
  </si>
  <si>
    <t>DE_5700</t>
  </si>
  <si>
    <t>DE_5800</t>
  </si>
  <si>
    <t>DE_5900</t>
  </si>
  <si>
    <t>EE1</t>
  </si>
  <si>
    <t>EE2</t>
  </si>
  <si>
    <t>EE3</t>
  </si>
  <si>
    <t>IEEA</t>
  </si>
  <si>
    <t>IEGBNISH</t>
  </si>
  <si>
    <t>IESE</t>
  </si>
  <si>
    <t>GR01</t>
  </si>
  <si>
    <t>GR02</t>
  </si>
  <si>
    <t>GR03</t>
  </si>
  <si>
    <t>GR04</t>
  </si>
  <si>
    <t>GR05</t>
  </si>
  <si>
    <t>GR06</t>
  </si>
  <si>
    <t>GR07</t>
  </si>
  <si>
    <t>GR08</t>
  </si>
  <si>
    <t>GR09</t>
  </si>
  <si>
    <t>GR10</t>
  </si>
  <si>
    <t>GR11</t>
  </si>
  <si>
    <t>GR12</t>
  </si>
  <si>
    <t>GR13</t>
  </si>
  <si>
    <t>GR14</t>
  </si>
  <si>
    <t>FRC_MOSE</t>
  </si>
  <si>
    <t>FRC_RHIN</t>
  </si>
  <si>
    <t>FRD_COCA</t>
  </si>
  <si>
    <t>FRD_COLR</t>
  </si>
  <si>
    <t>FRD_DOUB</t>
  </si>
  <si>
    <t>FRD_DURA</t>
  </si>
  <si>
    <t>FRD_GARD</t>
  </si>
  <si>
    <t>FRD_HRHO</t>
  </si>
  <si>
    <t>FRD_ISER</t>
  </si>
  <si>
    <t>FRD_RHON</t>
  </si>
  <si>
    <t>FRD_SAON</t>
  </si>
  <si>
    <t>FRF_ADOU</t>
  </si>
  <si>
    <t>FRF_CHAR</t>
  </si>
  <si>
    <t>FRF_COAC</t>
  </si>
  <si>
    <t>FRF_DORD</t>
  </si>
  <si>
    <t>FRF_GARO</t>
  </si>
  <si>
    <t>FRF_LOT</t>
  </si>
  <si>
    <t>FRF_TARN</t>
  </si>
  <si>
    <t>FRG_ALA</t>
  </si>
  <si>
    <t>FRG_LACV</t>
  </si>
  <si>
    <t>FRG_LMOY</t>
  </si>
  <si>
    <t>FRG_MSL</t>
  </si>
  <si>
    <t>FRG_VICO</t>
  </si>
  <si>
    <t>FRG_VICR</t>
  </si>
  <si>
    <t>FRH_CONO</t>
  </si>
  <si>
    <t>FRH_MARN</t>
  </si>
  <si>
    <t>FRH_OISE</t>
  </si>
  <si>
    <t>FRH_SEAM</t>
  </si>
  <si>
    <t>FRH_SEAV</t>
  </si>
  <si>
    <t>CY001</t>
  </si>
  <si>
    <t>LVDUBA</t>
  </si>
  <si>
    <t>LVGUBA</t>
  </si>
  <si>
    <t>LVLUBA</t>
  </si>
  <si>
    <t>LVVUBA</t>
  </si>
  <si>
    <t>LT1100</t>
  </si>
  <si>
    <t>LT2300</t>
  </si>
  <si>
    <t>LT3400</t>
  </si>
  <si>
    <t>LT4500</t>
  </si>
  <si>
    <t>HUAEP178</t>
  </si>
  <si>
    <t>HUAEP179</t>
  </si>
  <si>
    <t>HUAEP180</t>
  </si>
  <si>
    <t>HUAEP182</t>
  </si>
  <si>
    <t>MTMalta</t>
  </si>
  <si>
    <t>NLEM</t>
  </si>
  <si>
    <t>NLMS</t>
  </si>
  <si>
    <t>NLRN</t>
  </si>
  <si>
    <t>NLSC</t>
  </si>
  <si>
    <t>AT1100</t>
  </si>
  <si>
    <t>AT1200</t>
  </si>
  <si>
    <t>AT1300</t>
  </si>
  <si>
    <t>AT1400</t>
  </si>
  <si>
    <t>AT1500</t>
  </si>
  <si>
    <t>AT1600</t>
  </si>
  <si>
    <t>PTRH1</t>
  </si>
  <si>
    <t>PTRH2</t>
  </si>
  <si>
    <t>PTRH3</t>
  </si>
  <si>
    <t>PTRH4</t>
  </si>
  <si>
    <t>PTRH5</t>
  </si>
  <si>
    <t>PTRH6</t>
  </si>
  <si>
    <t>PTRH7</t>
  </si>
  <si>
    <t>PTRH8</t>
  </si>
  <si>
    <t>PTRH9</t>
  </si>
  <si>
    <t>PTRH10</t>
  </si>
  <si>
    <t>RO1</t>
  </si>
  <si>
    <t>RO10</t>
  </si>
  <si>
    <t>RO2</t>
  </si>
  <si>
    <t>RO3</t>
  </si>
  <si>
    <t>RO4</t>
  </si>
  <si>
    <t>RO5</t>
  </si>
  <si>
    <t>RO6</t>
  </si>
  <si>
    <t>RO7</t>
  </si>
  <si>
    <t>RO8</t>
  </si>
  <si>
    <t>RO9</t>
  </si>
  <si>
    <t>SI_RBD_1</t>
  </si>
  <si>
    <t>SI_RBD_2</t>
  </si>
  <si>
    <t>SK40000RB2SB10</t>
  </si>
  <si>
    <t>SK40000RB2SB2</t>
  </si>
  <si>
    <t>SK40000RB2SB3</t>
  </si>
  <si>
    <t>SK40000RB2SB4</t>
  </si>
  <si>
    <t>SK40000RB2SB5</t>
  </si>
  <si>
    <t>SK40000RB2SB6</t>
  </si>
  <si>
    <t>SK40000RB2SB7</t>
  </si>
  <si>
    <t>SK40000RB2SB8</t>
  </si>
  <si>
    <t>SK40000RB2SB9</t>
  </si>
  <si>
    <t>SE1</t>
  </si>
  <si>
    <t>SE2</t>
  </si>
  <si>
    <t>SE3</t>
  </si>
  <si>
    <t>SE4</t>
  </si>
  <si>
    <t>SE5</t>
  </si>
  <si>
    <t>UKGBNIIENB</t>
  </si>
  <si>
    <t>UKGBNIIENW</t>
  </si>
  <si>
    <t>EL11</t>
  </si>
  <si>
    <t>Anatoliki, Makedonia, Thraki</t>
  </si>
  <si>
    <t>EL12</t>
  </si>
  <si>
    <t>Kentriki Makedonia</t>
  </si>
  <si>
    <t>EL13</t>
  </si>
  <si>
    <t>Dytiki Makedonia</t>
  </si>
  <si>
    <t>EL14</t>
  </si>
  <si>
    <t>Thessalia</t>
  </si>
  <si>
    <t>EL21</t>
  </si>
  <si>
    <t>Ipeiros</t>
  </si>
  <si>
    <t>EL22</t>
  </si>
  <si>
    <t>Ionia Nisia</t>
  </si>
  <si>
    <t>EL23</t>
  </si>
  <si>
    <t>Dytiki Ellada</t>
  </si>
  <si>
    <t>EL24</t>
  </si>
  <si>
    <t>Sterea Ellada</t>
  </si>
  <si>
    <t>EL25</t>
  </si>
  <si>
    <t>Peloponnisos</t>
  </si>
  <si>
    <t>EL30</t>
  </si>
  <si>
    <t>Attiki</t>
  </si>
  <si>
    <t>EL41</t>
  </si>
  <si>
    <t>Voreio Aigaio</t>
  </si>
  <si>
    <t>EL42</t>
  </si>
  <si>
    <t>Notio Aigaio</t>
  </si>
  <si>
    <t>EL43</t>
  </si>
  <si>
    <t>Kriti</t>
  </si>
  <si>
    <t>FR10</t>
  </si>
  <si>
    <t>ÎledeFrance</t>
  </si>
  <si>
    <t>FR21</t>
  </si>
  <si>
    <t>Champagne-Ardenne</t>
  </si>
  <si>
    <t>FR22</t>
  </si>
  <si>
    <t>Picardie</t>
  </si>
  <si>
    <t>FR23</t>
  </si>
  <si>
    <t>Haute-Normandie</t>
  </si>
  <si>
    <t>FR24</t>
  </si>
  <si>
    <t>Centre</t>
  </si>
  <si>
    <t>FR25</t>
  </si>
  <si>
    <t>Basse-Normandie</t>
  </si>
  <si>
    <t>FR26</t>
  </si>
  <si>
    <t>Bourgogne</t>
  </si>
  <si>
    <t>FR30</t>
  </si>
  <si>
    <t>Nord-Pas-de-Calais</t>
  </si>
  <si>
    <t>FR41</t>
  </si>
  <si>
    <t>Lorraine</t>
  </si>
  <si>
    <t>FR42</t>
  </si>
  <si>
    <t>Alsace</t>
  </si>
  <si>
    <t>FR43</t>
  </si>
  <si>
    <t>Franche-Comté</t>
  </si>
  <si>
    <t>FR51</t>
  </si>
  <si>
    <t>PaysdeLoire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</si>
  <si>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</si>
  <si>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</si>
  <si>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</si>
  <si>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</si>
  <si>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</si>
  <si>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</si>
  <si>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</si>
  <si>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</si>
  <si>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</si>
  <si>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</si>
  <si>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</si>
  <si>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</si>
  <si>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</si>
  <si>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</si>
  <si>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</si>
  <si>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</si>
  <si>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</si>
  <si>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Provence-Alpes-Côted'Azur</t>
  </si>
  <si>
    <t>FR83</t>
  </si>
  <si>
    <t>Corse</t>
  </si>
  <si>
    <t>FR91</t>
  </si>
  <si>
    <t>Guadeloupe</t>
  </si>
  <si>
    <t>FR92</t>
  </si>
  <si>
    <t>Martinique</t>
  </si>
  <si>
    <t>FR93</t>
  </si>
  <si>
    <t>Guyane</t>
  </si>
  <si>
    <t>FR94</t>
  </si>
  <si>
    <t>Réunion</t>
  </si>
  <si>
    <r>
      <t>(</t>
    </r>
    <r>
      <rPr>
        <vertAlign val="superscript"/>
        <sz val="9"/>
        <color indexed="8"/>
        <rFont val="Arial"/>
        <family val="2"/>
      </rPr>
      <t>1</t>
    </r>
    <r>
      <rPr>
        <sz val="9"/>
        <color indexed="8"/>
        <rFont val="Arial"/>
        <family val="2"/>
      </rPr>
      <t>) Note the definition of the indicator may vary between countries. Denmark, Germany, Spain, the Netherlands, Austria, Sweden, the United Kingdom and Turkey: 2010. Belgium, Greece, Latvia, Portugal and the former Yugoslav Republic of Macedonia: 2009. France: 2008. Belgium, Denmark, Spain, Poland, Portugal, Slovakia, Finland, Sweden, the United Kingdom and Serbia: national level.</t>
    </r>
  </si>
  <si>
    <t>&lt; 1.0</t>
  </si>
  <si>
    <t>1.0 – &lt; 10.0</t>
  </si>
  <si>
    <t>10.0 – &lt; 35.0</t>
  </si>
  <si>
    <t>35.0 – &lt; 100.0</t>
  </si>
  <si>
    <t>≥ 100.0</t>
  </si>
  <si>
    <t>EEA_code_SU</t>
  </si>
  <si>
    <t>CZ_6200</t>
  </si>
  <si>
    <t>DE_1000</t>
  </si>
  <si>
    <t>DE_6000</t>
  </si>
  <si>
    <t>DE_7000</t>
  </si>
  <si>
    <t>DE_9500</t>
  </si>
  <si>
    <t>DE_9610</t>
  </si>
  <si>
    <t>DE_9650</t>
  </si>
  <si>
    <t>FRA_ESCA</t>
  </si>
  <si>
    <t>FRB1_MEUS</t>
  </si>
  <si>
    <t>FRB2_SAMB</t>
  </si>
  <si>
    <t>FRE_CORS</t>
  </si>
  <si>
    <t>ITM4003</t>
  </si>
  <si>
    <t>ITM4001</t>
  </si>
  <si>
    <t>ITM2005</t>
  </si>
  <si>
    <t>ITM2013</t>
  </si>
  <si>
    <t>ITM2006</t>
  </si>
  <si>
    <t>ITM2003</t>
  </si>
  <si>
    <t>ITM2007</t>
  </si>
  <si>
    <t>ITM4004</t>
  </si>
  <si>
    <t>LU RB_000</t>
  </si>
  <si>
    <t>LU RB_001</t>
  </si>
  <si>
    <t>AT2100</t>
  </si>
  <si>
    <t>AT5100</t>
  </si>
  <si>
    <t>SK30000RB1SB1</t>
  </si>
  <si>
    <t>BESeine_RW</t>
  </si>
  <si>
    <t>DK1</t>
  </si>
  <si>
    <t>DK3</t>
  </si>
  <si>
    <t>DK4</t>
  </si>
  <si>
    <t>IESW</t>
  </si>
  <si>
    <t>IEWE</t>
  </si>
  <si>
    <t>UKGBNINE</t>
  </si>
  <si>
    <t>UK01</t>
  </si>
  <si>
    <t>UK02</t>
  </si>
  <si>
    <t>UK03</t>
  </si>
  <si>
    <t>UK04</t>
  </si>
  <si>
    <t>UK05</t>
  </si>
  <si>
    <t>UK06</t>
  </si>
  <si>
    <t>UK07</t>
  </si>
  <si>
    <t>UK08</t>
  </si>
  <si>
    <t>UK09</t>
  </si>
  <si>
    <t>UK10</t>
  </si>
  <si>
    <t>UK11</t>
  </si>
  <si>
    <t>UK12</t>
  </si>
  <si>
    <t>CH10</t>
  </si>
  <si>
    <t>CH50</t>
  </si>
  <si>
    <t>CH60</t>
  </si>
  <si>
    <t>CH80</t>
  </si>
  <si>
    <t>CH90</t>
  </si>
  <si>
    <t>ES010</t>
  </si>
  <si>
    <t>ES014</t>
  </si>
  <si>
    <t>ES015</t>
  </si>
  <si>
    <t>ES016</t>
  </si>
  <si>
    <t>ES020</t>
  </si>
  <si>
    <t>ES030</t>
  </si>
  <si>
    <t>ES040</t>
  </si>
  <si>
    <t>ES050</t>
  </si>
  <si>
    <t>ES060</t>
  </si>
  <si>
    <t>ES063</t>
  </si>
  <si>
    <t>ES064</t>
  </si>
  <si>
    <t>ES070</t>
  </si>
  <si>
    <t>ES080</t>
  </si>
  <si>
    <t>ES091</t>
  </si>
  <si>
    <t>ES100</t>
  </si>
  <si>
    <t>ES110</t>
  </si>
  <si>
    <t>ES120</t>
  </si>
  <si>
    <t>ES122</t>
  </si>
  <si>
    <t>ES123</t>
  </si>
  <si>
    <t>ES124</t>
  </si>
  <si>
    <t>ES125</t>
  </si>
  <si>
    <t>ES126</t>
  </si>
  <si>
    <t>ES127</t>
  </si>
  <si>
    <t>ES150</t>
  </si>
  <si>
    <t>ES160</t>
  </si>
  <si>
    <t>PLSU10001</t>
  </si>
  <si>
    <t>PLSU20001</t>
  </si>
  <si>
    <t>PLSU20002</t>
  </si>
  <si>
    <t>PLSU20003</t>
  </si>
  <si>
    <t>PLSU20004</t>
  </si>
  <si>
    <t>PLSU20005</t>
  </si>
  <si>
    <t>PLSU30001</t>
  </si>
  <si>
    <t>PLSU40001</t>
  </si>
  <si>
    <t>PLSU50001</t>
  </si>
  <si>
    <t>PLSU60001</t>
  </si>
  <si>
    <t>PLSU60002</t>
  </si>
  <si>
    <t>PLSU60003</t>
  </si>
  <si>
    <t>PLSU60004</t>
  </si>
  <si>
    <t>PLSU67001</t>
  </si>
  <si>
    <t>PLSU70001</t>
  </si>
  <si>
    <t>PLSU80001</t>
  </si>
  <si>
    <t>PLSU90001</t>
  </si>
  <si>
    <t>FIVHA1</t>
  </si>
  <si>
    <t>FIVHA2</t>
  </si>
  <si>
    <t>FIVHA3</t>
  </si>
  <si>
    <t>FIVHA4</t>
  </si>
  <si>
    <t>FIVHA5</t>
  </si>
  <si>
    <t>FIVHA6</t>
  </si>
  <si>
    <t>FIVHA7</t>
  </si>
  <si>
    <t>AD1</t>
  </si>
  <si>
    <t>BEEscaut_RW</t>
  </si>
  <si>
    <t>BERhin_RW</t>
  </si>
  <si>
    <t>FIWDA</t>
  </si>
  <si>
    <t>FRI_GUA</t>
  </si>
  <si>
    <t>FRJ_MAR</t>
  </si>
  <si>
    <t>FRK_GUY</t>
  </si>
  <si>
    <t>FRL_REU</t>
  </si>
  <si>
    <t>UKGI17</t>
  </si>
  <si>
    <t>LI1</t>
  </si>
  <si>
    <t>MC1</t>
  </si>
  <si>
    <t>SE1TO</t>
  </si>
  <si>
    <t>SENO1102</t>
  </si>
  <si>
    <t>SENO1103</t>
  </si>
  <si>
    <t>SENO1104</t>
  </si>
  <si>
    <t>SENO5101</t>
  </si>
  <si>
    <t>UK01SU01</t>
  </si>
  <si>
    <t>UK01SU02</t>
  </si>
  <si>
    <t>UK01SU03</t>
  </si>
  <si>
    <t>UK01SU06</t>
  </si>
  <si>
    <t>UK01SU07</t>
  </si>
  <si>
    <t>UK01SU08</t>
  </si>
  <si>
    <t>UK01SU09</t>
  </si>
  <si>
    <t>UK01SU10</t>
  </si>
  <si>
    <t>BE_MAA_W</t>
  </si>
  <si>
    <t>BE_SEI_W</t>
  </si>
  <si>
    <t>DK_JTL</t>
  </si>
  <si>
    <t>DK_BOR</t>
  </si>
  <si>
    <t>DK_VID</t>
  </si>
  <si>
    <t>IE_SW</t>
  </si>
  <si>
    <t>IE_W</t>
  </si>
  <si>
    <t>UK_NOE</t>
  </si>
  <si>
    <t>UK_SCO</t>
  </si>
  <si>
    <t>UK_SOL</t>
  </si>
  <si>
    <t>UK_NTH</t>
  </si>
  <si>
    <t>UK_HUM</t>
  </si>
  <si>
    <t>UK_ANG</t>
  </si>
  <si>
    <t>UK_THA</t>
  </si>
  <si>
    <t>UK_SOE</t>
  </si>
  <si>
    <t>UK_SOW</t>
  </si>
  <si>
    <t>UK_SEV</t>
  </si>
  <si>
    <t>UK_WAL_W</t>
  </si>
  <si>
    <t>UK_DEE</t>
  </si>
  <si>
    <t>UK_NOW</t>
  </si>
  <si>
    <t>CH_RHI</t>
  </si>
  <si>
    <t>CH_RHO</t>
  </si>
  <si>
    <t>CH_PO</t>
  </si>
  <si>
    <t>CH_DAN</t>
  </si>
  <si>
    <t>CH_ADI</t>
  </si>
  <si>
    <t>ES_MIS</t>
  </si>
  <si>
    <t>ES_GAL</t>
  </si>
  <si>
    <t>ES_BAS</t>
  </si>
  <si>
    <t>ES_CAN</t>
  </si>
  <si>
    <t>ES_DUE</t>
  </si>
  <si>
    <t>ES_TAG</t>
  </si>
  <si>
    <t>ES_GUD</t>
  </si>
  <si>
    <t>ES_GUL</t>
  </si>
  <si>
    <t>ES_ADL</t>
  </si>
  <si>
    <t>ES_GUA</t>
  </si>
  <si>
    <t>ES_TIN</t>
  </si>
  <si>
    <t>ES_SEG</t>
  </si>
  <si>
    <t>ES_JUC</t>
  </si>
  <si>
    <t>ES_EBR</t>
  </si>
  <si>
    <t>ES_CAT</t>
  </si>
  <si>
    <t>ES_BAI</t>
  </si>
  <si>
    <t>ES_GRC</t>
  </si>
  <si>
    <t>ES_FUE</t>
  </si>
  <si>
    <t>ES_LAN</t>
  </si>
  <si>
    <t>ES_TNR</t>
  </si>
  <si>
    <t>ES_LPA</t>
  </si>
  <si>
    <t>ES_LGM</t>
  </si>
  <si>
    <t>ES_EHI</t>
  </si>
  <si>
    <t>ES_CEU</t>
  </si>
  <si>
    <t>ES_MEL</t>
  </si>
  <si>
    <t>PL_DAN</t>
  </si>
  <si>
    <t>PL_VIS_S</t>
  </si>
  <si>
    <t>PL_VIS_U</t>
  </si>
  <si>
    <t>PL_VIS_M</t>
  </si>
  <si>
    <t>PL_BUG</t>
  </si>
  <si>
    <t>PL_VIS_L</t>
  </si>
  <si>
    <t>PL_SWI</t>
  </si>
  <si>
    <t>PL_JAR</t>
  </si>
  <si>
    <t>PL_ELB</t>
  </si>
  <si>
    <t>PL_ODR_U</t>
  </si>
  <si>
    <t>PL_ODR_M</t>
  </si>
  <si>
    <t>PL_WRT</t>
  </si>
  <si>
    <t>PL_ODR_L</t>
  </si>
  <si>
    <t>PL_UCK</t>
  </si>
  <si>
    <t>PL_PRI</t>
  </si>
  <si>
    <t>PL_NEM</t>
  </si>
  <si>
    <t>PL_DNI</t>
  </si>
  <si>
    <t>FI_VUO</t>
  </si>
  <si>
    <t>FI_KYM</t>
  </si>
  <si>
    <t>FI_KOK</t>
  </si>
  <si>
    <t>FI_OUL</t>
  </si>
  <si>
    <t>FI_KEM</t>
  </si>
  <si>
    <t>FI_TOR_RBD</t>
  </si>
  <si>
    <t>FI_TEN</t>
  </si>
  <si>
    <t>FI_ALD</t>
  </si>
  <si>
    <t>NO_GLO</t>
  </si>
  <si>
    <t>NO_TRD</t>
  </si>
  <si>
    <t>NO_NRL</t>
  </si>
  <si>
    <t>NO_TRO</t>
  </si>
  <si>
    <t>NO_FMK</t>
  </si>
  <si>
    <t>NO_GLM</t>
  </si>
  <si>
    <t>NO_WBA</t>
  </si>
  <si>
    <t>NO_AGD</t>
  </si>
  <si>
    <t>NO_ROL</t>
  </si>
  <si>
    <t>NO_HDA</t>
  </si>
  <si>
    <t>NO_SFJ</t>
  </si>
  <si>
    <t>NO_KEM</t>
  </si>
  <si>
    <t>NO_TOR_FI</t>
  </si>
  <si>
    <t>NO_BBY</t>
  </si>
  <si>
    <t>NO_TOR</t>
  </si>
  <si>
    <t>NO_BSE</t>
  </si>
  <si>
    <t>NO_SKK</t>
  </si>
  <si>
    <t>Odra RBD</t>
  </si>
  <si>
    <t>Donau - RBD</t>
  </si>
  <si>
    <t>Oder - RBD</t>
  </si>
  <si>
    <t>Maas - RBD</t>
  </si>
  <si>
    <t>Escaut - RBD</t>
  </si>
  <si>
    <t>Meuse - Chiers</t>
  </si>
  <si>
    <t>Meuse/Maas - RBD (BE-RW)</t>
  </si>
  <si>
    <t>Seine - RBD (BE-RW)</t>
  </si>
  <si>
    <t>Jutland and Funen - RBD</t>
  </si>
  <si>
    <t>Bornholm - RBD</t>
  </si>
  <si>
    <t>Vidaa-Krusaa - RBD</t>
  </si>
  <si>
    <t>South Western Ireland - RBD</t>
  </si>
  <si>
    <t>Western Ireland - RBD</t>
  </si>
  <si>
    <t>North East Northern Ireland - RBD</t>
  </si>
  <si>
    <t>Scotland - RBD</t>
  </si>
  <si>
    <t>Solway Tweed - RBD</t>
  </si>
  <si>
    <t>Northumbria - RBD</t>
  </si>
  <si>
    <t>Humber - RBD</t>
  </si>
  <si>
    <t>Anglia - RBD</t>
  </si>
  <si>
    <t>Thames - RBD</t>
  </si>
  <si>
    <t>South East England - RBD</t>
  </si>
  <si>
    <t>South West England - RBD</t>
  </si>
  <si>
    <t>Severn - RBD</t>
  </si>
  <si>
    <t>Western Wales - RBD</t>
  </si>
  <si>
    <t>Dee - RBD</t>
  </si>
  <si>
    <t>North West England - RBD</t>
  </si>
  <si>
    <t>Rhine - RBD (CH)</t>
  </si>
  <si>
    <t>Rhône - RBD (CH)</t>
  </si>
  <si>
    <t>Po - RBD (CH)</t>
  </si>
  <si>
    <t>Danube - RBD (CH)</t>
  </si>
  <si>
    <t>Adige - RBD</t>
  </si>
  <si>
    <t>Miño-Sil - RBD (ES)</t>
  </si>
  <si>
    <t>Galician Coast - RBD</t>
  </si>
  <si>
    <t>Basque County Internal Basins - RBD</t>
  </si>
  <si>
    <t>Cantabrian - RBD</t>
  </si>
  <si>
    <t>Duero - RBD (ES)</t>
  </si>
  <si>
    <t>Tagus - RBD (ES)</t>
  </si>
  <si>
    <t>Guadiana - RBD (ES)</t>
  </si>
  <si>
    <t>Guadalquivir - RBD</t>
  </si>
  <si>
    <t>Andalusia Mediterranean Basins - RBD</t>
  </si>
  <si>
    <t>Guadalete and Barbate - RBD</t>
  </si>
  <si>
    <t>Tinto, Odiel and Piedras - RBD</t>
  </si>
  <si>
    <t>Segura - RBD</t>
  </si>
  <si>
    <t>Júcar - RBD</t>
  </si>
  <si>
    <t>Ebro - RBD</t>
  </si>
  <si>
    <t>Catalonia - RBD</t>
  </si>
  <si>
    <t>Balearic Islands - RBD</t>
  </si>
  <si>
    <t>Gran Canaria - RBD</t>
  </si>
  <si>
    <t>Fuerteventura - RBD</t>
  </si>
  <si>
    <t>Lanzarote - RBD</t>
  </si>
  <si>
    <t>Tenerife - RBD</t>
  </si>
  <si>
    <t>La Palma - RBD</t>
  </si>
  <si>
    <t>La Gomera - RBD</t>
  </si>
  <si>
    <t>El Hierro - RBD</t>
  </si>
  <si>
    <t>Ceuta - RBD</t>
  </si>
  <si>
    <t>Melilla - RBD</t>
  </si>
  <si>
    <t>Danube - RBD (PL)</t>
  </si>
  <si>
    <t>Little Vistula</t>
  </si>
  <si>
    <t>Upper Vistula</t>
  </si>
  <si>
    <t>Middle Vistula without Bug and Narew</t>
  </si>
  <si>
    <t>Bug and Narew</t>
  </si>
  <si>
    <t>Lower Vistula</t>
  </si>
  <si>
    <t>Swieza - RBD</t>
  </si>
  <si>
    <t>Jarft - RBD</t>
  </si>
  <si>
    <t>Labe / Elbe - RBD (PL)</t>
  </si>
  <si>
    <t>Upper Oder</t>
  </si>
  <si>
    <t>Middle Oder</t>
  </si>
  <si>
    <t>Warta</t>
  </si>
  <si>
    <t>Lower Oder and Western Coast</t>
  </si>
  <si>
    <t>Ucker - RBD</t>
  </si>
  <si>
    <t>Pregolya / Prieglius - RBD (PL)</t>
  </si>
  <si>
    <t>Nemunas - RBD (PL)</t>
  </si>
  <si>
    <t>Dniester - RBD (PL)</t>
  </si>
  <si>
    <t>Vuoksi - RBD</t>
  </si>
  <si>
    <t>Kymijoki-Gulf of Finland - RBD</t>
  </si>
  <si>
    <t>Kokemäenjoki-Archipelago Sea-Bothnian Sea - RBD</t>
  </si>
  <si>
    <t>Oulujoki-Iijoki - RBD</t>
  </si>
  <si>
    <t>Kemijoki - RBD (FI)</t>
  </si>
  <si>
    <t>Tornionjoki - RBD</t>
  </si>
  <si>
    <t xml:space="preserve">Teno, Näätämöjoki and Paatsjoki - RBD (FI) </t>
  </si>
  <si>
    <t>Åland - RBD</t>
  </si>
  <si>
    <t>Glomma, Møre and Romsdal - RBD</t>
  </si>
  <si>
    <t>Troendelag - RBD (NO)</t>
  </si>
  <si>
    <t>Nordland - RBD (NO)</t>
  </si>
  <si>
    <t>Troms - RBD (NO)</t>
  </si>
  <si>
    <t>Finnmark - RBD</t>
  </si>
  <si>
    <t>Glomma - RBD (NO)</t>
  </si>
  <si>
    <t>West Bay - RBD</t>
  </si>
  <si>
    <t>Agder - RBD</t>
  </si>
  <si>
    <t>Rogaland - RBD</t>
  </si>
  <si>
    <t>Hordaland - RBD</t>
  </si>
  <si>
    <t>Sogn and Fjordane - RBD</t>
  </si>
  <si>
    <t>Kemijoki - RBD (NO)</t>
  </si>
  <si>
    <t>Tornionjoki - RBD (FI)</t>
  </si>
  <si>
    <t>Bothnian Bay - RBD (NO)</t>
  </si>
  <si>
    <t>Torne (Torniojoki) - RBD (NO)</t>
  </si>
  <si>
    <t>Bothnian Sea - RBD (NO)</t>
  </si>
  <si>
    <t>Skagerrak and Kattegat - RBD (NO)</t>
  </si>
  <si>
    <t>Andorra - RBD</t>
  </si>
  <si>
    <t>Scheldt</t>
  </si>
  <si>
    <t>Rhine</t>
  </si>
  <si>
    <t>Vuoksi River Basin District</t>
  </si>
  <si>
    <t>Kymijoki-Gulf of Finland River Basin District</t>
  </si>
  <si>
    <t>Kokem├ñenjoki-Archipelago Sea-Bothnian Sea River Basin District</t>
  </si>
  <si>
    <t>Oulujoki-Iijoki River Basin District</t>
  </si>
  <si>
    <t>Kemijoki River Basin District</t>
  </si>
  <si>
    <t>Tornionjoki IRBD</t>
  </si>
  <si>
    <t>Teno, N├ñ├ñt├ñm├Âjoki and Paatsjoki IRBD</t>
  </si>
  <si>
    <t>├àland River Basin District</t>
  </si>
  <si>
    <t>Gibraltar</t>
  </si>
  <si>
    <t>Lichtenstein</t>
  </si>
  <si>
    <t>Monaco</t>
  </si>
  <si>
    <t>1. Bothnian Bay (International district Torne river - Sweden)</t>
  </si>
  <si>
    <t>2. Bothnian Sea (International drainage basin Trondelagsfylkene - Sweden)</t>
  </si>
  <si>
    <t>1. Bothnian Bay (International drainage basin Nordland - Sweden)</t>
  </si>
  <si>
    <t>1. Bothnian Bay (International drainage basin Troms - Sweden)</t>
  </si>
  <si>
    <t>5. Skagerrak and Kattegat (International drainage basin Glomma - Sweden)</t>
  </si>
  <si>
    <t>North East Scotland</t>
  </si>
  <si>
    <t>Tay</t>
  </si>
  <si>
    <t>Forth</t>
  </si>
  <si>
    <t>Clyde</t>
  </si>
  <si>
    <t>Argyll</t>
  </si>
  <si>
    <t>West Highland</t>
  </si>
  <si>
    <t>North Highland</t>
  </si>
  <si>
    <t>Orkney and Shetland</t>
  </si>
  <si>
    <t>BE_SCH_W</t>
  </si>
  <si>
    <t>BE_RHI_W</t>
  </si>
  <si>
    <t>FR_GDL</t>
  </si>
  <si>
    <t>FR_MAR</t>
  </si>
  <si>
    <t>FR_GUY</t>
  </si>
  <si>
    <t>FR_REU</t>
  </si>
  <si>
    <t>SE_BBY_TO</t>
  </si>
  <si>
    <t>SE_BBY_NL</t>
  </si>
  <si>
    <t>SE_BBY_TR</t>
  </si>
  <si>
    <t>SE_BSE_TD</t>
  </si>
  <si>
    <t>SE_SGL</t>
  </si>
  <si>
    <t>UK_SCO_NE</t>
  </si>
  <si>
    <t>UK_TAY</t>
  </si>
  <si>
    <t>UK_FOR</t>
  </si>
  <si>
    <t>UK_CLY</t>
  </si>
  <si>
    <t>UK_ARG</t>
  </si>
  <si>
    <t>UK_HIG_W</t>
  </si>
  <si>
    <t>UK_HIG_N</t>
  </si>
  <si>
    <t>UK_ORK</t>
  </si>
  <si>
    <t>AD_RBD</t>
  </si>
  <si>
    <t>GI_RBD</t>
  </si>
  <si>
    <t>LI_RBD</t>
  </si>
  <si>
    <t>MC_RBD</t>
  </si>
  <si>
    <t>d</t>
  </si>
  <si>
    <t xml:space="preserve"> </t>
  </si>
  <si>
    <r>
      <t>(</t>
    </r>
    <r>
      <rPr>
        <vertAlign val="superscript"/>
        <sz val="9"/>
        <color indexed="8"/>
        <rFont val="Arial"/>
        <family val="2"/>
      </rPr>
      <t>1</t>
    </r>
    <r>
      <rPr>
        <sz val="9"/>
        <color indexed="8"/>
        <rFont val="Arial"/>
        <family val="2"/>
      </rPr>
      <t>) Ireland, Italy and Turkey: 2010. Spain and Austria: 2009. Bulgaria and Romania: 2008. Denmark, Germany, Greece, France, Croatia, Finland, Sweden, Switzerland and Serbia: national level.</t>
    </r>
  </si>
  <si>
    <r>
      <t>(</t>
    </r>
    <r>
      <rPr>
        <vertAlign val="superscript"/>
        <sz val="9"/>
        <color theme="1"/>
        <rFont val="Arial"/>
        <family val="2"/>
      </rPr>
      <t>1</t>
    </r>
    <r>
      <rPr>
        <sz val="9"/>
        <color theme="1"/>
        <rFont val="Arial"/>
        <family val="2"/>
      </rPr>
      <t>) Belgium, Germany, France, Latvia and the Netherlands: 2010. Ireland and the United Kingdom: 2009. Italy and Portugal: 2008.</t>
    </r>
  </si>
  <si>
    <r>
      <t>Figure 1: Groundwater abstraction for public water supply, by NUTS 2 regions, 2011 (</t>
    </r>
    <r>
      <rPr>
        <b/>
        <vertAlign val="superscript"/>
        <sz val="11"/>
        <rFont val="Arial"/>
        <family val="2"/>
      </rPr>
      <t>1</t>
    </r>
    <r>
      <rPr>
        <b/>
        <sz val="11"/>
        <rFont val="Arial"/>
        <family val="2"/>
      </rPr>
      <t>)</t>
    </r>
  </si>
  <si>
    <r>
      <t>Figure 2: Surface water abstraction for public water supply, by NUTS 2 regions, 2011 (</t>
    </r>
    <r>
      <rPr>
        <b/>
        <vertAlign val="superscript"/>
        <sz val="11"/>
        <rFont val="Arial"/>
        <family val="2"/>
      </rPr>
      <t>1</t>
    </r>
    <r>
      <rPr>
        <b/>
        <sz val="11"/>
        <rFont val="Arial"/>
        <family val="2"/>
      </rPr>
      <t>)</t>
    </r>
  </si>
  <si>
    <r>
      <t>(</t>
    </r>
    <r>
      <rPr>
        <vertAlign val="superscript"/>
        <sz val="9"/>
        <color indexed="8"/>
        <rFont val="Arial"/>
        <family val="2"/>
      </rPr>
      <t>1</t>
    </r>
    <r>
      <rPr>
        <sz val="9"/>
        <color indexed="8"/>
        <rFont val="Arial"/>
        <family val="2"/>
      </rPr>
      <t>) The light purple shaded bar shows the range of the highest to lowest region for each country. The dark green bar shows the national average. The green circle shows the capital city region. The dark purple circles show the other regions. All national averages refer to 2011. Regional data for Ireland, Italy and Turkey: 2010. Regional data for Spain and Austria: 2009. Regional data for Bulgaria and Romania: 2008. Denmark, Germany, Greece, France, Croatia, Finland, Sweden, Switzerland and Serbia: national level.</t>
    </r>
  </si>
  <si>
    <t>North Western</t>
  </si>
  <si>
    <t>GBNIIENW</t>
  </si>
  <si>
    <t>Neagh Bann</t>
  </si>
  <si>
    <t>GBNIIENB</t>
  </si>
  <si>
    <t>NOSE5</t>
  </si>
  <si>
    <t>NOSE2</t>
  </si>
  <si>
    <t>NOSE1TO</t>
  </si>
  <si>
    <t>NOSE1</t>
  </si>
  <si>
    <t>NOFIVHA6</t>
  </si>
  <si>
    <t>NOFIVHA5</t>
  </si>
  <si>
    <t>NO5106</t>
  </si>
  <si>
    <t>NO5105</t>
  </si>
  <si>
    <t>NO5104</t>
  </si>
  <si>
    <t>NO5103</t>
  </si>
  <si>
    <t>NO5102</t>
  </si>
  <si>
    <t>NO5101</t>
  </si>
  <si>
    <t>NO1105</t>
  </si>
  <si>
    <t>NO1104</t>
  </si>
  <si>
    <t>NO1103</t>
  </si>
  <si>
    <t>NO1102</t>
  </si>
  <si>
    <t>NO1101</t>
  </si>
  <si>
    <t>BEMeuse_RW</t>
  </si>
  <si>
    <t>RBD_Year</t>
  </si>
  <si>
    <t>RBD_Class</t>
  </si>
  <si>
    <t>RBD_Value</t>
  </si>
  <si>
    <t>Region_name</t>
  </si>
  <si>
    <t>ESTAT_RBD</t>
  </si>
  <si>
    <t>[map does not contain any data]</t>
  </si>
  <si>
    <r>
      <t>Map 2: Groundwater abstraction for public water supply, by river basin, 2011 (</t>
    </r>
    <r>
      <rPr>
        <b/>
        <vertAlign val="superscript"/>
        <sz val="11"/>
        <rFont val="Arial"/>
        <family val="2"/>
      </rPr>
      <t>1</t>
    </r>
    <r>
      <rPr>
        <b/>
        <sz val="11"/>
        <rFont val="Arial"/>
        <family val="2"/>
      </rPr>
      <t>)</t>
    </r>
  </si>
  <si>
    <r>
      <t>Map 5: Municipal waste generated per inhabitant, by NUTS 2 regions, 2011 (</t>
    </r>
    <r>
      <rPr>
        <b/>
        <vertAlign val="superscript"/>
        <sz val="11"/>
        <rFont val="Arial"/>
        <family val="2"/>
      </rPr>
      <t>1</t>
    </r>
    <r>
      <rPr>
        <b/>
        <sz val="11"/>
        <rFont val="Arial"/>
        <family val="2"/>
      </rPr>
      <t>)</t>
    </r>
  </si>
  <si>
    <r>
      <t>Map 4: Population connected to urban wastewater collection system, by NUTS 2 regions, 2011 (</t>
    </r>
    <r>
      <rPr>
        <b/>
        <vertAlign val="superscript"/>
        <sz val="11"/>
        <rFont val="Arial"/>
        <family val="2"/>
      </rPr>
      <t>1</t>
    </r>
    <r>
      <rPr>
        <b/>
        <sz val="11"/>
        <rFont val="Arial"/>
        <family val="2"/>
      </rPr>
      <t>)</t>
    </r>
  </si>
  <si>
    <r>
      <t>Map 3: Surface water abstraction for public water supply, by river basin, 2011 (</t>
    </r>
    <r>
      <rPr>
        <b/>
        <vertAlign val="superscript"/>
        <sz val="11"/>
        <rFont val="Arial"/>
        <family val="2"/>
      </rPr>
      <t>1</t>
    </r>
    <r>
      <rPr>
        <b/>
        <sz val="11"/>
        <rFont val="Arial"/>
        <family val="2"/>
      </rPr>
      <t>)</t>
    </r>
  </si>
  <si>
    <t>(kg per inhabitant)</t>
  </si>
  <si>
    <t>(cubic metres per inhabitant)</t>
  </si>
  <si>
    <r>
      <t>Source:</t>
    </r>
    <r>
      <rPr>
        <sz val="9"/>
        <color indexed="8"/>
        <rFont val="Arial"/>
        <family val="2"/>
      </rPr>
      <t xml:space="preserve"> Directorate-General for the Environment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</si>
</sst>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1">
    <font>
      <sz val="9"/>
      <name val="Arial"/>
      <family val="2"/>
    </font>
    <font>
      <sz val="10"/>
      <name val="Arial"/>
      <family val="2"/>
    </font>
    <font>
      <u val="single"/>
      <sz val="10"/>
      <color indexed="12"/>
      <name val="Arial"/>
      <family val="2"/>
    </font>
    <font>
      <sz val="8"/>
      <name val="Arial"/>
      <family val="2"/>
    </font>
    <font>
      <sz val="11"/>
      <name val="Arial"/>
      <family val="2"/>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11"/>
      <color theme="1"/>
      <name val="Calibri"/>
      <family val="2"/>
      <scheme val="minor"/>
    </font>
    <font>
      <sz val="9"/>
      <color indexed="9"/>
      <name val="Arial"/>
      <family val="2"/>
    </font>
    <font>
      <strike/>
      <sz val="9"/>
      <name val="Arial"/>
      <family val="2"/>
    </font>
    <font>
      <b/>
      <sz val="9"/>
      <color indexed="63"/>
      <name val="Arial"/>
      <family val="2"/>
    </font>
    <font>
      <sz val="9"/>
      <color indexed="10"/>
      <name val="Arial"/>
      <family val="2"/>
    </font>
    <font>
      <i/>
      <sz val="9"/>
      <color indexed="8"/>
      <name val="Arial"/>
      <family val="2"/>
    </font>
    <font>
      <sz val="9"/>
      <color indexed="8"/>
      <name val="Arial"/>
      <family val="2"/>
    </font>
    <font>
      <sz val="9"/>
      <color indexed="62"/>
      <name val="Arial"/>
      <family val="2"/>
    </font>
    <font>
      <i/>
      <sz val="9"/>
      <name val="Arial"/>
      <family val="2"/>
    </font>
    <font>
      <b/>
      <sz val="11"/>
      <name val="Arial"/>
      <family val="2"/>
    </font>
    <font>
      <sz val="9"/>
      <color theme="0"/>
      <name val="Arial"/>
      <family val="2"/>
    </font>
    <font>
      <sz val="9"/>
      <color rgb="FFFF0000"/>
      <name val="Arial"/>
      <family val="2"/>
    </font>
    <font>
      <sz val="9"/>
      <color theme="1"/>
      <name val="Arial"/>
      <family val="2"/>
    </font>
    <font>
      <sz val="8"/>
      <color indexed="8"/>
      <name val="Verdana"/>
      <family val="2"/>
    </font>
    <font>
      <b/>
      <vertAlign val="superscript"/>
      <sz val="11"/>
      <name val="Arial"/>
      <family val="2"/>
    </font>
    <font>
      <sz val="9"/>
      <color indexed="63"/>
      <name val="Arial"/>
      <family val="2"/>
    </font>
    <font>
      <vertAlign val="superscript"/>
      <sz val="9"/>
      <color indexed="8"/>
      <name val="Arial"/>
      <family val="2"/>
    </font>
    <font>
      <b/>
      <sz val="9"/>
      <color theme="1"/>
      <name val="Arial"/>
      <family val="2"/>
    </font>
    <font>
      <sz val="9"/>
      <name val="Myriad Pro"/>
      <family val="2"/>
    </font>
    <font>
      <vertAlign val="superscript"/>
      <sz val="9"/>
      <name val="Arial"/>
      <family val="2"/>
    </font>
    <font>
      <i/>
      <sz val="9"/>
      <color theme="1"/>
      <name val="Arial"/>
      <family val="2"/>
    </font>
    <font>
      <u val="single"/>
      <sz val="9"/>
      <color theme="10"/>
      <name val="Arial"/>
      <family val="2"/>
    </font>
    <font>
      <u val="single"/>
      <sz val="9"/>
      <color theme="11"/>
      <name val="Arial"/>
      <family val="2"/>
    </font>
    <font>
      <vertAlign val="superscript"/>
      <sz val="9"/>
      <color theme="1"/>
      <name val="Arial"/>
      <family val="2"/>
    </font>
    <font>
      <b/>
      <vertAlign val="superscript"/>
      <sz val="9"/>
      <name val="Arial"/>
      <family val="2"/>
    </font>
    <font>
      <sz val="11"/>
      <color theme="1"/>
      <name val="Calibri"/>
      <family val="2"/>
    </font>
    <font>
      <sz val="9"/>
      <color rgb="FF000000"/>
      <name val="Arial"/>
      <family val="2"/>
    </font>
  </fonts>
  <fills count="2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5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0" borderId="0" applyNumberFormat="0" applyFill="0" applyBorder="0" applyAlignment="0" applyProtection="0"/>
    <xf numFmtId="0" fontId="10" fillId="16" borderId="1" applyNumberFormat="0" applyAlignment="0" applyProtection="0"/>
    <xf numFmtId="0" fontId="11" fillId="0" borderId="2" applyNumberFormat="0" applyFill="0" applyAlignment="0" applyProtection="0"/>
    <xf numFmtId="0" fontId="3" fillId="17" borderId="3" applyNumberFormat="0" applyFont="0" applyAlignment="0" applyProtection="0"/>
    <xf numFmtId="0" fontId="13" fillId="7" borderId="1" applyNumberFormat="0" applyAlignment="0" applyProtection="0"/>
    <xf numFmtId="0" fontId="9" fillId="3" borderId="0" applyNumberFormat="0" applyBorder="0" applyAlignment="0" applyProtection="0"/>
    <xf numFmtId="0" fontId="2" fillId="0" borderId="0" applyNumberFormat="0" applyFill="0" applyBorder="0">
      <alignment/>
      <protection locked="0"/>
    </xf>
    <xf numFmtId="0" fontId="19" fillId="0" borderId="0" applyNumberFormat="0" applyFill="0" applyBorder="0">
      <alignment/>
      <protection locked="0"/>
    </xf>
    <xf numFmtId="0" fontId="20" fillId="18" borderId="0" applyNumberFormat="0" applyBorder="0" applyAlignment="0" applyProtection="0"/>
    <xf numFmtId="0" fontId="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4" borderId="0" applyNumberFormat="0" applyBorder="0" applyAlignment="0" applyProtection="0"/>
    <xf numFmtId="0" fontId="21" fillId="16" borderId="4" applyNumberFormat="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2" fillId="19" borderId="8" applyNumberFormat="0" applyAlignment="0" applyProtection="0"/>
    <xf numFmtId="0" fontId="2" fillId="0" borderId="0" applyNumberFormat="0" applyFill="0" applyBorder="0">
      <alignment/>
      <protection locked="0"/>
    </xf>
    <xf numFmtId="0" fontId="42" fillId="0" borderId="0">
      <alignment/>
      <protection/>
    </xf>
    <xf numFmtId="0" fontId="1" fillId="0" borderId="0">
      <alignment/>
      <protection/>
    </xf>
    <xf numFmtId="0" fontId="3" fillId="0" borderId="0" applyNumberFormat="0" applyFill="0" applyBorder="0" applyAlignment="0" applyProtection="0"/>
    <xf numFmtId="0" fontId="1" fillId="0" borderId="0">
      <alignment/>
      <protection/>
    </xf>
    <xf numFmtId="0" fontId="3" fillId="17" borderId="3" applyNumberFormat="0" applyFont="0" applyAlignment="0" applyProtection="0"/>
    <xf numFmtId="0" fontId="1" fillId="0" borderId="0">
      <alignment/>
      <protection/>
    </xf>
    <xf numFmtId="0" fontId="1" fillId="0" borderId="0">
      <alignment/>
      <protection/>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5" fillId="0" borderId="0" applyNumberFormat="0" applyFill="0" applyBorder="0" applyProtection="0">
      <alignment/>
    </xf>
    <xf numFmtId="0" fontId="46" fillId="0" borderId="0" applyNumberFormat="0" applyFill="0" applyBorder="0" applyProtection="0">
      <alignment/>
    </xf>
    <xf numFmtId="0" fontId="49" fillId="0" borderId="0">
      <alignment/>
      <protection/>
    </xf>
    <xf numFmtId="0" fontId="0" fillId="0" borderId="0" applyNumberFormat="0" applyFill="0" applyBorder="0" applyProtection="0">
      <alignment vertical="center"/>
    </xf>
    <xf numFmtId="0" fontId="24" fillId="0" borderId="0">
      <alignment/>
      <protection/>
    </xf>
    <xf numFmtId="0" fontId="24" fillId="0" borderId="0">
      <alignment/>
      <protection/>
    </xf>
    <xf numFmtId="0" fontId="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pplyNumberFormat="0" applyFill="0" applyBorder="0" applyProtection="0">
      <alignment vertical="center"/>
    </xf>
  </cellStyleXfs>
  <cellXfs count="245">
    <xf numFmtId="0" fontId="0" fillId="0" borderId="0" xfId="0" applyAlignment="1">
      <alignment vertical="center"/>
    </xf>
    <xf numFmtId="49" fontId="23" fillId="0" borderId="0" xfId="0" applyNumberFormat="1" applyFont="1" applyFill="1" applyAlignment="1">
      <alignment vertical="center"/>
    </xf>
    <xf numFmtId="0" fontId="23" fillId="0" borderId="0" xfId="0" applyFont="1" applyFill="1" applyAlignment="1">
      <alignment vertical="center"/>
    </xf>
    <xf numFmtId="0" fontId="0" fillId="0" borderId="0" xfId="0" applyFont="1" applyFill="1" applyAlignment="1">
      <alignment vertical="center"/>
    </xf>
    <xf numFmtId="0" fontId="25" fillId="0" borderId="0" xfId="0" applyFont="1" applyFill="1" applyAlignment="1">
      <alignment vertical="center"/>
    </xf>
    <xf numFmtId="0" fontId="0" fillId="0" borderId="0" xfId="0" applyNumberFormat="1" applyFont="1" applyFill="1" applyAlignment="1">
      <alignment vertical="center"/>
    </xf>
    <xf numFmtId="0" fontId="26" fillId="0" borderId="0" xfId="0" applyFont="1" applyFill="1" applyAlignment="1">
      <alignment vertical="center"/>
    </xf>
    <xf numFmtId="0" fontId="26" fillId="0" borderId="0" xfId="0" applyNumberFormat="1" applyFont="1" applyFill="1" applyAlignment="1">
      <alignment vertical="center"/>
    </xf>
    <xf numFmtId="0" fontId="23" fillId="0" borderId="0" xfId="50" applyFont="1" applyFill="1">
      <alignment/>
      <protection/>
    </xf>
    <xf numFmtId="1" fontId="23" fillId="0" borderId="0" xfId="52" applyNumberFormat="1" applyFont="1" applyFill="1" applyAlignment="1">
      <alignment horizontal="right"/>
      <protection/>
    </xf>
    <xf numFmtId="0" fontId="0" fillId="0" borderId="0" xfId="0" applyNumberFormat="1" applyFont="1" applyFill="1" applyBorder="1" applyAlignment="1">
      <alignment/>
    </xf>
    <xf numFmtId="0" fontId="23" fillId="0" borderId="0" xfId="52" applyFont="1" applyFill="1">
      <alignment/>
      <protection/>
    </xf>
    <xf numFmtId="0" fontId="0" fillId="0" borderId="0" xfId="52" applyFont="1" applyFill="1">
      <alignment/>
      <protection/>
    </xf>
    <xf numFmtId="0" fontId="0" fillId="0" borderId="0" xfId="50" applyFont="1" applyFill="1" applyAlignment="1">
      <alignment vertical="center"/>
      <protection/>
    </xf>
    <xf numFmtId="164" fontId="0" fillId="0" borderId="0" xfId="51" applyNumberFormat="1" applyFont="1" applyFill="1" applyAlignment="1">
      <alignment horizontal="right"/>
      <protection/>
    </xf>
    <xf numFmtId="1" fontId="0" fillId="0" borderId="0" xfId="52" applyNumberFormat="1" applyFont="1" applyFill="1">
      <alignment/>
      <protection/>
    </xf>
    <xf numFmtId="0" fontId="27" fillId="0" borderId="0" xfId="52" applyFont="1" applyFill="1">
      <alignment/>
      <protection/>
    </xf>
    <xf numFmtId="0" fontId="23" fillId="0" borderId="0" xfId="49" applyFont="1" applyFill="1">
      <alignment/>
      <protection/>
    </xf>
    <xf numFmtId="0" fontId="0" fillId="0" borderId="0" xfId="49" applyFont="1">
      <alignment/>
      <protection/>
    </xf>
    <xf numFmtId="0" fontId="0" fillId="0" borderId="0" xfId="50" applyFont="1" applyFill="1" applyAlignment="1">
      <alignment vertical="center" wrapText="1"/>
      <protection/>
    </xf>
    <xf numFmtId="0" fontId="28" fillId="0" borderId="0" xfId="52" applyFont="1" applyFill="1">
      <alignment/>
      <protection/>
    </xf>
    <xf numFmtId="164" fontId="0" fillId="0" borderId="0" xfId="50" applyNumberFormat="1" applyFont="1" applyFill="1" applyAlignment="1">
      <alignment vertical="center"/>
      <protection/>
    </xf>
    <xf numFmtId="0" fontId="0" fillId="0" borderId="0" xfId="50" applyFont="1" applyFill="1" applyBorder="1" applyAlignment="1">
      <alignment vertical="center"/>
      <protection/>
    </xf>
    <xf numFmtId="0" fontId="0" fillId="0" borderId="9" xfId="52" applyFont="1" applyFill="1" applyBorder="1" applyAlignment="1">
      <alignment horizontal="right"/>
      <protection/>
    </xf>
    <xf numFmtId="0" fontId="0" fillId="0" borderId="0" xfId="52" applyFont="1" applyFill="1" applyAlignment="1">
      <alignment vertical="center"/>
      <protection/>
    </xf>
    <xf numFmtId="164" fontId="0" fillId="0" borderId="0" xfId="52" applyNumberFormat="1" applyFont="1" applyFill="1" applyAlignment="1">
      <alignment vertical="center"/>
      <protection/>
    </xf>
    <xf numFmtId="0" fontId="23" fillId="0" borderId="0" xfId="52" applyFont="1" applyFill="1" applyAlignment="1">
      <alignment vertical="center"/>
      <protection/>
    </xf>
    <xf numFmtId="0" fontId="29" fillId="0" borderId="0" xfId="51" applyFont="1" applyFill="1" applyBorder="1" applyAlignment="1">
      <alignment vertical="center"/>
      <protection/>
    </xf>
    <xf numFmtId="0" fontId="0" fillId="0" borderId="0" xfId="53" applyFont="1" applyFill="1">
      <alignment/>
      <protection/>
    </xf>
    <xf numFmtId="0" fontId="31" fillId="0" borderId="0" xfId="52" applyFont="1" applyFill="1" applyAlignment="1">
      <alignment vertical="center"/>
      <protection/>
    </xf>
    <xf numFmtId="0" fontId="30" fillId="0" borderId="0" xfId="51" applyFont="1" applyFill="1" applyAlignment="1">
      <alignment vertical="center"/>
      <protection/>
    </xf>
    <xf numFmtId="0" fontId="0" fillId="0" borderId="0" xfId="51" applyFont="1" applyFill="1" applyAlignment="1">
      <alignment vertical="center"/>
      <protection/>
    </xf>
    <xf numFmtId="0" fontId="32" fillId="0" borderId="0" xfId="51" applyFont="1" applyFill="1" applyBorder="1" applyAlignment="1">
      <alignment vertical="center"/>
      <protection/>
    </xf>
    <xf numFmtId="0" fontId="0" fillId="0" borderId="0" xfId="50" applyFont="1" applyFill="1" applyAlignment="1" quotePrefix="1">
      <alignment vertical="center"/>
      <protection/>
    </xf>
    <xf numFmtId="0" fontId="0" fillId="0" borderId="0" xfId="52" applyFont="1" applyFill="1" applyAlignment="1">
      <alignment horizontal="justify" vertical="center"/>
      <protection/>
    </xf>
    <xf numFmtId="0" fontId="0" fillId="0" borderId="0" xfId="51" applyNumberFormat="1" applyFont="1" applyFill="1" applyBorder="1" applyAlignment="1">
      <alignment/>
      <protection/>
    </xf>
    <xf numFmtId="0" fontId="0" fillId="0" borderId="0" xfId="50" applyNumberFormat="1" applyFont="1" applyFill="1" applyBorder="1" applyAlignment="1">
      <alignment/>
      <protection/>
    </xf>
    <xf numFmtId="164" fontId="0" fillId="0" borderId="0" xfId="52" applyNumberFormat="1" applyFont="1" applyFill="1" applyAlignment="1">
      <alignment horizontal="right"/>
      <protection/>
    </xf>
    <xf numFmtId="1" fontId="0" fillId="0" borderId="0" xfId="52" applyNumberFormat="1" applyFont="1" applyFill="1" applyAlignment="1">
      <alignment horizontal="right"/>
      <protection/>
    </xf>
    <xf numFmtId="2" fontId="0" fillId="0" borderId="0" xfId="52" applyNumberFormat="1" applyFont="1" applyFill="1">
      <alignment/>
      <protection/>
    </xf>
    <xf numFmtId="2" fontId="0" fillId="0" borderId="0" xfId="52" applyNumberFormat="1" applyFont="1" applyFill="1" applyBorder="1">
      <alignment/>
      <protection/>
    </xf>
    <xf numFmtId="164" fontId="0" fillId="0" borderId="0" xfId="51" applyNumberFormat="1" applyFont="1" applyFill="1">
      <alignment/>
      <protection/>
    </xf>
    <xf numFmtId="164" fontId="0" fillId="0" borderId="0" xfId="52" applyNumberFormat="1" applyFont="1" applyFill="1">
      <alignment/>
      <protection/>
    </xf>
    <xf numFmtId="0" fontId="30" fillId="0" borderId="0" xfId="0" applyFont="1" applyBorder="1" applyAlignment="1">
      <alignment vertical="center"/>
    </xf>
    <xf numFmtId="0" fontId="30" fillId="0" borderId="0" xfId="0" applyFont="1" applyFill="1" applyBorder="1" applyAlignment="1">
      <alignment horizontal="right"/>
    </xf>
    <xf numFmtId="0" fontId="23" fillId="0" borderId="0" xfId="49" applyFont="1">
      <alignment/>
      <protection/>
    </xf>
    <xf numFmtId="0" fontId="0" fillId="0" borderId="0" xfId="49" applyFont="1" applyFill="1">
      <alignment/>
      <protection/>
    </xf>
    <xf numFmtId="0" fontId="23" fillId="0" borderId="0" xfId="0" applyFont="1" applyFill="1" applyBorder="1" applyAlignment="1">
      <alignment/>
    </xf>
    <xf numFmtId="0" fontId="33" fillId="0" borderId="0" xfId="52" applyFont="1" applyFill="1" applyAlignment="1">
      <alignment horizontal="left"/>
      <protection/>
    </xf>
    <xf numFmtId="0" fontId="35" fillId="0" borderId="0" xfId="52" applyFont="1" applyFill="1">
      <alignment/>
      <protection/>
    </xf>
    <xf numFmtId="0" fontId="35" fillId="0" borderId="0" xfId="50" applyFont="1" applyFill="1" applyAlignment="1">
      <alignment vertical="center"/>
      <protection/>
    </xf>
    <xf numFmtId="0" fontId="0" fillId="0" borderId="0" xfId="52" applyFont="1" applyFill="1" applyAlignment="1">
      <alignment vertical="center"/>
      <protection/>
    </xf>
    <xf numFmtId="0" fontId="36" fillId="0" borderId="0" xfId="0" applyFont="1" applyAlignment="1">
      <alignment vertical="center"/>
    </xf>
    <xf numFmtId="0" fontId="0" fillId="0" borderId="0" xfId="0" applyFill="1" applyBorder="1" applyAlignment="1">
      <alignment/>
    </xf>
    <xf numFmtId="0" fontId="37" fillId="0" borderId="0" xfId="0" applyFont="1" applyFill="1" applyBorder="1" applyAlignment="1">
      <alignment/>
    </xf>
    <xf numFmtId="0" fontId="0" fillId="0" borderId="0" xfId="52" applyFont="1" applyFill="1">
      <alignment/>
      <protection/>
    </xf>
    <xf numFmtId="0" fontId="0" fillId="0" borderId="0" xfId="52" applyFont="1" applyFill="1" applyAlignment="1">
      <alignment horizontal="left"/>
      <protection/>
    </xf>
    <xf numFmtId="0" fontId="0" fillId="0" borderId="0" xfId="52" applyFont="1" applyFill="1" quotePrefix="1">
      <alignment/>
      <protection/>
    </xf>
    <xf numFmtId="0" fontId="35" fillId="0" borderId="0" xfId="52" applyFont="1" applyFill="1" applyAlignment="1">
      <alignment vertical="center"/>
      <protection/>
    </xf>
    <xf numFmtId="0" fontId="0" fillId="0" borderId="0" xfId="0" applyFont="1" applyFill="1" applyAlignment="1">
      <alignment vertical="center"/>
    </xf>
    <xf numFmtId="0" fontId="33" fillId="0" borderId="0" xfId="0" applyFont="1" applyFill="1" applyAlignment="1">
      <alignment horizontal="left" vertical="center"/>
    </xf>
    <xf numFmtId="0" fontId="30" fillId="0" borderId="0" xfId="0" applyFont="1" applyFill="1" applyAlignment="1">
      <alignment vertical="center"/>
    </xf>
    <xf numFmtId="0" fontId="41" fillId="0" borderId="0" xfId="0" applyFont="1" applyFill="1" applyAlignment="1">
      <alignment vertical="center"/>
    </xf>
    <xf numFmtId="0" fontId="35" fillId="0" borderId="0" xfId="0" applyFont="1" applyFill="1" applyAlignment="1">
      <alignment vertical="center"/>
    </xf>
    <xf numFmtId="0" fontId="0" fillId="0" borderId="0" xfId="65" applyFont="1" applyFill="1" applyAlignment="1">
      <alignment vertical="center"/>
      <protection/>
    </xf>
    <xf numFmtId="0" fontId="33" fillId="0" borderId="0" xfId="65" applyFont="1" applyFill="1" applyBorder="1" applyAlignment="1">
      <alignment horizontal="left" vertical="center"/>
      <protection/>
    </xf>
    <xf numFmtId="164" fontId="0" fillId="0" borderId="0" xfId="65" applyNumberFormat="1" applyFont="1" applyFill="1" applyAlignment="1">
      <alignment vertical="center"/>
      <protection/>
    </xf>
    <xf numFmtId="0" fontId="0" fillId="0" borderId="0" xfId="65" applyFont="1" applyFill="1" applyAlignment="1">
      <alignment horizontal="right" vertical="center"/>
      <protection/>
    </xf>
    <xf numFmtId="0" fontId="23" fillId="0" borderId="0" xfId="65" applyFont="1" applyFill="1" applyAlignment="1">
      <alignment vertical="center"/>
      <protection/>
    </xf>
    <xf numFmtId="164" fontId="35" fillId="0" borderId="0" xfId="65" applyNumberFormat="1" applyFont="1" applyFill="1" applyAlignment="1">
      <alignment vertical="center"/>
      <protection/>
    </xf>
    <xf numFmtId="164" fontId="0" fillId="0" borderId="0" xfId="0" applyNumberFormat="1" applyFont="1" applyFill="1" applyAlignment="1">
      <alignment vertical="center"/>
    </xf>
    <xf numFmtId="0" fontId="0" fillId="0" borderId="0" xfId="66" applyFont="1" applyFill="1">
      <alignment/>
      <protection/>
    </xf>
    <xf numFmtId="0" fontId="30" fillId="0" borderId="0" xfId="65" applyFont="1" applyFill="1" applyAlignment="1">
      <alignment vertical="center"/>
      <protection/>
    </xf>
    <xf numFmtId="0" fontId="30" fillId="0" borderId="0" xfId="66" applyFont="1" applyFill="1">
      <alignment/>
      <protection/>
    </xf>
    <xf numFmtId="0" fontId="30" fillId="0" borderId="0" xfId="0" applyFont="1" applyAlignment="1">
      <alignment/>
    </xf>
    <xf numFmtId="0" fontId="28" fillId="0" borderId="0" xfId="66" applyFont="1" applyFill="1">
      <alignment/>
      <protection/>
    </xf>
    <xf numFmtId="2" fontId="0" fillId="0" borderId="0" xfId="65" applyNumberFormat="1" applyFont="1" applyFill="1" applyAlignment="1">
      <alignment vertical="center"/>
      <protection/>
    </xf>
    <xf numFmtId="1" fontId="0" fillId="0" borderId="0" xfId="65" applyNumberFormat="1" applyFont="1" applyFill="1" applyAlignment="1">
      <alignment vertical="center"/>
      <protection/>
    </xf>
    <xf numFmtId="0" fontId="0" fillId="20" borderId="0" xfId="52" applyFont="1" applyFill="1" applyBorder="1">
      <alignment/>
      <protection/>
    </xf>
    <xf numFmtId="0" fontId="28" fillId="20" borderId="0" xfId="52" applyFont="1" applyFill="1" applyBorder="1">
      <alignment/>
      <protection/>
    </xf>
    <xf numFmtId="0" fontId="0" fillId="20" borderId="0" xfId="50" applyFont="1" applyFill="1" applyBorder="1" applyAlignment="1">
      <alignment vertical="center"/>
      <protection/>
    </xf>
    <xf numFmtId="0" fontId="23" fillId="20" borderId="0" xfId="52" applyFont="1" applyFill="1" applyBorder="1">
      <alignment/>
      <protection/>
    </xf>
    <xf numFmtId="0" fontId="35" fillId="20" borderId="0" xfId="52" applyFont="1" applyFill="1" applyBorder="1">
      <alignment/>
      <protection/>
    </xf>
    <xf numFmtId="0" fontId="0" fillId="20" borderId="0" xfId="50" applyFont="1" applyFill="1" applyBorder="1" applyAlignment="1">
      <alignment vertical="center" wrapText="1"/>
      <protection/>
    </xf>
    <xf numFmtId="0" fontId="0" fillId="20" borderId="0" xfId="52" applyFont="1" applyFill="1" applyBorder="1">
      <alignment/>
      <protection/>
    </xf>
    <xf numFmtId="0" fontId="0" fillId="20" borderId="0" xfId="0" applyFont="1" applyFill="1" applyBorder="1" applyAlignment="1">
      <alignment vertical="center"/>
    </xf>
    <xf numFmtId="1" fontId="0" fillId="20" borderId="0" xfId="50" applyNumberFormat="1" applyFont="1" applyFill="1" applyBorder="1" applyAlignment="1">
      <alignment vertical="center"/>
      <protection/>
    </xf>
    <xf numFmtId="164" fontId="35" fillId="20" borderId="0" xfId="50" applyNumberFormat="1" applyFont="1" applyFill="1" applyBorder="1" applyAlignment="1">
      <alignment horizontal="left" vertical="center" wrapText="1"/>
      <protection/>
    </xf>
    <xf numFmtId="0" fontId="35" fillId="20" borderId="0" xfId="50" applyFont="1" applyFill="1" applyBorder="1" applyAlignment="1">
      <alignment vertical="center"/>
      <protection/>
    </xf>
    <xf numFmtId="0" fontId="34" fillId="20" borderId="0" xfId="0" applyFont="1" applyFill="1" applyBorder="1" applyAlignment="1">
      <alignment vertical="center"/>
    </xf>
    <xf numFmtId="0" fontId="0" fillId="20" borderId="0" xfId="52" applyFont="1" applyFill="1" applyBorder="1" quotePrefix="1">
      <alignment/>
      <protection/>
    </xf>
    <xf numFmtId="0" fontId="0" fillId="20" borderId="0" xfId="52" applyFont="1" applyFill="1" applyBorder="1" applyAlignment="1">
      <alignment horizontal="right"/>
      <protection/>
    </xf>
    <xf numFmtId="0" fontId="0" fillId="20" borderId="0" xfId="52" applyFont="1" applyFill="1" applyBorder="1" applyAlignment="1">
      <alignment vertical="center"/>
      <protection/>
    </xf>
    <xf numFmtId="164" fontId="23" fillId="20" borderId="0" xfId="52" applyNumberFormat="1" applyFont="1" applyFill="1" applyBorder="1" applyAlignment="1">
      <alignment vertical="center"/>
      <protection/>
    </xf>
    <xf numFmtId="164" fontId="0" fillId="20" borderId="0" xfId="52" applyNumberFormat="1" applyFont="1" applyFill="1" applyBorder="1" applyAlignment="1">
      <alignment vertical="center"/>
      <protection/>
    </xf>
    <xf numFmtId="0" fontId="0" fillId="0" borderId="0" xfId="65" applyFont="1" applyFill="1" applyAlignment="1">
      <alignment vertical="center"/>
      <protection/>
    </xf>
    <xf numFmtId="0" fontId="0" fillId="0" borderId="0" xfId="66" applyFont="1" applyFill="1" applyAlignment="1">
      <alignment vertical="center"/>
      <protection/>
    </xf>
    <xf numFmtId="0" fontId="35" fillId="0" borderId="0" xfId="65" applyFont="1" applyFill="1" applyAlignment="1">
      <alignment vertical="center"/>
      <protection/>
    </xf>
    <xf numFmtId="0" fontId="39" fillId="0" borderId="0" xfId="67" applyFont="1" applyFill="1"/>
    <xf numFmtId="0" fontId="0" fillId="0" borderId="0" xfId="67" applyFont="1" applyFill="1"/>
    <xf numFmtId="0" fontId="0" fillId="0" borderId="0" xfId="0" applyFont="1" applyAlignment="1">
      <alignment vertical="center"/>
    </xf>
    <xf numFmtId="0" fontId="36" fillId="0" borderId="0" xfId="67" applyFont="1" applyFill="1"/>
    <xf numFmtId="0" fontId="36" fillId="0" borderId="0" xfId="67" applyFont="1" applyFill="1" applyAlignment="1">
      <alignment horizontal="right" vertical="center"/>
    </xf>
    <xf numFmtId="0" fontId="0" fillId="0" borderId="0" xfId="67" applyFont="1" applyFill="1" applyAlignment="1">
      <alignment horizontal="right" vertical="center"/>
    </xf>
    <xf numFmtId="0" fontId="0" fillId="20" borderId="0" xfId="67" applyFont="1" applyFill="1" applyBorder="1"/>
    <xf numFmtId="2" fontId="36" fillId="0" borderId="0" xfId="67" applyNumberFormat="1" applyFont="1" applyFill="1" applyAlignment="1">
      <alignment horizontal="right" vertical="center"/>
    </xf>
    <xf numFmtId="0" fontId="0" fillId="0" borderId="0" xfId="67" applyFont="1" applyFill="1" applyBorder="1"/>
    <xf numFmtId="0" fontId="41" fillId="0" borderId="0" xfId="0" applyFont="1" applyFill="1" applyBorder="1" applyAlignment="1">
      <alignment horizontal="left" vertical="center"/>
    </xf>
    <xf numFmtId="0" fontId="30" fillId="0" borderId="0" xfId="67" applyFont="1" applyFill="1" applyBorder="1"/>
    <xf numFmtId="0" fontId="36" fillId="0" borderId="0" xfId="0" applyFont="1" applyAlignment="1">
      <alignment horizontal="right" vertical="center"/>
    </xf>
    <xf numFmtId="0" fontId="36" fillId="0" borderId="0" xfId="68" applyFont="1" applyFill="1" applyAlignment="1">
      <alignment horizontal="right" vertical="center"/>
      <protection/>
    </xf>
    <xf numFmtId="0" fontId="44" fillId="0" borderId="0" xfId="68" applyFont="1" applyFill="1" applyBorder="1" applyAlignment="1">
      <alignment horizontal="right" vertical="center"/>
      <protection/>
    </xf>
    <xf numFmtId="0" fontId="41" fillId="0" borderId="0" xfId="67" applyFont="1" applyFill="1" applyAlignment="1">
      <alignment horizontal="right" vertical="center"/>
    </xf>
    <xf numFmtId="164" fontId="0" fillId="0" borderId="0" xfId="67" applyNumberFormat="1" applyFont="1" applyFill="1" applyBorder="1"/>
    <xf numFmtId="0" fontId="0" fillId="0" borderId="0" xfId="50" applyFont="1" applyFill="1" applyAlignment="1">
      <alignment vertical="center"/>
      <protection/>
    </xf>
    <xf numFmtId="1" fontId="0" fillId="0" borderId="0" xfId="52" applyNumberFormat="1" applyFont="1" applyFill="1" applyBorder="1">
      <alignment/>
      <protection/>
    </xf>
    <xf numFmtId="0" fontId="35" fillId="0" borderId="0" xfId="50" applyFont="1" applyFill="1" applyAlignment="1">
      <alignment vertical="center" wrapText="1"/>
      <protection/>
    </xf>
    <xf numFmtId="0" fontId="35" fillId="0" borderId="0" xfId="67" applyFont="1" applyFill="1"/>
    <xf numFmtId="2" fontId="0" fillId="0" borderId="0" xfId="67" applyNumberFormat="1" applyFont="1" applyFill="1"/>
    <xf numFmtId="0" fontId="23" fillId="0" borderId="0" xfId="67" applyFont="1" applyFill="1" applyBorder="1" applyAlignment="1">
      <alignment wrapText="1"/>
    </xf>
    <xf numFmtId="2" fontId="36" fillId="0" borderId="0" xfId="67" applyNumberFormat="1" applyFont="1" applyFill="1" applyBorder="1" applyAlignment="1">
      <alignment horizontal="right" vertical="center" wrapText="1"/>
    </xf>
    <xf numFmtId="2" fontId="36" fillId="0" borderId="0" xfId="0" applyNumberFormat="1" applyFont="1" applyFill="1" applyAlignment="1">
      <alignment horizontal="right" vertical="center" wrapText="1"/>
    </xf>
    <xf numFmtId="2" fontId="36" fillId="0" borderId="0" xfId="67" applyNumberFormat="1" applyFont="1" applyFill="1" applyAlignment="1">
      <alignment horizontal="righ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0" xfId="0" applyFont="1" applyFill="1" applyAlignment="1">
      <alignment horizontal="right" vertical="center"/>
    </xf>
    <xf numFmtId="0" fontId="23" fillId="0" borderId="0" xfId="67" applyFont="1" applyFill="1" applyBorder="1" applyAlignment="1">
      <alignment horizontal="left" vertical="center" wrapText="1"/>
    </xf>
    <xf numFmtId="0" fontId="35" fillId="0" borderId="0" xfId="67" applyFont="1" applyFill="1" applyAlignment="1">
      <alignment horizontal="left" vertical="center"/>
    </xf>
    <xf numFmtId="2" fontId="0" fillId="0" borderId="0" xfId="0" applyNumberFormat="1" applyFont="1" applyFill="1" applyBorder="1" applyAlignment="1">
      <alignment/>
    </xf>
    <xf numFmtId="0" fontId="0" fillId="0" borderId="0" xfId="67" applyFont="1" applyFill="1" applyBorder="1" applyAlignment="1">
      <alignment horizontal="left"/>
    </xf>
    <xf numFmtId="2" fontId="36" fillId="0" borderId="0" xfId="0" applyNumberFormat="1" applyFont="1" applyFill="1" applyAlignment="1">
      <alignment horizontal="right" vertical="center"/>
    </xf>
    <xf numFmtId="164" fontId="0" fillId="0" borderId="0" xfId="0" applyNumberFormat="1" applyAlignment="1">
      <alignment/>
    </xf>
    <xf numFmtId="1" fontId="0" fillId="0" borderId="0" xfId="51" applyNumberFormat="1" applyFont="1" applyFill="1" applyAlignment="1">
      <alignment horizontal="right"/>
      <protection/>
    </xf>
    <xf numFmtId="164" fontId="0" fillId="0" borderId="0" xfId="51" applyNumberFormat="1" applyFont="1" applyFill="1" applyAlignment="1">
      <alignment horizontal="right"/>
      <protection/>
    </xf>
    <xf numFmtId="0" fontId="0" fillId="0" borderId="0" xfId="53" applyFont="1" applyFill="1">
      <alignment/>
      <protection/>
    </xf>
    <xf numFmtId="1" fontId="0" fillId="0" borderId="0" xfId="49" applyNumberFormat="1" applyFont="1" applyFill="1">
      <alignment/>
      <protection/>
    </xf>
    <xf numFmtId="0" fontId="0" fillId="0" borderId="9" xfId="0" applyFont="1" applyFill="1" applyBorder="1" applyAlignment="1">
      <alignment vertical="center"/>
    </xf>
    <xf numFmtId="164" fontId="0" fillId="0" borderId="0" xfId="67" applyNumberFormat="1" applyFont="1" applyFill="1"/>
    <xf numFmtId="0" fontId="1" fillId="0" borderId="0" xfId="0" applyNumberFormat="1" applyFont="1" applyFill="1" applyBorder="1" applyAlignment="1">
      <alignment/>
    </xf>
    <xf numFmtId="164" fontId="0" fillId="0" borderId="0" xfId="49" applyNumberFormat="1" applyFont="1">
      <alignment/>
      <protection/>
    </xf>
    <xf numFmtId="164" fontId="0" fillId="0" borderId="0" xfId="65" applyNumberFormat="1" applyFont="1" applyFill="1" applyAlignment="1">
      <alignment vertical="center"/>
      <protection/>
    </xf>
    <xf numFmtId="164" fontId="0" fillId="20" borderId="0" xfId="65" applyNumberFormat="1" applyFont="1" applyFill="1" applyBorder="1" applyAlignment="1">
      <alignment vertical="center"/>
      <protection/>
    </xf>
    <xf numFmtId="164" fontId="35" fillId="20" borderId="0" xfId="65" applyNumberFormat="1" applyFont="1" applyFill="1" applyBorder="1" applyAlignment="1">
      <alignment vertical="center"/>
      <protection/>
    </xf>
    <xf numFmtId="0" fontId="0" fillId="20" borderId="0" xfId="65" applyFont="1" applyFill="1" applyBorder="1" applyAlignment="1">
      <alignment vertical="center"/>
      <protection/>
    </xf>
    <xf numFmtId="0" fontId="1" fillId="20" borderId="0" xfId="0" applyNumberFormat="1" applyFont="1" applyFill="1" applyBorder="1" applyAlignment="1">
      <alignment/>
    </xf>
    <xf numFmtId="0" fontId="23" fillId="20" borderId="0" xfId="49" applyFont="1" applyFill="1" applyBorder="1">
      <alignment/>
      <protection/>
    </xf>
    <xf numFmtId="0" fontId="0" fillId="20" borderId="0" xfId="49" applyFont="1" applyFill="1" applyBorder="1">
      <alignment/>
      <protection/>
    </xf>
    <xf numFmtId="0" fontId="0" fillId="20" borderId="0" xfId="49" applyFont="1" applyFill="1" applyBorder="1">
      <alignment/>
      <protection/>
    </xf>
    <xf numFmtId="0" fontId="35" fillId="20" borderId="0" xfId="65" applyFont="1" applyFill="1" applyBorder="1" applyAlignment="1">
      <alignment vertical="center"/>
      <protection/>
    </xf>
    <xf numFmtId="0" fontId="0" fillId="20" borderId="0" xfId="65" applyFont="1" applyFill="1" applyBorder="1" applyAlignment="1">
      <alignment vertical="center"/>
      <protection/>
    </xf>
    <xf numFmtId="164" fontId="0" fillId="20" borderId="0" xfId="0" applyNumberFormat="1" applyFont="1" applyFill="1" applyBorder="1" applyAlignment="1">
      <alignment vertical="center"/>
    </xf>
    <xf numFmtId="0" fontId="0" fillId="20" borderId="0" xfId="0" applyFill="1" applyBorder="1" applyAlignment="1">
      <alignment/>
    </xf>
    <xf numFmtId="0" fontId="0" fillId="20" borderId="0" xfId="66" applyFont="1" applyFill="1" applyBorder="1">
      <alignment/>
      <protection/>
    </xf>
    <xf numFmtId="0" fontId="0" fillId="20" borderId="0" xfId="65" applyFont="1" applyFill="1" applyBorder="1" applyAlignment="1">
      <alignment horizontal="right" vertical="center"/>
      <protection/>
    </xf>
    <xf numFmtId="0" fontId="30" fillId="20" borderId="0" xfId="65" applyFont="1" applyFill="1" applyBorder="1" applyAlignment="1">
      <alignment vertical="center"/>
      <protection/>
    </xf>
    <xf numFmtId="0" fontId="35" fillId="20" borderId="0" xfId="65" applyFont="1" applyFill="1" applyBorder="1" applyAlignment="1">
      <alignment horizontal="right" vertical="center"/>
      <protection/>
    </xf>
    <xf numFmtId="0" fontId="30" fillId="20" borderId="0" xfId="0" applyFont="1" applyFill="1" applyBorder="1" applyAlignment="1">
      <alignment/>
    </xf>
    <xf numFmtId="0" fontId="0" fillId="20" borderId="0" xfId="67" applyFont="1" applyFill="1" applyBorder="1"/>
    <xf numFmtId="164" fontId="0" fillId="0" borderId="0" xfId="52" applyNumberFormat="1" applyFont="1" applyFill="1">
      <alignment/>
      <protection/>
    </xf>
    <xf numFmtId="0" fontId="0" fillId="20" borderId="0" xfId="50" applyFont="1" applyFill="1" applyAlignment="1">
      <alignment vertical="center"/>
      <protection/>
    </xf>
    <xf numFmtId="164" fontId="0" fillId="20" borderId="0" xfId="51" applyNumberFormat="1" applyFont="1" applyFill="1" applyAlignment="1">
      <alignment horizontal="right"/>
      <protection/>
    </xf>
    <xf numFmtId="164" fontId="0" fillId="20" borderId="0" xfId="52" applyNumberFormat="1" applyFont="1" applyFill="1">
      <alignment/>
      <protection/>
    </xf>
    <xf numFmtId="1" fontId="0" fillId="20" borderId="0" xfId="52" applyNumberFormat="1" applyFont="1" applyFill="1" applyBorder="1">
      <alignment/>
      <protection/>
    </xf>
    <xf numFmtId="0" fontId="0" fillId="20" borderId="0" xfId="0" applyNumberFormat="1" applyFont="1" applyFill="1" applyBorder="1" applyAlignment="1">
      <alignment/>
    </xf>
    <xf numFmtId="1" fontId="0" fillId="20" borderId="0" xfId="51" applyNumberFormat="1" applyFont="1" applyFill="1" applyAlignment="1">
      <alignment horizontal="right"/>
      <protection/>
    </xf>
    <xf numFmtId="0" fontId="0" fillId="20" borderId="0" xfId="50" applyFont="1" applyFill="1" applyAlignment="1" quotePrefix="1">
      <alignment vertical="center"/>
      <protection/>
    </xf>
    <xf numFmtId="1" fontId="0" fillId="0" borderId="0" xfId="52" applyNumberFormat="1" applyFont="1" applyFill="1" applyBorder="1" applyAlignment="1">
      <alignment horizontal="right"/>
      <protection/>
    </xf>
    <xf numFmtId="2" fontId="0" fillId="0" borderId="0" xfId="52" applyNumberFormat="1" applyFont="1" applyFill="1" applyAlignment="1">
      <alignment horizontal="right"/>
      <protection/>
    </xf>
    <xf numFmtId="1" fontId="0" fillId="0" borderId="0" xfId="0" applyNumberFormat="1" applyFont="1" applyFill="1" applyBorder="1" applyAlignment="1">
      <alignment horizontal="right"/>
    </xf>
    <xf numFmtId="2" fontId="0" fillId="0" borderId="0" xfId="52" applyNumberFormat="1" applyFont="1" applyFill="1" applyBorder="1" applyAlignment="1">
      <alignment horizontal="right"/>
      <protection/>
    </xf>
    <xf numFmtId="0" fontId="0" fillId="0" borderId="0" xfId="50" applyFont="1" applyFill="1" applyBorder="1" applyAlignment="1">
      <alignment vertical="center" wrapText="1"/>
      <protection/>
    </xf>
    <xf numFmtId="0" fontId="0" fillId="0" borderId="0" xfId="50" applyFont="1" applyFill="1" applyBorder="1" applyAlignment="1" quotePrefix="1">
      <alignment vertical="center"/>
      <protection/>
    </xf>
    <xf numFmtId="0" fontId="0" fillId="0" borderId="0" xfId="52" applyFont="1" applyFill="1" applyBorder="1">
      <alignment/>
      <protection/>
    </xf>
    <xf numFmtId="0" fontId="36" fillId="0" borderId="0" xfId="0" applyFont="1" applyFill="1" applyBorder="1" applyAlignment="1">
      <alignment vertical="center"/>
    </xf>
    <xf numFmtId="0" fontId="0" fillId="20" borderId="0" xfId="0" applyFill="1" applyAlignment="1">
      <alignment vertical="center"/>
    </xf>
    <xf numFmtId="0" fontId="0" fillId="20" borderId="0" xfId="52" applyFont="1" applyFill="1">
      <alignment/>
      <protection/>
    </xf>
    <xf numFmtId="1" fontId="23" fillId="20" borderId="0" xfId="52" applyNumberFormat="1" applyFont="1" applyFill="1" applyAlignment="1">
      <alignment horizontal="right"/>
      <protection/>
    </xf>
    <xf numFmtId="0" fontId="0" fillId="20" borderId="0" xfId="52" applyFont="1" applyFill="1">
      <alignment/>
      <protection/>
    </xf>
    <xf numFmtId="0" fontId="35" fillId="20" borderId="0" xfId="52" applyFont="1" applyFill="1">
      <alignment/>
      <protection/>
    </xf>
    <xf numFmtId="2" fontId="0" fillId="20" borderId="0" xfId="52" applyNumberFormat="1" applyFont="1" applyFill="1" applyBorder="1">
      <alignment/>
      <protection/>
    </xf>
    <xf numFmtId="2" fontId="0" fillId="20" borderId="0" xfId="52" applyNumberFormat="1" applyFont="1" applyFill="1">
      <alignment/>
      <protection/>
    </xf>
    <xf numFmtId="0" fontId="23" fillId="20" borderId="0" xfId="52" applyFont="1" applyFill="1">
      <alignment/>
      <protection/>
    </xf>
    <xf numFmtId="0" fontId="23" fillId="20" borderId="0" xfId="0" applyFont="1" applyFill="1" applyBorder="1" applyAlignment="1">
      <alignment/>
    </xf>
    <xf numFmtId="0" fontId="33" fillId="20" borderId="0" xfId="52" applyFont="1" applyFill="1" applyAlignment="1">
      <alignment horizontal="left"/>
      <protection/>
    </xf>
    <xf numFmtId="0" fontId="0" fillId="20" borderId="0" xfId="52" applyFont="1" applyFill="1" applyAlignment="1">
      <alignment horizontal="left"/>
      <protection/>
    </xf>
    <xf numFmtId="0" fontId="0" fillId="20" borderId="9" xfId="0" applyFont="1" applyFill="1" applyBorder="1" applyAlignment="1">
      <alignment vertical="center"/>
    </xf>
    <xf numFmtId="0" fontId="0" fillId="20" borderId="9" xfId="52" applyFont="1" applyFill="1" applyBorder="1" applyAlignment="1">
      <alignment horizontal="right"/>
      <protection/>
    </xf>
    <xf numFmtId="0" fontId="0" fillId="20" borderId="0" xfId="52" applyFont="1" applyFill="1" applyAlignment="1">
      <alignment vertical="center"/>
      <protection/>
    </xf>
    <xf numFmtId="0" fontId="29" fillId="20" borderId="0" xfId="51" applyFont="1" applyFill="1" applyBorder="1" applyAlignment="1">
      <alignment vertical="center"/>
      <protection/>
    </xf>
    <xf numFmtId="0" fontId="31" fillId="20" borderId="0" xfId="52" applyFont="1" applyFill="1" applyAlignment="1">
      <alignment vertical="center"/>
      <protection/>
    </xf>
    <xf numFmtId="0" fontId="0" fillId="20" borderId="0" xfId="52" applyFont="1" applyFill="1" applyAlignment="1">
      <alignment vertical="center"/>
      <protection/>
    </xf>
    <xf numFmtId="0" fontId="30" fillId="20" borderId="0" xfId="51" applyFont="1" applyFill="1" applyAlignment="1">
      <alignment vertical="center"/>
      <protection/>
    </xf>
    <xf numFmtId="0" fontId="0" fillId="20" borderId="0" xfId="51" applyFont="1" applyFill="1" applyAlignment="1">
      <alignment vertical="center"/>
      <protection/>
    </xf>
    <xf numFmtId="0" fontId="32" fillId="20" borderId="0" xfId="51" applyFont="1" applyFill="1" applyBorder="1" applyAlignment="1">
      <alignment vertical="center"/>
      <protection/>
    </xf>
    <xf numFmtId="1" fontId="0" fillId="20" borderId="0" xfId="52" applyNumberFormat="1" applyFont="1" applyFill="1" applyAlignment="1">
      <alignment horizontal="right"/>
      <protection/>
    </xf>
    <xf numFmtId="0" fontId="0" fillId="20" borderId="0" xfId="52" applyFont="1" applyFill="1" applyAlignment="1">
      <alignment horizontal="justify" vertical="center"/>
      <protection/>
    </xf>
    <xf numFmtId="164" fontId="0" fillId="0" borderId="0" xfId="51" applyNumberFormat="1" applyFont="1" applyFill="1" applyBorder="1" applyAlignment="1">
      <alignment horizontal="right"/>
      <protection/>
    </xf>
    <xf numFmtId="0" fontId="0" fillId="0" borderId="0" xfId="0" applyFill="1" applyAlignment="1">
      <alignment vertical="center"/>
    </xf>
    <xf numFmtId="165" fontId="0" fillId="0" borderId="0" xfId="51" applyNumberFormat="1" applyFont="1" applyFill="1" applyBorder="1" applyAlignment="1">
      <alignment horizontal="right"/>
      <protection/>
    </xf>
    <xf numFmtId="165" fontId="0" fillId="20" borderId="0" xfId="0" applyNumberFormat="1" applyFont="1" applyFill="1" applyAlignment="1">
      <alignment vertical="center"/>
    </xf>
    <xf numFmtId="165" fontId="0" fillId="20" borderId="0" xfId="52" applyNumberFormat="1" applyFont="1" applyFill="1" applyAlignment="1">
      <alignment horizontal="right"/>
      <protection/>
    </xf>
    <xf numFmtId="165" fontId="0" fillId="0" borderId="0" xfId="52" applyNumberFormat="1" applyFont="1" applyFill="1" applyAlignment="1">
      <alignment horizontal="right"/>
      <protection/>
    </xf>
    <xf numFmtId="165" fontId="0" fillId="0" borderId="0" xfId="51" applyNumberFormat="1" applyFont="1" applyFill="1" applyAlignment="1">
      <alignment horizontal="right"/>
      <protection/>
    </xf>
    <xf numFmtId="0" fontId="0" fillId="20" borderId="0" xfId="66" applyFont="1" applyFill="1">
      <alignment/>
      <protection/>
    </xf>
    <xf numFmtId="0" fontId="36" fillId="20" borderId="0" xfId="66" applyFont="1" applyFill="1">
      <alignment/>
      <protection/>
    </xf>
    <xf numFmtId="4" fontId="1" fillId="0" borderId="0" xfId="0" applyNumberFormat="1" applyFont="1" applyFill="1" applyBorder="1" applyAlignment="1">
      <alignment/>
    </xf>
    <xf numFmtId="165" fontId="1" fillId="0" borderId="0" xfId="0" applyNumberFormat="1" applyFont="1" applyFill="1" applyBorder="1" applyAlignment="1">
      <alignment/>
    </xf>
    <xf numFmtId="3" fontId="1" fillId="0" borderId="0" xfId="0" applyNumberFormat="1" applyFont="1" applyFill="1" applyBorder="1" applyAlignment="1">
      <alignment/>
    </xf>
    <xf numFmtId="0" fontId="36" fillId="0" borderId="0" xfId="66" applyFont="1" applyFill="1">
      <alignment/>
      <protection/>
    </xf>
    <xf numFmtId="165" fontId="0" fillId="0" borderId="0" xfId="52" applyNumberFormat="1" applyFont="1" applyFill="1" applyBorder="1" applyAlignment="1">
      <alignment horizontal="right"/>
      <protection/>
    </xf>
    <xf numFmtId="0" fontId="36" fillId="0" borderId="0" xfId="0" applyFont="1" applyFill="1" applyAlignment="1">
      <alignment vertical="center"/>
    </xf>
    <xf numFmtId="0" fontId="36" fillId="0" borderId="0" xfId="148" applyFont="1" applyFill="1">
      <alignment/>
      <protection/>
    </xf>
    <xf numFmtId="1" fontId="0" fillId="0" borderId="0" xfId="0" applyNumberFormat="1" applyFont="1" applyFill="1" applyBorder="1" applyAlignment="1">
      <alignment wrapText="1"/>
    </xf>
    <xf numFmtId="0" fontId="0" fillId="0" borderId="0" xfId="0" applyFill="1" applyAlignment="1">
      <alignment vertical="center"/>
    </xf>
    <xf numFmtId="0" fontId="0" fillId="20" borderId="0" xfId="50" applyFont="1" applyFill="1" applyAlignment="1">
      <alignment horizontal="right" vertical="center"/>
      <protection/>
    </xf>
    <xf numFmtId="164" fontId="0" fillId="20" borderId="0" xfId="52" applyNumberFormat="1" applyFont="1" applyFill="1" applyAlignment="1">
      <alignment horizontal="right"/>
      <protection/>
    </xf>
    <xf numFmtId="2" fontId="0" fillId="20" borderId="0" xfId="52" applyNumberFormat="1" applyFont="1" applyFill="1" applyAlignment="1">
      <alignment horizontal="right"/>
      <protection/>
    </xf>
    <xf numFmtId="0" fontId="0" fillId="20" borderId="0" xfId="50" applyFont="1" applyFill="1" applyAlignment="1">
      <alignment horizontal="right" vertical="center" wrapText="1"/>
      <protection/>
    </xf>
    <xf numFmtId="0" fontId="0" fillId="20" borderId="0" xfId="50" applyFont="1" applyFill="1" applyAlignment="1" quotePrefix="1">
      <alignment horizontal="right" vertical="center"/>
      <protection/>
    </xf>
    <xf numFmtId="165" fontId="0" fillId="0" borderId="0" xfId="0" applyNumberFormat="1" applyFont="1" applyFill="1" applyBorder="1" applyAlignment="1">
      <alignment horizontal="right"/>
    </xf>
    <xf numFmtId="0" fontId="36" fillId="20" borderId="0" xfId="149" applyFont="1" applyFill="1" applyAlignment="1">
      <alignment horizontal="right" vertical="center"/>
    </xf>
    <xf numFmtId="0" fontId="0" fillId="20" borderId="0" xfId="52" applyFont="1" applyFill="1" applyAlignment="1">
      <alignment horizontal="right"/>
      <protection/>
    </xf>
    <xf numFmtId="0" fontId="0" fillId="0" borderId="0" xfId="52" applyFont="1" applyFill="1" applyAlignment="1">
      <alignment horizontal="right"/>
      <protection/>
    </xf>
    <xf numFmtId="0" fontId="0" fillId="0" borderId="0" xfId="0" applyFont="1" applyFill="1" applyBorder="1" applyAlignment="1">
      <alignment/>
    </xf>
    <xf numFmtId="0" fontId="0" fillId="20" borderId="0" xfId="0" applyFont="1" applyFill="1" applyAlignment="1">
      <alignment horizontal="right" vertical="center"/>
    </xf>
    <xf numFmtId="0" fontId="30" fillId="0" borderId="0" xfId="0" applyFont="1" applyFill="1" applyBorder="1" applyAlignment="1">
      <alignment/>
    </xf>
    <xf numFmtId="0" fontId="36" fillId="20" borderId="0" xfId="148" applyFont="1" applyFill="1" applyAlignment="1">
      <alignment horizontal="right"/>
      <protection/>
    </xf>
    <xf numFmtId="1" fontId="36" fillId="0" borderId="0" xfId="153" applyNumberFormat="1" applyFont="1" applyFill="1" applyBorder="1" applyAlignment="1">
      <alignment wrapText="1"/>
      <protection/>
    </xf>
    <xf numFmtId="165" fontId="0" fillId="0" borderId="0" xfId="50" applyNumberFormat="1" applyFont="1" applyFill="1" applyAlignment="1">
      <alignment vertical="center"/>
      <protection/>
    </xf>
    <xf numFmtId="164" fontId="35" fillId="0" borderId="0" xfId="50" applyNumberFormat="1" applyFont="1" applyFill="1" applyAlignment="1">
      <alignment horizontal="left" vertical="center" wrapText="1"/>
      <protection/>
    </xf>
    <xf numFmtId="0" fontId="33" fillId="0" borderId="0" xfId="49" applyFont="1" applyFill="1" applyAlignment="1">
      <alignment horizontal="left"/>
      <protection/>
    </xf>
    <xf numFmtId="0" fontId="0" fillId="0" borderId="0" xfId="0" applyAlignment="1">
      <alignment vertical="center"/>
    </xf>
    <xf numFmtId="0" fontId="23" fillId="0" borderId="0" xfId="0" applyFont="1" applyFill="1" applyBorder="1" applyAlignment="1">
      <alignment/>
    </xf>
    <xf numFmtId="0" fontId="33" fillId="0" borderId="0" xfId="52" applyFont="1" applyFill="1" applyAlignment="1">
      <alignment horizontal="left"/>
      <protection/>
    </xf>
    <xf numFmtId="0" fontId="0" fillId="0" borderId="0" xfId="52" applyFont="1" applyFill="1">
      <alignment/>
      <protection/>
    </xf>
    <xf numFmtId="0" fontId="23" fillId="0" borderId="0" xfId="0" applyFont="1" applyFill="1" applyBorder="1" applyAlignment="1">
      <alignment/>
    </xf>
    <xf numFmtId="0" fontId="33" fillId="0" borderId="0" xfId="52" applyFont="1" applyFill="1" applyAlignment="1">
      <alignment horizontal="left"/>
      <protection/>
    </xf>
    <xf numFmtId="0" fontId="23" fillId="0" borderId="0" xfId="0" applyFont="1" applyFill="1" applyBorder="1" applyAlignment="1">
      <alignment/>
    </xf>
    <xf numFmtId="0" fontId="33" fillId="0" borderId="0" xfId="52" applyFont="1" applyFill="1" applyAlignment="1">
      <alignment horizontal="left"/>
      <protection/>
    </xf>
    <xf numFmtId="0" fontId="0" fillId="0" borderId="0" xfId="52" applyFont="1" applyFill="1" applyAlignment="1">
      <alignment horizontal="left"/>
      <protection/>
    </xf>
    <xf numFmtId="0" fontId="35" fillId="20" borderId="0" xfId="50" applyFont="1" applyFill="1" applyBorder="1" applyAlignment="1">
      <alignment horizontal="left" vertical="center" wrapText="1"/>
      <protection/>
    </xf>
    <xf numFmtId="0" fontId="35" fillId="0" borderId="0" xfId="50" applyFont="1" applyFill="1" applyAlignment="1">
      <alignment horizontal="left" vertical="center" wrapText="1"/>
      <protection/>
    </xf>
    <xf numFmtId="0" fontId="30" fillId="0" borderId="0" xfId="0" applyFont="1" applyFill="1" applyAlignment="1">
      <alignment horizontal="left" vertical="center" wrapText="1"/>
    </xf>
    <xf numFmtId="0" fontId="0" fillId="0" borderId="0" xfId="66" applyFont="1" applyFill="1" applyAlignment="1">
      <alignment horizontal="left" vertical="center" wrapText="1"/>
      <protection/>
    </xf>
  </cellXfs>
  <cellStyles count="144">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vertissement" xfId="38"/>
    <cellStyle name="Calcul" xfId="39"/>
    <cellStyle name="Cellule liée" xfId="40"/>
    <cellStyle name="Commentaire" xfId="41"/>
    <cellStyle name="Entrée" xfId="42"/>
    <cellStyle name="Insatisfaisant" xfId="43"/>
    <cellStyle name="Lien hypertexte" xfId="44"/>
    <cellStyle name="Lien hypertexte 2" xfId="45"/>
    <cellStyle name="Neutre" xfId="46"/>
    <cellStyle name="Normal 2" xfId="47"/>
    <cellStyle name="Normal 3" xfId="48"/>
    <cellStyle name="Normal_2012.3572_src_EN_Chapter_13_Coastal_regions" xfId="49"/>
    <cellStyle name="Normal_Chapter_2_Labour_market_maps-CORR" xfId="50"/>
    <cellStyle name="Normal_Chapter_7_GDP_maps-CORR" xfId="51"/>
    <cellStyle name="Normal_Maps YB2010 Chapter 4 GDP_corr" xfId="52"/>
    <cellStyle name="Normal_Yearbook 2010 Ch 11 graphs_30032010" xfId="53"/>
    <cellStyle name="Satisfaisant" xfId="54"/>
    <cellStyle name="Sortie" xfId="55"/>
    <cellStyle name="Style 1" xfId="56"/>
    <cellStyle name="Texte explicatif" xfId="57"/>
    <cellStyle name="Titre" xfId="58"/>
    <cellStyle name="Titre 1" xfId="59"/>
    <cellStyle name="Titre 2" xfId="60"/>
    <cellStyle name="Titre 3" xfId="61"/>
    <cellStyle name="Titre 4" xfId="62"/>
    <cellStyle name="Vérification" xfId="63"/>
    <cellStyle name="Lien hypertexte_Fig 1.2" xfId="64"/>
    <cellStyle name="Normal_Ch_07 Industry, trade and services, tourism and the information society_formatted" xfId="65"/>
    <cellStyle name="Normal_Yearbook 2010 Ch 11 graphs_30032010 2" xfId="66"/>
    <cellStyle name="Normal 2 2" xfId="67"/>
    <cellStyle name="Normal_Maps YB2010 Chapter 4 GDP_corr 2" xfId="68"/>
    <cellStyle name="Commentaire 2" xfId="69"/>
    <cellStyle name="Normal 3 2" xfId="70"/>
    <cellStyle name="Normal 4"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Normal 6" xfId="148"/>
    <cellStyle name="Normal 5" xfId="149"/>
    <cellStyle name="Normal 7" xfId="150"/>
    <cellStyle name="Normal 3 3" xfId="151"/>
    <cellStyle name="Normal 8" xfId="152"/>
    <cellStyle name="Normal 10" xfId="153"/>
    <cellStyle name="Normal 3 3 2" xfId="154"/>
    <cellStyle name="Normal 3 4" xfId="155"/>
    <cellStyle name="Normal 7 2" xfId="156"/>
    <cellStyle name="Normal 9" xfId="15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1'!$C$11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1'!$D$11:$AI$11</c:f>
              <c:numCache/>
            </c:numRef>
          </c:val>
        </c:ser>
        <c:ser>
          <c:idx val="41"/>
          <c:order val="1"/>
          <c:tx>
            <c:strRef>
              <c:f>'Figure 1'!$C$12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1'!$D$12:$AI$12</c:f>
              <c:numCache/>
            </c:numRef>
          </c:val>
        </c:ser>
        <c:ser>
          <c:idx val="42"/>
          <c:order val="2"/>
          <c:tx>
            <c:strRef>
              <c:f>'Figure 1'!$C$13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1'!$D$13:$AI$13</c:f>
              <c:numCache/>
            </c:numRef>
          </c:val>
        </c:ser>
        <c:overlap val="100"/>
        <c:axId val="47283583"/>
        <c:axId val="22899064"/>
      </c:barChart>
      <c:lineChart>
        <c:grouping val="standard"/>
        <c:varyColors val="0"/>
        <c:ser>
          <c:idx val="1"/>
          <c:order val="3"/>
          <c:tx>
            <c:strRef>
              <c:f>'Figure 1'!$C$15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1'!$D$15:$AI$15</c:f>
              <c:numCache/>
            </c:numRef>
          </c:val>
          <c:smooth val="0"/>
        </c:ser>
        <c:ser>
          <c:idx val="0"/>
          <c:order val="4"/>
          <c:tx>
            <c:strRef>
              <c:f>'Figure 1'!$C$14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1'!$D$14:$AI$14</c:f>
              <c:numCache/>
            </c:numRef>
          </c:val>
          <c:smooth val="0"/>
        </c:ser>
        <c:ser>
          <c:idx val="2"/>
          <c:order val="5"/>
          <c:tx>
            <c:strRef>
              <c:f>'Figure 1'!$C$16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1'!$D$16:$AI$16</c:f>
              <c:numCache/>
            </c:numRef>
          </c:val>
          <c:smooth val="0"/>
        </c:ser>
        <c:ser>
          <c:idx val="3"/>
          <c:order val="6"/>
          <c:tx>
            <c:strRef>
              <c:f>'Figure 1'!$C$17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1'!$D$17:$AI$17</c:f>
              <c:numCache/>
            </c:numRef>
          </c:val>
          <c:smooth val="0"/>
        </c:ser>
        <c:ser>
          <c:idx val="4"/>
          <c:order val="7"/>
          <c:tx>
            <c:strRef>
              <c:f>'Figure 1'!$C$18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1'!$D$18:$AI$18</c:f>
              <c:numCache/>
            </c:numRef>
          </c:val>
          <c:smooth val="0"/>
        </c:ser>
        <c:ser>
          <c:idx val="5"/>
          <c:order val="8"/>
          <c:tx>
            <c:strRef>
              <c:f>'Figure 1'!$C$19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1'!$D$19:$AI$19</c:f>
              <c:numCache/>
            </c:numRef>
          </c:val>
          <c:smooth val="0"/>
        </c:ser>
        <c:ser>
          <c:idx val="6"/>
          <c:order val="9"/>
          <c:tx>
            <c:strRef>
              <c:f>'Figure 1'!$C$20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1'!$D$20:$AI$20</c:f>
              <c:numCache/>
            </c:numRef>
          </c:val>
          <c:smooth val="0"/>
        </c:ser>
        <c:ser>
          <c:idx val="7"/>
          <c:order val="10"/>
          <c:tx>
            <c:strRef>
              <c:f>'Figure 1'!$C$21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1'!$D$21:$AI$21</c:f>
              <c:numCache/>
            </c:numRef>
          </c:val>
          <c:smooth val="0"/>
        </c:ser>
        <c:ser>
          <c:idx val="8"/>
          <c:order val="11"/>
          <c:tx>
            <c:strRef>
              <c:f>'Figure 1'!$C$22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1'!$D$22:$AI$22</c:f>
              <c:numCache/>
            </c:numRef>
          </c:val>
          <c:smooth val="0"/>
        </c:ser>
        <c:ser>
          <c:idx val="9"/>
          <c:order val="12"/>
          <c:tx>
            <c:strRef>
              <c:f>'Figure 1'!$C$23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1'!$D$23:$AI$23</c:f>
              <c:numCache/>
            </c:numRef>
          </c:val>
          <c:smooth val="0"/>
        </c:ser>
        <c:ser>
          <c:idx val="10"/>
          <c:order val="13"/>
          <c:tx>
            <c:strRef>
              <c:f>'Figure 1'!$C$24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1'!$D$24:$AI$24</c:f>
              <c:numCache/>
            </c:numRef>
          </c:val>
          <c:smooth val="0"/>
        </c:ser>
        <c:ser>
          <c:idx val="11"/>
          <c:order val="14"/>
          <c:tx>
            <c:strRef>
              <c:f>'Figure 1'!$C$25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1'!$D$25:$AI$25</c:f>
              <c:numCache/>
            </c:numRef>
          </c:val>
          <c:smooth val="0"/>
        </c:ser>
        <c:ser>
          <c:idx val="12"/>
          <c:order val="15"/>
          <c:tx>
            <c:strRef>
              <c:f>'Figure 1'!$C$26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1'!$D$26:$AI$26</c:f>
              <c:numCache/>
            </c:numRef>
          </c:val>
          <c:smooth val="0"/>
        </c:ser>
        <c:ser>
          <c:idx val="13"/>
          <c:order val="16"/>
          <c:tx>
            <c:strRef>
              <c:f>'Figure 1'!$C$27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1'!$D$27:$AI$27</c:f>
              <c:numCache/>
            </c:numRef>
          </c:val>
          <c:smooth val="0"/>
        </c:ser>
        <c:ser>
          <c:idx val="14"/>
          <c:order val="17"/>
          <c:tx>
            <c:strRef>
              <c:f>'Figure 1'!$C$28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1'!$D$28:$AI$28</c:f>
              <c:numCache/>
            </c:numRef>
          </c:val>
          <c:smooth val="0"/>
        </c:ser>
        <c:ser>
          <c:idx val="15"/>
          <c:order val="18"/>
          <c:tx>
            <c:strRef>
              <c:f>'Figure 1'!$C$29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1'!$D$29:$AI$29</c:f>
              <c:numCache/>
            </c:numRef>
          </c:val>
          <c:smooth val="0"/>
        </c:ser>
        <c:ser>
          <c:idx val="16"/>
          <c:order val="19"/>
          <c:tx>
            <c:strRef>
              <c:f>'Figure 1'!$C$30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1'!$D$30:$AI$30</c:f>
              <c:numCache/>
            </c:numRef>
          </c:val>
          <c:smooth val="0"/>
        </c:ser>
        <c:ser>
          <c:idx val="17"/>
          <c:order val="20"/>
          <c:tx>
            <c:strRef>
              <c:f>'Figure 1'!$C$31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1'!$D$31:$AI$31</c:f>
              <c:numCache/>
            </c:numRef>
          </c:val>
          <c:smooth val="0"/>
        </c:ser>
        <c:ser>
          <c:idx val="18"/>
          <c:order val="21"/>
          <c:tx>
            <c:strRef>
              <c:f>'Figure 1'!$C$32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1'!$D$32:$AI$32</c:f>
              <c:numCache/>
            </c:numRef>
          </c:val>
          <c:smooth val="0"/>
        </c:ser>
        <c:ser>
          <c:idx val="19"/>
          <c:order val="22"/>
          <c:tx>
            <c:strRef>
              <c:f>'Figure 1'!$C$33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1'!$D$33:$AI$33</c:f>
              <c:numCache/>
            </c:numRef>
          </c:val>
          <c:smooth val="0"/>
        </c:ser>
        <c:ser>
          <c:idx val="20"/>
          <c:order val="23"/>
          <c:tx>
            <c:strRef>
              <c:f>'Figure 1'!$C$34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1'!$D$34:$AI$34</c:f>
              <c:numCache/>
            </c:numRef>
          </c:val>
          <c:smooth val="0"/>
        </c:ser>
        <c:ser>
          <c:idx val="21"/>
          <c:order val="24"/>
          <c:tx>
            <c:strRef>
              <c:f>'Figure 1'!$C$35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1'!$D$35:$AI$35</c:f>
              <c:numCache/>
            </c:numRef>
          </c:val>
          <c:smooth val="0"/>
        </c:ser>
        <c:ser>
          <c:idx val="22"/>
          <c:order val="25"/>
          <c:tx>
            <c:strRef>
              <c:f>'Figure 1'!$C$36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1'!$D$36:$AI$36</c:f>
              <c:numCache/>
            </c:numRef>
          </c:val>
          <c:smooth val="0"/>
        </c:ser>
        <c:ser>
          <c:idx val="23"/>
          <c:order val="26"/>
          <c:tx>
            <c:strRef>
              <c:f>'Figure 1'!$C$37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1'!$D$37:$AI$37</c:f>
              <c:numCache/>
            </c:numRef>
          </c:val>
          <c:smooth val="0"/>
        </c:ser>
        <c:ser>
          <c:idx val="24"/>
          <c:order val="27"/>
          <c:tx>
            <c:strRef>
              <c:f>'Figure 1'!$C$38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1'!$D$38:$AI$38</c:f>
              <c:numCache/>
            </c:numRef>
          </c:val>
          <c:smooth val="0"/>
        </c:ser>
        <c:ser>
          <c:idx val="25"/>
          <c:order val="28"/>
          <c:tx>
            <c:strRef>
              <c:f>'Figure 1'!$C$39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1'!$D$39:$AI$39</c:f>
              <c:numCache/>
            </c:numRef>
          </c:val>
          <c:smooth val="0"/>
        </c:ser>
        <c:ser>
          <c:idx val="26"/>
          <c:order val="29"/>
          <c:tx>
            <c:strRef>
              <c:f>'Figure 1'!$C$40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1'!$D$40:$AI$40</c:f>
              <c:numCache/>
            </c:numRef>
          </c:val>
          <c:smooth val="0"/>
        </c:ser>
        <c:ser>
          <c:idx val="27"/>
          <c:order val="30"/>
          <c:tx>
            <c:strRef>
              <c:f>'Figure 1'!$C$41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1'!$D$41:$AI$41</c:f>
              <c:numCache/>
            </c:numRef>
          </c:val>
          <c:smooth val="0"/>
        </c:ser>
        <c:ser>
          <c:idx val="28"/>
          <c:order val="31"/>
          <c:tx>
            <c:strRef>
              <c:f>'Figure 1'!$C$42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1'!$D$42:$AI$42</c:f>
              <c:numCache/>
            </c:numRef>
          </c:val>
          <c:smooth val="0"/>
        </c:ser>
        <c:ser>
          <c:idx val="29"/>
          <c:order val="32"/>
          <c:tx>
            <c:strRef>
              <c:f>'Figure 1'!$C$43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1'!$D$43:$AI$43</c:f>
              <c:numCache/>
            </c:numRef>
          </c:val>
          <c:smooth val="0"/>
        </c:ser>
        <c:ser>
          <c:idx val="30"/>
          <c:order val="33"/>
          <c:tx>
            <c:strRef>
              <c:f>'Figure 1'!$C$44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1'!$D$44:$AI$44</c:f>
              <c:numCache/>
            </c:numRef>
          </c:val>
          <c:smooth val="0"/>
        </c:ser>
        <c:ser>
          <c:idx val="31"/>
          <c:order val="34"/>
          <c:tx>
            <c:strRef>
              <c:f>'Figure 1'!$C$45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1'!$D$45:$AI$45</c:f>
              <c:numCache/>
            </c:numRef>
          </c:val>
          <c:smooth val="0"/>
        </c:ser>
        <c:ser>
          <c:idx val="32"/>
          <c:order val="35"/>
          <c:tx>
            <c:strRef>
              <c:f>'Figure 1'!$C$46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1'!$D$46:$AI$46</c:f>
              <c:numCache/>
            </c:numRef>
          </c:val>
          <c:smooth val="0"/>
        </c:ser>
        <c:ser>
          <c:idx val="33"/>
          <c:order val="36"/>
          <c:tx>
            <c:strRef>
              <c:f>'Figure 1'!$C$47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1'!$D$47:$AI$47</c:f>
              <c:numCache/>
            </c:numRef>
          </c:val>
          <c:smooth val="0"/>
        </c:ser>
        <c:ser>
          <c:idx val="34"/>
          <c:order val="37"/>
          <c:tx>
            <c:strRef>
              <c:f>'Figure 1'!$C$48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1'!$D$48:$AI$48</c:f>
              <c:numCache/>
            </c:numRef>
          </c:val>
          <c:smooth val="0"/>
        </c:ser>
        <c:ser>
          <c:idx val="35"/>
          <c:order val="38"/>
          <c:tx>
            <c:strRef>
              <c:f>'Figure 1'!$C$49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1'!$D$49:$AI$49</c:f>
              <c:numCache/>
            </c:numRef>
          </c:val>
          <c:smooth val="0"/>
        </c:ser>
        <c:ser>
          <c:idx val="36"/>
          <c:order val="39"/>
          <c:tx>
            <c:strRef>
              <c:f>'Figure 1'!$C$50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1'!$D$50:$AI$50</c:f>
              <c:numCache/>
            </c:numRef>
          </c:val>
          <c:smooth val="0"/>
        </c:ser>
        <c:ser>
          <c:idx val="37"/>
          <c:order val="40"/>
          <c:tx>
            <c:strRef>
              <c:f>'Figure 1'!$C$51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1'!$D$51:$AI$51</c:f>
              <c:numCache/>
            </c:numRef>
          </c:val>
          <c:smooth val="0"/>
        </c:ser>
        <c:ser>
          <c:idx val="38"/>
          <c:order val="41"/>
          <c:tx>
            <c:strRef>
              <c:f>'Figure 1'!$C$52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1'!$D$10:$AI$10</c:f>
              <c:strCache/>
            </c:strRef>
          </c:cat>
          <c:val>
            <c:numRef>
              <c:f>'Figure 1'!$D$52:$AI$52</c:f>
              <c:numCache/>
            </c:numRef>
          </c:val>
          <c:smooth val="0"/>
        </c:ser>
        <c:marker val="1"/>
        <c:axId val="47283583"/>
        <c:axId val="22899064"/>
      </c:lineChart>
      <c:catAx>
        <c:axId val="4728358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22899064"/>
        <c:crosses val="autoZero"/>
        <c:auto val="1"/>
        <c:lblOffset val="100"/>
        <c:noMultiLvlLbl val="0"/>
      </c:catAx>
      <c:valAx>
        <c:axId val="22899064"/>
        <c:scaling>
          <c:orientation val="minMax"/>
          <c:max val="5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283583"/>
        <c:crosses val="autoZero"/>
        <c:crossBetween val="between"/>
        <c:dispUnits/>
        <c:majorUnit val="50"/>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5125"/>
          <c:w val="0.19325"/>
          <c:h val="0.133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2'!$C$11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2'!$D$11:$AI$11</c:f>
              <c:numCache/>
            </c:numRef>
          </c:val>
        </c:ser>
        <c:ser>
          <c:idx val="41"/>
          <c:order val="1"/>
          <c:tx>
            <c:strRef>
              <c:f>'Figure 2'!$C$12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2'!$D$12:$AI$12</c:f>
              <c:numCache/>
            </c:numRef>
          </c:val>
        </c:ser>
        <c:ser>
          <c:idx val="42"/>
          <c:order val="2"/>
          <c:tx>
            <c:strRef>
              <c:f>'Figure 2'!$C$13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2'!$D$13:$AI$13</c:f>
              <c:numCache/>
            </c:numRef>
          </c:val>
        </c:ser>
        <c:overlap val="100"/>
        <c:axId val="4764985"/>
        <c:axId val="42884866"/>
      </c:barChart>
      <c:lineChart>
        <c:grouping val="standard"/>
        <c:varyColors val="0"/>
        <c:ser>
          <c:idx val="1"/>
          <c:order val="3"/>
          <c:tx>
            <c:strRef>
              <c:f>'Figure 2'!$C$15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2'!$D$15:$AI$15</c:f>
              <c:numCache/>
            </c:numRef>
          </c:val>
          <c:smooth val="0"/>
        </c:ser>
        <c:ser>
          <c:idx val="0"/>
          <c:order val="4"/>
          <c:tx>
            <c:strRef>
              <c:f>'Figure 2'!$C$14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2'!$D$14:$AI$14</c:f>
              <c:numCache/>
            </c:numRef>
          </c:val>
          <c:smooth val="0"/>
        </c:ser>
        <c:ser>
          <c:idx val="2"/>
          <c:order val="5"/>
          <c:tx>
            <c:strRef>
              <c:f>'Figure 2'!$C$16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2'!$D$16:$AI$16</c:f>
              <c:numCache/>
            </c:numRef>
          </c:val>
          <c:smooth val="0"/>
        </c:ser>
        <c:ser>
          <c:idx val="3"/>
          <c:order val="6"/>
          <c:tx>
            <c:strRef>
              <c:f>'Figure 2'!$C$17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2'!$D$17:$AI$17</c:f>
              <c:numCache/>
            </c:numRef>
          </c:val>
          <c:smooth val="0"/>
        </c:ser>
        <c:ser>
          <c:idx val="4"/>
          <c:order val="7"/>
          <c:tx>
            <c:strRef>
              <c:f>'Figure 2'!$C$18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2'!$D$18:$AI$18</c:f>
              <c:numCache/>
            </c:numRef>
          </c:val>
          <c:smooth val="0"/>
        </c:ser>
        <c:ser>
          <c:idx val="5"/>
          <c:order val="8"/>
          <c:tx>
            <c:strRef>
              <c:f>'Figure 2'!$C$19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2'!$D$19:$AI$19</c:f>
              <c:numCache/>
            </c:numRef>
          </c:val>
          <c:smooth val="0"/>
        </c:ser>
        <c:ser>
          <c:idx val="6"/>
          <c:order val="9"/>
          <c:tx>
            <c:strRef>
              <c:f>'Figure 2'!$C$20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2'!$D$20:$AI$20</c:f>
              <c:numCache/>
            </c:numRef>
          </c:val>
          <c:smooth val="0"/>
        </c:ser>
        <c:ser>
          <c:idx val="7"/>
          <c:order val="10"/>
          <c:tx>
            <c:strRef>
              <c:f>'Figure 2'!$C$21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2'!$D$21:$AI$21</c:f>
              <c:numCache/>
            </c:numRef>
          </c:val>
          <c:smooth val="0"/>
        </c:ser>
        <c:ser>
          <c:idx val="8"/>
          <c:order val="11"/>
          <c:tx>
            <c:strRef>
              <c:f>'Figure 2'!$C$22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2'!$D$22:$AI$22</c:f>
              <c:numCache/>
            </c:numRef>
          </c:val>
          <c:smooth val="0"/>
        </c:ser>
        <c:ser>
          <c:idx val="9"/>
          <c:order val="12"/>
          <c:tx>
            <c:strRef>
              <c:f>'Figure 2'!$C$23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2'!$D$23:$AI$23</c:f>
              <c:numCache/>
            </c:numRef>
          </c:val>
          <c:smooth val="0"/>
        </c:ser>
        <c:ser>
          <c:idx val="10"/>
          <c:order val="13"/>
          <c:tx>
            <c:strRef>
              <c:f>'Figure 2'!$C$24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2'!$D$24:$AI$24</c:f>
              <c:numCache/>
            </c:numRef>
          </c:val>
          <c:smooth val="0"/>
        </c:ser>
        <c:ser>
          <c:idx val="11"/>
          <c:order val="14"/>
          <c:tx>
            <c:strRef>
              <c:f>'Figure 2'!$C$25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2'!$D$25:$AI$25</c:f>
              <c:numCache/>
            </c:numRef>
          </c:val>
          <c:smooth val="0"/>
        </c:ser>
        <c:ser>
          <c:idx val="12"/>
          <c:order val="15"/>
          <c:tx>
            <c:strRef>
              <c:f>'Figure 2'!$C$26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2'!$D$26:$AI$26</c:f>
              <c:numCache/>
            </c:numRef>
          </c:val>
          <c:smooth val="0"/>
        </c:ser>
        <c:ser>
          <c:idx val="13"/>
          <c:order val="16"/>
          <c:tx>
            <c:strRef>
              <c:f>'Figure 2'!$C$27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2'!$D$27:$AI$27</c:f>
              <c:numCache/>
            </c:numRef>
          </c:val>
          <c:smooth val="0"/>
        </c:ser>
        <c:ser>
          <c:idx val="14"/>
          <c:order val="17"/>
          <c:tx>
            <c:strRef>
              <c:f>'Figure 2'!$C$28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2'!$D$28:$AI$28</c:f>
              <c:numCache/>
            </c:numRef>
          </c:val>
          <c:smooth val="0"/>
        </c:ser>
        <c:ser>
          <c:idx val="15"/>
          <c:order val="18"/>
          <c:tx>
            <c:strRef>
              <c:f>'Figure 2'!$C$29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2'!$D$29:$AI$29</c:f>
              <c:numCache/>
            </c:numRef>
          </c:val>
          <c:smooth val="0"/>
        </c:ser>
        <c:ser>
          <c:idx val="16"/>
          <c:order val="19"/>
          <c:tx>
            <c:strRef>
              <c:f>'Figure 2'!$C$30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2'!$D$30:$AI$30</c:f>
              <c:numCache/>
            </c:numRef>
          </c:val>
          <c:smooth val="0"/>
        </c:ser>
        <c:ser>
          <c:idx val="17"/>
          <c:order val="20"/>
          <c:tx>
            <c:strRef>
              <c:f>'Figure 2'!$C$31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2'!$D$31:$AI$31</c:f>
              <c:numCache/>
            </c:numRef>
          </c:val>
          <c:smooth val="0"/>
        </c:ser>
        <c:ser>
          <c:idx val="18"/>
          <c:order val="21"/>
          <c:tx>
            <c:strRef>
              <c:f>'Figure 2'!$C$32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2'!$D$32:$AI$32</c:f>
              <c:numCache/>
            </c:numRef>
          </c:val>
          <c:smooth val="0"/>
        </c:ser>
        <c:ser>
          <c:idx val="19"/>
          <c:order val="22"/>
          <c:tx>
            <c:strRef>
              <c:f>'Figure 2'!$C$33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2'!$D$33:$AI$33</c:f>
              <c:numCache/>
            </c:numRef>
          </c:val>
          <c:smooth val="0"/>
        </c:ser>
        <c:ser>
          <c:idx val="20"/>
          <c:order val="23"/>
          <c:tx>
            <c:strRef>
              <c:f>'Figure 2'!$C$34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2'!$D$34:$AI$34</c:f>
              <c:numCache/>
            </c:numRef>
          </c:val>
          <c:smooth val="0"/>
        </c:ser>
        <c:ser>
          <c:idx val="21"/>
          <c:order val="24"/>
          <c:tx>
            <c:strRef>
              <c:f>'Figure 2'!$C$35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2'!$D$35:$AI$35</c:f>
              <c:numCache/>
            </c:numRef>
          </c:val>
          <c:smooth val="0"/>
        </c:ser>
        <c:ser>
          <c:idx val="22"/>
          <c:order val="25"/>
          <c:tx>
            <c:strRef>
              <c:f>'Figure 2'!$C$36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2'!$D$36:$AI$36</c:f>
              <c:numCache/>
            </c:numRef>
          </c:val>
          <c:smooth val="0"/>
        </c:ser>
        <c:ser>
          <c:idx val="23"/>
          <c:order val="26"/>
          <c:tx>
            <c:strRef>
              <c:f>'Figure 2'!$C$37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2'!$D$37:$AI$37</c:f>
              <c:numCache/>
            </c:numRef>
          </c:val>
          <c:smooth val="0"/>
        </c:ser>
        <c:ser>
          <c:idx val="24"/>
          <c:order val="27"/>
          <c:tx>
            <c:strRef>
              <c:f>'Figure 2'!$C$38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2'!$D$38:$AI$38</c:f>
              <c:numCache/>
            </c:numRef>
          </c:val>
          <c:smooth val="0"/>
        </c:ser>
        <c:ser>
          <c:idx val="25"/>
          <c:order val="28"/>
          <c:tx>
            <c:strRef>
              <c:f>'Figure 2'!$C$39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2'!$D$39:$AI$39</c:f>
              <c:numCache/>
            </c:numRef>
          </c:val>
          <c:smooth val="0"/>
        </c:ser>
        <c:ser>
          <c:idx val="26"/>
          <c:order val="29"/>
          <c:tx>
            <c:strRef>
              <c:f>'Figure 2'!$C$40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2'!$D$40:$AI$40</c:f>
              <c:numCache/>
            </c:numRef>
          </c:val>
          <c:smooth val="0"/>
        </c:ser>
        <c:ser>
          <c:idx val="27"/>
          <c:order val="30"/>
          <c:tx>
            <c:strRef>
              <c:f>'Figure 2'!$C$41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2'!$D$41:$AI$41</c:f>
              <c:numCache/>
            </c:numRef>
          </c:val>
          <c:smooth val="0"/>
        </c:ser>
        <c:ser>
          <c:idx val="28"/>
          <c:order val="31"/>
          <c:tx>
            <c:strRef>
              <c:f>'Figure 2'!$C$42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2'!$D$42:$AI$42</c:f>
              <c:numCache/>
            </c:numRef>
          </c:val>
          <c:smooth val="0"/>
        </c:ser>
        <c:ser>
          <c:idx val="29"/>
          <c:order val="32"/>
          <c:tx>
            <c:strRef>
              <c:f>'Figure 2'!$C$43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2'!$D$43:$AI$43</c:f>
              <c:numCache/>
            </c:numRef>
          </c:val>
          <c:smooth val="0"/>
        </c:ser>
        <c:ser>
          <c:idx val="30"/>
          <c:order val="33"/>
          <c:tx>
            <c:strRef>
              <c:f>'Figure 2'!$C$44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2'!$D$44:$AI$44</c:f>
              <c:numCache/>
            </c:numRef>
          </c:val>
          <c:smooth val="0"/>
        </c:ser>
        <c:ser>
          <c:idx val="31"/>
          <c:order val="34"/>
          <c:tx>
            <c:strRef>
              <c:f>'Figure 2'!$C$45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2'!$D$45:$AI$45</c:f>
              <c:numCache/>
            </c:numRef>
          </c:val>
          <c:smooth val="0"/>
        </c:ser>
        <c:ser>
          <c:idx val="32"/>
          <c:order val="35"/>
          <c:tx>
            <c:strRef>
              <c:f>'Figure 2'!$C$46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2'!$D$46:$AI$46</c:f>
              <c:numCache/>
            </c:numRef>
          </c:val>
          <c:smooth val="0"/>
        </c:ser>
        <c:ser>
          <c:idx val="33"/>
          <c:order val="36"/>
          <c:tx>
            <c:strRef>
              <c:f>'Figure 2'!$C$47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2'!$D$47:$AI$47</c:f>
              <c:numCache/>
            </c:numRef>
          </c:val>
          <c:smooth val="0"/>
        </c:ser>
        <c:ser>
          <c:idx val="34"/>
          <c:order val="37"/>
          <c:tx>
            <c:strRef>
              <c:f>'Figure 2'!$C$48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2'!$D$48:$AI$48</c:f>
              <c:numCache/>
            </c:numRef>
          </c:val>
          <c:smooth val="0"/>
        </c:ser>
        <c:ser>
          <c:idx val="35"/>
          <c:order val="38"/>
          <c:tx>
            <c:strRef>
              <c:f>'Figure 2'!$C$49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2'!$D$49:$AI$49</c:f>
              <c:numCache/>
            </c:numRef>
          </c:val>
          <c:smooth val="0"/>
        </c:ser>
        <c:ser>
          <c:idx val="36"/>
          <c:order val="39"/>
          <c:tx>
            <c:strRef>
              <c:f>'Figure 2'!$C$50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2'!$D$50:$AI$50</c:f>
              <c:numCache/>
            </c:numRef>
          </c:val>
          <c:smooth val="0"/>
        </c:ser>
        <c:ser>
          <c:idx val="37"/>
          <c:order val="40"/>
          <c:tx>
            <c:strRef>
              <c:f>'Figure 2'!$C$51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2'!$D$51:$AI$51</c:f>
              <c:numCache/>
            </c:numRef>
          </c:val>
          <c:smooth val="0"/>
        </c:ser>
        <c:ser>
          <c:idx val="38"/>
          <c:order val="41"/>
          <c:tx>
            <c:strRef>
              <c:f>'Figure 2'!$C$52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2'!$D$10:$AI$10</c:f>
              <c:strCache/>
            </c:strRef>
          </c:cat>
          <c:val>
            <c:numRef>
              <c:f>'Figure 2'!$D$52:$AI$52</c:f>
              <c:numCache/>
            </c:numRef>
          </c:val>
          <c:smooth val="0"/>
        </c:ser>
        <c:marker val="1"/>
        <c:axId val="4764985"/>
        <c:axId val="42884866"/>
      </c:lineChart>
      <c:catAx>
        <c:axId val="476498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2884866"/>
        <c:crosses val="autoZero"/>
        <c:auto val="1"/>
        <c:lblOffset val="100"/>
        <c:noMultiLvlLbl val="0"/>
      </c:catAx>
      <c:valAx>
        <c:axId val="4288486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64985"/>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5125"/>
          <c:w val="0.19325"/>
          <c:h val="0.133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875"/>
          <c:y val="0.03675"/>
          <c:w val="0.94825"/>
          <c:h val="0.5515"/>
        </c:manualLayout>
      </c:layout>
      <c:lineChart>
        <c:grouping val="standard"/>
        <c:varyColors val="0"/>
        <c:ser>
          <c:idx val="0"/>
          <c:order val="0"/>
          <c:tx>
            <c:strRef>
              <c:f>'Figure 3'!$C$11</c:f>
              <c:strCache>
                <c:ptCount val="1"/>
                <c:pt idx="0">
                  <c:v>EU-28</c:v>
                </c:pt>
              </c:strCache>
            </c:strRef>
          </c:tx>
          <c:spPr>
            <a:ln w="28575">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3'!$D$10:$O$10</c:f>
              <c:numCache/>
            </c:numRef>
          </c:cat>
          <c:val>
            <c:numRef>
              <c:f>'Figure 3'!$D$11:$O$11</c:f>
              <c:numCache/>
            </c:numRef>
          </c:val>
          <c:smooth val="0"/>
        </c:ser>
        <c:ser>
          <c:idx val="3"/>
          <c:order val="1"/>
          <c:tx>
            <c:strRef>
              <c:f>'Figure 3'!$C$14</c:f>
              <c:strCache>
                <c:ptCount val="1"/>
                <c:pt idx="0">
                  <c:v>Lazio (ITI4)</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3'!$D$10:$O$10</c:f>
              <c:numCache/>
            </c:numRef>
          </c:cat>
          <c:val>
            <c:numRef>
              <c:f>'Figure 3'!$D$14:$O$14</c:f>
              <c:numCache/>
            </c:numRef>
          </c:val>
          <c:smooth val="0"/>
        </c:ser>
        <c:ser>
          <c:idx val="4"/>
          <c:order val="2"/>
          <c:tx>
            <c:strRef>
              <c:f>'Figure 3'!$C$15</c:f>
              <c:strCache>
                <c:ptCount val="1"/>
                <c:pt idx="0">
                  <c:v>Noord-Holland (NL32)</c:v>
                </c:pt>
              </c:strCache>
            </c:strRef>
          </c:tx>
          <c:spPr>
            <a:ln>
              <a:solidFill>
                <a:schemeClr val="accent4"/>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3'!$D$10:$O$10</c:f>
              <c:numCache/>
            </c:numRef>
          </c:cat>
          <c:val>
            <c:numRef>
              <c:f>'Figure 3'!$D$15:$O$15</c:f>
              <c:numCache/>
            </c:numRef>
          </c:val>
          <c:smooth val="0"/>
        </c:ser>
        <c:ser>
          <c:idx val="1"/>
          <c:order val="3"/>
          <c:tx>
            <c:strRef>
              <c:f>'Figure 3'!$C$12</c:f>
              <c:strCache>
                <c:ptCount val="1"/>
                <c:pt idx="0">
                  <c:v>Région de Bruxelles-Capitale / Brussels Hoofdstedelijk Gewest (BE10)</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3'!$D$10:$O$10</c:f>
              <c:numCache/>
            </c:numRef>
          </c:cat>
          <c:val>
            <c:numRef>
              <c:f>'Figure 3'!$D$12:$O$12</c:f>
              <c:numCache/>
            </c:numRef>
          </c:val>
          <c:smooth val="0"/>
        </c:ser>
        <c:ser>
          <c:idx val="6"/>
          <c:order val="4"/>
          <c:tx>
            <c:strRef>
              <c:f>'Figure 3'!$C$16</c:f>
              <c:strCache>
                <c:ptCount val="1"/>
                <c:pt idx="0">
                  <c:v>Mazowieckie (PL12)</c:v>
                </c:pt>
              </c:strCache>
            </c:strRef>
          </c:tx>
          <c:spPr>
            <a:ln>
              <a:solidFill>
                <a:schemeClr val="accent1">
                  <a:lumMod val="40000"/>
                  <a:lumOff val="60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3'!$D$10:$O$10</c:f>
              <c:numCache/>
            </c:numRef>
          </c:cat>
          <c:val>
            <c:numRef>
              <c:f>'Figure 3'!$D$16:$O$16</c:f>
              <c:numCache/>
            </c:numRef>
          </c:val>
          <c:smooth val="0"/>
        </c:ser>
        <c:ser>
          <c:idx val="2"/>
          <c:order val="5"/>
          <c:tx>
            <c:strRef>
              <c:f>'Figure 3'!$C$13</c:f>
              <c:strCache>
                <c:ptCount val="1"/>
                <c:pt idx="0">
                  <c:v>Estonia (EE)</c:v>
                </c:pt>
              </c:strCache>
            </c:strRef>
          </c:tx>
          <c:spPr>
            <a:ln>
              <a:solidFill>
                <a:schemeClr val="accent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3'!$D$10:$O$10</c:f>
              <c:numCache/>
            </c:numRef>
          </c:cat>
          <c:val>
            <c:numRef>
              <c:f>'Figure 3'!$D$13:$O$13</c:f>
              <c:numCache/>
            </c:numRef>
          </c:val>
          <c:smooth val="0"/>
        </c:ser>
        <c:axId val="50419475"/>
        <c:axId val="51122092"/>
      </c:lineChart>
      <c:catAx>
        <c:axId val="50419475"/>
        <c:scaling>
          <c:orientation val="minMax"/>
        </c:scaling>
        <c:axPos val="b"/>
        <c:delete val="0"/>
        <c:numFmt formatCode="General" sourceLinked="1"/>
        <c:majorTickMark val="out"/>
        <c:minorTickMark val="none"/>
        <c:tickLblPos val="low"/>
        <c:spPr>
          <a:ln w="3175">
            <a:solidFill>
              <a:srgbClr val="000000"/>
            </a:solidFill>
            <a:prstDash val="solid"/>
          </a:ln>
        </c:spPr>
        <c:crossAx val="51122092"/>
        <c:crossesAt val="0"/>
        <c:auto val="1"/>
        <c:lblOffset val="100"/>
        <c:tickLblSkip val="1"/>
        <c:noMultiLvlLbl val="0"/>
      </c:catAx>
      <c:valAx>
        <c:axId val="51122092"/>
        <c:scaling>
          <c:orientation val="minMax"/>
          <c:max val="70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0419475"/>
        <c:crosses val="autoZero"/>
        <c:crossBetween val="between"/>
        <c:dispUnits/>
        <c:majorUnit val="100"/>
      </c:valAx>
      <c:spPr>
        <a:noFill/>
        <a:ln w="25400">
          <a:noFill/>
        </a:ln>
      </c:spPr>
    </c:plotArea>
    <c:legend>
      <c:legendPos val="b"/>
      <c:layout>
        <c:manualLayout>
          <c:xMode val="edge"/>
          <c:yMode val="edge"/>
          <c:x val="0.246"/>
          <c:y val="0.69275"/>
          <c:w val="0.52925"/>
          <c:h val="0.30725"/>
        </c:manualLayout>
      </c:layout>
      <c:overlay val="0"/>
      <c:spPr>
        <a:no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4'!$C$11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4'!$D$11:$AK$11</c:f>
              <c:numCache/>
            </c:numRef>
          </c:val>
        </c:ser>
        <c:ser>
          <c:idx val="41"/>
          <c:order val="1"/>
          <c:tx>
            <c:strRef>
              <c:f>'Figure 4'!$C$12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4'!$D$12:$AK$12</c:f>
              <c:numCache/>
            </c:numRef>
          </c:val>
        </c:ser>
        <c:ser>
          <c:idx val="42"/>
          <c:order val="2"/>
          <c:tx>
            <c:strRef>
              <c:f>'Figure 4'!$C$13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4'!$D$13:$AK$13</c:f>
              <c:numCache/>
            </c:numRef>
          </c:val>
        </c:ser>
        <c:overlap val="100"/>
        <c:axId val="57445645"/>
        <c:axId val="47248758"/>
      </c:barChart>
      <c:lineChart>
        <c:grouping val="standard"/>
        <c:varyColors val="0"/>
        <c:ser>
          <c:idx val="1"/>
          <c:order val="3"/>
          <c:tx>
            <c:strRef>
              <c:f>'Figure 4'!$C$15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4'!$D$15:$AK$15</c:f>
              <c:numCache/>
            </c:numRef>
          </c:val>
          <c:smooth val="0"/>
        </c:ser>
        <c:ser>
          <c:idx val="0"/>
          <c:order val="4"/>
          <c:tx>
            <c:strRef>
              <c:f>'Figure 4'!$C$14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4'!$D$14:$AK$14</c:f>
              <c:numCache/>
            </c:numRef>
          </c:val>
          <c:smooth val="0"/>
        </c:ser>
        <c:ser>
          <c:idx val="2"/>
          <c:order val="5"/>
          <c:tx>
            <c:strRef>
              <c:f>'Figure 4'!$C$16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4'!$D$16:$AK$16</c:f>
              <c:numCache/>
            </c:numRef>
          </c:val>
          <c:smooth val="0"/>
        </c:ser>
        <c:ser>
          <c:idx val="3"/>
          <c:order val="6"/>
          <c:tx>
            <c:strRef>
              <c:f>'Figure 4'!$C$17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4'!$D$17:$AK$17</c:f>
              <c:numCache/>
            </c:numRef>
          </c:val>
          <c:smooth val="0"/>
        </c:ser>
        <c:ser>
          <c:idx val="4"/>
          <c:order val="7"/>
          <c:tx>
            <c:strRef>
              <c:f>'Figure 4'!$C$18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4'!$D$18:$AK$18</c:f>
              <c:numCache/>
            </c:numRef>
          </c:val>
          <c:smooth val="0"/>
        </c:ser>
        <c:ser>
          <c:idx val="5"/>
          <c:order val="8"/>
          <c:tx>
            <c:strRef>
              <c:f>'Figure 4'!$C$19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4'!$D$19:$AK$19</c:f>
              <c:numCache/>
            </c:numRef>
          </c:val>
          <c:smooth val="0"/>
        </c:ser>
        <c:ser>
          <c:idx val="6"/>
          <c:order val="9"/>
          <c:tx>
            <c:strRef>
              <c:f>'Figure 4'!$C$20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4'!$D$20:$AK$20</c:f>
              <c:numCache/>
            </c:numRef>
          </c:val>
          <c:smooth val="0"/>
        </c:ser>
        <c:ser>
          <c:idx val="7"/>
          <c:order val="10"/>
          <c:tx>
            <c:strRef>
              <c:f>'Figure 4'!$C$21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4'!$D$21:$AK$21</c:f>
              <c:numCache/>
            </c:numRef>
          </c:val>
          <c:smooth val="0"/>
        </c:ser>
        <c:ser>
          <c:idx val="8"/>
          <c:order val="11"/>
          <c:tx>
            <c:strRef>
              <c:f>'Figure 4'!$C$22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4'!$D$22:$AK$22</c:f>
              <c:numCache/>
            </c:numRef>
          </c:val>
          <c:smooth val="0"/>
        </c:ser>
        <c:ser>
          <c:idx val="9"/>
          <c:order val="12"/>
          <c:tx>
            <c:strRef>
              <c:f>'Figure 4'!$C$23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4'!$D$23:$AK$23</c:f>
              <c:numCache/>
            </c:numRef>
          </c:val>
          <c:smooth val="0"/>
        </c:ser>
        <c:ser>
          <c:idx val="10"/>
          <c:order val="13"/>
          <c:tx>
            <c:strRef>
              <c:f>'Figure 4'!$C$24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4'!$D$24:$AK$24</c:f>
              <c:numCache/>
            </c:numRef>
          </c:val>
          <c:smooth val="0"/>
        </c:ser>
        <c:ser>
          <c:idx val="11"/>
          <c:order val="14"/>
          <c:tx>
            <c:strRef>
              <c:f>'Figure 4'!$C$25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4'!$D$25:$AK$25</c:f>
              <c:numCache/>
            </c:numRef>
          </c:val>
          <c:smooth val="0"/>
        </c:ser>
        <c:ser>
          <c:idx val="12"/>
          <c:order val="15"/>
          <c:tx>
            <c:strRef>
              <c:f>'Figure 4'!$C$26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4'!$D$26:$AK$26</c:f>
              <c:numCache/>
            </c:numRef>
          </c:val>
          <c:smooth val="0"/>
        </c:ser>
        <c:ser>
          <c:idx val="13"/>
          <c:order val="16"/>
          <c:tx>
            <c:strRef>
              <c:f>'Figure 4'!$C$27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4'!$D$27:$AK$27</c:f>
              <c:numCache/>
            </c:numRef>
          </c:val>
          <c:smooth val="0"/>
        </c:ser>
        <c:ser>
          <c:idx val="14"/>
          <c:order val="17"/>
          <c:tx>
            <c:strRef>
              <c:f>'Figure 4'!$C$28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4'!$D$28:$AK$28</c:f>
              <c:numCache/>
            </c:numRef>
          </c:val>
          <c:smooth val="0"/>
        </c:ser>
        <c:ser>
          <c:idx val="15"/>
          <c:order val="18"/>
          <c:tx>
            <c:strRef>
              <c:f>'Figure 4'!$C$29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4'!$D$29:$AK$29</c:f>
              <c:numCache/>
            </c:numRef>
          </c:val>
          <c:smooth val="0"/>
        </c:ser>
        <c:ser>
          <c:idx val="16"/>
          <c:order val="19"/>
          <c:tx>
            <c:strRef>
              <c:f>'Figure 4'!$C$30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4'!$D$30:$AK$30</c:f>
              <c:numCache/>
            </c:numRef>
          </c:val>
          <c:smooth val="0"/>
        </c:ser>
        <c:ser>
          <c:idx val="17"/>
          <c:order val="20"/>
          <c:tx>
            <c:strRef>
              <c:f>'Figure 4'!$C$31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4'!$D$31:$AK$31</c:f>
              <c:numCache/>
            </c:numRef>
          </c:val>
          <c:smooth val="0"/>
        </c:ser>
        <c:ser>
          <c:idx val="18"/>
          <c:order val="21"/>
          <c:tx>
            <c:strRef>
              <c:f>'Figure 4'!$C$32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4'!$D$32:$AK$32</c:f>
              <c:numCache/>
            </c:numRef>
          </c:val>
          <c:smooth val="0"/>
        </c:ser>
        <c:ser>
          <c:idx val="19"/>
          <c:order val="22"/>
          <c:tx>
            <c:strRef>
              <c:f>'Figure 4'!$C$33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4'!$D$33:$AK$33</c:f>
              <c:numCache/>
            </c:numRef>
          </c:val>
          <c:smooth val="0"/>
        </c:ser>
        <c:ser>
          <c:idx val="20"/>
          <c:order val="23"/>
          <c:tx>
            <c:strRef>
              <c:f>'Figure 4'!$C$34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4'!$D$34:$AK$34</c:f>
              <c:numCache/>
            </c:numRef>
          </c:val>
          <c:smooth val="0"/>
        </c:ser>
        <c:ser>
          <c:idx val="21"/>
          <c:order val="24"/>
          <c:tx>
            <c:strRef>
              <c:f>'Figure 4'!$C$35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4'!$D$35:$AK$35</c:f>
              <c:numCache/>
            </c:numRef>
          </c:val>
          <c:smooth val="0"/>
        </c:ser>
        <c:ser>
          <c:idx val="22"/>
          <c:order val="25"/>
          <c:tx>
            <c:strRef>
              <c:f>'Figure 4'!$C$36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4'!$D$36:$AK$36</c:f>
              <c:numCache/>
            </c:numRef>
          </c:val>
          <c:smooth val="0"/>
        </c:ser>
        <c:ser>
          <c:idx val="23"/>
          <c:order val="26"/>
          <c:tx>
            <c:strRef>
              <c:f>'Figure 4'!$C$37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4'!$D$37:$AK$37</c:f>
              <c:numCache/>
            </c:numRef>
          </c:val>
          <c:smooth val="0"/>
        </c:ser>
        <c:ser>
          <c:idx val="24"/>
          <c:order val="27"/>
          <c:tx>
            <c:strRef>
              <c:f>'Figure 4'!$C$38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4'!$D$38:$AK$38</c:f>
              <c:numCache/>
            </c:numRef>
          </c:val>
          <c:smooth val="0"/>
        </c:ser>
        <c:ser>
          <c:idx val="25"/>
          <c:order val="28"/>
          <c:tx>
            <c:strRef>
              <c:f>'Figure 4'!$C$39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4'!$D$39:$AK$39</c:f>
              <c:numCache/>
            </c:numRef>
          </c:val>
          <c:smooth val="0"/>
        </c:ser>
        <c:ser>
          <c:idx val="26"/>
          <c:order val="29"/>
          <c:tx>
            <c:strRef>
              <c:f>'Figure 4'!$C$40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4'!$D$40:$AK$40</c:f>
              <c:numCache/>
            </c:numRef>
          </c:val>
          <c:smooth val="0"/>
        </c:ser>
        <c:ser>
          <c:idx val="27"/>
          <c:order val="30"/>
          <c:tx>
            <c:strRef>
              <c:f>'Figure 4'!$C$41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4'!$D$41:$AK$41</c:f>
              <c:numCache/>
            </c:numRef>
          </c:val>
          <c:smooth val="0"/>
        </c:ser>
        <c:ser>
          <c:idx val="28"/>
          <c:order val="31"/>
          <c:tx>
            <c:strRef>
              <c:f>'Figure 4'!$C$42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4'!$D$42:$AK$42</c:f>
              <c:numCache/>
            </c:numRef>
          </c:val>
          <c:smooth val="0"/>
        </c:ser>
        <c:ser>
          <c:idx val="29"/>
          <c:order val="32"/>
          <c:tx>
            <c:strRef>
              <c:f>'Figure 4'!$C$43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4'!$D$43:$AK$43</c:f>
              <c:numCache/>
            </c:numRef>
          </c:val>
          <c:smooth val="0"/>
        </c:ser>
        <c:ser>
          <c:idx val="30"/>
          <c:order val="33"/>
          <c:tx>
            <c:strRef>
              <c:f>'Figure 4'!$C$44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4'!$D$44:$AK$44</c:f>
              <c:numCache/>
            </c:numRef>
          </c:val>
          <c:smooth val="0"/>
        </c:ser>
        <c:ser>
          <c:idx val="31"/>
          <c:order val="34"/>
          <c:tx>
            <c:strRef>
              <c:f>'Figure 4'!$C$45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4'!$D$45:$AK$45</c:f>
              <c:numCache/>
            </c:numRef>
          </c:val>
          <c:smooth val="0"/>
        </c:ser>
        <c:ser>
          <c:idx val="32"/>
          <c:order val="35"/>
          <c:tx>
            <c:strRef>
              <c:f>'Figure 4'!$C$46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4'!$D$46:$AK$46</c:f>
              <c:numCache/>
            </c:numRef>
          </c:val>
          <c:smooth val="0"/>
        </c:ser>
        <c:ser>
          <c:idx val="33"/>
          <c:order val="36"/>
          <c:tx>
            <c:strRef>
              <c:f>'Figure 4'!$C$47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4'!$D$47:$AK$47</c:f>
              <c:numCache/>
            </c:numRef>
          </c:val>
          <c:smooth val="0"/>
        </c:ser>
        <c:ser>
          <c:idx val="34"/>
          <c:order val="37"/>
          <c:tx>
            <c:strRef>
              <c:f>'Figure 4'!$C$48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4'!$D$48:$AK$48</c:f>
              <c:numCache/>
            </c:numRef>
          </c:val>
          <c:smooth val="0"/>
        </c:ser>
        <c:ser>
          <c:idx val="35"/>
          <c:order val="38"/>
          <c:tx>
            <c:strRef>
              <c:f>'Figure 4'!$C$49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4'!$D$49:$AK$49</c:f>
              <c:numCache/>
            </c:numRef>
          </c:val>
          <c:smooth val="0"/>
        </c:ser>
        <c:ser>
          <c:idx val="36"/>
          <c:order val="39"/>
          <c:tx>
            <c:strRef>
              <c:f>'Figure 4'!$C$50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4'!$D$50:$AK$50</c:f>
              <c:numCache/>
            </c:numRef>
          </c:val>
          <c:smooth val="0"/>
        </c:ser>
        <c:ser>
          <c:idx val="37"/>
          <c:order val="40"/>
          <c:tx>
            <c:strRef>
              <c:f>'Figure 4'!$C$51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4'!$D$51:$AK$51</c:f>
              <c:numCache/>
            </c:numRef>
          </c:val>
          <c:smooth val="0"/>
        </c:ser>
        <c:ser>
          <c:idx val="38"/>
          <c:order val="41"/>
          <c:tx>
            <c:strRef>
              <c:f>'Figure 4'!$C$52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4'!$D$10:$AK$10</c:f>
              <c:strCache/>
            </c:strRef>
          </c:cat>
          <c:val>
            <c:numRef>
              <c:f>'Figure 4'!$D$52:$AK$52</c:f>
              <c:numCache/>
            </c:numRef>
          </c:val>
          <c:smooth val="0"/>
        </c:ser>
        <c:marker val="1"/>
        <c:axId val="57445645"/>
        <c:axId val="47248758"/>
      </c:lineChart>
      <c:catAx>
        <c:axId val="5744564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7248758"/>
        <c:crosses val="autoZero"/>
        <c:auto val="1"/>
        <c:lblOffset val="100"/>
        <c:noMultiLvlLbl val="0"/>
      </c:catAx>
      <c:valAx>
        <c:axId val="4724875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445645"/>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5125"/>
          <c:w val="0.19325"/>
          <c:h val="0.133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Municipal waste — onto or into land (</a:t>
            </a:r>
            <a:r>
              <a:rPr lang="en-US" cap="none" sz="900" b="1" i="0" u="none" baseline="30000">
                <a:solidFill>
                  <a:srgbClr val="000000"/>
                </a:solidFill>
                <a:latin typeface="Arial"/>
                <a:ea typeface="Arial"/>
                <a:cs typeface="Arial"/>
              </a:rPr>
              <a:t>2</a:t>
            </a:r>
            <a:r>
              <a:rPr lang="en-US" cap="none" sz="900" b="1" i="0" u="none" baseline="0">
                <a:solidFill>
                  <a:srgbClr val="000000"/>
                </a:solidFill>
                <a:latin typeface="Arial"/>
                <a:ea typeface="Arial"/>
                <a:cs typeface="Arial"/>
              </a:rPr>
              <a:t>)</a:t>
            </a:r>
          </a:p>
        </c:rich>
      </c:tx>
      <c:layout>
        <c:manualLayout>
          <c:xMode val="edge"/>
          <c:yMode val="edge"/>
          <c:x val="0.46625"/>
          <c:y val="0.01775"/>
        </c:manualLayout>
      </c:layout>
      <c:overlay val="0"/>
      <c:spPr>
        <a:noFill/>
        <a:ln w="25400">
          <a:noFill/>
        </a:ln>
      </c:spPr>
    </c:title>
    <c:plotArea>
      <c:layout>
        <c:manualLayout>
          <c:layoutTarget val="inner"/>
          <c:xMode val="edge"/>
          <c:yMode val="edge"/>
          <c:x val="0.4375"/>
          <c:y val="0.2265"/>
          <c:w val="0.94825"/>
          <c:h val="0.772"/>
        </c:manualLayout>
      </c:layout>
      <c:barChart>
        <c:barDir val="bar"/>
        <c:grouping val="clustered"/>
        <c:varyColors val="0"/>
        <c:ser>
          <c:idx val="0"/>
          <c:order val="0"/>
          <c:spPr>
            <a:solidFill>
              <a:schemeClr val="accent1"/>
            </a:solidFill>
            <a:ln w="285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8575">
                <a:noFill/>
                <a:prstDash val="solid"/>
              </a:ln>
            </c:spPr>
          </c:dPt>
          <c:dPt>
            <c:idx val="1"/>
            <c:invertIfNegative val="0"/>
            <c:spPr>
              <a:solidFill>
                <a:schemeClr val="accent1"/>
              </a:solidFill>
              <a:ln w="28575">
                <a:noFill/>
                <a:prstDash val="solid"/>
              </a:ln>
            </c:spPr>
          </c:dPt>
          <c:dPt>
            <c:idx val="2"/>
            <c:invertIfNegative val="0"/>
            <c:spPr>
              <a:solidFill>
                <a:schemeClr val="accent1"/>
              </a:solidFill>
              <a:ln w="28575">
                <a:noFill/>
                <a:prstDash val="solid"/>
              </a:ln>
            </c:spPr>
          </c:dPt>
          <c:dPt>
            <c:idx val="3"/>
            <c:invertIfNegative val="0"/>
            <c:spPr>
              <a:solidFill>
                <a:schemeClr val="accent1"/>
              </a:solidFill>
              <a:ln w="28575">
                <a:noFill/>
                <a:prstDash val="solid"/>
              </a:ln>
            </c:spPr>
          </c:dPt>
          <c:dPt>
            <c:idx val="4"/>
            <c:invertIfNegative val="0"/>
            <c:spPr>
              <a:solidFill>
                <a:schemeClr val="accent1"/>
              </a:solidFill>
              <a:ln w="28575">
                <a:noFill/>
                <a:prstDash val="solid"/>
              </a:ln>
            </c:spPr>
          </c:dPt>
          <c:dPt>
            <c:idx val="5"/>
            <c:invertIfNegative val="0"/>
            <c:spPr>
              <a:solidFill>
                <a:schemeClr val="accent1"/>
              </a:solidFill>
              <a:ln w="28575">
                <a:noFill/>
                <a:prstDash val="solid"/>
              </a:ln>
            </c:spPr>
          </c:dPt>
          <c:dPt>
            <c:idx val="6"/>
            <c:invertIfNegative val="0"/>
            <c:spPr>
              <a:solidFill>
                <a:schemeClr val="accent1"/>
              </a:solidFill>
              <a:ln w="28575">
                <a:noFill/>
                <a:prstDash val="solid"/>
              </a:ln>
            </c:spPr>
          </c:dPt>
          <c:dPt>
            <c:idx val="7"/>
            <c:invertIfNegative val="0"/>
            <c:spPr>
              <a:solidFill>
                <a:schemeClr val="accent1"/>
              </a:solidFill>
              <a:ln w="28575">
                <a:noFill/>
                <a:prstDash val="solid"/>
              </a:ln>
            </c:spPr>
          </c:dPt>
          <c:dPt>
            <c:idx val="8"/>
            <c:invertIfNegative val="0"/>
            <c:spPr>
              <a:solidFill>
                <a:schemeClr val="accent1"/>
              </a:solidFill>
              <a:ln w="28575">
                <a:noFill/>
                <a:prstDash val="solid"/>
              </a:ln>
            </c:spPr>
          </c:dPt>
          <c:dPt>
            <c:idx val="9"/>
            <c:invertIfNegative val="0"/>
            <c:spPr>
              <a:solidFill>
                <a:schemeClr val="accent1"/>
              </a:solidFill>
              <a:ln w="28575">
                <a:noFill/>
                <a:prstDash val="solid"/>
              </a:ln>
            </c:spPr>
          </c:dPt>
          <c:dPt>
            <c:idx val="10"/>
            <c:invertIfNegative val="0"/>
            <c:spPr>
              <a:solidFill>
                <a:schemeClr val="accent1"/>
              </a:solidFill>
              <a:ln w="28575">
                <a:noFill/>
                <a:prstDash val="solid"/>
              </a:ln>
            </c:spPr>
          </c:dPt>
          <c:dLbls>
            <c:numFmt formatCode="General" sourceLinked="1"/>
            <c:showLegendKey val="0"/>
            <c:showVal val="0"/>
            <c:showBubbleSize val="0"/>
            <c:showCatName val="0"/>
            <c:showSerName val="0"/>
            <c:showPercent val="0"/>
          </c:dLbls>
          <c:cat>
            <c:strRef>
              <c:f>'Figure 5'!$C$12:$C$22</c:f>
              <c:strCache/>
            </c:strRef>
          </c:cat>
          <c:val>
            <c:numRef>
              <c:f>'Figure 5'!$D$12:$D$22</c:f>
              <c:numCache/>
            </c:numRef>
          </c:val>
        </c:ser>
        <c:axId val="22585639"/>
        <c:axId val="1944160"/>
      </c:barChart>
      <c:catAx>
        <c:axId val="22585639"/>
        <c:scaling>
          <c:orientation val="maxMin"/>
        </c:scaling>
        <c:axPos val="l"/>
        <c:delete val="0"/>
        <c:numFmt formatCode="General" sourceLinked="1"/>
        <c:majorTickMark val="out"/>
        <c:minorTickMark val="none"/>
        <c:tickLblPos val="low"/>
        <c:spPr>
          <a:ln w="3175">
            <a:solidFill>
              <a:srgbClr val="000000"/>
            </a:solidFill>
            <a:prstDash val="solid"/>
          </a:ln>
        </c:spPr>
        <c:crossAx val="1944160"/>
        <c:crossesAt val="0"/>
        <c:auto val="1"/>
        <c:lblOffset val="100"/>
        <c:noMultiLvlLbl val="0"/>
      </c:catAx>
      <c:valAx>
        <c:axId val="1944160"/>
        <c:scaling>
          <c:orientation val="minMax"/>
          <c:max val="800"/>
          <c:min val="0"/>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2585639"/>
        <c:crosses val="autoZero"/>
        <c:crossBetween val="between"/>
        <c:dispUnits/>
        <c:majorUnit val="200"/>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Municipal waste — incinerated (</a:t>
            </a:r>
            <a:r>
              <a:rPr lang="en-US" cap="none" sz="900" b="1" i="0" u="none" baseline="30000">
                <a:solidFill>
                  <a:srgbClr val="000000"/>
                </a:solidFill>
                <a:latin typeface="Arial"/>
                <a:ea typeface="Arial"/>
                <a:cs typeface="Arial"/>
              </a:rPr>
              <a:t>3</a:t>
            </a:r>
            <a:r>
              <a:rPr lang="en-US" cap="none" sz="900" b="1" i="0" u="none" baseline="0">
                <a:solidFill>
                  <a:srgbClr val="000000"/>
                </a:solidFill>
                <a:latin typeface="Arial"/>
                <a:ea typeface="Arial"/>
                <a:cs typeface="Arial"/>
              </a:rPr>
              <a:t>)</a:t>
            </a:r>
          </a:p>
        </c:rich>
      </c:tx>
      <c:layout>
        <c:manualLayout>
          <c:xMode val="edge"/>
          <c:yMode val="edge"/>
          <c:x val="0.50775"/>
          <c:y val="0.01775"/>
        </c:manualLayout>
      </c:layout>
      <c:overlay val="0"/>
      <c:spPr>
        <a:noFill/>
        <a:ln w="25400">
          <a:noFill/>
        </a:ln>
      </c:spPr>
    </c:title>
    <c:plotArea>
      <c:layout>
        <c:manualLayout>
          <c:layoutTarget val="inner"/>
          <c:xMode val="edge"/>
          <c:yMode val="edge"/>
          <c:x val="0.46225"/>
          <c:y val="0.21575"/>
          <c:w val="0.5005"/>
          <c:h val="0.772"/>
        </c:manualLayout>
      </c:layout>
      <c:barChart>
        <c:barDir val="bar"/>
        <c:grouping val="clustered"/>
        <c:varyColors val="0"/>
        <c:ser>
          <c:idx val="0"/>
          <c:order val="0"/>
          <c:spPr>
            <a:solidFill>
              <a:schemeClr val="accent1"/>
            </a:solidFill>
            <a:ln w="285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8575">
                <a:noFill/>
                <a:prstDash val="solid"/>
              </a:ln>
            </c:spPr>
          </c:dPt>
          <c:dPt>
            <c:idx val="1"/>
            <c:invertIfNegative val="0"/>
            <c:spPr>
              <a:solidFill>
                <a:schemeClr val="accent1"/>
              </a:solidFill>
              <a:ln w="28575">
                <a:noFill/>
                <a:prstDash val="solid"/>
              </a:ln>
            </c:spPr>
          </c:dPt>
          <c:dPt>
            <c:idx val="2"/>
            <c:invertIfNegative val="0"/>
            <c:spPr>
              <a:solidFill>
                <a:schemeClr val="accent1"/>
              </a:solidFill>
              <a:ln w="28575">
                <a:noFill/>
                <a:prstDash val="solid"/>
              </a:ln>
            </c:spPr>
          </c:dPt>
          <c:dPt>
            <c:idx val="3"/>
            <c:invertIfNegative val="0"/>
            <c:spPr>
              <a:solidFill>
                <a:schemeClr val="accent1"/>
              </a:solidFill>
              <a:ln w="28575">
                <a:noFill/>
                <a:prstDash val="solid"/>
              </a:ln>
            </c:spPr>
          </c:dPt>
          <c:dPt>
            <c:idx val="4"/>
            <c:invertIfNegative val="0"/>
            <c:spPr>
              <a:solidFill>
                <a:schemeClr val="accent1"/>
              </a:solidFill>
              <a:ln w="28575">
                <a:noFill/>
                <a:prstDash val="solid"/>
              </a:ln>
            </c:spPr>
          </c:dPt>
          <c:dPt>
            <c:idx val="5"/>
            <c:invertIfNegative val="0"/>
            <c:spPr>
              <a:solidFill>
                <a:schemeClr val="accent1"/>
              </a:solidFill>
              <a:ln w="28575">
                <a:noFill/>
                <a:prstDash val="solid"/>
              </a:ln>
            </c:spPr>
          </c:dPt>
          <c:dPt>
            <c:idx val="6"/>
            <c:invertIfNegative val="0"/>
            <c:spPr>
              <a:solidFill>
                <a:schemeClr val="accent1"/>
              </a:solidFill>
              <a:ln w="28575">
                <a:noFill/>
                <a:prstDash val="solid"/>
              </a:ln>
            </c:spPr>
          </c:dPt>
          <c:dPt>
            <c:idx val="7"/>
            <c:invertIfNegative val="0"/>
            <c:spPr>
              <a:solidFill>
                <a:schemeClr val="accent1"/>
              </a:solidFill>
              <a:ln w="28575">
                <a:noFill/>
                <a:prstDash val="solid"/>
              </a:ln>
            </c:spPr>
          </c:dPt>
          <c:dPt>
            <c:idx val="8"/>
            <c:invertIfNegative val="0"/>
            <c:spPr>
              <a:solidFill>
                <a:schemeClr val="accent1"/>
              </a:solidFill>
              <a:ln w="28575">
                <a:noFill/>
                <a:prstDash val="solid"/>
              </a:ln>
            </c:spPr>
          </c:dPt>
          <c:dPt>
            <c:idx val="9"/>
            <c:invertIfNegative val="0"/>
            <c:spPr>
              <a:solidFill>
                <a:schemeClr val="accent1"/>
              </a:solidFill>
              <a:ln w="28575">
                <a:noFill/>
                <a:prstDash val="solid"/>
              </a:ln>
            </c:spPr>
          </c:dPt>
          <c:dPt>
            <c:idx val="10"/>
            <c:invertIfNegative val="0"/>
            <c:spPr>
              <a:solidFill>
                <a:schemeClr val="accent1"/>
              </a:solidFill>
              <a:ln w="28575">
                <a:noFill/>
                <a:prstDash val="solid"/>
              </a:ln>
            </c:spPr>
          </c:dPt>
          <c:dLbls>
            <c:numFmt formatCode="General" sourceLinked="1"/>
            <c:showLegendKey val="0"/>
            <c:showVal val="0"/>
            <c:showBubbleSize val="0"/>
            <c:showCatName val="0"/>
            <c:showSerName val="0"/>
            <c:showPercent val="0"/>
          </c:dLbls>
          <c:cat>
            <c:strRef>
              <c:f>'Figure 5'!$C$25:$C$35</c:f>
              <c:strCache/>
            </c:strRef>
          </c:cat>
          <c:val>
            <c:numRef>
              <c:f>'Figure 5'!$D$25:$D$35</c:f>
              <c:numCache/>
            </c:numRef>
          </c:val>
        </c:ser>
        <c:axId val="17497441"/>
        <c:axId val="23259242"/>
      </c:barChart>
      <c:catAx>
        <c:axId val="17497441"/>
        <c:scaling>
          <c:orientation val="maxMin"/>
        </c:scaling>
        <c:axPos val="l"/>
        <c:delete val="0"/>
        <c:numFmt formatCode="General" sourceLinked="1"/>
        <c:majorTickMark val="out"/>
        <c:minorTickMark val="none"/>
        <c:tickLblPos val="low"/>
        <c:spPr>
          <a:ln w="3175">
            <a:solidFill>
              <a:srgbClr val="000000"/>
            </a:solidFill>
            <a:prstDash val="solid"/>
          </a:ln>
        </c:spPr>
        <c:crossAx val="23259242"/>
        <c:crossesAt val="0"/>
        <c:auto val="1"/>
        <c:lblOffset val="100"/>
        <c:noMultiLvlLbl val="0"/>
      </c:catAx>
      <c:valAx>
        <c:axId val="23259242"/>
        <c:scaling>
          <c:orientation val="minMax"/>
          <c:max val="800"/>
          <c:min val="0"/>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7497441"/>
        <c:crosses val="autoZero"/>
        <c:crossBetween val="between"/>
        <c:dispUnits/>
        <c:majorUnit val="200"/>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Municipal waste — composted (</a:t>
            </a:r>
            <a:r>
              <a:rPr lang="en-US" cap="none" sz="900" b="1" i="0" u="none" baseline="30000">
                <a:solidFill>
                  <a:srgbClr val="000000"/>
                </a:solidFill>
                <a:latin typeface="Arial"/>
                <a:ea typeface="Arial"/>
                <a:cs typeface="Arial"/>
              </a:rPr>
              <a:t>4</a:t>
            </a:r>
            <a:r>
              <a:rPr lang="en-US" cap="none" sz="900" b="1" i="0" u="none" baseline="0">
                <a:solidFill>
                  <a:srgbClr val="000000"/>
                </a:solidFill>
                <a:latin typeface="Arial"/>
                <a:ea typeface="Arial"/>
                <a:cs typeface="Arial"/>
              </a:rPr>
              <a:t>)</a:t>
            </a:r>
          </a:p>
        </c:rich>
      </c:tx>
      <c:layout>
        <c:manualLayout>
          <c:xMode val="edge"/>
          <c:yMode val="edge"/>
          <c:x val="0.50775"/>
          <c:y val="0.01775"/>
        </c:manualLayout>
      </c:layout>
      <c:overlay val="0"/>
      <c:spPr>
        <a:noFill/>
        <a:ln w="25400">
          <a:noFill/>
        </a:ln>
      </c:spPr>
    </c:title>
    <c:plotArea>
      <c:layout>
        <c:manualLayout>
          <c:layoutTarget val="inner"/>
          <c:xMode val="edge"/>
          <c:yMode val="edge"/>
          <c:x val="0.43825"/>
          <c:y val="0.21325"/>
          <c:w val="0.524"/>
          <c:h val="0.772"/>
        </c:manualLayout>
      </c:layout>
      <c:barChart>
        <c:barDir val="bar"/>
        <c:grouping val="clustered"/>
        <c:varyColors val="0"/>
        <c:ser>
          <c:idx val="0"/>
          <c:order val="0"/>
          <c:spPr>
            <a:solidFill>
              <a:schemeClr val="accent1"/>
            </a:solidFill>
            <a:ln w="285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8575">
                <a:noFill/>
                <a:prstDash val="solid"/>
              </a:ln>
            </c:spPr>
          </c:dPt>
          <c:dPt>
            <c:idx val="1"/>
            <c:invertIfNegative val="0"/>
            <c:spPr>
              <a:solidFill>
                <a:schemeClr val="accent1"/>
              </a:solidFill>
              <a:ln w="28575">
                <a:noFill/>
                <a:prstDash val="solid"/>
              </a:ln>
            </c:spPr>
          </c:dPt>
          <c:dPt>
            <c:idx val="2"/>
            <c:invertIfNegative val="0"/>
            <c:spPr>
              <a:solidFill>
                <a:schemeClr val="accent1"/>
              </a:solidFill>
              <a:ln w="28575">
                <a:noFill/>
                <a:prstDash val="solid"/>
              </a:ln>
            </c:spPr>
          </c:dPt>
          <c:dPt>
            <c:idx val="3"/>
            <c:invertIfNegative val="0"/>
            <c:spPr>
              <a:solidFill>
                <a:schemeClr val="accent1"/>
              </a:solidFill>
              <a:ln w="28575">
                <a:noFill/>
                <a:prstDash val="solid"/>
              </a:ln>
            </c:spPr>
          </c:dPt>
          <c:dPt>
            <c:idx val="4"/>
            <c:invertIfNegative val="0"/>
            <c:spPr>
              <a:solidFill>
                <a:schemeClr val="accent1"/>
              </a:solidFill>
              <a:ln w="28575">
                <a:noFill/>
                <a:prstDash val="solid"/>
              </a:ln>
            </c:spPr>
          </c:dPt>
          <c:dPt>
            <c:idx val="5"/>
            <c:invertIfNegative val="0"/>
            <c:spPr>
              <a:solidFill>
                <a:schemeClr val="accent1"/>
              </a:solidFill>
              <a:ln w="28575">
                <a:noFill/>
                <a:prstDash val="solid"/>
              </a:ln>
            </c:spPr>
          </c:dPt>
          <c:dPt>
            <c:idx val="6"/>
            <c:invertIfNegative val="0"/>
            <c:spPr>
              <a:solidFill>
                <a:schemeClr val="accent1"/>
              </a:solidFill>
              <a:ln w="28575">
                <a:noFill/>
                <a:prstDash val="solid"/>
              </a:ln>
            </c:spPr>
          </c:dPt>
          <c:dPt>
            <c:idx val="7"/>
            <c:invertIfNegative val="0"/>
            <c:spPr>
              <a:solidFill>
                <a:schemeClr val="accent1"/>
              </a:solidFill>
              <a:ln w="28575">
                <a:noFill/>
                <a:prstDash val="solid"/>
              </a:ln>
            </c:spPr>
          </c:dPt>
          <c:dPt>
            <c:idx val="8"/>
            <c:invertIfNegative val="0"/>
            <c:spPr>
              <a:solidFill>
                <a:schemeClr val="accent1"/>
              </a:solidFill>
              <a:ln w="28575">
                <a:noFill/>
                <a:prstDash val="solid"/>
              </a:ln>
            </c:spPr>
          </c:dPt>
          <c:dPt>
            <c:idx val="9"/>
            <c:invertIfNegative val="0"/>
            <c:spPr>
              <a:solidFill>
                <a:schemeClr val="accent1"/>
              </a:solidFill>
              <a:ln w="28575">
                <a:noFill/>
                <a:prstDash val="solid"/>
              </a:ln>
            </c:spPr>
          </c:dPt>
          <c:dPt>
            <c:idx val="10"/>
            <c:invertIfNegative val="0"/>
            <c:spPr>
              <a:solidFill>
                <a:schemeClr val="accent1"/>
              </a:solidFill>
              <a:ln w="28575">
                <a:noFill/>
                <a:prstDash val="solid"/>
              </a:ln>
            </c:spPr>
          </c:dPt>
          <c:dLbls>
            <c:numFmt formatCode="General" sourceLinked="1"/>
            <c:showLegendKey val="0"/>
            <c:showVal val="0"/>
            <c:showBubbleSize val="0"/>
            <c:showCatName val="0"/>
            <c:showSerName val="0"/>
            <c:showPercent val="0"/>
          </c:dLbls>
          <c:cat>
            <c:strRef>
              <c:f>'Figure 5'!$C$38:$C$48</c:f>
              <c:strCache/>
            </c:strRef>
          </c:cat>
          <c:val>
            <c:numRef>
              <c:f>'Figure 5'!$D$38:$D$48</c:f>
              <c:numCache/>
            </c:numRef>
          </c:val>
        </c:ser>
        <c:axId val="8006587"/>
        <c:axId val="4950420"/>
      </c:barChart>
      <c:catAx>
        <c:axId val="8006587"/>
        <c:scaling>
          <c:orientation val="maxMin"/>
        </c:scaling>
        <c:axPos val="l"/>
        <c:delete val="0"/>
        <c:numFmt formatCode="General" sourceLinked="1"/>
        <c:majorTickMark val="out"/>
        <c:minorTickMark val="none"/>
        <c:tickLblPos val="low"/>
        <c:spPr>
          <a:ln w="3175">
            <a:solidFill>
              <a:srgbClr val="000000"/>
            </a:solidFill>
            <a:prstDash val="solid"/>
          </a:ln>
        </c:spPr>
        <c:crossAx val="4950420"/>
        <c:crossesAt val="0"/>
        <c:auto val="1"/>
        <c:lblOffset val="100"/>
        <c:noMultiLvlLbl val="0"/>
      </c:catAx>
      <c:valAx>
        <c:axId val="4950420"/>
        <c:scaling>
          <c:orientation val="minMax"/>
          <c:max val="800"/>
          <c:min val="0"/>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8006587"/>
        <c:crosses val="autoZero"/>
        <c:crossBetween val="between"/>
        <c:dispUnits/>
        <c:majorUnit val="200"/>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Municipal waste — recycled (</a:t>
            </a:r>
            <a:r>
              <a:rPr lang="en-US" cap="none" sz="900" b="1" i="0" u="none" baseline="30000">
                <a:solidFill>
                  <a:srgbClr val="000000"/>
                </a:solidFill>
                <a:latin typeface="Arial"/>
                <a:ea typeface="Arial"/>
                <a:cs typeface="Arial"/>
              </a:rPr>
              <a:t>5</a:t>
            </a:r>
            <a:r>
              <a:rPr lang="en-US" cap="none" sz="900" b="1" i="0" u="none" baseline="0">
                <a:solidFill>
                  <a:srgbClr val="000000"/>
                </a:solidFill>
                <a:latin typeface="Arial"/>
                <a:ea typeface="Arial"/>
                <a:cs typeface="Arial"/>
              </a:rPr>
              <a:t>)</a:t>
            </a:r>
          </a:p>
        </c:rich>
      </c:tx>
      <c:layout>
        <c:manualLayout>
          <c:xMode val="edge"/>
          <c:yMode val="edge"/>
          <c:x val="0.505"/>
          <c:y val="0.01775"/>
        </c:manualLayout>
      </c:layout>
      <c:overlay val="0"/>
      <c:spPr>
        <a:noFill/>
        <a:ln w="25400">
          <a:noFill/>
        </a:ln>
      </c:spPr>
    </c:title>
    <c:plotArea>
      <c:layout>
        <c:manualLayout>
          <c:layoutTarget val="inner"/>
          <c:xMode val="edge"/>
          <c:yMode val="edge"/>
          <c:x val="0.44375"/>
          <c:y val="0.217"/>
          <c:w val="0.51725"/>
          <c:h val="0.772"/>
        </c:manualLayout>
      </c:layout>
      <c:barChart>
        <c:barDir val="bar"/>
        <c:grouping val="clustered"/>
        <c:varyColors val="0"/>
        <c:ser>
          <c:idx val="0"/>
          <c:order val="0"/>
          <c:spPr>
            <a:solidFill>
              <a:schemeClr val="accent1"/>
            </a:solidFill>
            <a:ln w="28575">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28575">
                <a:noFill/>
                <a:prstDash val="solid"/>
              </a:ln>
            </c:spPr>
          </c:dPt>
          <c:dPt>
            <c:idx val="1"/>
            <c:invertIfNegative val="0"/>
            <c:spPr>
              <a:solidFill>
                <a:schemeClr val="accent1"/>
              </a:solidFill>
              <a:ln w="28575">
                <a:noFill/>
                <a:prstDash val="solid"/>
              </a:ln>
            </c:spPr>
          </c:dPt>
          <c:dPt>
            <c:idx val="2"/>
            <c:invertIfNegative val="0"/>
            <c:spPr>
              <a:solidFill>
                <a:schemeClr val="accent1"/>
              </a:solidFill>
              <a:ln w="28575">
                <a:noFill/>
                <a:prstDash val="solid"/>
              </a:ln>
            </c:spPr>
          </c:dPt>
          <c:dPt>
            <c:idx val="3"/>
            <c:invertIfNegative val="0"/>
            <c:spPr>
              <a:solidFill>
                <a:schemeClr val="accent1"/>
              </a:solidFill>
              <a:ln w="28575">
                <a:noFill/>
                <a:prstDash val="solid"/>
              </a:ln>
            </c:spPr>
          </c:dPt>
          <c:dPt>
            <c:idx val="4"/>
            <c:invertIfNegative val="0"/>
            <c:spPr>
              <a:solidFill>
                <a:schemeClr val="accent1"/>
              </a:solidFill>
              <a:ln w="28575">
                <a:noFill/>
                <a:prstDash val="solid"/>
              </a:ln>
            </c:spPr>
          </c:dPt>
          <c:dPt>
            <c:idx val="5"/>
            <c:invertIfNegative val="0"/>
            <c:spPr>
              <a:solidFill>
                <a:schemeClr val="accent1"/>
              </a:solidFill>
              <a:ln w="28575">
                <a:noFill/>
                <a:prstDash val="solid"/>
              </a:ln>
            </c:spPr>
          </c:dPt>
          <c:dPt>
            <c:idx val="6"/>
            <c:invertIfNegative val="0"/>
            <c:spPr>
              <a:solidFill>
                <a:schemeClr val="accent1"/>
              </a:solidFill>
              <a:ln w="28575">
                <a:noFill/>
                <a:prstDash val="solid"/>
              </a:ln>
            </c:spPr>
          </c:dPt>
          <c:dPt>
            <c:idx val="7"/>
            <c:invertIfNegative val="0"/>
            <c:spPr>
              <a:solidFill>
                <a:schemeClr val="accent1"/>
              </a:solidFill>
              <a:ln w="28575">
                <a:noFill/>
                <a:prstDash val="solid"/>
              </a:ln>
            </c:spPr>
          </c:dPt>
          <c:dPt>
            <c:idx val="8"/>
            <c:invertIfNegative val="0"/>
            <c:spPr>
              <a:solidFill>
                <a:schemeClr val="accent1"/>
              </a:solidFill>
              <a:ln w="28575">
                <a:noFill/>
                <a:prstDash val="solid"/>
              </a:ln>
            </c:spPr>
          </c:dPt>
          <c:dPt>
            <c:idx val="9"/>
            <c:invertIfNegative val="0"/>
            <c:spPr>
              <a:solidFill>
                <a:schemeClr val="accent1"/>
              </a:solidFill>
              <a:ln w="28575">
                <a:noFill/>
                <a:prstDash val="solid"/>
              </a:ln>
            </c:spPr>
          </c:dPt>
          <c:dPt>
            <c:idx val="10"/>
            <c:invertIfNegative val="0"/>
            <c:spPr>
              <a:solidFill>
                <a:schemeClr val="accent1"/>
              </a:solidFill>
              <a:ln w="28575">
                <a:noFill/>
                <a:prstDash val="solid"/>
              </a:ln>
            </c:spPr>
          </c:dPt>
          <c:dLbls>
            <c:numFmt formatCode="General" sourceLinked="1"/>
            <c:showLegendKey val="0"/>
            <c:showVal val="0"/>
            <c:showBubbleSize val="0"/>
            <c:showCatName val="0"/>
            <c:showSerName val="0"/>
            <c:showPercent val="0"/>
          </c:dLbls>
          <c:cat>
            <c:strRef>
              <c:f>'Figure 5'!$C$51:$C$61</c:f>
              <c:strCache/>
            </c:strRef>
          </c:cat>
          <c:val>
            <c:numRef>
              <c:f>'Figure 5'!$D$51:$D$61</c:f>
              <c:numCache/>
            </c:numRef>
          </c:val>
        </c:ser>
        <c:axId val="44553781"/>
        <c:axId val="65439710"/>
      </c:barChart>
      <c:catAx>
        <c:axId val="44553781"/>
        <c:scaling>
          <c:orientation val="maxMin"/>
        </c:scaling>
        <c:axPos val="l"/>
        <c:delete val="0"/>
        <c:numFmt formatCode="General" sourceLinked="1"/>
        <c:majorTickMark val="out"/>
        <c:minorTickMark val="none"/>
        <c:tickLblPos val="low"/>
        <c:spPr>
          <a:ln w="3175">
            <a:solidFill>
              <a:srgbClr val="000000"/>
            </a:solidFill>
            <a:prstDash val="solid"/>
          </a:ln>
        </c:spPr>
        <c:crossAx val="65439710"/>
        <c:crossesAt val="0"/>
        <c:auto val="1"/>
        <c:lblOffset val="100"/>
        <c:noMultiLvlLbl val="0"/>
      </c:catAx>
      <c:valAx>
        <c:axId val="65439710"/>
        <c:scaling>
          <c:orientation val="minMax"/>
          <c:max val="800"/>
          <c:min val="0"/>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4553781"/>
        <c:crosses val="autoZero"/>
        <c:crossBetween val="between"/>
        <c:dispUnits/>
        <c:majorUnit val="200"/>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21431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19050</xdr:colOff>
      <xdr:row>56</xdr:row>
      <xdr:rowOff>114300</xdr:rowOff>
    </xdr:from>
    <xdr:to>
      <xdr:col>16</xdr:col>
      <xdr:colOff>276225</xdr:colOff>
      <xdr:row>96</xdr:row>
      <xdr:rowOff>114300</xdr:rowOff>
    </xdr:to>
    <xdr:graphicFrame macro="">
      <xdr:nvGraphicFramePr>
        <xdr:cNvPr id="3" name="Chart 2"/>
        <xdr:cNvGraphicFramePr/>
      </xdr:nvGraphicFramePr>
      <xdr:xfrm>
        <a:off x="876300" y="92773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21431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390525</xdr:colOff>
      <xdr:row>55</xdr:row>
      <xdr:rowOff>133350</xdr:rowOff>
    </xdr:from>
    <xdr:to>
      <xdr:col>16</xdr:col>
      <xdr:colOff>276225</xdr:colOff>
      <xdr:row>95</xdr:row>
      <xdr:rowOff>133350</xdr:rowOff>
    </xdr:to>
    <xdr:graphicFrame macro="">
      <xdr:nvGraphicFramePr>
        <xdr:cNvPr id="3" name="Chart 2"/>
        <xdr:cNvGraphicFramePr/>
      </xdr:nvGraphicFramePr>
      <xdr:xfrm>
        <a:off x="819150" y="90011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20</xdr:row>
      <xdr:rowOff>104775</xdr:rowOff>
    </xdr:from>
    <xdr:to>
      <xdr:col>13</xdr:col>
      <xdr:colOff>304800</xdr:colOff>
      <xdr:row>46</xdr:row>
      <xdr:rowOff>28575</xdr:rowOff>
    </xdr:to>
    <xdr:graphicFrame macro="">
      <xdr:nvGraphicFramePr>
        <xdr:cNvPr id="3" name="Chart 1"/>
        <xdr:cNvGraphicFramePr/>
      </xdr:nvGraphicFramePr>
      <xdr:xfrm>
        <a:off x="381000" y="3209925"/>
        <a:ext cx="9525000" cy="3886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16478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66675</xdr:colOff>
      <xdr:row>56</xdr:row>
      <xdr:rowOff>0</xdr:rowOff>
    </xdr:from>
    <xdr:to>
      <xdr:col>16</xdr:col>
      <xdr:colOff>428625</xdr:colOff>
      <xdr:row>96</xdr:row>
      <xdr:rowOff>0</xdr:rowOff>
    </xdr:to>
    <xdr:graphicFrame macro="">
      <xdr:nvGraphicFramePr>
        <xdr:cNvPr id="3" name="Chart 2"/>
        <xdr:cNvGraphicFramePr/>
      </xdr:nvGraphicFramePr>
      <xdr:xfrm>
        <a:off x="428625" y="90106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10</xdr:row>
      <xdr:rowOff>152400</xdr:rowOff>
    </xdr:from>
    <xdr:to>
      <xdr:col>22</xdr:col>
      <xdr:colOff>123825</xdr:colOff>
      <xdr:row>48</xdr:row>
      <xdr:rowOff>57150</xdr:rowOff>
    </xdr:to>
    <xdr:grpSp>
      <xdr:nvGrpSpPr>
        <xdr:cNvPr id="6" name="Group 5"/>
        <xdr:cNvGrpSpPr/>
      </xdr:nvGrpSpPr>
      <xdr:grpSpPr>
        <a:xfrm>
          <a:off x="4352925" y="1752600"/>
          <a:ext cx="9344025" cy="5924550"/>
          <a:chOff x="1123950" y="13125450"/>
          <a:chExt cx="9344632" cy="5922149"/>
        </a:xfrm>
      </xdr:grpSpPr>
      <xdr:graphicFrame macro="">
        <xdr:nvGraphicFramePr>
          <xdr:cNvPr id="3" name="Chart 1"/>
          <xdr:cNvGraphicFramePr/>
        </xdr:nvGraphicFramePr>
        <xdr:xfrm>
          <a:off x="1123950" y="13125450"/>
          <a:ext cx="4611576" cy="2845593"/>
        </xdr:xfrm>
        <a:graphic>
          <a:graphicData uri="http://schemas.openxmlformats.org/drawingml/2006/chart">
            <c:chart xmlns:c="http://schemas.openxmlformats.org/drawingml/2006/chart" r:id="rId1"/>
          </a:graphicData>
        </a:graphic>
      </xdr:graphicFrame>
      <xdr:graphicFrame macro="">
        <xdr:nvGraphicFramePr>
          <xdr:cNvPr id="10" name="Chart 1"/>
          <xdr:cNvGraphicFramePr/>
        </xdr:nvGraphicFramePr>
        <xdr:xfrm>
          <a:off x="5810283" y="13125450"/>
          <a:ext cx="4611576" cy="2845593"/>
        </xdr:xfrm>
        <a:graphic>
          <a:graphicData uri="http://schemas.openxmlformats.org/drawingml/2006/chart">
            <c:chart xmlns:c="http://schemas.openxmlformats.org/drawingml/2006/chart" r:id="rId2"/>
          </a:graphicData>
        </a:graphic>
      </xdr:graphicFrame>
      <xdr:graphicFrame macro="">
        <xdr:nvGraphicFramePr>
          <xdr:cNvPr id="11" name="Chart 1"/>
          <xdr:cNvGraphicFramePr/>
        </xdr:nvGraphicFramePr>
        <xdr:xfrm>
          <a:off x="1170673" y="16202006"/>
          <a:ext cx="4611576" cy="2845593"/>
        </xdr:xfrm>
        <a:graphic>
          <a:graphicData uri="http://schemas.openxmlformats.org/drawingml/2006/chart">
            <c:chart xmlns:c="http://schemas.openxmlformats.org/drawingml/2006/chart" r:id="rId3"/>
          </a:graphicData>
        </a:graphic>
      </xdr:graphicFrame>
      <xdr:graphicFrame macro="">
        <xdr:nvGraphicFramePr>
          <xdr:cNvPr id="12" name="Chart 1"/>
          <xdr:cNvGraphicFramePr/>
        </xdr:nvGraphicFramePr>
        <xdr:xfrm>
          <a:off x="5857006" y="16202006"/>
          <a:ext cx="4611576" cy="2845593"/>
        </xdr:xfrm>
        <a:graphic>
          <a:graphicData uri="http://schemas.openxmlformats.org/drawingml/2006/chart">
            <c:chart xmlns:c="http://schemas.openxmlformats.org/drawingml/2006/chart" r:id="rId4"/>
          </a:graphicData>
        </a:graphic>
      </xdr:graphicFrame>
    </xdr:grpSp>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sheetPr>
  <dimension ref="A1:K15"/>
  <sheetViews>
    <sheetView showGridLines="0" tabSelected="1" zoomScale="150" zoomScaleNormal="150" zoomScalePageLayoutView="150" workbookViewId="0" topLeftCell="A1"/>
  </sheetViews>
  <sheetFormatPr defaultColWidth="8.8515625" defaultRowHeight="12"/>
  <cols>
    <col min="1" max="1" width="13.421875" style="3" customWidth="1"/>
    <col min="2" max="9" width="8.8515625" style="3" customWidth="1"/>
    <col min="10" max="10" width="20.421875" style="3" customWidth="1"/>
    <col min="11" max="16384" width="8.8515625" style="3" customWidth="1"/>
  </cols>
  <sheetData>
    <row r="1" spans="1:2" ht="12">
      <c r="A1" s="1" t="s">
        <v>540</v>
      </c>
      <c r="B1" s="2"/>
    </row>
    <row r="4" spans="1:2" ht="12">
      <c r="A4" s="4"/>
      <c r="B4" s="2"/>
    </row>
    <row r="8" spans="2:8" ht="12">
      <c r="B8" s="5"/>
      <c r="H8" s="5"/>
    </row>
    <row r="9" ht="12">
      <c r="B9" s="5"/>
    </row>
    <row r="11" spans="2:6" ht="12">
      <c r="B11" s="5"/>
      <c r="F11" s="62"/>
    </row>
    <row r="12" spans="2:7" ht="12">
      <c r="B12" s="5"/>
      <c r="D12" s="5"/>
      <c r="F12" s="63"/>
      <c r="G12" s="5"/>
    </row>
    <row r="13" spans="1:11" ht="12">
      <c r="A13" s="6"/>
      <c r="B13" s="7"/>
      <c r="C13" s="6"/>
      <c r="D13" s="6"/>
      <c r="E13" s="6"/>
      <c r="G13" s="6"/>
      <c r="H13" s="6"/>
      <c r="I13" s="6"/>
      <c r="J13" s="6"/>
      <c r="K13" s="6"/>
    </row>
    <row r="14" ht="12">
      <c r="F14" s="63"/>
    </row>
    <row r="15" ht="12">
      <c r="F15" s="63"/>
    </row>
  </sheetData>
  <printOptions/>
  <pageMargins left="0.75" right="0.75" top="1" bottom="1" header="0.5" footer="0.5"/>
  <pageSetup horizontalDpi="2400" verticalDpi="2400" orientation="portrait" paperSize="327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Q118"/>
  <sheetViews>
    <sheetView showGridLines="0" workbookViewId="0" topLeftCell="A1"/>
  </sheetViews>
  <sheetFormatPr defaultColWidth="9.140625" defaultRowHeight="11.25" customHeight="1"/>
  <cols>
    <col min="1" max="2" width="2.7109375" style="99" customWidth="1"/>
    <col min="3" max="3" width="17.421875" style="99" customWidth="1"/>
    <col min="4" max="4" width="8.7109375" style="99" customWidth="1"/>
    <col min="5" max="5" width="10.57421875" style="99" customWidth="1"/>
    <col min="6" max="6" width="11.140625" style="99" customWidth="1"/>
    <col min="7" max="9" width="8.7109375" style="99" customWidth="1"/>
    <col min="10" max="10" width="11.140625" style="99" customWidth="1"/>
    <col min="11" max="16" width="8.7109375" style="99" customWidth="1"/>
    <col min="17" max="17" width="12.421875" style="100" customWidth="1"/>
    <col min="18" max="18" width="8.7109375" style="100" customWidth="1"/>
    <col min="19" max="20" width="8.7109375" style="99" customWidth="1"/>
    <col min="21" max="21" width="10.8515625" style="99" customWidth="1"/>
    <col min="22" max="22" width="8.7109375" style="99" customWidth="1"/>
    <col min="23" max="23" width="11.421875" style="99" customWidth="1"/>
    <col min="24" max="29" width="8.7109375" style="99" customWidth="1"/>
    <col min="30" max="32" width="11.421875" style="99" customWidth="1"/>
    <col min="33" max="35" width="9.140625" style="99" customWidth="1"/>
    <col min="36" max="36" width="16.421875" style="99" customWidth="1"/>
    <col min="37" max="250" width="9.140625" style="99" customWidth="1"/>
    <col min="251" max="252" width="5.57421875" style="99" customWidth="1"/>
    <col min="253" max="253" width="1.421875" style="99" customWidth="1"/>
    <col min="254" max="254" width="6.57421875" style="99" customWidth="1"/>
    <col min="255" max="255" width="21.57421875" style="99" customWidth="1"/>
    <col min="256" max="256" width="9.140625" style="99" customWidth="1"/>
    <col min="257" max="257" width="6.140625" style="99" customWidth="1"/>
    <col min="258" max="258" width="33.421875" style="99" customWidth="1"/>
    <col min="259" max="259" width="9.140625" style="99" customWidth="1"/>
    <col min="260" max="260" width="10.28125" style="99" customWidth="1"/>
    <col min="261" max="261" width="10.7109375" style="99" customWidth="1"/>
    <col min="262" max="262" width="6.7109375" style="99" customWidth="1"/>
    <col min="263" max="264" width="9.140625" style="99" customWidth="1"/>
    <col min="265" max="265" width="8.28125" style="99" customWidth="1"/>
    <col min="266" max="267" width="9.140625" style="99" customWidth="1"/>
    <col min="268" max="268" width="10.7109375" style="99" customWidth="1"/>
    <col min="269" max="506" width="9.140625" style="99" customWidth="1"/>
    <col min="507" max="508" width="5.57421875" style="99" customWidth="1"/>
    <col min="509" max="509" width="1.421875" style="99" customWidth="1"/>
    <col min="510" max="510" width="6.57421875" style="99" customWidth="1"/>
    <col min="511" max="511" width="21.57421875" style="99" customWidth="1"/>
    <col min="512" max="512" width="9.140625" style="99" customWidth="1"/>
    <col min="513" max="513" width="6.140625" style="99" customWidth="1"/>
    <col min="514" max="514" width="33.421875" style="99" customWidth="1"/>
    <col min="515" max="515" width="9.140625" style="99" customWidth="1"/>
    <col min="516" max="516" width="10.28125" style="99" customWidth="1"/>
    <col min="517" max="517" width="10.7109375" style="99" customWidth="1"/>
    <col min="518" max="518" width="6.7109375" style="99" customWidth="1"/>
    <col min="519" max="520" width="9.140625" style="99" customWidth="1"/>
    <col min="521" max="521" width="8.28125" style="99" customWidth="1"/>
    <col min="522" max="523" width="9.140625" style="99" customWidth="1"/>
    <col min="524" max="524" width="10.7109375" style="99" customWidth="1"/>
    <col min="525" max="762" width="9.140625" style="99" customWidth="1"/>
    <col min="763" max="764" width="5.57421875" style="99" customWidth="1"/>
    <col min="765" max="765" width="1.421875" style="99" customWidth="1"/>
    <col min="766" max="766" width="6.57421875" style="99" customWidth="1"/>
    <col min="767" max="767" width="21.57421875" style="99" customWidth="1"/>
    <col min="768" max="768" width="9.140625" style="99" customWidth="1"/>
    <col min="769" max="769" width="6.140625" style="99" customWidth="1"/>
    <col min="770" max="770" width="33.421875" style="99" customWidth="1"/>
    <col min="771" max="771" width="9.140625" style="99" customWidth="1"/>
    <col min="772" max="772" width="10.28125" style="99" customWidth="1"/>
    <col min="773" max="773" width="10.7109375" style="99" customWidth="1"/>
    <col min="774" max="774" width="6.7109375" style="99" customWidth="1"/>
    <col min="775" max="776" width="9.140625" style="99" customWidth="1"/>
    <col min="777" max="777" width="8.28125" style="99" customWidth="1"/>
    <col min="778" max="779" width="9.140625" style="99" customWidth="1"/>
    <col min="780" max="780" width="10.7109375" style="99" customWidth="1"/>
    <col min="781" max="1018" width="9.140625" style="99" customWidth="1"/>
    <col min="1019" max="1020" width="5.57421875" style="99" customWidth="1"/>
    <col min="1021" max="1021" width="1.421875" style="99" customWidth="1"/>
    <col min="1022" max="1022" width="6.57421875" style="99" customWidth="1"/>
    <col min="1023" max="1023" width="21.57421875" style="99" customWidth="1"/>
    <col min="1024" max="1024" width="9.140625" style="99" customWidth="1"/>
    <col min="1025" max="1025" width="6.140625" style="99" customWidth="1"/>
    <col min="1026" max="1026" width="33.421875" style="99" customWidth="1"/>
    <col min="1027" max="1027" width="9.140625" style="99" customWidth="1"/>
    <col min="1028" max="1028" width="10.28125" style="99" customWidth="1"/>
    <col min="1029" max="1029" width="10.7109375" style="99" customWidth="1"/>
    <col min="1030" max="1030" width="6.7109375" style="99" customWidth="1"/>
    <col min="1031" max="1032" width="9.140625" style="99" customWidth="1"/>
    <col min="1033" max="1033" width="8.28125" style="99" customWidth="1"/>
    <col min="1034" max="1035" width="9.140625" style="99" customWidth="1"/>
    <col min="1036" max="1036" width="10.7109375" style="99" customWidth="1"/>
    <col min="1037" max="1274" width="9.140625" style="99" customWidth="1"/>
    <col min="1275" max="1276" width="5.57421875" style="99" customWidth="1"/>
    <col min="1277" max="1277" width="1.421875" style="99" customWidth="1"/>
    <col min="1278" max="1278" width="6.57421875" style="99" customWidth="1"/>
    <col min="1279" max="1279" width="21.57421875" style="99" customWidth="1"/>
    <col min="1280" max="1280" width="9.140625" style="99" customWidth="1"/>
    <col min="1281" max="1281" width="6.140625" style="99" customWidth="1"/>
    <col min="1282" max="1282" width="33.421875" style="99" customWidth="1"/>
    <col min="1283" max="1283" width="9.140625" style="99" customWidth="1"/>
    <col min="1284" max="1284" width="10.28125" style="99" customWidth="1"/>
    <col min="1285" max="1285" width="10.7109375" style="99" customWidth="1"/>
    <col min="1286" max="1286" width="6.7109375" style="99" customWidth="1"/>
    <col min="1287" max="1288" width="9.140625" style="99" customWidth="1"/>
    <col min="1289" max="1289" width="8.28125" style="99" customWidth="1"/>
    <col min="1290" max="1291" width="9.140625" style="99" customWidth="1"/>
    <col min="1292" max="1292" width="10.7109375" style="99" customWidth="1"/>
    <col min="1293" max="1530" width="9.140625" style="99" customWidth="1"/>
    <col min="1531" max="1532" width="5.57421875" style="99" customWidth="1"/>
    <col min="1533" max="1533" width="1.421875" style="99" customWidth="1"/>
    <col min="1534" max="1534" width="6.57421875" style="99" customWidth="1"/>
    <col min="1535" max="1535" width="21.57421875" style="99" customWidth="1"/>
    <col min="1536" max="1536" width="9.140625" style="99" customWidth="1"/>
    <col min="1537" max="1537" width="6.140625" style="99" customWidth="1"/>
    <col min="1538" max="1538" width="33.421875" style="99" customWidth="1"/>
    <col min="1539" max="1539" width="9.140625" style="99" customWidth="1"/>
    <col min="1540" max="1540" width="10.28125" style="99" customWidth="1"/>
    <col min="1541" max="1541" width="10.7109375" style="99" customWidth="1"/>
    <col min="1542" max="1542" width="6.7109375" style="99" customWidth="1"/>
    <col min="1543" max="1544" width="9.140625" style="99" customWidth="1"/>
    <col min="1545" max="1545" width="8.28125" style="99" customWidth="1"/>
    <col min="1546" max="1547" width="9.140625" style="99" customWidth="1"/>
    <col min="1548" max="1548" width="10.7109375" style="99" customWidth="1"/>
    <col min="1549" max="1786" width="9.140625" style="99" customWidth="1"/>
    <col min="1787" max="1788" width="5.57421875" style="99" customWidth="1"/>
    <col min="1789" max="1789" width="1.421875" style="99" customWidth="1"/>
    <col min="1790" max="1790" width="6.57421875" style="99" customWidth="1"/>
    <col min="1791" max="1791" width="21.57421875" style="99" customWidth="1"/>
    <col min="1792" max="1792" width="9.140625" style="99" customWidth="1"/>
    <col min="1793" max="1793" width="6.140625" style="99" customWidth="1"/>
    <col min="1794" max="1794" width="33.421875" style="99" customWidth="1"/>
    <col min="1795" max="1795" width="9.140625" style="99" customWidth="1"/>
    <col min="1796" max="1796" width="10.28125" style="99" customWidth="1"/>
    <col min="1797" max="1797" width="10.7109375" style="99" customWidth="1"/>
    <col min="1798" max="1798" width="6.7109375" style="99" customWidth="1"/>
    <col min="1799" max="1800" width="9.140625" style="99" customWidth="1"/>
    <col min="1801" max="1801" width="8.28125" style="99" customWidth="1"/>
    <col min="1802" max="1803" width="9.140625" style="99" customWidth="1"/>
    <col min="1804" max="1804" width="10.7109375" style="99" customWidth="1"/>
    <col min="1805" max="2042" width="9.140625" style="99" customWidth="1"/>
    <col min="2043" max="2044" width="5.57421875" style="99" customWidth="1"/>
    <col min="2045" max="2045" width="1.421875" style="99" customWidth="1"/>
    <col min="2046" max="2046" width="6.57421875" style="99" customWidth="1"/>
    <col min="2047" max="2047" width="21.57421875" style="99" customWidth="1"/>
    <col min="2048" max="2048" width="9.140625" style="99" customWidth="1"/>
    <col min="2049" max="2049" width="6.140625" style="99" customWidth="1"/>
    <col min="2050" max="2050" width="33.421875" style="99" customWidth="1"/>
    <col min="2051" max="2051" width="9.140625" style="99" customWidth="1"/>
    <col min="2052" max="2052" width="10.28125" style="99" customWidth="1"/>
    <col min="2053" max="2053" width="10.7109375" style="99" customWidth="1"/>
    <col min="2054" max="2054" width="6.7109375" style="99" customWidth="1"/>
    <col min="2055" max="2056" width="9.140625" style="99" customWidth="1"/>
    <col min="2057" max="2057" width="8.28125" style="99" customWidth="1"/>
    <col min="2058" max="2059" width="9.140625" style="99" customWidth="1"/>
    <col min="2060" max="2060" width="10.7109375" style="99" customWidth="1"/>
    <col min="2061" max="2298" width="9.140625" style="99" customWidth="1"/>
    <col min="2299" max="2300" width="5.57421875" style="99" customWidth="1"/>
    <col min="2301" max="2301" width="1.421875" style="99" customWidth="1"/>
    <col min="2302" max="2302" width="6.57421875" style="99" customWidth="1"/>
    <col min="2303" max="2303" width="21.57421875" style="99" customWidth="1"/>
    <col min="2304" max="2304" width="9.140625" style="99" customWidth="1"/>
    <col min="2305" max="2305" width="6.140625" style="99" customWidth="1"/>
    <col min="2306" max="2306" width="33.421875" style="99" customWidth="1"/>
    <col min="2307" max="2307" width="9.140625" style="99" customWidth="1"/>
    <col min="2308" max="2308" width="10.28125" style="99" customWidth="1"/>
    <col min="2309" max="2309" width="10.7109375" style="99" customWidth="1"/>
    <col min="2310" max="2310" width="6.7109375" style="99" customWidth="1"/>
    <col min="2311" max="2312" width="9.140625" style="99" customWidth="1"/>
    <col min="2313" max="2313" width="8.28125" style="99" customWidth="1"/>
    <col min="2314" max="2315" width="9.140625" style="99" customWidth="1"/>
    <col min="2316" max="2316" width="10.7109375" style="99" customWidth="1"/>
    <col min="2317" max="2554" width="9.140625" style="99" customWidth="1"/>
    <col min="2555" max="2556" width="5.57421875" style="99" customWidth="1"/>
    <col min="2557" max="2557" width="1.421875" style="99" customWidth="1"/>
    <col min="2558" max="2558" width="6.57421875" style="99" customWidth="1"/>
    <col min="2559" max="2559" width="21.57421875" style="99" customWidth="1"/>
    <col min="2560" max="2560" width="9.140625" style="99" customWidth="1"/>
    <col min="2561" max="2561" width="6.140625" style="99" customWidth="1"/>
    <col min="2562" max="2562" width="33.421875" style="99" customWidth="1"/>
    <col min="2563" max="2563" width="9.140625" style="99" customWidth="1"/>
    <col min="2564" max="2564" width="10.28125" style="99" customWidth="1"/>
    <col min="2565" max="2565" width="10.7109375" style="99" customWidth="1"/>
    <col min="2566" max="2566" width="6.7109375" style="99" customWidth="1"/>
    <col min="2567" max="2568" width="9.140625" style="99" customWidth="1"/>
    <col min="2569" max="2569" width="8.28125" style="99" customWidth="1"/>
    <col min="2570" max="2571" width="9.140625" style="99" customWidth="1"/>
    <col min="2572" max="2572" width="10.7109375" style="99" customWidth="1"/>
    <col min="2573" max="2810" width="9.140625" style="99" customWidth="1"/>
    <col min="2811" max="2812" width="5.57421875" style="99" customWidth="1"/>
    <col min="2813" max="2813" width="1.421875" style="99" customWidth="1"/>
    <col min="2814" max="2814" width="6.57421875" style="99" customWidth="1"/>
    <col min="2815" max="2815" width="21.57421875" style="99" customWidth="1"/>
    <col min="2816" max="2816" width="9.140625" style="99" customWidth="1"/>
    <col min="2817" max="2817" width="6.140625" style="99" customWidth="1"/>
    <col min="2818" max="2818" width="33.421875" style="99" customWidth="1"/>
    <col min="2819" max="2819" width="9.140625" style="99" customWidth="1"/>
    <col min="2820" max="2820" width="10.28125" style="99" customWidth="1"/>
    <col min="2821" max="2821" width="10.7109375" style="99" customWidth="1"/>
    <col min="2822" max="2822" width="6.7109375" style="99" customWidth="1"/>
    <col min="2823" max="2824" width="9.140625" style="99" customWidth="1"/>
    <col min="2825" max="2825" width="8.28125" style="99" customWidth="1"/>
    <col min="2826" max="2827" width="9.140625" style="99" customWidth="1"/>
    <col min="2828" max="2828" width="10.7109375" style="99" customWidth="1"/>
    <col min="2829" max="3066" width="9.140625" style="99" customWidth="1"/>
    <col min="3067" max="3068" width="5.57421875" style="99" customWidth="1"/>
    <col min="3069" max="3069" width="1.421875" style="99" customWidth="1"/>
    <col min="3070" max="3070" width="6.57421875" style="99" customWidth="1"/>
    <col min="3071" max="3071" width="21.57421875" style="99" customWidth="1"/>
    <col min="3072" max="3072" width="9.140625" style="99" customWidth="1"/>
    <col min="3073" max="3073" width="6.140625" style="99" customWidth="1"/>
    <col min="3074" max="3074" width="33.421875" style="99" customWidth="1"/>
    <col min="3075" max="3075" width="9.140625" style="99" customWidth="1"/>
    <col min="3076" max="3076" width="10.28125" style="99" customWidth="1"/>
    <col min="3077" max="3077" width="10.7109375" style="99" customWidth="1"/>
    <col min="3078" max="3078" width="6.7109375" style="99" customWidth="1"/>
    <col min="3079" max="3080" width="9.140625" style="99" customWidth="1"/>
    <col min="3081" max="3081" width="8.28125" style="99" customWidth="1"/>
    <col min="3082" max="3083" width="9.140625" style="99" customWidth="1"/>
    <col min="3084" max="3084" width="10.7109375" style="99" customWidth="1"/>
    <col min="3085" max="3322" width="9.140625" style="99" customWidth="1"/>
    <col min="3323" max="3324" width="5.57421875" style="99" customWidth="1"/>
    <col min="3325" max="3325" width="1.421875" style="99" customWidth="1"/>
    <col min="3326" max="3326" width="6.57421875" style="99" customWidth="1"/>
    <col min="3327" max="3327" width="21.57421875" style="99" customWidth="1"/>
    <col min="3328" max="3328" width="9.140625" style="99" customWidth="1"/>
    <col min="3329" max="3329" width="6.140625" style="99" customWidth="1"/>
    <col min="3330" max="3330" width="33.421875" style="99" customWidth="1"/>
    <col min="3331" max="3331" width="9.140625" style="99" customWidth="1"/>
    <col min="3332" max="3332" width="10.28125" style="99" customWidth="1"/>
    <col min="3333" max="3333" width="10.7109375" style="99" customWidth="1"/>
    <col min="3334" max="3334" width="6.7109375" style="99" customWidth="1"/>
    <col min="3335" max="3336" width="9.140625" style="99" customWidth="1"/>
    <col min="3337" max="3337" width="8.28125" style="99" customWidth="1"/>
    <col min="3338" max="3339" width="9.140625" style="99" customWidth="1"/>
    <col min="3340" max="3340" width="10.7109375" style="99" customWidth="1"/>
    <col min="3341" max="3578" width="9.140625" style="99" customWidth="1"/>
    <col min="3579" max="3580" width="5.57421875" style="99" customWidth="1"/>
    <col min="3581" max="3581" width="1.421875" style="99" customWidth="1"/>
    <col min="3582" max="3582" width="6.57421875" style="99" customWidth="1"/>
    <col min="3583" max="3583" width="21.57421875" style="99" customWidth="1"/>
    <col min="3584" max="3584" width="9.140625" style="99" customWidth="1"/>
    <col min="3585" max="3585" width="6.140625" style="99" customWidth="1"/>
    <col min="3586" max="3586" width="33.421875" style="99" customWidth="1"/>
    <col min="3587" max="3587" width="9.140625" style="99" customWidth="1"/>
    <col min="3588" max="3588" width="10.28125" style="99" customWidth="1"/>
    <col min="3589" max="3589" width="10.7109375" style="99" customWidth="1"/>
    <col min="3590" max="3590" width="6.7109375" style="99" customWidth="1"/>
    <col min="3591" max="3592" width="9.140625" style="99" customWidth="1"/>
    <col min="3593" max="3593" width="8.28125" style="99" customWidth="1"/>
    <col min="3594" max="3595" width="9.140625" style="99" customWidth="1"/>
    <col min="3596" max="3596" width="10.7109375" style="99" customWidth="1"/>
    <col min="3597" max="3834" width="9.140625" style="99" customWidth="1"/>
    <col min="3835" max="3836" width="5.57421875" style="99" customWidth="1"/>
    <col min="3837" max="3837" width="1.421875" style="99" customWidth="1"/>
    <col min="3838" max="3838" width="6.57421875" style="99" customWidth="1"/>
    <col min="3839" max="3839" width="21.57421875" style="99" customWidth="1"/>
    <col min="3840" max="3840" width="9.140625" style="99" customWidth="1"/>
    <col min="3841" max="3841" width="6.140625" style="99" customWidth="1"/>
    <col min="3842" max="3842" width="33.421875" style="99" customWidth="1"/>
    <col min="3843" max="3843" width="9.140625" style="99" customWidth="1"/>
    <col min="3844" max="3844" width="10.28125" style="99" customWidth="1"/>
    <col min="3845" max="3845" width="10.7109375" style="99" customWidth="1"/>
    <col min="3846" max="3846" width="6.7109375" style="99" customWidth="1"/>
    <col min="3847" max="3848" width="9.140625" style="99" customWidth="1"/>
    <col min="3849" max="3849" width="8.28125" style="99" customWidth="1"/>
    <col min="3850" max="3851" width="9.140625" style="99" customWidth="1"/>
    <col min="3852" max="3852" width="10.7109375" style="99" customWidth="1"/>
    <col min="3853" max="4090" width="9.140625" style="99" customWidth="1"/>
    <col min="4091" max="4092" width="5.57421875" style="99" customWidth="1"/>
    <col min="4093" max="4093" width="1.421875" style="99" customWidth="1"/>
    <col min="4094" max="4094" width="6.57421875" style="99" customWidth="1"/>
    <col min="4095" max="4095" width="21.57421875" style="99" customWidth="1"/>
    <col min="4096" max="4096" width="9.140625" style="99" customWidth="1"/>
    <col min="4097" max="4097" width="6.140625" style="99" customWidth="1"/>
    <col min="4098" max="4098" width="33.421875" style="99" customWidth="1"/>
    <col min="4099" max="4099" width="9.140625" style="99" customWidth="1"/>
    <col min="4100" max="4100" width="10.28125" style="99" customWidth="1"/>
    <col min="4101" max="4101" width="10.7109375" style="99" customWidth="1"/>
    <col min="4102" max="4102" width="6.7109375" style="99" customWidth="1"/>
    <col min="4103" max="4104" width="9.140625" style="99" customWidth="1"/>
    <col min="4105" max="4105" width="8.28125" style="99" customWidth="1"/>
    <col min="4106" max="4107" width="9.140625" style="99" customWidth="1"/>
    <col min="4108" max="4108" width="10.7109375" style="99" customWidth="1"/>
    <col min="4109" max="4346" width="9.140625" style="99" customWidth="1"/>
    <col min="4347" max="4348" width="5.57421875" style="99" customWidth="1"/>
    <col min="4349" max="4349" width="1.421875" style="99" customWidth="1"/>
    <col min="4350" max="4350" width="6.57421875" style="99" customWidth="1"/>
    <col min="4351" max="4351" width="21.57421875" style="99" customWidth="1"/>
    <col min="4352" max="4352" width="9.140625" style="99" customWidth="1"/>
    <col min="4353" max="4353" width="6.140625" style="99" customWidth="1"/>
    <col min="4354" max="4354" width="33.421875" style="99" customWidth="1"/>
    <col min="4355" max="4355" width="9.140625" style="99" customWidth="1"/>
    <col min="4356" max="4356" width="10.28125" style="99" customWidth="1"/>
    <col min="4357" max="4357" width="10.7109375" style="99" customWidth="1"/>
    <col min="4358" max="4358" width="6.7109375" style="99" customWidth="1"/>
    <col min="4359" max="4360" width="9.140625" style="99" customWidth="1"/>
    <col min="4361" max="4361" width="8.28125" style="99" customWidth="1"/>
    <col min="4362" max="4363" width="9.140625" style="99" customWidth="1"/>
    <col min="4364" max="4364" width="10.7109375" style="99" customWidth="1"/>
    <col min="4365" max="4602" width="9.140625" style="99" customWidth="1"/>
    <col min="4603" max="4604" width="5.57421875" style="99" customWidth="1"/>
    <col min="4605" max="4605" width="1.421875" style="99" customWidth="1"/>
    <col min="4606" max="4606" width="6.57421875" style="99" customWidth="1"/>
    <col min="4607" max="4607" width="21.57421875" style="99" customWidth="1"/>
    <col min="4608" max="4608" width="9.140625" style="99" customWidth="1"/>
    <col min="4609" max="4609" width="6.140625" style="99" customWidth="1"/>
    <col min="4610" max="4610" width="33.421875" style="99" customWidth="1"/>
    <col min="4611" max="4611" width="9.140625" style="99" customWidth="1"/>
    <col min="4612" max="4612" width="10.28125" style="99" customWidth="1"/>
    <col min="4613" max="4613" width="10.7109375" style="99" customWidth="1"/>
    <col min="4614" max="4614" width="6.7109375" style="99" customWidth="1"/>
    <col min="4615" max="4616" width="9.140625" style="99" customWidth="1"/>
    <col min="4617" max="4617" width="8.28125" style="99" customWidth="1"/>
    <col min="4618" max="4619" width="9.140625" style="99" customWidth="1"/>
    <col min="4620" max="4620" width="10.7109375" style="99" customWidth="1"/>
    <col min="4621" max="4858" width="9.140625" style="99" customWidth="1"/>
    <col min="4859" max="4860" width="5.57421875" style="99" customWidth="1"/>
    <col min="4861" max="4861" width="1.421875" style="99" customWidth="1"/>
    <col min="4862" max="4862" width="6.57421875" style="99" customWidth="1"/>
    <col min="4863" max="4863" width="21.57421875" style="99" customWidth="1"/>
    <col min="4864" max="4864" width="9.140625" style="99" customWidth="1"/>
    <col min="4865" max="4865" width="6.140625" style="99" customWidth="1"/>
    <col min="4866" max="4866" width="33.421875" style="99" customWidth="1"/>
    <col min="4867" max="4867" width="9.140625" style="99" customWidth="1"/>
    <col min="4868" max="4868" width="10.28125" style="99" customWidth="1"/>
    <col min="4869" max="4869" width="10.7109375" style="99" customWidth="1"/>
    <col min="4870" max="4870" width="6.7109375" style="99" customWidth="1"/>
    <col min="4871" max="4872" width="9.140625" style="99" customWidth="1"/>
    <col min="4873" max="4873" width="8.28125" style="99" customWidth="1"/>
    <col min="4874" max="4875" width="9.140625" style="99" customWidth="1"/>
    <col min="4876" max="4876" width="10.7109375" style="99" customWidth="1"/>
    <col min="4877" max="5114" width="9.140625" style="99" customWidth="1"/>
    <col min="5115" max="5116" width="5.57421875" style="99" customWidth="1"/>
    <col min="5117" max="5117" width="1.421875" style="99" customWidth="1"/>
    <col min="5118" max="5118" width="6.57421875" style="99" customWidth="1"/>
    <col min="5119" max="5119" width="21.57421875" style="99" customWidth="1"/>
    <col min="5120" max="5120" width="9.140625" style="99" customWidth="1"/>
    <col min="5121" max="5121" width="6.140625" style="99" customWidth="1"/>
    <col min="5122" max="5122" width="33.421875" style="99" customWidth="1"/>
    <col min="5123" max="5123" width="9.140625" style="99" customWidth="1"/>
    <col min="5124" max="5124" width="10.28125" style="99" customWidth="1"/>
    <col min="5125" max="5125" width="10.7109375" style="99" customWidth="1"/>
    <col min="5126" max="5126" width="6.7109375" style="99" customWidth="1"/>
    <col min="5127" max="5128" width="9.140625" style="99" customWidth="1"/>
    <col min="5129" max="5129" width="8.28125" style="99" customWidth="1"/>
    <col min="5130" max="5131" width="9.140625" style="99" customWidth="1"/>
    <col min="5132" max="5132" width="10.7109375" style="99" customWidth="1"/>
    <col min="5133" max="5370" width="9.140625" style="99" customWidth="1"/>
    <col min="5371" max="5372" width="5.57421875" style="99" customWidth="1"/>
    <col min="5373" max="5373" width="1.421875" style="99" customWidth="1"/>
    <col min="5374" max="5374" width="6.57421875" style="99" customWidth="1"/>
    <col min="5375" max="5375" width="21.57421875" style="99" customWidth="1"/>
    <col min="5376" max="5376" width="9.140625" style="99" customWidth="1"/>
    <col min="5377" max="5377" width="6.140625" style="99" customWidth="1"/>
    <col min="5378" max="5378" width="33.421875" style="99" customWidth="1"/>
    <col min="5379" max="5379" width="9.140625" style="99" customWidth="1"/>
    <col min="5380" max="5380" width="10.28125" style="99" customWidth="1"/>
    <col min="5381" max="5381" width="10.7109375" style="99" customWidth="1"/>
    <col min="5382" max="5382" width="6.7109375" style="99" customWidth="1"/>
    <col min="5383" max="5384" width="9.140625" style="99" customWidth="1"/>
    <col min="5385" max="5385" width="8.28125" style="99" customWidth="1"/>
    <col min="5386" max="5387" width="9.140625" style="99" customWidth="1"/>
    <col min="5388" max="5388" width="10.7109375" style="99" customWidth="1"/>
    <col min="5389" max="5626" width="9.140625" style="99" customWidth="1"/>
    <col min="5627" max="5628" width="5.57421875" style="99" customWidth="1"/>
    <col min="5629" max="5629" width="1.421875" style="99" customWidth="1"/>
    <col min="5630" max="5630" width="6.57421875" style="99" customWidth="1"/>
    <col min="5631" max="5631" width="21.57421875" style="99" customWidth="1"/>
    <col min="5632" max="5632" width="9.140625" style="99" customWidth="1"/>
    <col min="5633" max="5633" width="6.140625" style="99" customWidth="1"/>
    <col min="5634" max="5634" width="33.421875" style="99" customWidth="1"/>
    <col min="5635" max="5635" width="9.140625" style="99" customWidth="1"/>
    <col min="5636" max="5636" width="10.28125" style="99" customWidth="1"/>
    <col min="5637" max="5637" width="10.7109375" style="99" customWidth="1"/>
    <col min="5638" max="5638" width="6.7109375" style="99" customWidth="1"/>
    <col min="5639" max="5640" width="9.140625" style="99" customWidth="1"/>
    <col min="5641" max="5641" width="8.28125" style="99" customWidth="1"/>
    <col min="5642" max="5643" width="9.140625" style="99" customWidth="1"/>
    <col min="5644" max="5644" width="10.7109375" style="99" customWidth="1"/>
    <col min="5645" max="5882" width="9.140625" style="99" customWidth="1"/>
    <col min="5883" max="5884" width="5.57421875" style="99" customWidth="1"/>
    <col min="5885" max="5885" width="1.421875" style="99" customWidth="1"/>
    <col min="5886" max="5886" width="6.57421875" style="99" customWidth="1"/>
    <col min="5887" max="5887" width="21.57421875" style="99" customWidth="1"/>
    <col min="5888" max="5888" width="9.140625" style="99" customWidth="1"/>
    <col min="5889" max="5889" width="6.140625" style="99" customWidth="1"/>
    <col min="5890" max="5890" width="33.421875" style="99" customWidth="1"/>
    <col min="5891" max="5891" width="9.140625" style="99" customWidth="1"/>
    <col min="5892" max="5892" width="10.28125" style="99" customWidth="1"/>
    <col min="5893" max="5893" width="10.7109375" style="99" customWidth="1"/>
    <col min="5894" max="5894" width="6.7109375" style="99" customWidth="1"/>
    <col min="5895" max="5896" width="9.140625" style="99" customWidth="1"/>
    <col min="5897" max="5897" width="8.28125" style="99" customWidth="1"/>
    <col min="5898" max="5899" width="9.140625" style="99" customWidth="1"/>
    <col min="5900" max="5900" width="10.7109375" style="99" customWidth="1"/>
    <col min="5901" max="6138" width="9.140625" style="99" customWidth="1"/>
    <col min="6139" max="6140" width="5.57421875" style="99" customWidth="1"/>
    <col min="6141" max="6141" width="1.421875" style="99" customWidth="1"/>
    <col min="6142" max="6142" width="6.57421875" style="99" customWidth="1"/>
    <col min="6143" max="6143" width="21.57421875" style="99" customWidth="1"/>
    <col min="6144" max="6144" width="9.140625" style="99" customWidth="1"/>
    <col min="6145" max="6145" width="6.140625" style="99" customWidth="1"/>
    <col min="6146" max="6146" width="33.421875" style="99" customWidth="1"/>
    <col min="6147" max="6147" width="9.140625" style="99" customWidth="1"/>
    <col min="6148" max="6148" width="10.28125" style="99" customWidth="1"/>
    <col min="6149" max="6149" width="10.7109375" style="99" customWidth="1"/>
    <col min="6150" max="6150" width="6.7109375" style="99" customWidth="1"/>
    <col min="6151" max="6152" width="9.140625" style="99" customWidth="1"/>
    <col min="6153" max="6153" width="8.28125" style="99" customWidth="1"/>
    <col min="6154" max="6155" width="9.140625" style="99" customWidth="1"/>
    <col min="6156" max="6156" width="10.7109375" style="99" customWidth="1"/>
    <col min="6157" max="6394" width="9.140625" style="99" customWidth="1"/>
    <col min="6395" max="6396" width="5.57421875" style="99" customWidth="1"/>
    <col min="6397" max="6397" width="1.421875" style="99" customWidth="1"/>
    <col min="6398" max="6398" width="6.57421875" style="99" customWidth="1"/>
    <col min="6399" max="6399" width="21.57421875" style="99" customWidth="1"/>
    <col min="6400" max="6400" width="9.140625" style="99" customWidth="1"/>
    <col min="6401" max="6401" width="6.140625" style="99" customWidth="1"/>
    <col min="6402" max="6402" width="33.421875" style="99" customWidth="1"/>
    <col min="6403" max="6403" width="9.140625" style="99" customWidth="1"/>
    <col min="6404" max="6404" width="10.28125" style="99" customWidth="1"/>
    <col min="6405" max="6405" width="10.7109375" style="99" customWidth="1"/>
    <col min="6406" max="6406" width="6.7109375" style="99" customWidth="1"/>
    <col min="6407" max="6408" width="9.140625" style="99" customWidth="1"/>
    <col min="6409" max="6409" width="8.28125" style="99" customWidth="1"/>
    <col min="6410" max="6411" width="9.140625" style="99" customWidth="1"/>
    <col min="6412" max="6412" width="10.7109375" style="99" customWidth="1"/>
    <col min="6413" max="6650" width="9.140625" style="99" customWidth="1"/>
    <col min="6651" max="6652" width="5.57421875" style="99" customWidth="1"/>
    <col min="6653" max="6653" width="1.421875" style="99" customWidth="1"/>
    <col min="6654" max="6654" width="6.57421875" style="99" customWidth="1"/>
    <col min="6655" max="6655" width="21.57421875" style="99" customWidth="1"/>
    <col min="6656" max="6656" width="9.140625" style="99" customWidth="1"/>
    <col min="6657" max="6657" width="6.140625" style="99" customWidth="1"/>
    <col min="6658" max="6658" width="33.421875" style="99" customWidth="1"/>
    <col min="6659" max="6659" width="9.140625" style="99" customWidth="1"/>
    <col min="6660" max="6660" width="10.28125" style="99" customWidth="1"/>
    <col min="6661" max="6661" width="10.7109375" style="99" customWidth="1"/>
    <col min="6662" max="6662" width="6.7109375" style="99" customWidth="1"/>
    <col min="6663" max="6664" width="9.140625" style="99" customWidth="1"/>
    <col min="6665" max="6665" width="8.28125" style="99" customWidth="1"/>
    <col min="6666" max="6667" width="9.140625" style="99" customWidth="1"/>
    <col min="6668" max="6668" width="10.7109375" style="99" customWidth="1"/>
    <col min="6669" max="6906" width="9.140625" style="99" customWidth="1"/>
    <col min="6907" max="6908" width="5.57421875" style="99" customWidth="1"/>
    <col min="6909" max="6909" width="1.421875" style="99" customWidth="1"/>
    <col min="6910" max="6910" width="6.57421875" style="99" customWidth="1"/>
    <col min="6911" max="6911" width="21.57421875" style="99" customWidth="1"/>
    <col min="6912" max="6912" width="9.140625" style="99" customWidth="1"/>
    <col min="6913" max="6913" width="6.140625" style="99" customWidth="1"/>
    <col min="6914" max="6914" width="33.421875" style="99" customWidth="1"/>
    <col min="6915" max="6915" width="9.140625" style="99" customWidth="1"/>
    <col min="6916" max="6916" width="10.28125" style="99" customWidth="1"/>
    <col min="6917" max="6917" width="10.7109375" style="99" customWidth="1"/>
    <col min="6918" max="6918" width="6.7109375" style="99" customWidth="1"/>
    <col min="6919" max="6920" width="9.140625" style="99" customWidth="1"/>
    <col min="6921" max="6921" width="8.28125" style="99" customWidth="1"/>
    <col min="6922" max="6923" width="9.140625" style="99" customWidth="1"/>
    <col min="6924" max="6924" width="10.7109375" style="99" customWidth="1"/>
    <col min="6925" max="7162" width="9.140625" style="99" customWidth="1"/>
    <col min="7163" max="7164" width="5.57421875" style="99" customWidth="1"/>
    <col min="7165" max="7165" width="1.421875" style="99" customWidth="1"/>
    <col min="7166" max="7166" width="6.57421875" style="99" customWidth="1"/>
    <col min="7167" max="7167" width="21.57421875" style="99" customWidth="1"/>
    <col min="7168" max="7168" width="9.140625" style="99" customWidth="1"/>
    <col min="7169" max="7169" width="6.140625" style="99" customWidth="1"/>
    <col min="7170" max="7170" width="33.421875" style="99" customWidth="1"/>
    <col min="7171" max="7171" width="9.140625" style="99" customWidth="1"/>
    <col min="7172" max="7172" width="10.28125" style="99" customWidth="1"/>
    <col min="7173" max="7173" width="10.7109375" style="99" customWidth="1"/>
    <col min="7174" max="7174" width="6.7109375" style="99" customWidth="1"/>
    <col min="7175" max="7176" width="9.140625" style="99" customWidth="1"/>
    <col min="7177" max="7177" width="8.28125" style="99" customWidth="1"/>
    <col min="7178" max="7179" width="9.140625" style="99" customWidth="1"/>
    <col min="7180" max="7180" width="10.7109375" style="99" customWidth="1"/>
    <col min="7181" max="7418" width="9.140625" style="99" customWidth="1"/>
    <col min="7419" max="7420" width="5.57421875" style="99" customWidth="1"/>
    <col min="7421" max="7421" width="1.421875" style="99" customWidth="1"/>
    <col min="7422" max="7422" width="6.57421875" style="99" customWidth="1"/>
    <col min="7423" max="7423" width="21.57421875" style="99" customWidth="1"/>
    <col min="7424" max="7424" width="9.140625" style="99" customWidth="1"/>
    <col min="7425" max="7425" width="6.140625" style="99" customWidth="1"/>
    <col min="7426" max="7426" width="33.421875" style="99" customWidth="1"/>
    <col min="7427" max="7427" width="9.140625" style="99" customWidth="1"/>
    <col min="7428" max="7428" width="10.28125" style="99" customWidth="1"/>
    <col min="7429" max="7429" width="10.7109375" style="99" customWidth="1"/>
    <col min="7430" max="7430" width="6.7109375" style="99" customWidth="1"/>
    <col min="7431" max="7432" width="9.140625" style="99" customWidth="1"/>
    <col min="7433" max="7433" width="8.28125" style="99" customWidth="1"/>
    <col min="7434" max="7435" width="9.140625" style="99" customWidth="1"/>
    <col min="7436" max="7436" width="10.7109375" style="99" customWidth="1"/>
    <col min="7437" max="7674" width="9.140625" style="99" customWidth="1"/>
    <col min="7675" max="7676" width="5.57421875" style="99" customWidth="1"/>
    <col min="7677" max="7677" width="1.421875" style="99" customWidth="1"/>
    <col min="7678" max="7678" width="6.57421875" style="99" customWidth="1"/>
    <col min="7679" max="7679" width="21.57421875" style="99" customWidth="1"/>
    <col min="7680" max="7680" width="9.140625" style="99" customWidth="1"/>
    <col min="7681" max="7681" width="6.140625" style="99" customWidth="1"/>
    <col min="7682" max="7682" width="33.421875" style="99" customWidth="1"/>
    <col min="7683" max="7683" width="9.140625" style="99" customWidth="1"/>
    <col min="7684" max="7684" width="10.28125" style="99" customWidth="1"/>
    <col min="7685" max="7685" width="10.7109375" style="99" customWidth="1"/>
    <col min="7686" max="7686" width="6.7109375" style="99" customWidth="1"/>
    <col min="7687" max="7688" width="9.140625" style="99" customWidth="1"/>
    <col min="7689" max="7689" width="8.28125" style="99" customWidth="1"/>
    <col min="7690" max="7691" width="9.140625" style="99" customWidth="1"/>
    <col min="7692" max="7692" width="10.7109375" style="99" customWidth="1"/>
    <col min="7693" max="7930" width="9.140625" style="99" customWidth="1"/>
    <col min="7931" max="7932" width="5.57421875" style="99" customWidth="1"/>
    <col min="7933" max="7933" width="1.421875" style="99" customWidth="1"/>
    <col min="7934" max="7934" width="6.57421875" style="99" customWidth="1"/>
    <col min="7935" max="7935" width="21.57421875" style="99" customWidth="1"/>
    <col min="7936" max="7936" width="9.140625" style="99" customWidth="1"/>
    <col min="7937" max="7937" width="6.140625" style="99" customWidth="1"/>
    <col min="7938" max="7938" width="33.421875" style="99" customWidth="1"/>
    <col min="7939" max="7939" width="9.140625" style="99" customWidth="1"/>
    <col min="7940" max="7940" width="10.28125" style="99" customWidth="1"/>
    <col min="7941" max="7941" width="10.7109375" style="99" customWidth="1"/>
    <col min="7942" max="7942" width="6.7109375" style="99" customWidth="1"/>
    <col min="7943" max="7944" width="9.140625" style="99" customWidth="1"/>
    <col min="7945" max="7945" width="8.28125" style="99" customWidth="1"/>
    <col min="7946" max="7947" width="9.140625" style="99" customWidth="1"/>
    <col min="7948" max="7948" width="10.7109375" style="99" customWidth="1"/>
    <col min="7949" max="8186" width="9.140625" style="99" customWidth="1"/>
    <col min="8187" max="8188" width="5.57421875" style="99" customWidth="1"/>
    <col min="8189" max="8189" width="1.421875" style="99" customWidth="1"/>
    <col min="8190" max="8190" width="6.57421875" style="99" customWidth="1"/>
    <col min="8191" max="8191" width="21.57421875" style="99" customWidth="1"/>
    <col min="8192" max="8192" width="9.140625" style="99" customWidth="1"/>
    <col min="8193" max="8193" width="6.140625" style="99" customWidth="1"/>
    <col min="8194" max="8194" width="33.421875" style="99" customWidth="1"/>
    <col min="8195" max="8195" width="9.140625" style="99" customWidth="1"/>
    <col min="8196" max="8196" width="10.28125" style="99" customWidth="1"/>
    <col min="8197" max="8197" width="10.7109375" style="99" customWidth="1"/>
    <col min="8198" max="8198" width="6.7109375" style="99" customWidth="1"/>
    <col min="8199" max="8200" width="9.140625" style="99" customWidth="1"/>
    <col min="8201" max="8201" width="8.28125" style="99" customWidth="1"/>
    <col min="8202" max="8203" width="9.140625" style="99" customWidth="1"/>
    <col min="8204" max="8204" width="10.7109375" style="99" customWidth="1"/>
    <col min="8205" max="8442" width="9.140625" style="99" customWidth="1"/>
    <col min="8443" max="8444" width="5.57421875" style="99" customWidth="1"/>
    <col min="8445" max="8445" width="1.421875" style="99" customWidth="1"/>
    <col min="8446" max="8446" width="6.57421875" style="99" customWidth="1"/>
    <col min="8447" max="8447" width="21.57421875" style="99" customWidth="1"/>
    <col min="8448" max="8448" width="9.140625" style="99" customWidth="1"/>
    <col min="8449" max="8449" width="6.140625" style="99" customWidth="1"/>
    <col min="8450" max="8450" width="33.421875" style="99" customWidth="1"/>
    <col min="8451" max="8451" width="9.140625" style="99" customWidth="1"/>
    <col min="8452" max="8452" width="10.28125" style="99" customWidth="1"/>
    <col min="8453" max="8453" width="10.7109375" style="99" customWidth="1"/>
    <col min="8454" max="8454" width="6.7109375" style="99" customWidth="1"/>
    <col min="8455" max="8456" width="9.140625" style="99" customWidth="1"/>
    <col min="8457" max="8457" width="8.28125" style="99" customWidth="1"/>
    <col min="8458" max="8459" width="9.140625" style="99" customWidth="1"/>
    <col min="8460" max="8460" width="10.7109375" style="99" customWidth="1"/>
    <col min="8461" max="8698" width="9.140625" style="99" customWidth="1"/>
    <col min="8699" max="8700" width="5.57421875" style="99" customWidth="1"/>
    <col min="8701" max="8701" width="1.421875" style="99" customWidth="1"/>
    <col min="8702" max="8702" width="6.57421875" style="99" customWidth="1"/>
    <col min="8703" max="8703" width="21.57421875" style="99" customWidth="1"/>
    <col min="8704" max="8704" width="9.140625" style="99" customWidth="1"/>
    <col min="8705" max="8705" width="6.140625" style="99" customWidth="1"/>
    <col min="8706" max="8706" width="33.421875" style="99" customWidth="1"/>
    <col min="8707" max="8707" width="9.140625" style="99" customWidth="1"/>
    <col min="8708" max="8708" width="10.28125" style="99" customWidth="1"/>
    <col min="8709" max="8709" width="10.7109375" style="99" customWidth="1"/>
    <col min="8710" max="8710" width="6.7109375" style="99" customWidth="1"/>
    <col min="8711" max="8712" width="9.140625" style="99" customWidth="1"/>
    <col min="8713" max="8713" width="8.28125" style="99" customWidth="1"/>
    <col min="8714" max="8715" width="9.140625" style="99" customWidth="1"/>
    <col min="8716" max="8716" width="10.7109375" style="99" customWidth="1"/>
    <col min="8717" max="8954" width="9.140625" style="99" customWidth="1"/>
    <col min="8955" max="8956" width="5.57421875" style="99" customWidth="1"/>
    <col min="8957" max="8957" width="1.421875" style="99" customWidth="1"/>
    <col min="8958" max="8958" width="6.57421875" style="99" customWidth="1"/>
    <col min="8959" max="8959" width="21.57421875" style="99" customWidth="1"/>
    <col min="8960" max="8960" width="9.140625" style="99" customWidth="1"/>
    <col min="8961" max="8961" width="6.140625" style="99" customWidth="1"/>
    <col min="8962" max="8962" width="33.421875" style="99" customWidth="1"/>
    <col min="8963" max="8963" width="9.140625" style="99" customWidth="1"/>
    <col min="8964" max="8964" width="10.28125" style="99" customWidth="1"/>
    <col min="8965" max="8965" width="10.7109375" style="99" customWidth="1"/>
    <col min="8966" max="8966" width="6.7109375" style="99" customWidth="1"/>
    <col min="8967" max="8968" width="9.140625" style="99" customWidth="1"/>
    <col min="8969" max="8969" width="8.28125" style="99" customWidth="1"/>
    <col min="8970" max="8971" width="9.140625" style="99" customWidth="1"/>
    <col min="8972" max="8972" width="10.7109375" style="99" customWidth="1"/>
    <col min="8973" max="9210" width="9.140625" style="99" customWidth="1"/>
    <col min="9211" max="9212" width="5.57421875" style="99" customWidth="1"/>
    <col min="9213" max="9213" width="1.421875" style="99" customWidth="1"/>
    <col min="9214" max="9214" width="6.57421875" style="99" customWidth="1"/>
    <col min="9215" max="9215" width="21.57421875" style="99" customWidth="1"/>
    <col min="9216" max="9216" width="9.140625" style="99" customWidth="1"/>
    <col min="9217" max="9217" width="6.140625" style="99" customWidth="1"/>
    <col min="9218" max="9218" width="33.421875" style="99" customWidth="1"/>
    <col min="9219" max="9219" width="9.140625" style="99" customWidth="1"/>
    <col min="9220" max="9220" width="10.28125" style="99" customWidth="1"/>
    <col min="9221" max="9221" width="10.7109375" style="99" customWidth="1"/>
    <col min="9222" max="9222" width="6.7109375" style="99" customWidth="1"/>
    <col min="9223" max="9224" width="9.140625" style="99" customWidth="1"/>
    <col min="9225" max="9225" width="8.28125" style="99" customWidth="1"/>
    <col min="9226" max="9227" width="9.140625" style="99" customWidth="1"/>
    <col min="9228" max="9228" width="10.7109375" style="99" customWidth="1"/>
    <col min="9229" max="9466" width="9.140625" style="99" customWidth="1"/>
    <col min="9467" max="9468" width="5.57421875" style="99" customWidth="1"/>
    <col min="9469" max="9469" width="1.421875" style="99" customWidth="1"/>
    <col min="9470" max="9470" width="6.57421875" style="99" customWidth="1"/>
    <col min="9471" max="9471" width="21.57421875" style="99" customWidth="1"/>
    <col min="9472" max="9472" width="9.140625" style="99" customWidth="1"/>
    <col min="9473" max="9473" width="6.140625" style="99" customWidth="1"/>
    <col min="9474" max="9474" width="33.421875" style="99" customWidth="1"/>
    <col min="9475" max="9475" width="9.140625" style="99" customWidth="1"/>
    <col min="9476" max="9476" width="10.28125" style="99" customWidth="1"/>
    <col min="9477" max="9477" width="10.7109375" style="99" customWidth="1"/>
    <col min="9478" max="9478" width="6.7109375" style="99" customWidth="1"/>
    <col min="9479" max="9480" width="9.140625" style="99" customWidth="1"/>
    <col min="9481" max="9481" width="8.28125" style="99" customWidth="1"/>
    <col min="9482" max="9483" width="9.140625" style="99" customWidth="1"/>
    <col min="9484" max="9484" width="10.7109375" style="99" customWidth="1"/>
    <col min="9485" max="9722" width="9.140625" style="99" customWidth="1"/>
    <col min="9723" max="9724" width="5.57421875" style="99" customWidth="1"/>
    <col min="9725" max="9725" width="1.421875" style="99" customWidth="1"/>
    <col min="9726" max="9726" width="6.57421875" style="99" customWidth="1"/>
    <col min="9727" max="9727" width="21.57421875" style="99" customWidth="1"/>
    <col min="9728" max="9728" width="9.140625" style="99" customWidth="1"/>
    <col min="9729" max="9729" width="6.140625" style="99" customWidth="1"/>
    <col min="9730" max="9730" width="33.421875" style="99" customWidth="1"/>
    <col min="9731" max="9731" width="9.140625" style="99" customWidth="1"/>
    <col min="9732" max="9732" width="10.28125" style="99" customWidth="1"/>
    <col min="9733" max="9733" width="10.7109375" style="99" customWidth="1"/>
    <col min="9734" max="9734" width="6.7109375" style="99" customWidth="1"/>
    <col min="9735" max="9736" width="9.140625" style="99" customWidth="1"/>
    <col min="9737" max="9737" width="8.28125" style="99" customWidth="1"/>
    <col min="9738" max="9739" width="9.140625" style="99" customWidth="1"/>
    <col min="9740" max="9740" width="10.7109375" style="99" customWidth="1"/>
    <col min="9741" max="9978" width="9.140625" style="99" customWidth="1"/>
    <col min="9979" max="9980" width="5.57421875" style="99" customWidth="1"/>
    <col min="9981" max="9981" width="1.421875" style="99" customWidth="1"/>
    <col min="9982" max="9982" width="6.57421875" style="99" customWidth="1"/>
    <col min="9983" max="9983" width="21.57421875" style="99" customWidth="1"/>
    <col min="9984" max="9984" width="9.140625" style="99" customWidth="1"/>
    <col min="9985" max="9985" width="6.140625" style="99" customWidth="1"/>
    <col min="9986" max="9986" width="33.421875" style="99" customWidth="1"/>
    <col min="9987" max="9987" width="9.140625" style="99" customWidth="1"/>
    <col min="9988" max="9988" width="10.28125" style="99" customWidth="1"/>
    <col min="9989" max="9989" width="10.7109375" style="99" customWidth="1"/>
    <col min="9990" max="9990" width="6.7109375" style="99" customWidth="1"/>
    <col min="9991" max="9992" width="9.140625" style="99" customWidth="1"/>
    <col min="9993" max="9993" width="8.28125" style="99" customWidth="1"/>
    <col min="9994" max="9995" width="9.140625" style="99" customWidth="1"/>
    <col min="9996" max="9996" width="10.7109375" style="99" customWidth="1"/>
    <col min="9997" max="10234" width="9.140625" style="99" customWidth="1"/>
    <col min="10235" max="10236" width="5.57421875" style="99" customWidth="1"/>
    <col min="10237" max="10237" width="1.421875" style="99" customWidth="1"/>
    <col min="10238" max="10238" width="6.57421875" style="99" customWidth="1"/>
    <col min="10239" max="10239" width="21.57421875" style="99" customWidth="1"/>
    <col min="10240" max="10240" width="9.140625" style="99" customWidth="1"/>
    <col min="10241" max="10241" width="6.140625" style="99" customWidth="1"/>
    <col min="10242" max="10242" width="33.421875" style="99" customWidth="1"/>
    <col min="10243" max="10243" width="9.140625" style="99" customWidth="1"/>
    <col min="10244" max="10244" width="10.28125" style="99" customWidth="1"/>
    <col min="10245" max="10245" width="10.7109375" style="99" customWidth="1"/>
    <col min="10246" max="10246" width="6.7109375" style="99" customWidth="1"/>
    <col min="10247" max="10248" width="9.140625" style="99" customWidth="1"/>
    <col min="10249" max="10249" width="8.28125" style="99" customWidth="1"/>
    <col min="10250" max="10251" width="9.140625" style="99" customWidth="1"/>
    <col min="10252" max="10252" width="10.7109375" style="99" customWidth="1"/>
    <col min="10253" max="10490" width="9.140625" style="99" customWidth="1"/>
    <col min="10491" max="10492" width="5.57421875" style="99" customWidth="1"/>
    <col min="10493" max="10493" width="1.421875" style="99" customWidth="1"/>
    <col min="10494" max="10494" width="6.57421875" style="99" customWidth="1"/>
    <col min="10495" max="10495" width="21.57421875" style="99" customWidth="1"/>
    <col min="10496" max="10496" width="9.140625" style="99" customWidth="1"/>
    <col min="10497" max="10497" width="6.140625" style="99" customWidth="1"/>
    <col min="10498" max="10498" width="33.421875" style="99" customWidth="1"/>
    <col min="10499" max="10499" width="9.140625" style="99" customWidth="1"/>
    <col min="10500" max="10500" width="10.28125" style="99" customWidth="1"/>
    <col min="10501" max="10501" width="10.7109375" style="99" customWidth="1"/>
    <col min="10502" max="10502" width="6.7109375" style="99" customWidth="1"/>
    <col min="10503" max="10504" width="9.140625" style="99" customWidth="1"/>
    <col min="10505" max="10505" width="8.28125" style="99" customWidth="1"/>
    <col min="10506" max="10507" width="9.140625" style="99" customWidth="1"/>
    <col min="10508" max="10508" width="10.7109375" style="99" customWidth="1"/>
    <col min="10509" max="10746" width="9.140625" style="99" customWidth="1"/>
    <col min="10747" max="10748" width="5.57421875" style="99" customWidth="1"/>
    <col min="10749" max="10749" width="1.421875" style="99" customWidth="1"/>
    <col min="10750" max="10750" width="6.57421875" style="99" customWidth="1"/>
    <col min="10751" max="10751" width="21.57421875" style="99" customWidth="1"/>
    <col min="10752" max="10752" width="9.140625" style="99" customWidth="1"/>
    <col min="10753" max="10753" width="6.140625" style="99" customWidth="1"/>
    <col min="10754" max="10754" width="33.421875" style="99" customWidth="1"/>
    <col min="10755" max="10755" width="9.140625" style="99" customWidth="1"/>
    <col min="10756" max="10756" width="10.28125" style="99" customWidth="1"/>
    <col min="10757" max="10757" width="10.7109375" style="99" customWidth="1"/>
    <col min="10758" max="10758" width="6.7109375" style="99" customWidth="1"/>
    <col min="10759" max="10760" width="9.140625" style="99" customWidth="1"/>
    <col min="10761" max="10761" width="8.28125" style="99" customWidth="1"/>
    <col min="10762" max="10763" width="9.140625" style="99" customWidth="1"/>
    <col min="10764" max="10764" width="10.7109375" style="99" customWidth="1"/>
    <col min="10765" max="11002" width="9.140625" style="99" customWidth="1"/>
    <col min="11003" max="11004" width="5.57421875" style="99" customWidth="1"/>
    <col min="11005" max="11005" width="1.421875" style="99" customWidth="1"/>
    <col min="11006" max="11006" width="6.57421875" style="99" customWidth="1"/>
    <col min="11007" max="11007" width="21.57421875" style="99" customWidth="1"/>
    <col min="11008" max="11008" width="9.140625" style="99" customWidth="1"/>
    <col min="11009" max="11009" width="6.140625" style="99" customWidth="1"/>
    <col min="11010" max="11010" width="33.421875" style="99" customWidth="1"/>
    <col min="11011" max="11011" width="9.140625" style="99" customWidth="1"/>
    <col min="11012" max="11012" width="10.28125" style="99" customWidth="1"/>
    <col min="11013" max="11013" width="10.7109375" style="99" customWidth="1"/>
    <col min="11014" max="11014" width="6.7109375" style="99" customWidth="1"/>
    <col min="11015" max="11016" width="9.140625" style="99" customWidth="1"/>
    <col min="11017" max="11017" width="8.28125" style="99" customWidth="1"/>
    <col min="11018" max="11019" width="9.140625" style="99" customWidth="1"/>
    <col min="11020" max="11020" width="10.7109375" style="99" customWidth="1"/>
    <col min="11021" max="11258" width="9.140625" style="99" customWidth="1"/>
    <col min="11259" max="11260" width="5.57421875" style="99" customWidth="1"/>
    <col min="11261" max="11261" width="1.421875" style="99" customWidth="1"/>
    <col min="11262" max="11262" width="6.57421875" style="99" customWidth="1"/>
    <col min="11263" max="11263" width="21.57421875" style="99" customWidth="1"/>
    <col min="11264" max="11264" width="9.140625" style="99" customWidth="1"/>
    <col min="11265" max="11265" width="6.140625" style="99" customWidth="1"/>
    <col min="11266" max="11266" width="33.421875" style="99" customWidth="1"/>
    <col min="11267" max="11267" width="9.140625" style="99" customWidth="1"/>
    <col min="11268" max="11268" width="10.28125" style="99" customWidth="1"/>
    <col min="11269" max="11269" width="10.7109375" style="99" customWidth="1"/>
    <col min="11270" max="11270" width="6.7109375" style="99" customWidth="1"/>
    <col min="11271" max="11272" width="9.140625" style="99" customWidth="1"/>
    <col min="11273" max="11273" width="8.28125" style="99" customWidth="1"/>
    <col min="11274" max="11275" width="9.140625" style="99" customWidth="1"/>
    <col min="11276" max="11276" width="10.7109375" style="99" customWidth="1"/>
    <col min="11277" max="11514" width="9.140625" style="99" customWidth="1"/>
    <col min="11515" max="11516" width="5.57421875" style="99" customWidth="1"/>
    <col min="11517" max="11517" width="1.421875" style="99" customWidth="1"/>
    <col min="11518" max="11518" width="6.57421875" style="99" customWidth="1"/>
    <col min="11519" max="11519" width="21.57421875" style="99" customWidth="1"/>
    <col min="11520" max="11520" width="9.140625" style="99" customWidth="1"/>
    <col min="11521" max="11521" width="6.140625" style="99" customWidth="1"/>
    <col min="11522" max="11522" width="33.421875" style="99" customWidth="1"/>
    <col min="11523" max="11523" width="9.140625" style="99" customWidth="1"/>
    <col min="11524" max="11524" width="10.28125" style="99" customWidth="1"/>
    <col min="11525" max="11525" width="10.7109375" style="99" customWidth="1"/>
    <col min="11526" max="11526" width="6.7109375" style="99" customWidth="1"/>
    <col min="11527" max="11528" width="9.140625" style="99" customWidth="1"/>
    <col min="11529" max="11529" width="8.28125" style="99" customWidth="1"/>
    <col min="11530" max="11531" width="9.140625" style="99" customWidth="1"/>
    <col min="11532" max="11532" width="10.7109375" style="99" customWidth="1"/>
    <col min="11533" max="11770" width="9.140625" style="99" customWidth="1"/>
    <col min="11771" max="11772" width="5.57421875" style="99" customWidth="1"/>
    <col min="11773" max="11773" width="1.421875" style="99" customWidth="1"/>
    <col min="11774" max="11774" width="6.57421875" style="99" customWidth="1"/>
    <col min="11775" max="11775" width="21.57421875" style="99" customWidth="1"/>
    <col min="11776" max="11776" width="9.140625" style="99" customWidth="1"/>
    <col min="11777" max="11777" width="6.140625" style="99" customWidth="1"/>
    <col min="11778" max="11778" width="33.421875" style="99" customWidth="1"/>
    <col min="11779" max="11779" width="9.140625" style="99" customWidth="1"/>
    <col min="11780" max="11780" width="10.28125" style="99" customWidth="1"/>
    <col min="11781" max="11781" width="10.7109375" style="99" customWidth="1"/>
    <col min="11782" max="11782" width="6.7109375" style="99" customWidth="1"/>
    <col min="11783" max="11784" width="9.140625" style="99" customWidth="1"/>
    <col min="11785" max="11785" width="8.28125" style="99" customWidth="1"/>
    <col min="11786" max="11787" width="9.140625" style="99" customWidth="1"/>
    <col min="11788" max="11788" width="10.7109375" style="99" customWidth="1"/>
    <col min="11789" max="12026" width="9.140625" style="99" customWidth="1"/>
    <col min="12027" max="12028" width="5.57421875" style="99" customWidth="1"/>
    <col min="12029" max="12029" width="1.421875" style="99" customWidth="1"/>
    <col min="12030" max="12030" width="6.57421875" style="99" customWidth="1"/>
    <col min="12031" max="12031" width="21.57421875" style="99" customWidth="1"/>
    <col min="12032" max="12032" width="9.140625" style="99" customWidth="1"/>
    <col min="12033" max="12033" width="6.140625" style="99" customWidth="1"/>
    <col min="12034" max="12034" width="33.421875" style="99" customWidth="1"/>
    <col min="12035" max="12035" width="9.140625" style="99" customWidth="1"/>
    <col min="12036" max="12036" width="10.28125" style="99" customWidth="1"/>
    <col min="12037" max="12037" width="10.7109375" style="99" customWidth="1"/>
    <col min="12038" max="12038" width="6.7109375" style="99" customWidth="1"/>
    <col min="12039" max="12040" width="9.140625" style="99" customWidth="1"/>
    <col min="12041" max="12041" width="8.28125" style="99" customWidth="1"/>
    <col min="12042" max="12043" width="9.140625" style="99" customWidth="1"/>
    <col min="12044" max="12044" width="10.7109375" style="99" customWidth="1"/>
    <col min="12045" max="12282" width="9.140625" style="99" customWidth="1"/>
    <col min="12283" max="12284" width="5.57421875" style="99" customWidth="1"/>
    <col min="12285" max="12285" width="1.421875" style="99" customWidth="1"/>
    <col min="12286" max="12286" width="6.57421875" style="99" customWidth="1"/>
    <col min="12287" max="12287" width="21.57421875" style="99" customWidth="1"/>
    <col min="12288" max="12288" width="9.140625" style="99" customWidth="1"/>
    <col min="12289" max="12289" width="6.140625" style="99" customWidth="1"/>
    <col min="12290" max="12290" width="33.421875" style="99" customWidth="1"/>
    <col min="12291" max="12291" width="9.140625" style="99" customWidth="1"/>
    <col min="12292" max="12292" width="10.28125" style="99" customWidth="1"/>
    <col min="12293" max="12293" width="10.7109375" style="99" customWidth="1"/>
    <col min="12294" max="12294" width="6.7109375" style="99" customWidth="1"/>
    <col min="12295" max="12296" width="9.140625" style="99" customWidth="1"/>
    <col min="12297" max="12297" width="8.28125" style="99" customWidth="1"/>
    <col min="12298" max="12299" width="9.140625" style="99" customWidth="1"/>
    <col min="12300" max="12300" width="10.7109375" style="99" customWidth="1"/>
    <col min="12301" max="12538" width="9.140625" style="99" customWidth="1"/>
    <col min="12539" max="12540" width="5.57421875" style="99" customWidth="1"/>
    <col min="12541" max="12541" width="1.421875" style="99" customWidth="1"/>
    <col min="12542" max="12542" width="6.57421875" style="99" customWidth="1"/>
    <col min="12543" max="12543" width="21.57421875" style="99" customWidth="1"/>
    <col min="12544" max="12544" width="9.140625" style="99" customWidth="1"/>
    <col min="12545" max="12545" width="6.140625" style="99" customWidth="1"/>
    <col min="12546" max="12546" width="33.421875" style="99" customWidth="1"/>
    <col min="12547" max="12547" width="9.140625" style="99" customWidth="1"/>
    <col min="12548" max="12548" width="10.28125" style="99" customWidth="1"/>
    <col min="12549" max="12549" width="10.7109375" style="99" customWidth="1"/>
    <col min="12550" max="12550" width="6.7109375" style="99" customWidth="1"/>
    <col min="12551" max="12552" width="9.140625" style="99" customWidth="1"/>
    <col min="12553" max="12553" width="8.28125" style="99" customWidth="1"/>
    <col min="12554" max="12555" width="9.140625" style="99" customWidth="1"/>
    <col min="12556" max="12556" width="10.7109375" style="99" customWidth="1"/>
    <col min="12557" max="12794" width="9.140625" style="99" customWidth="1"/>
    <col min="12795" max="12796" width="5.57421875" style="99" customWidth="1"/>
    <col min="12797" max="12797" width="1.421875" style="99" customWidth="1"/>
    <col min="12798" max="12798" width="6.57421875" style="99" customWidth="1"/>
    <col min="12799" max="12799" width="21.57421875" style="99" customWidth="1"/>
    <col min="12800" max="12800" width="9.140625" style="99" customWidth="1"/>
    <col min="12801" max="12801" width="6.140625" style="99" customWidth="1"/>
    <col min="12802" max="12802" width="33.421875" style="99" customWidth="1"/>
    <col min="12803" max="12803" width="9.140625" style="99" customWidth="1"/>
    <col min="12804" max="12804" width="10.28125" style="99" customWidth="1"/>
    <col min="12805" max="12805" width="10.7109375" style="99" customWidth="1"/>
    <col min="12806" max="12806" width="6.7109375" style="99" customWidth="1"/>
    <col min="12807" max="12808" width="9.140625" style="99" customWidth="1"/>
    <col min="12809" max="12809" width="8.28125" style="99" customWidth="1"/>
    <col min="12810" max="12811" width="9.140625" style="99" customWidth="1"/>
    <col min="12812" max="12812" width="10.7109375" style="99" customWidth="1"/>
    <col min="12813" max="13050" width="9.140625" style="99" customWidth="1"/>
    <col min="13051" max="13052" width="5.57421875" style="99" customWidth="1"/>
    <col min="13053" max="13053" width="1.421875" style="99" customWidth="1"/>
    <col min="13054" max="13054" width="6.57421875" style="99" customWidth="1"/>
    <col min="13055" max="13055" width="21.57421875" style="99" customWidth="1"/>
    <col min="13056" max="13056" width="9.140625" style="99" customWidth="1"/>
    <col min="13057" max="13057" width="6.140625" style="99" customWidth="1"/>
    <col min="13058" max="13058" width="33.421875" style="99" customWidth="1"/>
    <col min="13059" max="13059" width="9.140625" style="99" customWidth="1"/>
    <col min="13060" max="13060" width="10.28125" style="99" customWidth="1"/>
    <col min="13061" max="13061" width="10.7109375" style="99" customWidth="1"/>
    <col min="13062" max="13062" width="6.7109375" style="99" customWidth="1"/>
    <col min="13063" max="13064" width="9.140625" style="99" customWidth="1"/>
    <col min="13065" max="13065" width="8.28125" style="99" customWidth="1"/>
    <col min="13066" max="13067" width="9.140625" style="99" customWidth="1"/>
    <col min="13068" max="13068" width="10.7109375" style="99" customWidth="1"/>
    <col min="13069" max="13306" width="9.140625" style="99" customWidth="1"/>
    <col min="13307" max="13308" width="5.57421875" style="99" customWidth="1"/>
    <col min="13309" max="13309" width="1.421875" style="99" customWidth="1"/>
    <col min="13310" max="13310" width="6.57421875" style="99" customWidth="1"/>
    <col min="13311" max="13311" width="21.57421875" style="99" customWidth="1"/>
    <col min="13312" max="13312" width="9.140625" style="99" customWidth="1"/>
    <col min="13313" max="13313" width="6.140625" style="99" customWidth="1"/>
    <col min="13314" max="13314" width="33.421875" style="99" customWidth="1"/>
    <col min="13315" max="13315" width="9.140625" style="99" customWidth="1"/>
    <col min="13316" max="13316" width="10.28125" style="99" customWidth="1"/>
    <col min="13317" max="13317" width="10.7109375" style="99" customWidth="1"/>
    <col min="13318" max="13318" width="6.7109375" style="99" customWidth="1"/>
    <col min="13319" max="13320" width="9.140625" style="99" customWidth="1"/>
    <col min="13321" max="13321" width="8.28125" style="99" customWidth="1"/>
    <col min="13322" max="13323" width="9.140625" style="99" customWidth="1"/>
    <col min="13324" max="13324" width="10.7109375" style="99" customWidth="1"/>
    <col min="13325" max="13562" width="9.140625" style="99" customWidth="1"/>
    <col min="13563" max="13564" width="5.57421875" style="99" customWidth="1"/>
    <col min="13565" max="13565" width="1.421875" style="99" customWidth="1"/>
    <col min="13566" max="13566" width="6.57421875" style="99" customWidth="1"/>
    <col min="13567" max="13567" width="21.57421875" style="99" customWidth="1"/>
    <col min="13568" max="13568" width="9.140625" style="99" customWidth="1"/>
    <col min="13569" max="13569" width="6.140625" style="99" customWidth="1"/>
    <col min="13570" max="13570" width="33.421875" style="99" customWidth="1"/>
    <col min="13571" max="13571" width="9.140625" style="99" customWidth="1"/>
    <col min="13572" max="13572" width="10.28125" style="99" customWidth="1"/>
    <col min="13573" max="13573" width="10.7109375" style="99" customWidth="1"/>
    <col min="13574" max="13574" width="6.7109375" style="99" customWidth="1"/>
    <col min="13575" max="13576" width="9.140625" style="99" customWidth="1"/>
    <col min="13577" max="13577" width="8.28125" style="99" customWidth="1"/>
    <col min="13578" max="13579" width="9.140625" style="99" customWidth="1"/>
    <col min="13580" max="13580" width="10.7109375" style="99" customWidth="1"/>
    <col min="13581" max="13818" width="9.140625" style="99" customWidth="1"/>
    <col min="13819" max="13820" width="5.57421875" style="99" customWidth="1"/>
    <col min="13821" max="13821" width="1.421875" style="99" customWidth="1"/>
    <col min="13822" max="13822" width="6.57421875" style="99" customWidth="1"/>
    <col min="13823" max="13823" width="21.57421875" style="99" customWidth="1"/>
    <col min="13824" max="13824" width="9.140625" style="99" customWidth="1"/>
    <col min="13825" max="13825" width="6.140625" style="99" customWidth="1"/>
    <col min="13826" max="13826" width="33.421875" style="99" customWidth="1"/>
    <col min="13827" max="13827" width="9.140625" style="99" customWidth="1"/>
    <col min="13828" max="13828" width="10.28125" style="99" customWidth="1"/>
    <col min="13829" max="13829" width="10.7109375" style="99" customWidth="1"/>
    <col min="13830" max="13830" width="6.7109375" style="99" customWidth="1"/>
    <col min="13831" max="13832" width="9.140625" style="99" customWidth="1"/>
    <col min="13833" max="13833" width="8.28125" style="99" customWidth="1"/>
    <col min="13834" max="13835" width="9.140625" style="99" customWidth="1"/>
    <col min="13836" max="13836" width="10.7109375" style="99" customWidth="1"/>
    <col min="13837" max="14074" width="9.140625" style="99" customWidth="1"/>
    <col min="14075" max="14076" width="5.57421875" style="99" customWidth="1"/>
    <col min="14077" max="14077" width="1.421875" style="99" customWidth="1"/>
    <col min="14078" max="14078" width="6.57421875" style="99" customWidth="1"/>
    <col min="14079" max="14079" width="21.57421875" style="99" customWidth="1"/>
    <col min="14080" max="14080" width="9.140625" style="99" customWidth="1"/>
    <col min="14081" max="14081" width="6.140625" style="99" customWidth="1"/>
    <col min="14082" max="14082" width="33.421875" style="99" customWidth="1"/>
    <col min="14083" max="14083" width="9.140625" style="99" customWidth="1"/>
    <col min="14084" max="14084" width="10.28125" style="99" customWidth="1"/>
    <col min="14085" max="14085" width="10.7109375" style="99" customWidth="1"/>
    <col min="14086" max="14086" width="6.7109375" style="99" customWidth="1"/>
    <col min="14087" max="14088" width="9.140625" style="99" customWidth="1"/>
    <col min="14089" max="14089" width="8.28125" style="99" customWidth="1"/>
    <col min="14090" max="14091" width="9.140625" style="99" customWidth="1"/>
    <col min="14092" max="14092" width="10.7109375" style="99" customWidth="1"/>
    <col min="14093" max="14330" width="9.140625" style="99" customWidth="1"/>
    <col min="14331" max="14332" width="5.57421875" style="99" customWidth="1"/>
    <col min="14333" max="14333" width="1.421875" style="99" customWidth="1"/>
    <col min="14334" max="14334" width="6.57421875" style="99" customWidth="1"/>
    <col min="14335" max="14335" width="21.57421875" style="99" customWidth="1"/>
    <col min="14336" max="14336" width="9.140625" style="99" customWidth="1"/>
    <col min="14337" max="14337" width="6.140625" style="99" customWidth="1"/>
    <col min="14338" max="14338" width="33.421875" style="99" customWidth="1"/>
    <col min="14339" max="14339" width="9.140625" style="99" customWidth="1"/>
    <col min="14340" max="14340" width="10.28125" style="99" customWidth="1"/>
    <col min="14341" max="14341" width="10.7109375" style="99" customWidth="1"/>
    <col min="14342" max="14342" width="6.7109375" style="99" customWidth="1"/>
    <col min="14343" max="14344" width="9.140625" style="99" customWidth="1"/>
    <col min="14345" max="14345" width="8.28125" style="99" customWidth="1"/>
    <col min="14346" max="14347" width="9.140625" style="99" customWidth="1"/>
    <col min="14348" max="14348" width="10.7109375" style="99" customWidth="1"/>
    <col min="14349" max="14586" width="9.140625" style="99" customWidth="1"/>
    <col min="14587" max="14588" width="5.57421875" style="99" customWidth="1"/>
    <col min="14589" max="14589" width="1.421875" style="99" customWidth="1"/>
    <col min="14590" max="14590" width="6.57421875" style="99" customWidth="1"/>
    <col min="14591" max="14591" width="21.57421875" style="99" customWidth="1"/>
    <col min="14592" max="14592" width="9.140625" style="99" customWidth="1"/>
    <col min="14593" max="14593" width="6.140625" style="99" customWidth="1"/>
    <col min="14594" max="14594" width="33.421875" style="99" customWidth="1"/>
    <col min="14595" max="14595" width="9.140625" style="99" customWidth="1"/>
    <col min="14596" max="14596" width="10.28125" style="99" customWidth="1"/>
    <col min="14597" max="14597" width="10.7109375" style="99" customWidth="1"/>
    <col min="14598" max="14598" width="6.7109375" style="99" customWidth="1"/>
    <col min="14599" max="14600" width="9.140625" style="99" customWidth="1"/>
    <col min="14601" max="14601" width="8.28125" style="99" customWidth="1"/>
    <col min="14602" max="14603" width="9.140625" style="99" customWidth="1"/>
    <col min="14604" max="14604" width="10.7109375" style="99" customWidth="1"/>
    <col min="14605" max="14842" width="9.140625" style="99" customWidth="1"/>
    <col min="14843" max="14844" width="5.57421875" style="99" customWidth="1"/>
    <col min="14845" max="14845" width="1.421875" style="99" customWidth="1"/>
    <col min="14846" max="14846" width="6.57421875" style="99" customWidth="1"/>
    <col min="14847" max="14847" width="21.57421875" style="99" customWidth="1"/>
    <col min="14848" max="14848" width="9.140625" style="99" customWidth="1"/>
    <col min="14849" max="14849" width="6.140625" style="99" customWidth="1"/>
    <col min="14850" max="14850" width="33.421875" style="99" customWidth="1"/>
    <col min="14851" max="14851" width="9.140625" style="99" customWidth="1"/>
    <col min="14852" max="14852" width="10.28125" style="99" customWidth="1"/>
    <col min="14853" max="14853" width="10.7109375" style="99" customWidth="1"/>
    <col min="14854" max="14854" width="6.7109375" style="99" customWidth="1"/>
    <col min="14855" max="14856" width="9.140625" style="99" customWidth="1"/>
    <col min="14857" max="14857" width="8.28125" style="99" customWidth="1"/>
    <col min="14858" max="14859" width="9.140625" style="99" customWidth="1"/>
    <col min="14860" max="14860" width="10.7109375" style="99" customWidth="1"/>
    <col min="14861" max="15098" width="9.140625" style="99" customWidth="1"/>
    <col min="15099" max="15100" width="5.57421875" style="99" customWidth="1"/>
    <col min="15101" max="15101" width="1.421875" style="99" customWidth="1"/>
    <col min="15102" max="15102" width="6.57421875" style="99" customWidth="1"/>
    <col min="15103" max="15103" width="21.57421875" style="99" customWidth="1"/>
    <col min="15104" max="15104" width="9.140625" style="99" customWidth="1"/>
    <col min="15105" max="15105" width="6.140625" style="99" customWidth="1"/>
    <col min="15106" max="15106" width="33.421875" style="99" customWidth="1"/>
    <col min="15107" max="15107" width="9.140625" style="99" customWidth="1"/>
    <col min="15108" max="15108" width="10.28125" style="99" customWidth="1"/>
    <col min="15109" max="15109" width="10.7109375" style="99" customWidth="1"/>
    <col min="15110" max="15110" width="6.7109375" style="99" customWidth="1"/>
    <col min="15111" max="15112" width="9.140625" style="99" customWidth="1"/>
    <col min="15113" max="15113" width="8.28125" style="99" customWidth="1"/>
    <col min="15114" max="15115" width="9.140625" style="99" customWidth="1"/>
    <col min="15116" max="15116" width="10.7109375" style="99" customWidth="1"/>
    <col min="15117" max="15354" width="9.140625" style="99" customWidth="1"/>
    <col min="15355" max="15356" width="5.57421875" style="99" customWidth="1"/>
    <col min="15357" max="15357" width="1.421875" style="99" customWidth="1"/>
    <col min="15358" max="15358" width="6.57421875" style="99" customWidth="1"/>
    <col min="15359" max="15359" width="21.57421875" style="99" customWidth="1"/>
    <col min="15360" max="15360" width="9.140625" style="99" customWidth="1"/>
    <col min="15361" max="15361" width="6.140625" style="99" customWidth="1"/>
    <col min="15362" max="15362" width="33.421875" style="99" customWidth="1"/>
    <col min="15363" max="15363" width="9.140625" style="99" customWidth="1"/>
    <col min="15364" max="15364" width="10.28125" style="99" customWidth="1"/>
    <col min="15365" max="15365" width="10.7109375" style="99" customWidth="1"/>
    <col min="15366" max="15366" width="6.7109375" style="99" customWidth="1"/>
    <col min="15367" max="15368" width="9.140625" style="99" customWidth="1"/>
    <col min="15369" max="15369" width="8.28125" style="99" customWidth="1"/>
    <col min="15370" max="15371" width="9.140625" style="99" customWidth="1"/>
    <col min="15372" max="15372" width="10.7109375" style="99" customWidth="1"/>
    <col min="15373" max="15610" width="9.140625" style="99" customWidth="1"/>
    <col min="15611" max="15612" width="5.57421875" style="99" customWidth="1"/>
    <col min="15613" max="15613" width="1.421875" style="99" customWidth="1"/>
    <col min="15614" max="15614" width="6.57421875" style="99" customWidth="1"/>
    <col min="15615" max="15615" width="21.57421875" style="99" customWidth="1"/>
    <col min="15616" max="15616" width="9.140625" style="99" customWidth="1"/>
    <col min="15617" max="15617" width="6.140625" style="99" customWidth="1"/>
    <col min="15618" max="15618" width="33.421875" style="99" customWidth="1"/>
    <col min="15619" max="15619" width="9.140625" style="99" customWidth="1"/>
    <col min="15620" max="15620" width="10.28125" style="99" customWidth="1"/>
    <col min="15621" max="15621" width="10.7109375" style="99" customWidth="1"/>
    <col min="15622" max="15622" width="6.7109375" style="99" customWidth="1"/>
    <col min="15623" max="15624" width="9.140625" style="99" customWidth="1"/>
    <col min="15625" max="15625" width="8.28125" style="99" customWidth="1"/>
    <col min="15626" max="15627" width="9.140625" style="99" customWidth="1"/>
    <col min="15628" max="15628" width="10.7109375" style="99" customWidth="1"/>
    <col min="15629" max="15866" width="9.140625" style="99" customWidth="1"/>
    <col min="15867" max="15868" width="5.57421875" style="99" customWidth="1"/>
    <col min="15869" max="15869" width="1.421875" style="99" customWidth="1"/>
    <col min="15870" max="15870" width="6.57421875" style="99" customWidth="1"/>
    <col min="15871" max="15871" width="21.57421875" style="99" customWidth="1"/>
    <col min="15872" max="15872" width="9.140625" style="99" customWidth="1"/>
    <col min="15873" max="15873" width="6.140625" style="99" customWidth="1"/>
    <col min="15874" max="15874" width="33.421875" style="99" customWidth="1"/>
    <col min="15875" max="15875" width="9.140625" style="99" customWidth="1"/>
    <col min="15876" max="15876" width="10.28125" style="99" customWidth="1"/>
    <col min="15877" max="15877" width="10.7109375" style="99" customWidth="1"/>
    <col min="15878" max="15878" width="6.7109375" style="99" customWidth="1"/>
    <col min="15879" max="15880" width="9.140625" style="99" customWidth="1"/>
    <col min="15881" max="15881" width="8.28125" style="99" customWidth="1"/>
    <col min="15882" max="15883" width="9.140625" style="99" customWidth="1"/>
    <col min="15884" max="15884" width="10.7109375" style="99" customWidth="1"/>
    <col min="15885" max="16122" width="9.140625" style="99" customWidth="1"/>
    <col min="16123" max="16124" width="5.57421875" style="99" customWidth="1"/>
    <col min="16125" max="16125" width="1.421875" style="99" customWidth="1"/>
    <col min="16126" max="16126" width="6.57421875" style="99" customWidth="1"/>
    <col min="16127" max="16127" width="21.57421875" style="99" customWidth="1"/>
    <col min="16128" max="16128" width="9.140625" style="99" customWidth="1"/>
    <col min="16129" max="16129" width="6.140625" style="99" customWidth="1"/>
    <col min="16130" max="16130" width="33.421875" style="99" customWidth="1"/>
    <col min="16131" max="16131" width="9.140625" style="99" customWidth="1"/>
    <col min="16132" max="16132" width="10.28125" style="99" customWidth="1"/>
    <col min="16133" max="16133" width="10.7109375" style="99" customWidth="1"/>
    <col min="16134" max="16134" width="6.7109375" style="99" customWidth="1"/>
    <col min="16135" max="16136" width="9.140625" style="99" customWidth="1"/>
    <col min="16137" max="16137" width="8.28125" style="99" customWidth="1"/>
    <col min="16138" max="16139" width="9.140625" style="99" customWidth="1"/>
    <col min="16140" max="16140" width="10.7109375" style="99" customWidth="1"/>
    <col min="16141" max="16384" width="9.140625" style="99" customWidth="1"/>
  </cols>
  <sheetData>
    <row r="1" ht="11.25" customHeight="1">
      <c r="A1" s="98"/>
    </row>
    <row r="2" spans="1:18" ht="11.25" customHeight="1">
      <c r="A2" s="98"/>
      <c r="P2" s="100"/>
      <c r="R2" s="99"/>
    </row>
    <row r="3" spans="1:18" ht="11.25" customHeight="1">
      <c r="A3" s="98"/>
      <c r="C3" s="47" t="s">
        <v>542</v>
      </c>
      <c r="P3" s="100"/>
      <c r="R3" s="99"/>
    </row>
    <row r="4" spans="1:3" ht="11.25" customHeight="1">
      <c r="A4" s="98"/>
      <c r="C4" s="47" t="s">
        <v>544</v>
      </c>
    </row>
    <row r="5" spans="1:3" ht="11.25" customHeight="1">
      <c r="A5" s="98"/>
      <c r="C5" s="59"/>
    </row>
    <row r="6" ht="15" customHeight="1">
      <c r="C6" s="60" t="s">
        <v>942</v>
      </c>
    </row>
    <row r="7" ht="15" customHeight="1">
      <c r="C7" s="235" t="s">
        <v>1618</v>
      </c>
    </row>
    <row r="8" spans="1:37" ht="12" customHeight="1">
      <c r="A8" s="117"/>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row>
    <row r="9" spans="4:37" ht="12" customHeight="1">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row>
    <row r="10" spans="1:37" ht="24" customHeight="1">
      <c r="A10" s="117"/>
      <c r="C10" s="119"/>
      <c r="D10" s="120" t="s">
        <v>83</v>
      </c>
      <c r="E10" s="120" t="s">
        <v>536</v>
      </c>
      <c r="F10" s="121" t="s">
        <v>321</v>
      </c>
      <c r="G10" s="120" t="s">
        <v>85</v>
      </c>
      <c r="H10" s="120" t="s">
        <v>84</v>
      </c>
      <c r="I10" s="122" t="s">
        <v>337</v>
      </c>
      <c r="J10" s="122" t="s">
        <v>91</v>
      </c>
      <c r="K10" s="122" t="s">
        <v>92</v>
      </c>
      <c r="L10" s="120" t="s">
        <v>88</v>
      </c>
      <c r="M10" s="120" t="s">
        <v>89</v>
      </c>
      <c r="N10" s="120" t="s">
        <v>82</v>
      </c>
      <c r="O10" s="122" t="s">
        <v>393</v>
      </c>
      <c r="P10" s="122" t="s">
        <v>735</v>
      </c>
      <c r="Q10" s="120" t="s">
        <v>86</v>
      </c>
      <c r="R10" s="120" t="s">
        <v>87</v>
      </c>
      <c r="S10" s="122" t="s">
        <v>390</v>
      </c>
      <c r="T10" s="122" t="s">
        <v>394</v>
      </c>
      <c r="U10" s="120" t="s">
        <v>81</v>
      </c>
      <c r="V10" s="120" t="s">
        <v>538</v>
      </c>
      <c r="W10" s="122" t="s">
        <v>539</v>
      </c>
      <c r="X10" s="121" t="s">
        <v>90</v>
      </c>
      <c r="Y10" s="120" t="s">
        <v>395</v>
      </c>
      <c r="Z10" s="122" t="s">
        <v>391</v>
      </c>
      <c r="AA10" s="120" t="s">
        <v>537</v>
      </c>
      <c r="AB10" s="122" t="s">
        <v>392</v>
      </c>
      <c r="AC10" s="120" t="s">
        <v>534</v>
      </c>
      <c r="AD10" s="122" t="s">
        <v>389</v>
      </c>
      <c r="AE10" s="120" t="s">
        <v>535</v>
      </c>
      <c r="AF10" s="125" t="s">
        <v>450</v>
      </c>
      <c r="AG10" s="125" t="s">
        <v>134</v>
      </c>
      <c r="AH10" s="126" t="s">
        <v>449</v>
      </c>
      <c r="AI10" s="124" t="s">
        <v>277</v>
      </c>
      <c r="AJ10" s="123" t="s">
        <v>467</v>
      </c>
      <c r="AK10" s="123" t="s">
        <v>529</v>
      </c>
    </row>
    <row r="11" spans="1:43" s="103" customFormat="1" ht="12" customHeight="1">
      <c r="A11" s="117"/>
      <c r="C11" s="127" t="s">
        <v>736</v>
      </c>
      <c r="D11" s="138"/>
      <c r="E11" s="138"/>
      <c r="F11" s="138"/>
      <c r="G11" s="138">
        <v>0</v>
      </c>
      <c r="H11" s="138"/>
      <c r="I11" s="138"/>
      <c r="J11" s="138">
        <v>0</v>
      </c>
      <c r="K11" s="138">
        <v>0</v>
      </c>
      <c r="L11" s="138"/>
      <c r="M11" s="138">
        <v>0</v>
      </c>
      <c r="N11" s="138">
        <v>0</v>
      </c>
      <c r="O11" s="138"/>
      <c r="P11" s="138">
        <v>0</v>
      </c>
      <c r="Q11" s="138"/>
      <c r="R11" s="138">
        <v>0</v>
      </c>
      <c r="S11" s="138">
        <v>0</v>
      </c>
      <c r="T11" s="138"/>
      <c r="U11" s="138">
        <v>0</v>
      </c>
      <c r="V11" s="138"/>
      <c r="W11" s="138">
        <v>0</v>
      </c>
      <c r="X11" s="138">
        <v>0</v>
      </c>
      <c r="Y11" s="138"/>
      <c r="Z11" s="138">
        <v>0</v>
      </c>
      <c r="AA11" s="138"/>
      <c r="AB11" s="138">
        <v>0</v>
      </c>
      <c r="AC11" s="138">
        <v>0</v>
      </c>
      <c r="AD11" s="138">
        <v>0</v>
      </c>
      <c r="AE11" s="138"/>
      <c r="AF11" s="138"/>
      <c r="AG11" s="138">
        <v>0</v>
      </c>
      <c r="AH11" s="138">
        <v>0</v>
      </c>
      <c r="AI11" s="138"/>
      <c r="AJ11" s="138"/>
      <c r="AK11" s="138"/>
      <c r="AL11" s="138"/>
      <c r="AM11" s="138"/>
      <c r="AN11" s="138"/>
      <c r="AO11" s="138"/>
      <c r="AP11" s="138"/>
      <c r="AQ11" s="138"/>
    </row>
    <row r="12" spans="1:43" s="103" customFormat="1" ht="12" customHeight="1">
      <c r="A12" s="128"/>
      <c r="C12" s="127" t="s">
        <v>737</v>
      </c>
      <c r="D12" s="138"/>
      <c r="E12" s="138"/>
      <c r="F12" s="138"/>
      <c r="G12" s="138">
        <f>+G16</f>
        <v>620.8</v>
      </c>
      <c r="H12" s="138"/>
      <c r="I12" s="138"/>
      <c r="J12" s="138">
        <v>548.5155638102187</v>
      </c>
      <c r="K12" s="138">
        <v>381.5840662943143</v>
      </c>
      <c r="L12" s="138"/>
      <c r="M12" s="138">
        <v>375.9176333338428</v>
      </c>
      <c r="N12" s="138">
        <v>449.86493695166104</v>
      </c>
      <c r="O12" s="138"/>
      <c r="P12" s="138">
        <v>386.4779395713015</v>
      </c>
      <c r="Q12" s="138"/>
      <c r="R12" s="138">
        <v>477.6828907639115</v>
      </c>
      <c r="S12" s="138">
        <v>418.91810134169987</v>
      </c>
      <c r="T12" s="138"/>
      <c r="U12" s="138">
        <v>379.4584342765254</v>
      </c>
      <c r="V12" s="138"/>
      <c r="W12" s="138">
        <v>379.46999150089096</v>
      </c>
      <c r="X12" s="138">
        <v>273.7166308742272</v>
      </c>
      <c r="Y12" s="138"/>
      <c r="Z12" s="138">
        <v>289.23152261605725</v>
      </c>
      <c r="AA12" s="138"/>
      <c r="AB12" s="138">
        <v>252.0376230255609</v>
      </c>
      <c r="AC12" s="138">
        <v>276.9863474470745</v>
      </c>
      <c r="AD12" s="138">
        <v>188.63261044828022</v>
      </c>
      <c r="AE12" s="138"/>
      <c r="AF12" s="138"/>
      <c r="AG12" s="138">
        <v>430.36747385483426</v>
      </c>
      <c r="AH12" s="138">
        <v>305.9787695796847</v>
      </c>
      <c r="AI12" s="138"/>
      <c r="AJ12" s="138"/>
      <c r="AK12" s="138"/>
      <c r="AL12" s="138"/>
      <c r="AM12" s="138"/>
      <c r="AN12" s="138"/>
      <c r="AO12" s="138"/>
      <c r="AP12" s="138"/>
      <c r="AQ12" s="138"/>
    </row>
    <row r="13" spans="1:43" s="103" customFormat="1" ht="12" customHeight="1">
      <c r="A13" s="128"/>
      <c r="C13" s="127" t="s">
        <v>738</v>
      </c>
      <c r="D13" s="138"/>
      <c r="E13" s="138"/>
      <c r="F13" s="138"/>
      <c r="G13" s="138">
        <f>+G15-G16</f>
        <v>2.6000000000000227</v>
      </c>
      <c r="H13" s="138"/>
      <c r="I13" s="138"/>
      <c r="J13" s="138">
        <v>237.7921970473809</v>
      </c>
      <c r="K13" s="138">
        <v>292.3325718746579</v>
      </c>
      <c r="L13" s="138"/>
      <c r="M13" s="138">
        <v>300.90481436851746</v>
      </c>
      <c r="N13" s="138">
        <v>70.49579972205817</v>
      </c>
      <c r="O13" s="138"/>
      <c r="P13" s="138">
        <v>326.0798888663553</v>
      </c>
      <c r="Q13" s="138"/>
      <c r="R13" s="138">
        <v>188.70063084461287</v>
      </c>
      <c r="S13" s="138">
        <v>419.48089165760643</v>
      </c>
      <c r="T13" s="138"/>
      <c r="U13" s="138">
        <v>191.35835165345395</v>
      </c>
      <c r="V13" s="138"/>
      <c r="W13" s="138">
        <v>68.7445787316691</v>
      </c>
      <c r="X13" s="138">
        <v>192.35447814579697</v>
      </c>
      <c r="Y13" s="138"/>
      <c r="Z13" s="138">
        <v>234.7867432017253</v>
      </c>
      <c r="AA13" s="138"/>
      <c r="AB13" s="138">
        <v>195.66386264529126</v>
      </c>
      <c r="AC13" s="138">
        <v>242.74272465332825</v>
      </c>
      <c r="AD13" s="138">
        <v>177.7305503727967</v>
      </c>
      <c r="AE13" s="138"/>
      <c r="AF13" s="138"/>
      <c r="AG13" s="138">
        <v>120.58577322161881</v>
      </c>
      <c r="AH13" s="138">
        <v>228.48925586027633</v>
      </c>
      <c r="AI13" s="138"/>
      <c r="AJ13" s="138"/>
      <c r="AK13" s="138"/>
      <c r="AL13" s="138"/>
      <c r="AM13" s="138"/>
      <c r="AN13" s="138"/>
      <c r="AO13" s="138"/>
      <c r="AP13" s="138"/>
      <c r="AQ13" s="138"/>
    </row>
    <row r="14" spans="3:43" ht="12" customHeight="1">
      <c r="C14" s="104" t="s">
        <v>532</v>
      </c>
      <c r="D14" s="138">
        <v>719.5230466774616</v>
      </c>
      <c r="E14" s="138">
        <v>690.6809280370014</v>
      </c>
      <c r="F14" s="138">
        <v>674.0387621131604</v>
      </c>
      <c r="G14" s="138">
        <v>623.5331928596917</v>
      </c>
      <c r="H14" s="138">
        <v>614.5078355773383</v>
      </c>
      <c r="I14" s="138">
        <v>590.3770943326209</v>
      </c>
      <c r="J14" s="138">
        <v>569.1110945803321</v>
      </c>
      <c r="K14" s="138">
        <v>553.2913577555743</v>
      </c>
      <c r="L14" s="138">
        <v>538.9302753435237</v>
      </c>
      <c r="M14" s="138">
        <v>517.6949028280432</v>
      </c>
      <c r="N14" s="138">
        <v>506.4163026969111</v>
      </c>
      <c r="O14" s="138">
        <v>505.83449110334055</v>
      </c>
      <c r="P14" s="138">
        <v>496.9336191637413</v>
      </c>
      <c r="Q14" s="138">
        <v>493.9042262587108</v>
      </c>
      <c r="R14" s="138">
        <v>491.23646028422985</v>
      </c>
      <c r="S14" s="138">
        <v>489.77706252375935</v>
      </c>
      <c r="T14" s="138">
        <v>462.3193285164892</v>
      </c>
      <c r="U14" s="138">
        <v>457.7007260851598</v>
      </c>
      <c r="V14" s="138">
        <v>438.6441930584802</v>
      </c>
      <c r="W14" s="138">
        <v>415.571442437746</v>
      </c>
      <c r="X14" s="138">
        <v>381.44462663791364</v>
      </c>
      <c r="Y14" s="138">
        <v>372.8352043465559</v>
      </c>
      <c r="Z14" s="138">
        <v>364.25083526685927</v>
      </c>
      <c r="AA14" s="138">
        <v>347.53603698053365</v>
      </c>
      <c r="AB14" s="138">
        <v>327.6806109880377</v>
      </c>
      <c r="AC14" s="138">
        <v>320.2141830471288</v>
      </c>
      <c r="AD14" s="138">
        <v>314.7947620684692</v>
      </c>
      <c r="AE14" s="138">
        <v>297.71809155987864</v>
      </c>
      <c r="AF14" s="138">
        <v>696.0491396969861</v>
      </c>
      <c r="AG14" s="138">
        <v>488.3843582867322</v>
      </c>
      <c r="AH14" s="138">
        <v>397.43370141210227</v>
      </c>
      <c r="AI14" s="138">
        <v>372.4474124181664</v>
      </c>
      <c r="AJ14" s="138">
        <v>357.26715417025554</v>
      </c>
      <c r="AK14" s="138">
        <v>320.2994485825179</v>
      </c>
      <c r="AL14" s="138"/>
      <c r="AM14" s="138"/>
      <c r="AN14" s="138"/>
      <c r="AO14" s="138"/>
      <c r="AP14" s="138"/>
      <c r="AQ14" s="138"/>
    </row>
    <row r="15" spans="3:43" ht="12" customHeight="1">
      <c r="C15" s="158" t="s">
        <v>975</v>
      </c>
      <c r="D15" s="138"/>
      <c r="E15" s="138"/>
      <c r="F15" s="138"/>
      <c r="G15" s="41">
        <v>623.4</v>
      </c>
      <c r="H15" s="138"/>
      <c r="I15" s="138"/>
      <c r="J15" s="138">
        <v>566.6033928582708</v>
      </c>
      <c r="K15" s="138">
        <v>673.9166381689722</v>
      </c>
      <c r="L15" s="138"/>
      <c r="M15" s="138">
        <v>603.7855860079819</v>
      </c>
      <c r="N15" s="138">
        <v>449.86493695166104</v>
      </c>
      <c r="O15" s="138"/>
      <c r="P15" s="138">
        <v>570.9934049129646</v>
      </c>
      <c r="Q15" s="138"/>
      <c r="R15" s="138">
        <v>582.8123255066591</v>
      </c>
      <c r="S15" s="138">
        <v>541.9753633070908</v>
      </c>
      <c r="T15" s="138"/>
      <c r="U15" s="138">
        <v>379.4584342765254</v>
      </c>
      <c r="V15" s="138"/>
      <c r="W15" s="138">
        <v>448.21457023256005</v>
      </c>
      <c r="X15" s="138">
        <v>423.35437725452556</v>
      </c>
      <c r="Y15" s="138"/>
      <c r="Z15" s="138">
        <v>524.0182658177825</v>
      </c>
      <c r="AA15" s="138"/>
      <c r="AB15" s="138">
        <v>447.70148567085215</v>
      </c>
      <c r="AC15" s="138">
        <v>307.5758668500215</v>
      </c>
      <c r="AD15" s="138">
        <v>361.45889025249704</v>
      </c>
      <c r="AE15" s="138"/>
      <c r="AF15" s="138"/>
      <c r="AG15" s="138">
        <v>467.30539277812665</v>
      </c>
      <c r="AH15" s="138">
        <v>438.3674041595407</v>
      </c>
      <c r="AI15" s="138"/>
      <c r="AJ15" s="138"/>
      <c r="AK15" s="138"/>
      <c r="AL15" s="138"/>
      <c r="AM15" s="138"/>
      <c r="AN15" s="138"/>
      <c r="AO15" s="138"/>
      <c r="AP15" s="138"/>
      <c r="AQ15" s="138"/>
    </row>
    <row r="16" spans="3:43" ht="12" customHeight="1">
      <c r="C16" s="104" t="s">
        <v>739</v>
      </c>
      <c r="D16" s="138"/>
      <c r="E16" s="138"/>
      <c r="F16" s="138"/>
      <c r="G16" s="41">
        <v>620.8</v>
      </c>
      <c r="H16" s="138"/>
      <c r="I16" s="138"/>
      <c r="J16" s="138">
        <v>690.5799945000788</v>
      </c>
      <c r="K16" s="138">
        <v>406.43830487641196</v>
      </c>
      <c r="L16" s="138"/>
      <c r="M16" s="138">
        <v>506.35482195028146</v>
      </c>
      <c r="N16" s="138">
        <v>488.79845828243026</v>
      </c>
      <c r="O16" s="138"/>
      <c r="P16" s="138">
        <v>527.9265103892169</v>
      </c>
      <c r="Q16" s="138"/>
      <c r="R16" s="138">
        <v>477.6828907639115</v>
      </c>
      <c r="S16" s="138">
        <v>429.7684556563996</v>
      </c>
      <c r="T16" s="138"/>
      <c r="U16" s="138">
        <v>474.6888088483009</v>
      </c>
      <c r="V16" s="138"/>
      <c r="W16" s="138">
        <v>379.46999150089096</v>
      </c>
      <c r="X16" s="138">
        <v>419.5305016707735</v>
      </c>
      <c r="Y16" s="138"/>
      <c r="Z16" s="138">
        <v>448.2896846606093</v>
      </c>
      <c r="AA16" s="138"/>
      <c r="AB16" s="138">
        <v>382.1162440871314</v>
      </c>
      <c r="AC16" s="138">
        <v>519.7290721004027</v>
      </c>
      <c r="AD16" s="138">
        <v>355.057118448606</v>
      </c>
      <c r="AE16" s="138"/>
      <c r="AF16" s="138"/>
      <c r="AG16" s="138">
        <v>550.9532470764531</v>
      </c>
      <c r="AH16" s="138">
        <v>447.39057780013223</v>
      </c>
      <c r="AI16" s="138"/>
      <c r="AJ16" s="138"/>
      <c r="AK16" s="138"/>
      <c r="AL16" s="138"/>
      <c r="AM16" s="138"/>
      <c r="AN16" s="138"/>
      <c r="AO16" s="138"/>
      <c r="AP16" s="138"/>
      <c r="AQ16" s="138"/>
    </row>
    <row r="17" spans="1:43" ht="12" customHeight="1">
      <c r="A17" s="106"/>
      <c r="B17" s="106"/>
      <c r="C17" s="130">
        <v>1</v>
      </c>
      <c r="D17" s="138"/>
      <c r="E17" s="138"/>
      <c r="F17" s="138"/>
      <c r="G17" s="41">
        <v>623.4</v>
      </c>
      <c r="H17" s="138"/>
      <c r="I17" s="138"/>
      <c r="J17" s="138">
        <v>730.5493772015685</v>
      </c>
      <c r="K17" s="138">
        <v>660.1990378301463</v>
      </c>
      <c r="L17" s="138"/>
      <c r="M17" s="138">
        <v>624.9511207044875</v>
      </c>
      <c r="N17" s="138">
        <v>473.8451633671334</v>
      </c>
      <c r="O17" s="138"/>
      <c r="P17" s="138">
        <v>505.88271293278865</v>
      </c>
      <c r="Q17" s="138"/>
      <c r="R17" s="138">
        <v>532.899937011473</v>
      </c>
      <c r="S17" s="138">
        <v>838.3989929993063</v>
      </c>
      <c r="T17" s="138"/>
      <c r="U17" s="138">
        <v>512.9119526339344</v>
      </c>
      <c r="V17" s="138"/>
      <c r="W17" s="138"/>
      <c r="X17" s="138">
        <v>466.07110902002415</v>
      </c>
      <c r="Y17" s="138"/>
      <c r="Z17" s="138">
        <v>383.93775241342485</v>
      </c>
      <c r="AA17" s="138"/>
      <c r="AB17" s="138">
        <v>290.0645230143943</v>
      </c>
      <c r="AC17" s="138">
        <v>276.9863474470745</v>
      </c>
      <c r="AD17" s="138">
        <v>306.28774126764205</v>
      </c>
      <c r="AE17" s="138"/>
      <c r="AF17" s="138"/>
      <c r="AG17" s="138">
        <v>547.0443436330656</v>
      </c>
      <c r="AH17" s="138">
        <v>534.468025439961</v>
      </c>
      <c r="AI17" s="138"/>
      <c r="AJ17" s="138"/>
      <c r="AK17" s="138"/>
      <c r="AL17" s="138"/>
      <c r="AM17" s="138"/>
      <c r="AN17" s="138"/>
      <c r="AO17" s="138"/>
      <c r="AP17" s="138"/>
      <c r="AQ17" s="138"/>
    </row>
    <row r="18" spans="1:43" ht="12" customHeight="1">
      <c r="A18" s="106"/>
      <c r="B18" s="106"/>
      <c r="C18" s="130">
        <v>2</v>
      </c>
      <c r="D18" s="138"/>
      <c r="E18" s="138"/>
      <c r="F18" s="138"/>
      <c r="G18" s="138"/>
      <c r="H18" s="138"/>
      <c r="I18" s="138"/>
      <c r="J18" s="138">
        <v>564.1425694049618</v>
      </c>
      <c r="K18" s="138">
        <v>467.95872316515187</v>
      </c>
      <c r="L18" s="138"/>
      <c r="M18" s="138">
        <v>613.5263548075293</v>
      </c>
      <c r="N18" s="138">
        <v>520.3607366737192</v>
      </c>
      <c r="O18" s="138"/>
      <c r="P18" s="138">
        <v>548.8220873054273</v>
      </c>
      <c r="Q18" s="138"/>
      <c r="R18" s="138">
        <v>653.1891786863006</v>
      </c>
      <c r="S18" s="138">
        <v>418.91810134169987</v>
      </c>
      <c r="T18" s="138"/>
      <c r="U18" s="138">
        <v>495.3524260694803</v>
      </c>
      <c r="V18" s="138"/>
      <c r="W18" s="138"/>
      <c r="X18" s="138">
        <v>409.6493139907611</v>
      </c>
      <c r="Y18" s="138"/>
      <c r="Z18" s="138">
        <v>314.55025623543844</v>
      </c>
      <c r="AA18" s="138"/>
      <c r="AB18" s="138">
        <v>252.0376230255609</v>
      </c>
      <c r="AC18" s="138">
        <v>317.0937211857431</v>
      </c>
      <c r="AD18" s="138">
        <v>335.3682414100737</v>
      </c>
      <c r="AE18" s="138"/>
      <c r="AF18" s="138"/>
      <c r="AG18" s="138">
        <v>490.85440954821075</v>
      </c>
      <c r="AH18" s="138">
        <v>477.4820437378695</v>
      </c>
      <c r="AI18" s="138"/>
      <c r="AJ18" s="138"/>
      <c r="AK18" s="138"/>
      <c r="AL18" s="138"/>
      <c r="AM18" s="138"/>
      <c r="AN18" s="138"/>
      <c r="AO18" s="138"/>
      <c r="AP18" s="138"/>
      <c r="AQ18" s="138"/>
    </row>
    <row r="19" spans="1:43" ht="12" customHeight="1">
      <c r="A19" s="106"/>
      <c r="B19" s="106"/>
      <c r="C19" s="130">
        <v>3</v>
      </c>
      <c r="D19" s="138"/>
      <c r="E19" s="138"/>
      <c r="F19" s="138"/>
      <c r="G19" s="138"/>
      <c r="H19" s="138"/>
      <c r="I19" s="138"/>
      <c r="J19" s="138">
        <v>566.6765269712587</v>
      </c>
      <c r="K19" s="138">
        <v>515.2056474688172</v>
      </c>
      <c r="L19" s="138"/>
      <c r="M19" s="138">
        <v>504.5602337682718</v>
      </c>
      <c r="N19" s="138">
        <v>459.6077024321881</v>
      </c>
      <c r="O19" s="138"/>
      <c r="P19" s="138">
        <v>466.12815670216577</v>
      </c>
      <c r="Q19" s="138"/>
      <c r="R19" s="138">
        <v>625.4175325517389</v>
      </c>
      <c r="S19" s="138">
        <v>537.5185750206682</v>
      </c>
      <c r="T19" s="138"/>
      <c r="U19" s="138">
        <v>423.79295521598397</v>
      </c>
      <c r="V19" s="138"/>
      <c r="W19" s="138"/>
      <c r="X19" s="138">
        <v>317.611913313585</v>
      </c>
      <c r="Y19" s="138"/>
      <c r="Z19" s="138">
        <v>472.9601565032508</v>
      </c>
      <c r="AA19" s="138"/>
      <c r="AB19" s="138"/>
      <c r="AC19" s="138">
        <v>278.286113863601</v>
      </c>
      <c r="AD19" s="138">
        <v>230.52302590962773</v>
      </c>
      <c r="AE19" s="138"/>
      <c r="AF19" s="138"/>
      <c r="AG19" s="138">
        <v>451.89304468923706</v>
      </c>
      <c r="AH19" s="138">
        <v>461.62301450660084</v>
      </c>
      <c r="AI19" s="138"/>
      <c r="AJ19" s="138"/>
      <c r="AK19" s="138"/>
      <c r="AL19" s="138"/>
      <c r="AM19" s="138"/>
      <c r="AN19" s="138"/>
      <c r="AO19" s="138"/>
      <c r="AP19" s="138"/>
      <c r="AQ19" s="138"/>
    </row>
    <row r="20" spans="1:43" ht="12" customHeight="1">
      <c r="A20" s="106"/>
      <c r="B20" s="106"/>
      <c r="C20" s="130">
        <v>4</v>
      </c>
      <c r="D20" s="138"/>
      <c r="E20" s="138"/>
      <c r="F20" s="138"/>
      <c r="G20" s="138"/>
      <c r="H20" s="138"/>
      <c r="I20" s="138"/>
      <c r="J20" s="138">
        <v>548.5155638102187</v>
      </c>
      <c r="K20" s="138">
        <v>568.0007770828621</v>
      </c>
      <c r="L20" s="138"/>
      <c r="M20" s="138">
        <v>508.6421818540322</v>
      </c>
      <c r="N20" s="138">
        <v>474.9172750414838</v>
      </c>
      <c r="O20" s="138"/>
      <c r="P20" s="138">
        <v>510.1365383065613</v>
      </c>
      <c r="Q20" s="138"/>
      <c r="R20" s="138">
        <v>666.3835216085243</v>
      </c>
      <c r="S20" s="138">
        <v>533.7370101972991</v>
      </c>
      <c r="T20" s="138"/>
      <c r="U20" s="138">
        <v>537.6018191749672</v>
      </c>
      <c r="V20" s="138"/>
      <c r="W20" s="138"/>
      <c r="X20" s="138">
        <v>341.0908266426978</v>
      </c>
      <c r="Y20" s="138"/>
      <c r="Z20" s="138">
        <v>294.50163971475405</v>
      </c>
      <c r="AA20" s="138"/>
      <c r="AB20" s="138"/>
      <c r="AC20" s="138">
        <v>288.5482900842069</v>
      </c>
      <c r="AD20" s="138">
        <v>205.22587957976415</v>
      </c>
      <c r="AE20" s="138"/>
      <c r="AF20" s="138"/>
      <c r="AG20" s="138">
        <v>467.3561611051933</v>
      </c>
      <c r="AH20" s="138">
        <v>462.5358857682232</v>
      </c>
      <c r="AI20" s="138"/>
      <c r="AJ20" s="138"/>
      <c r="AK20" s="138"/>
      <c r="AL20" s="138"/>
      <c r="AM20" s="138"/>
      <c r="AN20" s="138"/>
      <c r="AO20" s="138"/>
      <c r="AP20" s="138"/>
      <c r="AQ20" s="138"/>
    </row>
    <row r="21" spans="1:43" ht="12" customHeight="1">
      <c r="A21" s="107"/>
      <c r="B21" s="106"/>
      <c r="C21" s="130">
        <v>5</v>
      </c>
      <c r="D21" s="138"/>
      <c r="E21" s="138"/>
      <c r="F21" s="138"/>
      <c r="G21" s="138"/>
      <c r="H21" s="138"/>
      <c r="I21" s="138"/>
      <c r="J21" s="138">
        <v>591.6370034358891</v>
      </c>
      <c r="K21" s="138">
        <v>599.5461219121835</v>
      </c>
      <c r="L21" s="138"/>
      <c r="M21" s="138">
        <v>412.6734305762439</v>
      </c>
      <c r="N21" s="138"/>
      <c r="O21" s="138"/>
      <c r="P21" s="138">
        <v>541.8431968022439</v>
      </c>
      <c r="Q21" s="138"/>
      <c r="R21" s="138">
        <v>583.2736809431201</v>
      </c>
      <c r="S21" s="138">
        <v>473.8383480385756</v>
      </c>
      <c r="T21" s="138"/>
      <c r="U21" s="138">
        <v>471.7345066310785</v>
      </c>
      <c r="V21" s="138"/>
      <c r="W21" s="138"/>
      <c r="X21" s="138">
        <v>273.7166308742272</v>
      </c>
      <c r="Y21" s="138"/>
      <c r="Z21" s="138">
        <v>289.23152261605725</v>
      </c>
      <c r="AA21" s="138"/>
      <c r="AB21" s="138"/>
      <c r="AC21" s="138">
        <v>295.5943168957878</v>
      </c>
      <c r="AD21" s="138">
        <v>188.63261044828022</v>
      </c>
      <c r="AE21" s="138"/>
      <c r="AF21" s="138"/>
      <c r="AG21" s="138">
        <v>430.36747385483426</v>
      </c>
      <c r="AH21" s="138">
        <v>464.3742304774619</v>
      </c>
      <c r="AI21" s="138"/>
      <c r="AJ21" s="138"/>
      <c r="AK21" s="138"/>
      <c r="AL21" s="138"/>
      <c r="AM21" s="138"/>
      <c r="AN21" s="138"/>
      <c r="AO21" s="138"/>
      <c r="AP21" s="138"/>
      <c r="AQ21" s="138"/>
    </row>
    <row r="22" spans="1:43" ht="12" customHeight="1">
      <c r="A22" s="107"/>
      <c r="B22" s="106"/>
      <c r="C22" s="130">
        <v>6</v>
      </c>
      <c r="D22" s="138"/>
      <c r="E22" s="138"/>
      <c r="F22" s="138"/>
      <c r="G22" s="138"/>
      <c r="H22" s="138"/>
      <c r="I22" s="138"/>
      <c r="J22" s="138">
        <v>566.8413671760303</v>
      </c>
      <c r="K22" s="138">
        <v>661.5734905006871</v>
      </c>
      <c r="L22" s="138"/>
      <c r="M22" s="138">
        <v>478.3281845367165</v>
      </c>
      <c r="N22" s="138"/>
      <c r="O22" s="138"/>
      <c r="P22" s="138">
        <v>542.4394680343512</v>
      </c>
      <c r="Q22" s="138"/>
      <c r="R22" s="138">
        <v>533.2582293993842</v>
      </c>
      <c r="S22" s="138"/>
      <c r="T22" s="138"/>
      <c r="U22" s="138">
        <v>466.66590894453094</v>
      </c>
      <c r="V22" s="138"/>
      <c r="W22" s="138"/>
      <c r="X22" s="138"/>
      <c r="Y22" s="138"/>
      <c r="Z22" s="138">
        <v>487.9171640629055</v>
      </c>
      <c r="AA22" s="138"/>
      <c r="AB22" s="138"/>
      <c r="AC22" s="138">
        <v>292.1912521614475</v>
      </c>
      <c r="AD22" s="138">
        <v>288.47943575459846</v>
      </c>
      <c r="AE22" s="138"/>
      <c r="AF22" s="138"/>
      <c r="AG22" s="138"/>
      <c r="AH22" s="138">
        <v>378.64299899690235</v>
      </c>
      <c r="AI22" s="138"/>
      <c r="AJ22" s="138"/>
      <c r="AK22" s="138"/>
      <c r="AL22" s="138"/>
      <c r="AM22" s="138"/>
      <c r="AN22" s="138"/>
      <c r="AO22" s="138"/>
      <c r="AP22" s="138"/>
      <c r="AQ22" s="138"/>
    </row>
    <row r="23" spans="1:43" ht="12" customHeight="1">
      <c r="A23" s="107"/>
      <c r="B23" s="106"/>
      <c r="C23" s="130">
        <v>7</v>
      </c>
      <c r="D23" s="138"/>
      <c r="E23" s="138"/>
      <c r="F23" s="138"/>
      <c r="G23" s="138"/>
      <c r="H23" s="138"/>
      <c r="I23" s="138"/>
      <c r="J23" s="138">
        <v>786.3077608575996</v>
      </c>
      <c r="K23" s="138">
        <v>381.5840662943143</v>
      </c>
      <c r="L23" s="138"/>
      <c r="M23" s="138">
        <v>526.408319223513</v>
      </c>
      <c r="N23" s="138"/>
      <c r="O23" s="138"/>
      <c r="P23" s="138">
        <v>442.5553231649747</v>
      </c>
      <c r="Q23" s="138"/>
      <c r="R23" s="138">
        <v>499.75204587051815</v>
      </c>
      <c r="S23" s="138"/>
      <c r="T23" s="138"/>
      <c r="U23" s="138">
        <v>435.9710794207013</v>
      </c>
      <c r="V23" s="138"/>
      <c r="W23" s="138"/>
      <c r="X23" s="138"/>
      <c r="Y23" s="138"/>
      <c r="Z23" s="138"/>
      <c r="AA23" s="138"/>
      <c r="AB23" s="138"/>
      <c r="AC23" s="138"/>
      <c r="AD23" s="138">
        <v>313.4319481133649</v>
      </c>
      <c r="AE23" s="138"/>
      <c r="AF23" s="138"/>
      <c r="AG23" s="138"/>
      <c r="AH23" s="138">
        <v>386.16627155746096</v>
      </c>
      <c r="AI23" s="138"/>
      <c r="AJ23" s="138"/>
      <c r="AK23" s="138"/>
      <c r="AL23" s="138"/>
      <c r="AM23" s="138"/>
      <c r="AN23" s="138"/>
      <c r="AO23" s="138"/>
      <c r="AP23" s="138"/>
      <c r="AQ23" s="138"/>
    </row>
    <row r="24" spans="1:43" ht="12" customHeight="1">
      <c r="A24" s="107"/>
      <c r="B24" s="106"/>
      <c r="C24" s="130">
        <v>8</v>
      </c>
      <c r="D24" s="138"/>
      <c r="E24" s="138"/>
      <c r="F24" s="138"/>
      <c r="G24" s="138"/>
      <c r="H24" s="138"/>
      <c r="I24" s="138"/>
      <c r="J24" s="138">
        <v>638.0859052690982</v>
      </c>
      <c r="K24" s="138"/>
      <c r="L24" s="138"/>
      <c r="M24" s="138">
        <v>375.9176333338428</v>
      </c>
      <c r="N24" s="138"/>
      <c r="O24" s="138"/>
      <c r="P24" s="138">
        <v>447.41226681571123</v>
      </c>
      <c r="Q24" s="138"/>
      <c r="R24" s="138">
        <v>546.7736090380575</v>
      </c>
      <c r="S24" s="138"/>
      <c r="T24" s="138"/>
      <c r="U24" s="138">
        <v>570.8167859299793</v>
      </c>
      <c r="V24" s="138"/>
      <c r="W24" s="138"/>
      <c r="X24" s="138"/>
      <c r="Y24" s="138"/>
      <c r="Z24" s="138"/>
      <c r="AA24" s="138"/>
      <c r="AB24" s="138"/>
      <c r="AC24" s="138"/>
      <c r="AD24" s="138">
        <v>339.0822635187073</v>
      </c>
      <c r="AE24" s="138"/>
      <c r="AF24" s="138"/>
      <c r="AG24" s="138"/>
      <c r="AH24" s="138">
        <v>367.45908268065364</v>
      </c>
      <c r="AI24" s="138"/>
      <c r="AJ24" s="138"/>
      <c r="AK24" s="138"/>
      <c r="AL24" s="138"/>
      <c r="AM24" s="138"/>
      <c r="AN24" s="138"/>
      <c r="AO24" s="138"/>
      <c r="AP24" s="138"/>
      <c r="AQ24" s="138"/>
    </row>
    <row r="25" spans="1:43" ht="12" customHeight="1">
      <c r="A25" s="107"/>
      <c r="B25" s="108"/>
      <c r="C25" s="130">
        <v>9</v>
      </c>
      <c r="D25" s="138"/>
      <c r="E25" s="138"/>
      <c r="F25" s="138"/>
      <c r="G25" s="138"/>
      <c r="H25" s="138"/>
      <c r="I25" s="138"/>
      <c r="J25" s="138">
        <v>577.2175442065798</v>
      </c>
      <c r="K25" s="138"/>
      <c r="L25" s="138"/>
      <c r="M25" s="138">
        <v>468.72838209751507</v>
      </c>
      <c r="N25" s="138"/>
      <c r="O25" s="138"/>
      <c r="P25" s="138">
        <v>489.12108641834516</v>
      </c>
      <c r="Q25" s="138"/>
      <c r="R25" s="138">
        <v>488.2644924887013</v>
      </c>
      <c r="S25" s="138"/>
      <c r="T25" s="138"/>
      <c r="U25" s="138">
        <v>464.9906338524696</v>
      </c>
      <c r="V25" s="138"/>
      <c r="W25" s="138"/>
      <c r="X25" s="138"/>
      <c r="Y25" s="138"/>
      <c r="Z25" s="138"/>
      <c r="AA25" s="138"/>
      <c r="AB25" s="138"/>
      <c r="AC25" s="138"/>
      <c r="AD25" s="138">
        <v>339.5669531818826</v>
      </c>
      <c r="AE25" s="138"/>
      <c r="AF25" s="138"/>
      <c r="AG25" s="138"/>
      <c r="AH25" s="138">
        <v>486.21664110799264</v>
      </c>
      <c r="AI25" s="138"/>
      <c r="AJ25" s="138"/>
      <c r="AK25" s="138"/>
      <c r="AL25" s="138"/>
      <c r="AM25" s="138"/>
      <c r="AN25" s="138"/>
      <c r="AO25" s="138"/>
      <c r="AP25" s="138"/>
      <c r="AQ25" s="138"/>
    </row>
    <row r="26" spans="1:43" ht="12" customHeight="1">
      <c r="A26" s="107"/>
      <c r="B26" s="106"/>
      <c r="C26" s="130">
        <v>10</v>
      </c>
      <c r="D26" s="138"/>
      <c r="E26" s="138"/>
      <c r="F26" s="138"/>
      <c r="G26" s="138"/>
      <c r="H26" s="138"/>
      <c r="I26" s="138"/>
      <c r="J26" s="138"/>
      <c r="K26" s="138"/>
      <c r="L26" s="138"/>
      <c r="M26" s="138">
        <v>517.6093874430101</v>
      </c>
      <c r="N26" s="138"/>
      <c r="O26" s="138"/>
      <c r="P26" s="138">
        <v>484.4723148512691</v>
      </c>
      <c r="Q26" s="138"/>
      <c r="R26" s="138">
        <v>548.9464619524156</v>
      </c>
      <c r="S26" s="138"/>
      <c r="T26" s="138"/>
      <c r="U26" s="138"/>
      <c r="V26" s="138"/>
      <c r="W26" s="138"/>
      <c r="X26" s="138"/>
      <c r="Y26" s="138"/>
      <c r="Z26" s="138"/>
      <c r="AA26" s="138"/>
      <c r="AB26" s="138"/>
      <c r="AC26" s="138"/>
      <c r="AD26" s="138">
        <v>366.3631608210769</v>
      </c>
      <c r="AE26" s="138"/>
      <c r="AF26" s="138"/>
      <c r="AG26" s="138"/>
      <c r="AH26" s="138">
        <v>415.34503123587336</v>
      </c>
      <c r="AI26" s="138"/>
      <c r="AJ26" s="138"/>
      <c r="AK26" s="138"/>
      <c r="AL26" s="138"/>
      <c r="AM26" s="138"/>
      <c r="AN26" s="138"/>
      <c r="AO26" s="138"/>
      <c r="AP26" s="138"/>
      <c r="AQ26" s="138"/>
    </row>
    <row r="27" spans="1:43" ht="12" customHeight="1">
      <c r="A27" s="107"/>
      <c r="B27" s="106"/>
      <c r="C27" s="130">
        <v>11</v>
      </c>
      <c r="D27" s="138"/>
      <c r="E27" s="138"/>
      <c r="F27" s="138"/>
      <c r="G27" s="138"/>
      <c r="H27" s="138"/>
      <c r="I27" s="138"/>
      <c r="J27" s="138"/>
      <c r="K27" s="138"/>
      <c r="L27" s="138"/>
      <c r="M27" s="138">
        <v>493.37959009904307</v>
      </c>
      <c r="N27" s="138"/>
      <c r="O27" s="138"/>
      <c r="P27" s="138">
        <v>495.85230196886283</v>
      </c>
      <c r="Q27" s="138"/>
      <c r="R27" s="138">
        <v>554.460535090726</v>
      </c>
      <c r="S27" s="138"/>
      <c r="T27" s="138"/>
      <c r="U27" s="138"/>
      <c r="V27" s="138"/>
      <c r="W27" s="138"/>
      <c r="X27" s="138"/>
      <c r="Y27" s="138"/>
      <c r="Z27" s="138"/>
      <c r="AA27" s="138"/>
      <c r="AB27" s="138"/>
      <c r="AC27" s="138"/>
      <c r="AD27" s="138">
        <v>296.1638392475333</v>
      </c>
      <c r="AE27" s="138"/>
      <c r="AF27" s="138"/>
      <c r="AG27" s="138"/>
      <c r="AH27" s="138">
        <v>331.4452754543798</v>
      </c>
      <c r="AI27" s="138"/>
      <c r="AJ27" s="138"/>
      <c r="AK27" s="138"/>
      <c r="AL27" s="138"/>
      <c r="AM27" s="138"/>
      <c r="AN27" s="138"/>
      <c r="AO27" s="138"/>
      <c r="AP27" s="138"/>
      <c r="AQ27" s="138"/>
    </row>
    <row r="28" spans="1:43" ht="12" customHeight="1">
      <c r="A28" s="107"/>
      <c r="B28" s="106"/>
      <c r="C28" s="130">
        <v>12</v>
      </c>
      <c r="D28" s="138"/>
      <c r="E28" s="138"/>
      <c r="F28" s="138"/>
      <c r="G28" s="138"/>
      <c r="H28" s="138"/>
      <c r="I28" s="138"/>
      <c r="J28" s="138"/>
      <c r="K28" s="138"/>
      <c r="L28" s="138"/>
      <c r="M28" s="138">
        <v>474.77921634216204</v>
      </c>
      <c r="N28" s="138"/>
      <c r="O28" s="138"/>
      <c r="P28" s="138">
        <v>502.08564810455545</v>
      </c>
      <c r="Q28" s="138"/>
      <c r="R28" s="138">
        <v>655.9875745982024</v>
      </c>
      <c r="S28" s="138"/>
      <c r="T28" s="138"/>
      <c r="U28" s="138"/>
      <c r="V28" s="138"/>
      <c r="W28" s="138"/>
      <c r="X28" s="138"/>
      <c r="Y28" s="138"/>
      <c r="Z28" s="138"/>
      <c r="AA28" s="138"/>
      <c r="AB28" s="138"/>
      <c r="AC28" s="138"/>
      <c r="AD28" s="138">
        <v>299.2360548927413</v>
      </c>
      <c r="AE28" s="138"/>
      <c r="AF28" s="138"/>
      <c r="AG28" s="138"/>
      <c r="AH28" s="138">
        <v>433.8747824445819</v>
      </c>
      <c r="AI28" s="138"/>
      <c r="AJ28" s="138"/>
      <c r="AK28" s="138"/>
      <c r="AL28" s="138"/>
      <c r="AM28" s="138"/>
      <c r="AN28" s="138"/>
      <c r="AO28" s="138"/>
      <c r="AP28" s="138"/>
      <c r="AQ28" s="138"/>
    </row>
    <row r="29" spans="1:43" ht="12" customHeight="1">
      <c r="A29" s="107"/>
      <c r="B29" s="106"/>
      <c r="C29" s="130">
        <v>13</v>
      </c>
      <c r="D29" s="138"/>
      <c r="E29" s="138"/>
      <c r="F29" s="138"/>
      <c r="G29" s="138"/>
      <c r="H29" s="138"/>
      <c r="I29" s="138"/>
      <c r="J29" s="138"/>
      <c r="K29" s="138"/>
      <c r="L29" s="138"/>
      <c r="M29" s="138">
        <v>514.0179792921845</v>
      </c>
      <c r="N29" s="138"/>
      <c r="O29" s="138"/>
      <c r="P29" s="138">
        <v>510.5231564368918</v>
      </c>
      <c r="Q29" s="138"/>
      <c r="R29" s="138">
        <v>529.8432592880874</v>
      </c>
      <c r="S29" s="138"/>
      <c r="T29" s="138"/>
      <c r="U29" s="138"/>
      <c r="V29" s="138"/>
      <c r="W29" s="138"/>
      <c r="X29" s="138"/>
      <c r="Y29" s="138"/>
      <c r="Z29" s="138"/>
      <c r="AA29" s="138"/>
      <c r="AB29" s="138"/>
      <c r="AC29" s="138"/>
      <c r="AD29" s="138">
        <v>308.3543474881378</v>
      </c>
      <c r="AE29" s="138"/>
      <c r="AF29" s="138"/>
      <c r="AG29" s="138"/>
      <c r="AH29" s="138">
        <v>392.5325713578362</v>
      </c>
      <c r="AI29" s="138"/>
      <c r="AJ29" s="138"/>
      <c r="AK29" s="138"/>
      <c r="AL29" s="138"/>
      <c r="AM29" s="138"/>
      <c r="AN29" s="138"/>
      <c r="AO29" s="138"/>
      <c r="AP29" s="138"/>
      <c r="AQ29" s="138"/>
    </row>
    <row r="30" spans="1:43" ht="12" customHeight="1">
      <c r="A30" s="107"/>
      <c r="B30" s="106"/>
      <c r="C30" s="130">
        <v>14</v>
      </c>
      <c r="D30" s="138"/>
      <c r="E30" s="138"/>
      <c r="F30" s="138"/>
      <c r="G30" s="138"/>
      <c r="H30" s="138"/>
      <c r="I30" s="138"/>
      <c r="J30" s="138"/>
      <c r="K30" s="138"/>
      <c r="L30" s="138"/>
      <c r="M30" s="138">
        <v>490.30644254441484</v>
      </c>
      <c r="N30" s="138"/>
      <c r="O30" s="138"/>
      <c r="P30" s="138">
        <v>467.61480195972314</v>
      </c>
      <c r="Q30" s="138"/>
      <c r="R30" s="138">
        <v>545.2745390516585</v>
      </c>
      <c r="S30" s="138"/>
      <c r="T30" s="138"/>
      <c r="U30" s="138"/>
      <c r="V30" s="138"/>
      <c r="W30" s="138"/>
      <c r="X30" s="138"/>
      <c r="Y30" s="138"/>
      <c r="Z30" s="138"/>
      <c r="AA30" s="138"/>
      <c r="AB30" s="138"/>
      <c r="AC30" s="138"/>
      <c r="AD30" s="138">
        <v>333.63304847211197</v>
      </c>
      <c r="AE30" s="138"/>
      <c r="AF30" s="138"/>
      <c r="AG30" s="138"/>
      <c r="AH30" s="138">
        <v>379.8797263409052</v>
      </c>
      <c r="AI30" s="138"/>
      <c r="AJ30" s="138"/>
      <c r="AK30" s="138"/>
      <c r="AL30" s="138"/>
      <c r="AM30" s="138"/>
      <c r="AN30" s="138"/>
      <c r="AO30" s="138"/>
      <c r="AP30" s="138"/>
      <c r="AQ30" s="138"/>
    </row>
    <row r="31" spans="1:43" ht="12" customHeight="1">
      <c r="A31" s="107"/>
      <c r="B31" s="106"/>
      <c r="C31" s="130">
        <v>15</v>
      </c>
      <c r="D31" s="138"/>
      <c r="E31" s="138"/>
      <c r="F31" s="138"/>
      <c r="G31" s="138"/>
      <c r="H31" s="138"/>
      <c r="I31" s="138"/>
      <c r="J31" s="138"/>
      <c r="K31" s="138"/>
      <c r="L31" s="138"/>
      <c r="M31" s="138">
        <v>494.5307391179981</v>
      </c>
      <c r="N31" s="138"/>
      <c r="O31" s="138"/>
      <c r="P31" s="138">
        <v>483.871508623436</v>
      </c>
      <c r="Q31" s="138"/>
      <c r="R31" s="138">
        <v>512.5342815010819</v>
      </c>
      <c r="S31" s="138"/>
      <c r="T31" s="138"/>
      <c r="U31" s="138"/>
      <c r="V31" s="138"/>
      <c r="W31" s="138"/>
      <c r="X31" s="138"/>
      <c r="Y31" s="138"/>
      <c r="Z31" s="138"/>
      <c r="AA31" s="138"/>
      <c r="AB31" s="138"/>
      <c r="AC31" s="138"/>
      <c r="AD31" s="138"/>
      <c r="AE31" s="138"/>
      <c r="AF31" s="138"/>
      <c r="AG31" s="138"/>
      <c r="AH31" s="138">
        <v>460.3499308288738</v>
      </c>
      <c r="AI31" s="138"/>
      <c r="AJ31" s="138"/>
      <c r="AK31" s="138"/>
      <c r="AL31" s="138"/>
      <c r="AM31" s="138"/>
      <c r="AN31" s="138"/>
      <c r="AO31" s="138"/>
      <c r="AP31" s="138"/>
      <c r="AQ31" s="138"/>
    </row>
    <row r="32" spans="1:43" ht="12" customHeight="1">
      <c r="A32" s="107"/>
      <c r="B32" s="106"/>
      <c r="C32" s="130">
        <v>16</v>
      </c>
      <c r="D32" s="138"/>
      <c r="E32" s="138"/>
      <c r="F32" s="138"/>
      <c r="G32" s="138"/>
      <c r="H32" s="138"/>
      <c r="I32" s="138"/>
      <c r="J32" s="138"/>
      <c r="K32" s="138"/>
      <c r="L32" s="138"/>
      <c r="M32" s="138">
        <v>676.8224477023603</v>
      </c>
      <c r="N32" s="138"/>
      <c r="O32" s="138"/>
      <c r="P32" s="138">
        <v>479.8048079644992</v>
      </c>
      <c r="Q32" s="138"/>
      <c r="R32" s="138">
        <v>500.17124265083623</v>
      </c>
      <c r="S32" s="138"/>
      <c r="T32" s="138"/>
      <c r="U32" s="138"/>
      <c r="V32" s="138"/>
      <c r="W32" s="138"/>
      <c r="X32" s="138"/>
      <c r="Y32" s="138"/>
      <c r="Z32" s="138"/>
      <c r="AA32" s="138"/>
      <c r="AB32" s="138"/>
      <c r="AC32" s="138"/>
      <c r="AD32" s="138"/>
      <c r="AE32" s="138"/>
      <c r="AF32" s="138"/>
      <c r="AG32" s="138"/>
      <c r="AH32" s="138">
        <v>389.967172685981</v>
      </c>
      <c r="AI32" s="138"/>
      <c r="AJ32" s="138"/>
      <c r="AK32" s="138"/>
      <c r="AL32" s="138"/>
      <c r="AM32" s="138"/>
      <c r="AN32" s="138"/>
      <c r="AO32" s="138"/>
      <c r="AP32" s="138"/>
      <c r="AQ32" s="138"/>
    </row>
    <row r="33" spans="1:43" ht="12" customHeight="1">
      <c r="A33" s="107"/>
      <c r="B33" s="106"/>
      <c r="C33" s="130">
        <v>17</v>
      </c>
      <c r="D33" s="138"/>
      <c r="E33" s="138"/>
      <c r="F33" s="138"/>
      <c r="G33" s="138"/>
      <c r="H33" s="138"/>
      <c r="I33" s="138"/>
      <c r="J33" s="138"/>
      <c r="K33" s="138"/>
      <c r="L33" s="138"/>
      <c r="M33" s="138">
        <v>673.7861683104878</v>
      </c>
      <c r="N33" s="138"/>
      <c r="O33" s="138"/>
      <c r="P33" s="138">
        <v>477.87997318541346</v>
      </c>
      <c r="Q33" s="138"/>
      <c r="R33" s="138">
        <v>592.9350351659094</v>
      </c>
      <c r="S33" s="138"/>
      <c r="T33" s="138"/>
      <c r="U33" s="138"/>
      <c r="V33" s="138"/>
      <c r="W33" s="138"/>
      <c r="X33" s="138"/>
      <c r="Y33" s="138"/>
      <c r="Z33" s="138"/>
      <c r="AA33" s="138"/>
      <c r="AB33" s="138"/>
      <c r="AC33" s="138"/>
      <c r="AD33" s="138"/>
      <c r="AE33" s="138"/>
      <c r="AF33" s="138"/>
      <c r="AG33" s="138"/>
      <c r="AH33" s="138">
        <v>319.6920469607804</v>
      </c>
      <c r="AI33" s="138"/>
      <c r="AJ33" s="138"/>
      <c r="AK33" s="138"/>
      <c r="AL33" s="138"/>
      <c r="AM33" s="138"/>
      <c r="AN33" s="138"/>
      <c r="AO33" s="138"/>
      <c r="AP33" s="138"/>
      <c r="AQ33" s="138"/>
    </row>
    <row r="34" spans="1:43" ht="12" customHeight="1">
      <c r="A34" s="107"/>
      <c r="B34" s="106"/>
      <c r="C34" s="130">
        <v>18</v>
      </c>
      <c r="D34" s="138"/>
      <c r="E34" s="138"/>
      <c r="F34" s="138"/>
      <c r="G34" s="138"/>
      <c r="H34" s="138"/>
      <c r="I34" s="138"/>
      <c r="J34" s="138"/>
      <c r="K34" s="138"/>
      <c r="L34" s="138"/>
      <c r="M34" s="138">
        <v>600.5395264157017</v>
      </c>
      <c r="N34" s="138"/>
      <c r="O34" s="138"/>
      <c r="P34" s="138">
        <v>386.4779395713015</v>
      </c>
      <c r="Q34" s="138"/>
      <c r="R34" s="138"/>
      <c r="S34" s="138"/>
      <c r="T34" s="138"/>
      <c r="U34" s="138"/>
      <c r="V34" s="138"/>
      <c r="W34" s="138"/>
      <c r="X34" s="138"/>
      <c r="Y34" s="138"/>
      <c r="Z34" s="138"/>
      <c r="AA34" s="138"/>
      <c r="AB34" s="138"/>
      <c r="AC34" s="138"/>
      <c r="AD34" s="138"/>
      <c r="AE34" s="138"/>
      <c r="AF34" s="138"/>
      <c r="AG34" s="138"/>
      <c r="AH34" s="138">
        <v>381.42354818514315</v>
      </c>
      <c r="AI34" s="138"/>
      <c r="AJ34" s="138"/>
      <c r="AK34" s="138"/>
      <c r="AL34" s="138"/>
      <c r="AM34" s="138"/>
      <c r="AN34" s="138"/>
      <c r="AO34" s="138"/>
      <c r="AP34" s="138"/>
      <c r="AQ34" s="138"/>
    </row>
    <row r="35" spans="1:43" ht="12" customHeight="1">
      <c r="A35" s="107"/>
      <c r="B35" s="106"/>
      <c r="C35" s="130">
        <v>19</v>
      </c>
      <c r="D35" s="138"/>
      <c r="E35" s="138"/>
      <c r="F35" s="138"/>
      <c r="G35" s="138"/>
      <c r="H35" s="138"/>
      <c r="I35" s="138"/>
      <c r="J35" s="138"/>
      <c r="K35" s="138"/>
      <c r="L35" s="138"/>
      <c r="M35" s="138">
        <v>535.4764315625729</v>
      </c>
      <c r="N35" s="138"/>
      <c r="O35" s="138"/>
      <c r="P35" s="138">
        <v>475.48154163944844</v>
      </c>
      <c r="Q35" s="138"/>
      <c r="R35" s="138"/>
      <c r="S35" s="138"/>
      <c r="T35" s="138"/>
      <c r="U35" s="138"/>
      <c r="V35" s="138"/>
      <c r="W35" s="138"/>
      <c r="X35" s="138"/>
      <c r="Y35" s="138"/>
      <c r="Z35" s="138"/>
      <c r="AA35" s="138"/>
      <c r="AB35" s="138"/>
      <c r="AC35" s="138"/>
      <c r="AD35" s="138"/>
      <c r="AE35" s="138"/>
      <c r="AF35" s="138"/>
      <c r="AG35" s="138"/>
      <c r="AH35" s="138">
        <v>384.00114098970295</v>
      </c>
      <c r="AI35" s="138"/>
      <c r="AJ35" s="138"/>
      <c r="AK35" s="138"/>
      <c r="AL35" s="138"/>
      <c r="AM35" s="138"/>
      <c r="AN35" s="138"/>
      <c r="AO35" s="138"/>
      <c r="AP35" s="138"/>
      <c r="AQ35" s="138"/>
    </row>
    <row r="36" spans="1:43" ht="12" customHeight="1">
      <c r="A36" s="107"/>
      <c r="B36" s="106"/>
      <c r="C36" s="130">
        <v>20</v>
      </c>
      <c r="D36" s="138"/>
      <c r="E36" s="138"/>
      <c r="F36" s="138"/>
      <c r="G36" s="138"/>
      <c r="H36" s="138"/>
      <c r="I36" s="138"/>
      <c r="J36" s="138"/>
      <c r="K36" s="138"/>
      <c r="L36" s="138"/>
      <c r="M36" s="138"/>
      <c r="N36" s="138"/>
      <c r="O36" s="138"/>
      <c r="P36" s="138">
        <v>490.7633445088329</v>
      </c>
      <c r="Q36" s="138"/>
      <c r="R36" s="138"/>
      <c r="S36" s="138"/>
      <c r="T36" s="138"/>
      <c r="U36" s="138"/>
      <c r="V36" s="138"/>
      <c r="W36" s="138"/>
      <c r="X36" s="138"/>
      <c r="Y36" s="138"/>
      <c r="Z36" s="138"/>
      <c r="AA36" s="138"/>
      <c r="AB36" s="138"/>
      <c r="AC36" s="138"/>
      <c r="AD36" s="138"/>
      <c r="AE36" s="138"/>
      <c r="AF36" s="138"/>
      <c r="AG36" s="138"/>
      <c r="AH36" s="138">
        <v>392.1217789206183</v>
      </c>
      <c r="AI36" s="138"/>
      <c r="AJ36" s="138"/>
      <c r="AK36" s="138"/>
      <c r="AL36" s="138"/>
      <c r="AM36" s="138"/>
      <c r="AN36" s="138"/>
      <c r="AO36" s="138"/>
      <c r="AP36" s="138"/>
      <c r="AQ36" s="138"/>
    </row>
    <row r="37" spans="1:43" ht="12" customHeight="1">
      <c r="A37" s="107"/>
      <c r="B37" s="106"/>
      <c r="C37" s="130">
        <v>21</v>
      </c>
      <c r="D37" s="138"/>
      <c r="E37" s="138"/>
      <c r="F37" s="138"/>
      <c r="G37" s="138"/>
      <c r="H37" s="138"/>
      <c r="I37" s="138"/>
      <c r="J37" s="138"/>
      <c r="K37" s="138"/>
      <c r="L37" s="138"/>
      <c r="M37" s="138"/>
      <c r="N37" s="138"/>
      <c r="O37" s="138"/>
      <c r="P37" s="138">
        <v>475.03650098393956</v>
      </c>
      <c r="Q37" s="138"/>
      <c r="R37" s="138"/>
      <c r="S37" s="138"/>
      <c r="T37" s="138"/>
      <c r="U37" s="138"/>
      <c r="V37" s="138"/>
      <c r="W37" s="138"/>
      <c r="X37" s="138"/>
      <c r="Y37" s="138"/>
      <c r="Z37" s="138"/>
      <c r="AA37" s="138"/>
      <c r="AB37" s="138"/>
      <c r="AC37" s="138"/>
      <c r="AD37" s="138"/>
      <c r="AE37" s="138"/>
      <c r="AF37" s="138"/>
      <c r="AG37" s="138"/>
      <c r="AH37" s="138">
        <v>334.73920053438195</v>
      </c>
      <c r="AI37" s="138"/>
      <c r="AJ37" s="138"/>
      <c r="AK37" s="138"/>
      <c r="AL37" s="138"/>
      <c r="AM37" s="138"/>
      <c r="AN37" s="138"/>
      <c r="AO37" s="138"/>
      <c r="AP37" s="138"/>
      <c r="AQ37" s="138"/>
    </row>
    <row r="38" spans="1:43" ht="12" customHeight="1">
      <c r="A38" s="107"/>
      <c r="B38" s="106"/>
      <c r="C38" s="130">
        <v>22</v>
      </c>
      <c r="D38" s="138"/>
      <c r="E38" s="138"/>
      <c r="F38" s="138"/>
      <c r="G38" s="138"/>
      <c r="H38" s="138"/>
      <c r="I38" s="138"/>
      <c r="J38" s="138"/>
      <c r="K38" s="138"/>
      <c r="L38" s="138"/>
      <c r="M38" s="138"/>
      <c r="N38" s="138"/>
      <c r="O38" s="138"/>
      <c r="P38" s="138">
        <v>496.2487742057444</v>
      </c>
      <c r="Q38" s="138"/>
      <c r="R38" s="138"/>
      <c r="S38" s="138"/>
      <c r="T38" s="138"/>
      <c r="U38" s="138"/>
      <c r="V38" s="138"/>
      <c r="W38" s="138"/>
      <c r="X38" s="138"/>
      <c r="Y38" s="138"/>
      <c r="Z38" s="138"/>
      <c r="AA38" s="138"/>
      <c r="AB38" s="138"/>
      <c r="AC38" s="138"/>
      <c r="AD38" s="138"/>
      <c r="AE38" s="138"/>
      <c r="AF38" s="138"/>
      <c r="AG38" s="138"/>
      <c r="AH38" s="138">
        <v>305.9787695796847</v>
      </c>
      <c r="AI38" s="138"/>
      <c r="AJ38" s="138"/>
      <c r="AK38" s="138"/>
      <c r="AL38" s="138"/>
      <c r="AM38" s="138"/>
      <c r="AN38" s="138"/>
      <c r="AO38" s="138"/>
      <c r="AP38" s="138"/>
      <c r="AQ38" s="138"/>
    </row>
    <row r="39" spans="1:43" ht="12" customHeight="1">
      <c r="A39" s="107"/>
      <c r="B39" s="106"/>
      <c r="C39" s="130">
        <v>23</v>
      </c>
      <c r="D39" s="138"/>
      <c r="E39" s="138"/>
      <c r="F39" s="138"/>
      <c r="G39" s="138"/>
      <c r="H39" s="138"/>
      <c r="I39" s="138"/>
      <c r="J39" s="138"/>
      <c r="K39" s="138"/>
      <c r="L39" s="138"/>
      <c r="M39" s="138"/>
      <c r="N39" s="138"/>
      <c r="O39" s="138"/>
      <c r="P39" s="138">
        <v>482.5850550184946</v>
      </c>
      <c r="Q39" s="138"/>
      <c r="R39" s="138"/>
      <c r="S39" s="138"/>
      <c r="T39" s="138"/>
      <c r="U39" s="138"/>
      <c r="V39" s="138"/>
      <c r="W39" s="138"/>
      <c r="X39" s="138"/>
      <c r="Y39" s="138"/>
      <c r="Z39" s="138"/>
      <c r="AA39" s="138"/>
      <c r="AB39" s="138"/>
      <c r="AC39" s="138"/>
      <c r="AD39" s="138"/>
      <c r="AE39" s="138"/>
      <c r="AF39" s="138"/>
      <c r="AG39" s="138"/>
      <c r="AH39" s="138">
        <v>342.6546337384794</v>
      </c>
      <c r="AI39" s="138"/>
      <c r="AJ39" s="138"/>
      <c r="AK39" s="138"/>
      <c r="AL39" s="138"/>
      <c r="AM39" s="138"/>
      <c r="AN39" s="138"/>
      <c r="AO39" s="138"/>
      <c r="AP39" s="138"/>
      <c r="AQ39" s="138"/>
    </row>
    <row r="40" spans="1:43" ht="12" customHeight="1">
      <c r="A40" s="107"/>
      <c r="B40" s="106"/>
      <c r="C40" s="130">
        <v>24</v>
      </c>
      <c r="D40" s="138"/>
      <c r="E40" s="138"/>
      <c r="F40" s="138"/>
      <c r="G40" s="138"/>
      <c r="H40" s="138"/>
      <c r="I40" s="138"/>
      <c r="J40" s="138"/>
      <c r="K40" s="138"/>
      <c r="L40" s="138"/>
      <c r="M40" s="138"/>
      <c r="N40" s="138"/>
      <c r="O40" s="138"/>
      <c r="P40" s="138">
        <v>508.92647517600483</v>
      </c>
      <c r="Q40" s="138"/>
      <c r="R40" s="138"/>
      <c r="S40" s="138"/>
      <c r="T40" s="138"/>
      <c r="U40" s="138"/>
      <c r="V40" s="138"/>
      <c r="W40" s="138"/>
      <c r="X40" s="138"/>
      <c r="Y40" s="138"/>
      <c r="Z40" s="138"/>
      <c r="AA40" s="138"/>
      <c r="AB40" s="138"/>
      <c r="AC40" s="138"/>
      <c r="AD40" s="138"/>
      <c r="AE40" s="138"/>
      <c r="AF40" s="138"/>
      <c r="AG40" s="138"/>
      <c r="AH40" s="138">
        <v>330.1291032623042</v>
      </c>
      <c r="AI40" s="138"/>
      <c r="AJ40" s="138"/>
      <c r="AK40" s="138"/>
      <c r="AL40" s="138"/>
      <c r="AM40" s="138"/>
      <c r="AN40" s="138"/>
      <c r="AO40" s="138"/>
      <c r="AP40" s="138"/>
      <c r="AQ40" s="138"/>
    </row>
    <row r="41" spans="1:43" ht="12" customHeight="1">
      <c r="A41" s="107"/>
      <c r="B41" s="106"/>
      <c r="C41" s="130">
        <v>25</v>
      </c>
      <c r="D41" s="138"/>
      <c r="E41" s="138"/>
      <c r="F41" s="138"/>
      <c r="G41" s="138"/>
      <c r="H41" s="138"/>
      <c r="I41" s="138"/>
      <c r="J41" s="138"/>
      <c r="K41" s="138"/>
      <c r="L41" s="138"/>
      <c r="M41" s="138"/>
      <c r="N41" s="138"/>
      <c r="O41" s="138"/>
      <c r="P41" s="138">
        <v>532.4314660530708</v>
      </c>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row>
    <row r="42" spans="1:43" ht="12" customHeight="1">
      <c r="A42" s="107"/>
      <c r="B42" s="106"/>
      <c r="C42" s="130">
        <v>26</v>
      </c>
      <c r="D42" s="138"/>
      <c r="E42" s="138"/>
      <c r="F42" s="138"/>
      <c r="G42" s="138"/>
      <c r="H42" s="138"/>
      <c r="I42" s="138"/>
      <c r="J42" s="138"/>
      <c r="K42" s="138"/>
      <c r="L42" s="138"/>
      <c r="M42" s="138"/>
      <c r="N42" s="138"/>
      <c r="O42" s="138"/>
      <c r="P42" s="138">
        <v>491.3266053893344</v>
      </c>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row>
    <row r="43" spans="1:43" ht="12" customHeight="1">
      <c r="A43" s="107"/>
      <c r="B43" s="108"/>
      <c r="C43" s="130">
        <v>27</v>
      </c>
      <c r="D43" s="138"/>
      <c r="E43" s="138"/>
      <c r="F43" s="138"/>
      <c r="G43" s="138"/>
      <c r="H43" s="138"/>
      <c r="I43" s="138"/>
      <c r="J43" s="138"/>
      <c r="K43" s="138"/>
      <c r="L43" s="138"/>
      <c r="M43" s="138"/>
      <c r="N43" s="138"/>
      <c r="O43" s="138"/>
      <c r="P43" s="138">
        <v>519.34825810884</v>
      </c>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row>
    <row r="44" spans="1:43" ht="12" customHeight="1">
      <c r="A44" s="107"/>
      <c r="B44" s="108"/>
      <c r="C44" s="130">
        <v>28</v>
      </c>
      <c r="D44" s="138"/>
      <c r="E44" s="138"/>
      <c r="F44" s="138"/>
      <c r="G44" s="138"/>
      <c r="H44" s="138"/>
      <c r="I44" s="138"/>
      <c r="J44" s="138"/>
      <c r="K44" s="138"/>
      <c r="L44" s="138"/>
      <c r="M44" s="138"/>
      <c r="N44" s="138"/>
      <c r="O44" s="138"/>
      <c r="P44" s="138">
        <v>522.2950763710908</v>
      </c>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row>
    <row r="45" spans="1:43" ht="12" customHeight="1">
      <c r="A45" s="107"/>
      <c r="B45" s="108"/>
      <c r="C45" s="130">
        <v>29</v>
      </c>
      <c r="D45" s="138"/>
      <c r="E45" s="138"/>
      <c r="F45" s="138"/>
      <c r="G45" s="138"/>
      <c r="H45" s="138"/>
      <c r="I45" s="138"/>
      <c r="J45" s="138"/>
      <c r="K45" s="138"/>
      <c r="L45" s="138"/>
      <c r="M45" s="138"/>
      <c r="N45" s="138"/>
      <c r="O45" s="138"/>
      <c r="P45" s="138">
        <v>601.3394765591602</v>
      </c>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row>
    <row r="46" spans="1:43" ht="12" customHeight="1">
      <c r="A46" s="107"/>
      <c r="B46" s="108"/>
      <c r="C46" s="130">
        <v>30</v>
      </c>
      <c r="D46" s="138"/>
      <c r="E46" s="138"/>
      <c r="F46" s="138"/>
      <c r="G46" s="138"/>
      <c r="H46" s="138"/>
      <c r="I46" s="138"/>
      <c r="J46" s="138"/>
      <c r="K46" s="138"/>
      <c r="L46" s="138"/>
      <c r="M46" s="138"/>
      <c r="N46" s="138"/>
      <c r="O46" s="138"/>
      <c r="P46" s="138">
        <v>562.3303850560416</v>
      </c>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row>
    <row r="47" spans="1:43" ht="12" customHeight="1">
      <c r="A47" s="107"/>
      <c r="B47" s="108"/>
      <c r="C47" s="130">
        <v>31</v>
      </c>
      <c r="D47" s="138"/>
      <c r="E47" s="138"/>
      <c r="F47" s="138"/>
      <c r="G47" s="138"/>
      <c r="H47" s="138"/>
      <c r="I47" s="138"/>
      <c r="J47" s="138"/>
      <c r="K47" s="138"/>
      <c r="L47" s="138"/>
      <c r="M47" s="138"/>
      <c r="N47" s="138"/>
      <c r="O47" s="138"/>
      <c r="P47" s="138">
        <v>565.6400726171165</v>
      </c>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row>
    <row r="48" spans="1:43" ht="12" customHeight="1">
      <c r="A48" s="107"/>
      <c r="B48" s="108"/>
      <c r="C48" s="130">
        <v>32</v>
      </c>
      <c r="D48" s="138"/>
      <c r="E48" s="138"/>
      <c r="F48" s="138"/>
      <c r="G48" s="138"/>
      <c r="H48" s="138"/>
      <c r="I48" s="138"/>
      <c r="J48" s="138"/>
      <c r="K48" s="138"/>
      <c r="L48" s="138"/>
      <c r="M48" s="138"/>
      <c r="N48" s="138"/>
      <c r="O48" s="138"/>
      <c r="P48" s="138">
        <v>712.5578284376568</v>
      </c>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row>
    <row r="49" spans="1:43" ht="12" customHeight="1">
      <c r="A49" s="106"/>
      <c r="B49" s="106"/>
      <c r="C49" s="130">
        <v>33</v>
      </c>
      <c r="D49" s="138"/>
      <c r="E49" s="138"/>
      <c r="F49" s="138"/>
      <c r="G49" s="138"/>
      <c r="H49" s="138"/>
      <c r="I49" s="138"/>
      <c r="J49" s="138"/>
      <c r="K49" s="138"/>
      <c r="L49" s="138"/>
      <c r="M49" s="138"/>
      <c r="N49" s="138"/>
      <c r="O49" s="138"/>
      <c r="P49" s="138">
        <v>526.5192138561132</v>
      </c>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row>
    <row r="50" spans="1:43" ht="12" customHeight="1">
      <c r="A50" s="106"/>
      <c r="B50" s="106"/>
      <c r="C50" s="130">
        <v>34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row>
    <row r="51" spans="1:43" ht="12" customHeight="1">
      <c r="A51" s="106"/>
      <c r="B51" s="106"/>
      <c r="C51" s="130">
        <v>35</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row>
    <row r="52" spans="1:43" ht="12" customHeight="1">
      <c r="A52" s="106"/>
      <c r="B52" s="106"/>
      <c r="C52" s="130">
        <v>36</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row>
    <row r="53" spans="4:43" ht="12" customHeight="1">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row>
    <row r="54" spans="3:36" ht="36" customHeight="1">
      <c r="C54" s="243" t="s">
        <v>1585</v>
      </c>
      <c r="D54" s="243"/>
      <c r="E54" s="243"/>
      <c r="F54" s="243"/>
      <c r="G54" s="243"/>
      <c r="H54" s="243"/>
      <c r="I54" s="243"/>
      <c r="J54" s="243"/>
      <c r="K54" s="243"/>
      <c r="L54" s="243"/>
      <c r="M54" s="243"/>
      <c r="N54" s="243"/>
      <c r="O54" s="243"/>
      <c r="P54" s="243"/>
      <c r="Q54" s="109"/>
      <c r="R54" s="109"/>
      <c r="S54" s="102"/>
      <c r="T54" s="102"/>
      <c r="U54" s="102"/>
      <c r="V54" s="102"/>
      <c r="W54" s="102"/>
      <c r="X54" s="102"/>
      <c r="Y54" s="102"/>
      <c r="Z54" s="102"/>
      <c r="AA54" s="102"/>
      <c r="AB54" s="102"/>
      <c r="AC54" s="102"/>
      <c r="AD54" s="102"/>
      <c r="AE54" s="102"/>
      <c r="AF54" s="101"/>
      <c r="AG54" s="101"/>
      <c r="AH54" s="101"/>
      <c r="AI54" s="101"/>
      <c r="AJ54" s="101"/>
    </row>
    <row r="55" spans="3:36" ht="12" customHeight="1">
      <c r="C55" s="27" t="s">
        <v>941</v>
      </c>
      <c r="D55" s="102"/>
      <c r="E55" s="102"/>
      <c r="F55" s="102"/>
      <c r="G55" s="102"/>
      <c r="H55" s="102"/>
      <c r="I55" s="102"/>
      <c r="J55" s="102"/>
      <c r="K55" s="102"/>
      <c r="L55" s="102"/>
      <c r="M55" s="102"/>
      <c r="N55" s="102"/>
      <c r="O55" s="102"/>
      <c r="P55" s="102"/>
      <c r="Q55" s="109"/>
      <c r="R55" s="109"/>
      <c r="S55" s="102"/>
      <c r="T55" s="102"/>
      <c r="U55" s="102"/>
      <c r="V55" s="102"/>
      <c r="W55" s="102"/>
      <c r="X55" s="102"/>
      <c r="Y55" s="102"/>
      <c r="Z55" s="102"/>
      <c r="AA55" s="102"/>
      <c r="AB55" s="102"/>
      <c r="AC55" s="102"/>
      <c r="AD55" s="102"/>
      <c r="AE55" s="102"/>
      <c r="AF55" s="101"/>
      <c r="AG55" s="101"/>
      <c r="AH55" s="101"/>
      <c r="AI55" s="101"/>
      <c r="AJ55" s="101"/>
    </row>
    <row r="56" spans="3:36" ht="11.25" customHeight="1">
      <c r="C56" s="71"/>
      <c r="D56" s="102"/>
      <c r="E56" s="102"/>
      <c r="F56" s="102"/>
      <c r="G56" s="102"/>
      <c r="H56" s="102"/>
      <c r="I56" s="102"/>
      <c r="J56" s="102"/>
      <c r="K56" s="102"/>
      <c r="L56" s="102"/>
      <c r="M56" s="102"/>
      <c r="N56" s="102"/>
      <c r="O56" s="102"/>
      <c r="P56" s="102"/>
      <c r="Q56" s="109"/>
      <c r="R56" s="109"/>
      <c r="S56" s="102"/>
      <c r="T56" s="102"/>
      <c r="U56" s="102"/>
      <c r="V56" s="102"/>
      <c r="W56" s="102"/>
      <c r="X56" s="102"/>
      <c r="Y56" s="102"/>
      <c r="Z56" s="102"/>
      <c r="AA56" s="102"/>
      <c r="AB56" s="102"/>
      <c r="AC56" s="102"/>
      <c r="AD56" s="102"/>
      <c r="AE56" s="102"/>
      <c r="AF56" s="101"/>
      <c r="AG56" s="101"/>
      <c r="AH56" s="101"/>
      <c r="AI56" s="101"/>
      <c r="AJ56" s="101"/>
    </row>
    <row r="57" spans="3:36" ht="11.25" customHeight="1">
      <c r="C57" s="61"/>
      <c r="D57" s="102"/>
      <c r="E57" s="102"/>
      <c r="F57" s="102"/>
      <c r="G57" s="102"/>
      <c r="H57" s="102"/>
      <c r="I57" s="102"/>
      <c r="J57" s="102"/>
      <c r="K57" s="110"/>
      <c r="L57" s="102"/>
      <c r="M57" s="102"/>
      <c r="N57" s="102"/>
      <c r="O57" s="102"/>
      <c r="P57" s="102"/>
      <c r="Q57" s="109"/>
      <c r="R57" s="109"/>
      <c r="S57" s="102"/>
      <c r="T57" s="102"/>
      <c r="U57" s="102"/>
      <c r="V57" s="102"/>
      <c r="W57" s="102"/>
      <c r="X57" s="102"/>
      <c r="Y57" s="102"/>
      <c r="Z57" s="102"/>
      <c r="AA57" s="102"/>
      <c r="AB57" s="102"/>
      <c r="AC57" s="102"/>
      <c r="AD57" s="102"/>
      <c r="AE57" s="102"/>
      <c r="AF57" s="101"/>
      <c r="AG57" s="101"/>
      <c r="AH57" s="101"/>
      <c r="AI57" s="101"/>
      <c r="AJ57" s="101"/>
    </row>
    <row r="58" spans="4:36" ht="11.25" customHeight="1">
      <c r="D58" s="102"/>
      <c r="E58" s="102"/>
      <c r="F58" s="102"/>
      <c r="G58" s="102"/>
      <c r="H58" s="102"/>
      <c r="I58" s="102"/>
      <c r="J58" s="102"/>
      <c r="K58" s="110"/>
      <c r="L58" s="102"/>
      <c r="M58" s="102"/>
      <c r="N58" s="102"/>
      <c r="O58" s="102"/>
      <c r="P58" s="102"/>
      <c r="Q58" s="109"/>
      <c r="R58" s="109"/>
      <c r="S58" s="102"/>
      <c r="T58" s="102"/>
      <c r="U58" s="102"/>
      <c r="V58" s="102"/>
      <c r="W58" s="102"/>
      <c r="X58" s="102"/>
      <c r="Y58" s="102"/>
      <c r="Z58" s="102"/>
      <c r="AA58" s="102"/>
      <c r="AB58" s="102"/>
      <c r="AC58" s="102"/>
      <c r="AD58" s="102"/>
      <c r="AE58" s="102"/>
      <c r="AF58" s="101"/>
      <c r="AG58" s="101"/>
      <c r="AH58" s="101"/>
      <c r="AI58" s="101"/>
      <c r="AJ58" s="101"/>
    </row>
    <row r="59" spans="4:36" ht="11.25" customHeight="1">
      <c r="D59" s="102"/>
      <c r="E59" s="102"/>
      <c r="F59" s="102"/>
      <c r="G59" s="102"/>
      <c r="H59" s="102"/>
      <c r="I59" s="102"/>
      <c r="J59" s="102"/>
      <c r="K59" s="110"/>
      <c r="L59" s="102"/>
      <c r="M59" s="102"/>
      <c r="N59" s="102"/>
      <c r="O59" s="102"/>
      <c r="P59" s="102"/>
      <c r="Q59" s="109"/>
      <c r="R59" s="109"/>
      <c r="S59" s="102"/>
      <c r="T59" s="102"/>
      <c r="U59" s="102"/>
      <c r="V59" s="102"/>
      <c r="W59" s="102"/>
      <c r="X59" s="102"/>
      <c r="Y59" s="102"/>
      <c r="Z59" s="102"/>
      <c r="AA59" s="102"/>
      <c r="AB59" s="102"/>
      <c r="AC59" s="102"/>
      <c r="AD59" s="102"/>
      <c r="AE59" s="102"/>
      <c r="AF59" s="101"/>
      <c r="AG59" s="101"/>
      <c r="AH59" s="101"/>
      <c r="AI59" s="101"/>
      <c r="AJ59" s="101"/>
    </row>
    <row r="60" spans="1:36" ht="11.25" customHeight="1">
      <c r="A60" s="26"/>
      <c r="D60" s="102"/>
      <c r="E60" s="102"/>
      <c r="F60" s="102"/>
      <c r="G60" s="102"/>
      <c r="H60" s="111"/>
      <c r="I60" s="102"/>
      <c r="J60" s="102"/>
      <c r="K60" s="110"/>
      <c r="L60" s="102"/>
      <c r="M60" s="102"/>
      <c r="N60" s="102"/>
      <c r="O60" s="102"/>
      <c r="P60" s="102"/>
      <c r="Q60" s="109"/>
      <c r="R60" s="109"/>
      <c r="S60" s="102"/>
      <c r="T60" s="102"/>
      <c r="U60" s="102"/>
      <c r="V60" s="102"/>
      <c r="W60" s="102"/>
      <c r="X60" s="102"/>
      <c r="Y60" s="102"/>
      <c r="Z60" s="102"/>
      <c r="AA60" s="102"/>
      <c r="AB60" s="102"/>
      <c r="AC60" s="102"/>
      <c r="AD60" s="102"/>
      <c r="AE60" s="102"/>
      <c r="AF60" s="101"/>
      <c r="AG60" s="101"/>
      <c r="AH60" s="101"/>
      <c r="AI60" s="101"/>
      <c r="AJ60" s="101"/>
    </row>
    <row r="61" spans="1:36" ht="11.25" customHeight="1">
      <c r="A61" s="58"/>
      <c r="D61" s="102"/>
      <c r="E61" s="102"/>
      <c r="F61" s="102"/>
      <c r="G61" s="102"/>
      <c r="H61" s="102"/>
      <c r="I61" s="102"/>
      <c r="J61" s="102"/>
      <c r="K61" s="110"/>
      <c r="L61" s="102"/>
      <c r="M61" s="102"/>
      <c r="N61" s="102"/>
      <c r="O61" s="102"/>
      <c r="P61" s="102"/>
      <c r="Q61" s="109"/>
      <c r="R61" s="109"/>
      <c r="S61" s="102"/>
      <c r="T61" s="102"/>
      <c r="U61" s="102"/>
      <c r="V61" s="102"/>
      <c r="W61" s="102"/>
      <c r="X61" s="102"/>
      <c r="Y61" s="102"/>
      <c r="Z61" s="102"/>
      <c r="AA61" s="102"/>
      <c r="AB61" s="102"/>
      <c r="AC61" s="102"/>
      <c r="AD61" s="102"/>
      <c r="AE61" s="102"/>
      <c r="AF61" s="101"/>
      <c r="AG61" s="101"/>
      <c r="AH61" s="101"/>
      <c r="AI61" s="101"/>
      <c r="AJ61" s="101"/>
    </row>
    <row r="62" spans="4:36" ht="11.25" customHeight="1">
      <c r="D62" s="102"/>
      <c r="E62" s="102"/>
      <c r="F62" s="102"/>
      <c r="G62" s="102"/>
      <c r="H62" s="102"/>
      <c r="I62" s="102"/>
      <c r="J62" s="102"/>
      <c r="K62" s="102"/>
      <c r="L62" s="102"/>
      <c r="M62" s="102"/>
      <c r="N62" s="102"/>
      <c r="O62" s="102"/>
      <c r="P62" s="102"/>
      <c r="Q62" s="109"/>
      <c r="R62" s="109"/>
      <c r="S62" s="102"/>
      <c r="T62" s="102"/>
      <c r="U62" s="102"/>
      <c r="V62" s="102"/>
      <c r="W62" s="102"/>
      <c r="X62" s="102"/>
      <c r="Y62" s="102"/>
      <c r="Z62" s="102"/>
      <c r="AA62" s="102"/>
      <c r="AB62" s="102"/>
      <c r="AC62" s="102"/>
      <c r="AD62" s="102"/>
      <c r="AE62" s="102"/>
      <c r="AF62" s="101"/>
      <c r="AG62" s="101"/>
      <c r="AH62" s="101"/>
      <c r="AI62" s="101"/>
      <c r="AJ62" s="101"/>
    </row>
    <row r="63" spans="4:36" ht="11.25" customHeight="1">
      <c r="D63" s="102"/>
      <c r="E63" s="102"/>
      <c r="F63" s="102"/>
      <c r="G63" s="102"/>
      <c r="H63" s="112"/>
      <c r="I63" s="102"/>
      <c r="J63" s="102"/>
      <c r="K63" s="102"/>
      <c r="L63" s="102"/>
      <c r="M63" s="102"/>
      <c r="N63" s="102"/>
      <c r="O63" s="102"/>
      <c r="P63" s="102"/>
      <c r="Q63" s="109"/>
      <c r="R63" s="109"/>
      <c r="S63" s="102"/>
      <c r="T63" s="102"/>
      <c r="U63" s="102"/>
      <c r="V63" s="102"/>
      <c r="W63" s="102"/>
      <c r="X63" s="102"/>
      <c r="Y63" s="102"/>
      <c r="Z63" s="102"/>
      <c r="AA63" s="102"/>
      <c r="AB63" s="102"/>
      <c r="AC63" s="102"/>
      <c r="AD63" s="102"/>
      <c r="AE63" s="102"/>
      <c r="AF63" s="101"/>
      <c r="AG63" s="101"/>
      <c r="AH63" s="101"/>
      <c r="AI63" s="101"/>
      <c r="AJ63" s="101"/>
    </row>
    <row r="64" spans="4:36" ht="11.25" customHeight="1">
      <c r="D64" s="102"/>
      <c r="E64" s="102"/>
      <c r="F64" s="102"/>
      <c r="G64" s="102"/>
      <c r="H64" s="102"/>
      <c r="I64" s="102"/>
      <c r="J64" s="102"/>
      <c r="K64" s="102"/>
      <c r="L64" s="102"/>
      <c r="M64" s="102"/>
      <c r="N64" s="102"/>
      <c r="O64" s="102"/>
      <c r="P64" s="102"/>
      <c r="Q64" s="109"/>
      <c r="R64" s="109"/>
      <c r="S64" s="102"/>
      <c r="T64" s="102"/>
      <c r="U64" s="102"/>
      <c r="V64" s="102"/>
      <c r="W64" s="102"/>
      <c r="X64" s="102"/>
      <c r="Y64" s="102"/>
      <c r="Z64" s="102"/>
      <c r="AA64" s="102"/>
      <c r="AB64" s="102"/>
      <c r="AC64" s="102"/>
      <c r="AD64" s="102"/>
      <c r="AE64" s="102"/>
      <c r="AF64" s="101"/>
      <c r="AG64" s="101"/>
      <c r="AH64" s="101"/>
      <c r="AI64" s="101"/>
      <c r="AJ64" s="101"/>
    </row>
    <row r="65" spans="4:36" ht="11.25" customHeight="1">
      <c r="D65" s="102"/>
      <c r="E65" s="102"/>
      <c r="F65" s="102"/>
      <c r="G65" s="102"/>
      <c r="H65" s="102"/>
      <c r="I65" s="102"/>
      <c r="J65" s="102"/>
      <c r="K65" s="102"/>
      <c r="L65" s="102"/>
      <c r="M65" s="102"/>
      <c r="N65" s="102"/>
      <c r="O65" s="102"/>
      <c r="P65" s="102"/>
      <c r="Q65" s="109"/>
      <c r="R65" s="109"/>
      <c r="S65" s="102"/>
      <c r="T65" s="102"/>
      <c r="U65" s="102"/>
      <c r="V65" s="102"/>
      <c r="W65" s="102"/>
      <c r="X65" s="102"/>
      <c r="Y65" s="102"/>
      <c r="Z65" s="102"/>
      <c r="AA65" s="102"/>
      <c r="AB65" s="102"/>
      <c r="AC65" s="102"/>
      <c r="AD65" s="102"/>
      <c r="AE65" s="102"/>
      <c r="AF65" s="101"/>
      <c r="AG65" s="101"/>
      <c r="AH65" s="101"/>
      <c r="AI65" s="101"/>
      <c r="AJ65" s="101"/>
    </row>
    <row r="90" spans="5:14" ht="11.25" customHeight="1">
      <c r="E90" s="106"/>
      <c r="F90" s="106"/>
      <c r="G90" s="106"/>
      <c r="N90" s="106"/>
    </row>
    <row r="91" spans="5:14" ht="11.25" customHeight="1">
      <c r="E91" s="106"/>
      <c r="F91" s="113"/>
      <c r="G91" s="106"/>
      <c r="N91" s="113"/>
    </row>
    <row r="92" spans="5:14" ht="11.25" customHeight="1">
      <c r="E92" s="106"/>
      <c r="F92" s="113"/>
      <c r="G92" s="106"/>
      <c r="N92" s="113"/>
    </row>
    <row r="93" spans="5:14" ht="11.25" customHeight="1">
      <c r="E93" s="106"/>
      <c r="F93" s="113"/>
      <c r="G93" s="106"/>
      <c r="N93" s="113"/>
    </row>
    <row r="94" spans="5:14" ht="11.25" customHeight="1">
      <c r="E94" s="106"/>
      <c r="F94" s="113"/>
      <c r="G94" s="106"/>
      <c r="N94" s="113"/>
    </row>
    <row r="95" spans="5:14" ht="11.25" customHeight="1">
      <c r="E95" s="106"/>
      <c r="F95" s="113"/>
      <c r="G95" s="106"/>
      <c r="N95" s="113"/>
    </row>
    <row r="96" spans="5:14" ht="11.25" customHeight="1">
      <c r="E96" s="106"/>
      <c r="F96" s="113"/>
      <c r="G96" s="106"/>
      <c r="N96" s="113"/>
    </row>
    <row r="97" spans="5:14" ht="11.25" customHeight="1">
      <c r="E97" s="106"/>
      <c r="F97" s="113"/>
      <c r="G97" s="106"/>
      <c r="N97" s="113"/>
    </row>
    <row r="98" spans="5:14" ht="11.25" customHeight="1">
      <c r="E98" s="106"/>
      <c r="F98" s="113"/>
      <c r="G98" s="106"/>
      <c r="N98" s="113"/>
    </row>
    <row r="99" spans="5:14" ht="11.25" customHeight="1">
      <c r="E99" s="106"/>
      <c r="F99" s="113"/>
      <c r="G99" s="106"/>
      <c r="N99" s="113"/>
    </row>
    <row r="100" spans="5:14" ht="11.25" customHeight="1">
      <c r="E100" s="106"/>
      <c r="F100" s="113"/>
      <c r="G100" s="106"/>
      <c r="N100" s="113"/>
    </row>
    <row r="101" spans="5:14" ht="11.25" customHeight="1">
      <c r="E101" s="106"/>
      <c r="F101" s="113"/>
      <c r="G101" s="106"/>
      <c r="N101" s="113"/>
    </row>
    <row r="102" spans="5:14" ht="11.25" customHeight="1">
      <c r="E102" s="106"/>
      <c r="F102" s="113"/>
      <c r="G102" s="106"/>
      <c r="N102" s="113"/>
    </row>
    <row r="103" spans="5:14" ht="11.25" customHeight="1">
      <c r="E103" s="106"/>
      <c r="F103" s="113"/>
      <c r="G103" s="106"/>
      <c r="N103" s="113"/>
    </row>
    <row r="104" spans="5:14" ht="11.25" customHeight="1">
      <c r="E104" s="106"/>
      <c r="F104" s="113"/>
      <c r="G104" s="106"/>
      <c r="N104" s="113"/>
    </row>
    <row r="105" spans="5:14" ht="11.25" customHeight="1">
      <c r="E105" s="106"/>
      <c r="F105" s="113"/>
      <c r="G105" s="106"/>
      <c r="N105" s="113"/>
    </row>
    <row r="106" spans="5:14" ht="11.25" customHeight="1">
      <c r="E106" s="106"/>
      <c r="F106" s="113"/>
      <c r="G106" s="106"/>
      <c r="N106" s="113"/>
    </row>
    <row r="107" spans="5:14" ht="11.25" customHeight="1">
      <c r="E107" s="106"/>
      <c r="F107" s="113"/>
      <c r="G107" s="106"/>
      <c r="N107" s="113"/>
    </row>
    <row r="108" spans="5:14" ht="11.25" customHeight="1">
      <c r="E108" s="106"/>
      <c r="F108" s="113"/>
      <c r="G108" s="106"/>
      <c r="N108" s="113"/>
    </row>
    <row r="109" spans="5:14" ht="11.25" customHeight="1">
      <c r="E109" s="106"/>
      <c r="F109" s="113"/>
      <c r="G109" s="106"/>
      <c r="N109" s="113"/>
    </row>
    <row r="110" spans="5:14" ht="11.25" customHeight="1">
      <c r="E110" s="106"/>
      <c r="F110" s="113"/>
      <c r="G110" s="106"/>
      <c r="N110" s="113"/>
    </row>
    <row r="111" spans="5:14" ht="11.25" customHeight="1">
      <c r="E111" s="106"/>
      <c r="F111" s="113"/>
      <c r="G111" s="106"/>
      <c r="N111" s="113"/>
    </row>
    <row r="112" spans="5:14" ht="11.25" customHeight="1">
      <c r="E112" s="106"/>
      <c r="F112" s="113"/>
      <c r="G112" s="106"/>
      <c r="N112" s="113"/>
    </row>
    <row r="113" spans="5:14" ht="11.25" customHeight="1">
      <c r="E113" s="106"/>
      <c r="F113" s="113"/>
      <c r="G113" s="106"/>
      <c r="N113" s="113"/>
    </row>
    <row r="114" spans="5:14" ht="11.25" customHeight="1">
      <c r="E114" s="106"/>
      <c r="F114" s="113"/>
      <c r="G114" s="106"/>
      <c r="N114" s="113"/>
    </row>
    <row r="115" spans="5:14" ht="11.25" customHeight="1">
      <c r="E115" s="106"/>
      <c r="F115" s="106"/>
      <c r="G115" s="106"/>
      <c r="N115" s="106"/>
    </row>
    <row r="116" spans="5:14" ht="11.25" customHeight="1">
      <c r="E116" s="106"/>
      <c r="F116" s="106"/>
      <c r="G116" s="106"/>
      <c r="N116" s="106"/>
    </row>
    <row r="117" spans="5:14" ht="11.25" customHeight="1">
      <c r="E117" s="106"/>
      <c r="F117" s="106"/>
      <c r="G117" s="106"/>
      <c r="N117" s="106"/>
    </row>
    <row r="118" spans="5:14" ht="11.25" customHeight="1">
      <c r="E118" s="106"/>
      <c r="F118" s="106"/>
      <c r="G118" s="106"/>
      <c r="N118" s="106"/>
    </row>
  </sheetData>
  <mergeCells count="1">
    <mergeCell ref="C54:P54"/>
  </mergeCell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2:AI113"/>
  <sheetViews>
    <sheetView showGridLines="0" workbookViewId="0" topLeftCell="A1"/>
  </sheetViews>
  <sheetFormatPr defaultColWidth="8.00390625" defaultRowHeight="12"/>
  <cols>
    <col min="1" max="2" width="2.7109375" style="64" customWidth="1"/>
    <col min="3" max="3" width="37.00390625" style="64" customWidth="1"/>
    <col min="4" max="17" width="8.00390625" style="64" customWidth="1"/>
    <col min="18" max="18" width="16.00390625" style="18" customWidth="1"/>
    <col min="19" max="19" width="9.140625" style="18" customWidth="1"/>
    <col min="20" max="16384" width="8.00390625" style="64" customWidth="1"/>
  </cols>
  <sheetData>
    <row r="2" ht="12">
      <c r="S2" s="17"/>
    </row>
    <row r="3" ht="12">
      <c r="C3" s="47" t="s">
        <v>542</v>
      </c>
    </row>
    <row r="4" ht="12">
      <c r="C4" s="47" t="s">
        <v>544</v>
      </c>
    </row>
    <row r="6" spans="3:31" ht="17.25">
      <c r="C6" s="65" t="s">
        <v>944</v>
      </c>
      <c r="Q6" s="144"/>
      <c r="R6" s="146"/>
      <c r="S6" s="147"/>
      <c r="T6" s="142"/>
      <c r="U6" s="142"/>
      <c r="V6" s="142"/>
      <c r="W6" s="142"/>
      <c r="X6" s="142"/>
      <c r="Y6" s="142"/>
      <c r="Z6" s="142"/>
      <c r="AA6" s="142"/>
      <c r="AB6" s="142"/>
      <c r="AC6" s="142"/>
      <c r="AD6" s="144"/>
      <c r="AE6" s="144"/>
    </row>
    <row r="7" spans="3:32" ht="12.75">
      <c r="C7" s="56" t="s">
        <v>1618</v>
      </c>
      <c r="Q7" s="145"/>
      <c r="R7" s="147"/>
      <c r="S7" s="147"/>
      <c r="T7" s="144"/>
      <c r="U7" s="144"/>
      <c r="V7" s="145"/>
      <c r="W7" s="144"/>
      <c r="X7" s="144"/>
      <c r="Y7" s="144"/>
      <c r="Z7" s="144"/>
      <c r="AA7" s="145"/>
      <c r="AB7" s="144"/>
      <c r="AC7" s="144"/>
      <c r="AD7" s="144"/>
      <c r="AE7" s="144"/>
      <c r="AF7" s="139" t="s">
        <v>943</v>
      </c>
    </row>
    <row r="8" spans="17:31" ht="12">
      <c r="Q8" s="144"/>
      <c r="R8" s="147"/>
      <c r="S8" s="147"/>
      <c r="T8" s="144"/>
      <c r="U8" s="144"/>
      <c r="V8" s="144"/>
      <c r="W8" s="144"/>
      <c r="X8" s="144"/>
      <c r="Y8" s="144"/>
      <c r="Z8" s="144"/>
      <c r="AA8" s="144"/>
      <c r="AB8" s="144"/>
      <c r="AC8" s="144"/>
      <c r="AD8" s="144"/>
      <c r="AE8" s="144"/>
    </row>
    <row r="9" spans="17:35" ht="12">
      <c r="Q9" s="144"/>
      <c r="R9" s="148"/>
      <c r="S9" s="147"/>
      <c r="T9" s="144"/>
      <c r="U9" s="144"/>
      <c r="V9" s="144"/>
      <c r="W9" s="144"/>
      <c r="X9" s="144"/>
      <c r="Y9" s="144"/>
      <c r="Z9" s="144"/>
      <c r="AA9" s="144"/>
      <c r="AB9" s="144"/>
      <c r="AC9" s="144"/>
      <c r="AD9" s="144"/>
      <c r="AE9" s="144"/>
      <c r="AF9" s="64" t="s">
        <v>342</v>
      </c>
      <c r="AG9" s="64" t="s">
        <v>343</v>
      </c>
      <c r="AH9" s="64">
        <v>268.6142556841422</v>
      </c>
      <c r="AI9" s="64" t="s">
        <v>903</v>
      </c>
    </row>
    <row r="10" spans="4:35" ht="12">
      <c r="D10" s="67">
        <v>2011</v>
      </c>
      <c r="E10" s="67"/>
      <c r="F10" s="67"/>
      <c r="G10" s="67"/>
      <c r="H10" s="67"/>
      <c r="I10" s="67"/>
      <c r="J10" s="67"/>
      <c r="K10" s="67"/>
      <c r="L10" s="154"/>
      <c r="M10" s="154"/>
      <c r="N10" s="154"/>
      <c r="Q10" s="144"/>
      <c r="R10" s="148"/>
      <c r="S10" s="147"/>
      <c r="T10" s="144"/>
      <c r="U10" s="144"/>
      <c r="V10" s="149"/>
      <c r="W10" s="150"/>
      <c r="X10" s="144"/>
      <c r="Y10" s="144"/>
      <c r="Z10" s="144"/>
      <c r="AA10" s="144"/>
      <c r="AB10" s="144"/>
      <c r="AC10" s="144"/>
      <c r="AD10" s="144"/>
      <c r="AE10" s="144"/>
      <c r="AF10" s="64" t="s">
        <v>102</v>
      </c>
      <c r="AG10" s="64" t="s">
        <v>103</v>
      </c>
      <c r="AH10" s="64">
        <v>268.15029007521827</v>
      </c>
      <c r="AI10" s="64">
        <v>2009</v>
      </c>
    </row>
    <row r="11" spans="3:35" ht="13.5">
      <c r="C11" s="68" t="s">
        <v>968</v>
      </c>
      <c r="D11" s="67"/>
      <c r="E11" s="67"/>
      <c r="F11" s="67"/>
      <c r="G11" s="67"/>
      <c r="H11" s="67"/>
      <c r="I11" s="154"/>
      <c r="J11" s="67"/>
      <c r="K11" s="67"/>
      <c r="L11" s="154"/>
      <c r="M11" s="156"/>
      <c r="N11" s="154"/>
      <c r="Q11" s="144"/>
      <c r="R11" s="146"/>
      <c r="S11" s="146"/>
      <c r="T11" s="144"/>
      <c r="U11" s="144"/>
      <c r="V11" s="144"/>
      <c r="W11" s="150"/>
      <c r="X11" s="144"/>
      <c r="Y11" s="144"/>
      <c r="Z11" s="144"/>
      <c r="AA11" s="144"/>
      <c r="AB11" s="144"/>
      <c r="AC11" s="144"/>
      <c r="AD11" s="144"/>
      <c r="AE11" s="144"/>
      <c r="AF11" s="64" t="s">
        <v>364</v>
      </c>
      <c r="AG11" s="64" t="s">
        <v>365</v>
      </c>
      <c r="AH11" s="64">
        <v>262.7078110722149</v>
      </c>
      <c r="AI11" s="64">
        <v>2009</v>
      </c>
    </row>
    <row r="12" spans="1:35" ht="12.75">
      <c r="A12" s="66"/>
      <c r="B12" s="66"/>
      <c r="C12" s="64" t="s">
        <v>533</v>
      </c>
      <c r="D12" s="140">
        <v>173.38342192144918</v>
      </c>
      <c r="E12" s="66"/>
      <c r="F12" s="66"/>
      <c r="G12" s="66"/>
      <c r="H12" s="66"/>
      <c r="I12" s="142"/>
      <c r="J12" s="145"/>
      <c r="K12" s="145"/>
      <c r="L12" s="145"/>
      <c r="M12" s="143"/>
      <c r="N12" s="142"/>
      <c r="Q12" s="144"/>
      <c r="R12" s="146"/>
      <c r="S12" s="151"/>
      <c r="T12" s="144"/>
      <c r="U12" s="144"/>
      <c r="V12" s="144"/>
      <c r="W12" s="150"/>
      <c r="X12" s="144"/>
      <c r="Y12" s="144"/>
      <c r="Z12" s="144"/>
      <c r="AA12" s="144"/>
      <c r="AB12" s="144"/>
      <c r="AC12" s="144"/>
      <c r="AD12" s="144"/>
      <c r="AE12" s="144"/>
      <c r="AF12" s="64" t="s">
        <v>376</v>
      </c>
      <c r="AG12" s="64" t="s">
        <v>377</v>
      </c>
      <c r="AH12" s="64">
        <v>228.40709360493938</v>
      </c>
      <c r="AI12" s="64">
        <v>2009</v>
      </c>
    </row>
    <row r="13" spans="1:34" ht="12.75">
      <c r="A13" s="66"/>
      <c r="B13" s="66"/>
      <c r="C13" s="95" t="s">
        <v>954</v>
      </c>
      <c r="D13" s="66">
        <v>736.1476461580397</v>
      </c>
      <c r="E13" s="66"/>
      <c r="G13" s="66"/>
      <c r="H13" s="66"/>
      <c r="I13" s="145"/>
      <c r="J13" s="145"/>
      <c r="K13" s="145"/>
      <c r="L13" s="145"/>
      <c r="M13" s="143"/>
      <c r="N13" s="142"/>
      <c r="Q13" s="144"/>
      <c r="R13" s="148"/>
      <c r="S13" s="147"/>
      <c r="T13" s="144"/>
      <c r="U13" s="144"/>
      <c r="V13" s="144"/>
      <c r="W13" s="150"/>
      <c r="X13" s="144"/>
      <c r="Y13" s="144"/>
      <c r="Z13" s="144"/>
      <c r="AA13" s="144"/>
      <c r="AB13" s="144"/>
      <c r="AC13" s="144"/>
      <c r="AD13" s="144"/>
      <c r="AE13" s="144"/>
      <c r="AF13" s="64" t="s">
        <v>909</v>
      </c>
      <c r="AH13" s="64">
        <v>220.11902252767135</v>
      </c>
    </row>
    <row r="14" spans="1:35" ht="12.75">
      <c r="A14" s="66"/>
      <c r="B14" s="66"/>
      <c r="C14" s="95" t="s">
        <v>953</v>
      </c>
      <c r="D14" s="66">
        <v>547.7814256845184</v>
      </c>
      <c r="E14" s="66"/>
      <c r="F14" s="66"/>
      <c r="G14" s="66"/>
      <c r="H14" s="66"/>
      <c r="I14" s="145"/>
      <c r="J14" s="145"/>
      <c r="K14" s="145"/>
      <c r="L14" s="145"/>
      <c r="M14" s="143"/>
      <c r="N14" s="142"/>
      <c r="Q14" s="144"/>
      <c r="R14" s="146"/>
      <c r="S14" s="146"/>
      <c r="T14" s="144"/>
      <c r="U14" s="144"/>
      <c r="V14" s="144"/>
      <c r="W14" s="150"/>
      <c r="X14" s="144"/>
      <c r="Y14" s="144"/>
      <c r="Z14" s="144"/>
      <c r="AA14" s="144"/>
      <c r="AB14" s="144"/>
      <c r="AC14" s="144"/>
      <c r="AD14" s="144"/>
      <c r="AE14" s="144"/>
      <c r="AF14" s="64" t="s">
        <v>340</v>
      </c>
      <c r="AG14" s="64" t="s">
        <v>341</v>
      </c>
      <c r="AH14" s="64">
        <v>219.37887968458878</v>
      </c>
      <c r="AI14" s="64" t="s">
        <v>903</v>
      </c>
    </row>
    <row r="15" spans="3:35" ht="12.75">
      <c r="C15" s="95" t="s">
        <v>952</v>
      </c>
      <c r="D15" s="66">
        <v>493.9889972987236</v>
      </c>
      <c r="E15" s="66"/>
      <c r="F15" s="66"/>
      <c r="G15" s="66"/>
      <c r="H15" s="66"/>
      <c r="I15" s="145"/>
      <c r="J15" s="144"/>
      <c r="K15" s="144"/>
      <c r="L15" s="144"/>
      <c r="M15" s="143"/>
      <c r="N15" s="142"/>
      <c r="Q15" s="144"/>
      <c r="R15" s="146"/>
      <c r="S15" s="147"/>
      <c r="T15" s="144"/>
      <c r="U15" s="144"/>
      <c r="V15" s="144"/>
      <c r="W15" s="150"/>
      <c r="X15" s="144"/>
      <c r="Y15" s="144"/>
      <c r="Z15" s="144"/>
      <c r="AA15" s="144"/>
      <c r="AB15" s="144"/>
      <c r="AC15" s="144"/>
      <c r="AD15" s="144"/>
      <c r="AE15" s="144"/>
      <c r="AF15" s="64" t="s">
        <v>149</v>
      </c>
      <c r="AG15" s="64" t="s">
        <v>150</v>
      </c>
      <c r="AH15" s="64">
        <v>198.82274532206483</v>
      </c>
      <c r="AI15" s="64" t="s">
        <v>903</v>
      </c>
    </row>
    <row r="16" spans="3:34" ht="12.75">
      <c r="C16" s="95" t="s">
        <v>951</v>
      </c>
      <c r="D16" s="66">
        <v>483.64145729360666</v>
      </c>
      <c r="F16" s="66"/>
      <c r="G16" s="66"/>
      <c r="H16" s="66"/>
      <c r="I16" s="144"/>
      <c r="J16" s="144"/>
      <c r="K16" s="144"/>
      <c r="L16" s="145"/>
      <c r="M16" s="143"/>
      <c r="N16" s="142"/>
      <c r="Q16" s="144"/>
      <c r="R16" s="148"/>
      <c r="S16" s="147"/>
      <c r="T16" s="144"/>
      <c r="U16" s="144"/>
      <c r="V16" s="144"/>
      <c r="W16" s="150"/>
      <c r="X16" s="144"/>
      <c r="Y16" s="144"/>
      <c r="Z16" s="144"/>
      <c r="AA16" s="144"/>
      <c r="AB16" s="144"/>
      <c r="AC16" s="144"/>
      <c r="AD16" s="144"/>
      <c r="AE16" s="144"/>
      <c r="AF16" s="64" t="s">
        <v>320</v>
      </c>
      <c r="AG16" s="64" t="s">
        <v>321</v>
      </c>
      <c r="AH16" s="64">
        <v>191.46608315098467</v>
      </c>
    </row>
    <row r="17" spans="3:35" ht="12.75">
      <c r="C17" s="95" t="s">
        <v>950</v>
      </c>
      <c r="D17" s="66">
        <v>482.0586316960667</v>
      </c>
      <c r="F17" s="66"/>
      <c r="G17" s="66"/>
      <c r="H17" s="66"/>
      <c r="I17" s="145"/>
      <c r="J17" s="145"/>
      <c r="K17" s="145"/>
      <c r="L17" s="145"/>
      <c r="M17" s="143"/>
      <c r="N17" s="142"/>
      <c r="Q17" s="144"/>
      <c r="R17" s="146"/>
      <c r="S17" s="151"/>
      <c r="T17" s="144"/>
      <c r="U17" s="144"/>
      <c r="V17" s="144"/>
      <c r="W17" s="150"/>
      <c r="X17" s="144"/>
      <c r="Y17" s="144"/>
      <c r="Z17" s="144"/>
      <c r="AA17" s="144"/>
      <c r="AB17" s="144"/>
      <c r="AC17" s="144"/>
      <c r="AD17" s="144"/>
      <c r="AE17" s="144"/>
      <c r="AF17" s="64" t="s">
        <v>356</v>
      </c>
      <c r="AG17" s="64" t="s">
        <v>357</v>
      </c>
      <c r="AH17" s="64">
        <v>191.33488847534926</v>
      </c>
      <c r="AI17" s="64" t="s">
        <v>903</v>
      </c>
    </row>
    <row r="18" spans="1:35" ht="12.75">
      <c r="A18" s="66"/>
      <c r="B18" s="66"/>
      <c r="C18" s="95" t="s">
        <v>949</v>
      </c>
      <c r="D18" s="66">
        <v>476.9547525250069</v>
      </c>
      <c r="F18" s="66"/>
      <c r="G18" s="66"/>
      <c r="H18" s="66"/>
      <c r="I18" s="145"/>
      <c r="J18" s="145"/>
      <c r="K18" s="145"/>
      <c r="L18" s="145"/>
      <c r="M18" s="143"/>
      <c r="N18" s="142"/>
      <c r="Q18" s="144"/>
      <c r="R18" s="148"/>
      <c r="S18" s="147"/>
      <c r="T18" s="144"/>
      <c r="U18" s="144"/>
      <c r="V18" s="144"/>
      <c r="W18" s="150"/>
      <c r="X18" s="144"/>
      <c r="Y18" s="144"/>
      <c r="Z18" s="144"/>
      <c r="AA18" s="144"/>
      <c r="AB18" s="144"/>
      <c r="AC18" s="144"/>
      <c r="AD18" s="144"/>
      <c r="AE18" s="144"/>
      <c r="AF18" s="64" t="s">
        <v>358</v>
      </c>
      <c r="AG18" s="64" t="s">
        <v>359</v>
      </c>
      <c r="AH18" s="64">
        <v>190.69233950570754</v>
      </c>
      <c r="AI18" s="64" t="s">
        <v>903</v>
      </c>
    </row>
    <row r="19" spans="1:34" ht="12">
      <c r="A19" s="66"/>
      <c r="B19" s="66"/>
      <c r="C19" s="95" t="s">
        <v>948</v>
      </c>
      <c r="D19" s="66">
        <v>466.1338159935819</v>
      </c>
      <c r="F19" s="66"/>
      <c r="G19" s="66"/>
      <c r="H19" s="66"/>
      <c r="I19" s="80"/>
      <c r="J19" s="80"/>
      <c r="K19" s="80"/>
      <c r="L19" s="80"/>
      <c r="M19" s="143"/>
      <c r="N19" s="142"/>
      <c r="Q19" s="144"/>
      <c r="R19" s="150"/>
      <c r="S19" s="147"/>
      <c r="T19" s="144"/>
      <c r="U19" s="144"/>
      <c r="V19" s="144"/>
      <c r="W19" s="150"/>
      <c r="X19" s="144"/>
      <c r="Y19" s="144"/>
      <c r="Z19" s="144"/>
      <c r="AA19" s="144"/>
      <c r="AB19" s="150"/>
      <c r="AC19" s="152"/>
      <c r="AD19" s="144"/>
      <c r="AE19" s="144"/>
      <c r="AG19" s="95" t="s">
        <v>533</v>
      </c>
      <c r="AH19" s="64">
        <v>67.38343114934355</v>
      </c>
    </row>
    <row r="20" spans="3:31" ht="12">
      <c r="C20" s="95" t="s">
        <v>947</v>
      </c>
      <c r="D20" s="66">
        <v>459.91830175950327</v>
      </c>
      <c r="F20" s="66"/>
      <c r="G20" s="66"/>
      <c r="H20" s="66"/>
      <c r="I20" s="80"/>
      <c r="J20" s="80"/>
      <c r="K20" s="80"/>
      <c r="L20" s="80"/>
      <c r="M20" s="143"/>
      <c r="N20" s="142"/>
      <c r="Q20" s="144"/>
      <c r="R20" s="147"/>
      <c r="S20" s="147"/>
      <c r="T20" s="144"/>
      <c r="U20" s="144"/>
      <c r="V20" s="144"/>
      <c r="W20" s="150"/>
      <c r="X20" s="144"/>
      <c r="Y20" s="144"/>
      <c r="Z20" s="144"/>
      <c r="AA20" s="144"/>
      <c r="AB20" s="144"/>
      <c r="AC20" s="144"/>
      <c r="AD20" s="144"/>
      <c r="AE20" s="144"/>
    </row>
    <row r="21" spans="3:31" ht="12.75">
      <c r="C21" s="95" t="s">
        <v>946</v>
      </c>
      <c r="D21" s="66">
        <v>459.5797557366781</v>
      </c>
      <c r="F21" s="66"/>
      <c r="G21" s="66"/>
      <c r="H21" s="66"/>
      <c r="I21" s="144"/>
      <c r="J21" s="145"/>
      <c r="K21" s="145"/>
      <c r="L21" s="144"/>
      <c r="M21" s="143"/>
      <c r="N21" s="66"/>
      <c r="Q21" s="144"/>
      <c r="R21" s="146"/>
      <c r="S21" s="147"/>
      <c r="T21" s="144"/>
      <c r="U21" s="144"/>
      <c r="V21" s="144"/>
      <c r="W21" s="144"/>
      <c r="X21" s="144"/>
      <c r="Y21" s="144"/>
      <c r="Z21" s="144"/>
      <c r="AA21" s="144"/>
      <c r="AB21" s="144"/>
      <c r="AC21" s="144"/>
      <c r="AD21" s="144"/>
      <c r="AE21" s="144"/>
    </row>
    <row r="22" spans="3:31" ht="12.75">
      <c r="C22" s="95" t="s">
        <v>945</v>
      </c>
      <c r="D22" s="66">
        <v>459.0852282915002</v>
      </c>
      <c r="F22" s="66"/>
      <c r="G22" s="66"/>
      <c r="H22" s="66"/>
      <c r="I22" s="145"/>
      <c r="J22" s="145"/>
      <c r="K22" s="145"/>
      <c r="L22" s="145"/>
      <c r="M22" s="143"/>
      <c r="N22" s="66"/>
      <c r="Q22" s="144"/>
      <c r="R22" s="147"/>
      <c r="S22" s="153"/>
      <c r="T22" s="144"/>
      <c r="U22" s="144"/>
      <c r="V22" s="144"/>
      <c r="W22" s="144"/>
      <c r="X22" s="144"/>
      <c r="Y22" s="144"/>
      <c r="Z22" s="144"/>
      <c r="AA22" s="144"/>
      <c r="AB22" s="144"/>
      <c r="AC22" s="144"/>
      <c r="AD22" s="144"/>
      <c r="AE22" s="144"/>
    </row>
    <row r="23" spans="5:31" ht="12.75">
      <c r="E23" s="67"/>
      <c r="F23" s="67"/>
      <c r="G23" s="67"/>
      <c r="H23" s="67"/>
      <c r="I23" s="145"/>
      <c r="J23" s="145"/>
      <c r="K23" s="145"/>
      <c r="L23" s="145"/>
      <c r="M23" s="156"/>
      <c r="N23" s="67"/>
      <c r="Q23" s="144"/>
      <c r="R23" s="146"/>
      <c r="S23" s="146"/>
      <c r="T23" s="144"/>
      <c r="U23" s="144"/>
      <c r="V23" s="144"/>
      <c r="W23" s="144"/>
      <c r="X23" s="144"/>
      <c r="Y23" s="144"/>
      <c r="Z23" s="144"/>
      <c r="AA23" s="144"/>
      <c r="AB23" s="144"/>
      <c r="AC23" s="144"/>
      <c r="AD23" s="144"/>
      <c r="AE23" s="144"/>
    </row>
    <row r="24" spans="1:31" ht="13.5">
      <c r="A24" s="66"/>
      <c r="B24" s="66"/>
      <c r="C24" s="68" t="s">
        <v>973</v>
      </c>
      <c r="D24" s="66"/>
      <c r="E24" s="66"/>
      <c r="F24" s="66"/>
      <c r="G24" s="66"/>
      <c r="H24" s="66"/>
      <c r="I24" s="142"/>
      <c r="J24" s="142"/>
      <c r="K24" s="142"/>
      <c r="L24" s="142"/>
      <c r="M24" s="143"/>
      <c r="N24" s="66"/>
      <c r="Q24" s="144"/>
      <c r="R24" s="146"/>
      <c r="S24" s="151"/>
      <c r="T24" s="144"/>
      <c r="U24" s="144"/>
      <c r="V24" s="144"/>
      <c r="W24" s="144"/>
      <c r="X24" s="144"/>
      <c r="Y24" s="144"/>
      <c r="Z24" s="144"/>
      <c r="AA24" s="144"/>
      <c r="AB24" s="144"/>
      <c r="AC24" s="144"/>
      <c r="AD24" s="144"/>
      <c r="AE24" s="144"/>
    </row>
    <row r="25" spans="1:14" ht="12.75">
      <c r="A25" s="66"/>
      <c r="B25" s="66"/>
      <c r="C25" s="64" t="s">
        <v>533</v>
      </c>
      <c r="D25" s="66">
        <v>118.76260431852387</v>
      </c>
      <c r="E25" s="66"/>
      <c r="F25" s="66"/>
      <c r="G25" s="66"/>
      <c r="H25" s="66"/>
      <c r="I25" s="145"/>
      <c r="J25" s="142"/>
      <c r="K25" s="142"/>
      <c r="L25" s="142"/>
      <c r="M25" s="143"/>
      <c r="N25" s="66"/>
    </row>
    <row r="26" spans="1:19" ht="12.75">
      <c r="A26" s="66"/>
      <c r="B26" s="66"/>
      <c r="C26" s="95" t="s">
        <v>955</v>
      </c>
      <c r="D26" s="66">
        <v>441.6795687291313</v>
      </c>
      <c r="E26" s="66"/>
      <c r="F26" s="66"/>
      <c r="G26" s="66"/>
      <c r="H26" s="66"/>
      <c r="I26" s="145"/>
      <c r="J26" s="142"/>
      <c r="K26" s="142"/>
      <c r="L26" s="66"/>
      <c r="M26" s="69"/>
      <c r="N26" s="66"/>
      <c r="R26" s="17"/>
      <c r="S26" s="45"/>
    </row>
    <row r="27" spans="3:18" ht="12.75">
      <c r="C27" s="95" t="s">
        <v>960</v>
      </c>
      <c r="D27" s="66">
        <v>338.262524341624</v>
      </c>
      <c r="F27" s="66"/>
      <c r="G27" s="66"/>
      <c r="H27" s="66"/>
      <c r="I27" s="145"/>
      <c r="J27" s="142"/>
      <c r="K27" s="142"/>
      <c r="L27" s="66"/>
      <c r="M27" s="69"/>
      <c r="N27" s="66"/>
      <c r="R27" s="17"/>
    </row>
    <row r="28" spans="3:14" ht="12.75">
      <c r="C28" s="95" t="s">
        <v>959</v>
      </c>
      <c r="D28" s="66">
        <v>316.23695161852913</v>
      </c>
      <c r="E28" s="66"/>
      <c r="F28" s="66"/>
      <c r="G28" s="66"/>
      <c r="H28" s="66"/>
      <c r="I28" s="145"/>
      <c r="J28" s="142"/>
      <c r="K28" s="142"/>
      <c r="M28" s="69"/>
      <c r="N28" s="66"/>
    </row>
    <row r="29" spans="3:19" ht="12.75">
      <c r="C29" s="95" t="s">
        <v>958</v>
      </c>
      <c r="D29" s="66">
        <v>291.3564627284796</v>
      </c>
      <c r="E29" s="66"/>
      <c r="F29" s="66"/>
      <c r="G29" s="66"/>
      <c r="H29" s="66"/>
      <c r="I29" s="145"/>
      <c r="J29" s="142"/>
      <c r="K29" s="142"/>
      <c r="L29" s="142"/>
      <c r="M29" s="143"/>
      <c r="N29" s="142"/>
      <c r="O29" s="144"/>
      <c r="R29" s="17"/>
      <c r="S29" s="70"/>
    </row>
    <row r="30" spans="1:18" ht="12.75">
      <c r="A30" s="66"/>
      <c r="B30" s="66"/>
      <c r="C30" s="95" t="s">
        <v>974</v>
      </c>
      <c r="D30" s="66">
        <v>277.961044284812</v>
      </c>
      <c r="E30" s="66"/>
      <c r="G30" s="66"/>
      <c r="H30" s="66"/>
      <c r="I30" s="80"/>
      <c r="J30" s="142"/>
      <c r="K30" s="142"/>
      <c r="L30" s="145"/>
      <c r="M30" s="145"/>
      <c r="N30" s="142"/>
      <c r="O30" s="144"/>
      <c r="R30" s="46"/>
    </row>
    <row r="31" spans="1:18" ht="12.75">
      <c r="A31" s="66"/>
      <c r="B31" s="66"/>
      <c r="C31" s="95" t="s">
        <v>957</v>
      </c>
      <c r="D31" s="66">
        <v>264.72361282205856</v>
      </c>
      <c r="E31" s="66"/>
      <c r="F31" s="66"/>
      <c r="G31" s="66"/>
      <c r="H31" s="66"/>
      <c r="I31" s="80"/>
      <c r="J31" s="142"/>
      <c r="K31" s="142"/>
      <c r="L31" s="145"/>
      <c r="M31" s="145"/>
      <c r="N31" s="142"/>
      <c r="O31" s="144"/>
      <c r="R31" s="46"/>
    </row>
    <row r="32" spans="3:18" ht="12.75">
      <c r="C32" s="95" t="s">
        <v>956</v>
      </c>
      <c r="D32" s="66">
        <v>258.14255657248117</v>
      </c>
      <c r="E32" s="66"/>
      <c r="F32" s="66"/>
      <c r="G32" s="66"/>
      <c r="H32" s="66"/>
      <c r="I32" s="145"/>
      <c r="J32" s="142"/>
      <c r="K32" s="142"/>
      <c r="L32" s="142"/>
      <c r="M32" s="143"/>
      <c r="N32" s="142"/>
      <c r="O32" s="144"/>
      <c r="R32" s="46"/>
    </row>
    <row r="33" spans="3:19" ht="12.75">
      <c r="C33" s="95" t="s">
        <v>938</v>
      </c>
      <c r="D33" s="66">
        <v>256.7363570262722</v>
      </c>
      <c r="E33" s="66"/>
      <c r="F33" s="66"/>
      <c r="G33" s="66"/>
      <c r="H33" s="66"/>
      <c r="I33" s="145"/>
      <c r="J33" s="142"/>
      <c r="K33" s="142"/>
      <c r="L33" s="142"/>
      <c r="M33" s="143"/>
      <c r="N33" s="142"/>
      <c r="O33" s="144"/>
      <c r="R33" s="17"/>
      <c r="S33" s="46"/>
    </row>
    <row r="34" spans="3:19" ht="12.75">
      <c r="C34" s="95" t="s">
        <v>966</v>
      </c>
      <c r="D34" s="66">
        <v>242.3</v>
      </c>
      <c r="E34" s="66"/>
      <c r="F34" s="66"/>
      <c r="G34" s="66"/>
      <c r="H34" s="66"/>
      <c r="I34" s="145"/>
      <c r="J34" s="142"/>
      <c r="K34" s="142"/>
      <c r="L34" s="142"/>
      <c r="M34" s="143"/>
      <c r="N34" s="142"/>
      <c r="O34" s="144"/>
      <c r="R34" s="46"/>
      <c r="S34" s="71"/>
    </row>
    <row r="35" spans="1:19" ht="12" customHeight="1">
      <c r="A35" s="72"/>
      <c r="B35" s="72"/>
      <c r="C35" s="95" t="s">
        <v>394</v>
      </c>
      <c r="D35" s="66">
        <v>237.5</v>
      </c>
      <c r="E35" s="72"/>
      <c r="F35" s="72"/>
      <c r="G35" s="72"/>
      <c r="H35" s="72"/>
      <c r="I35" s="155"/>
      <c r="J35" s="155"/>
      <c r="K35" s="155"/>
      <c r="L35" s="72"/>
      <c r="M35" s="72"/>
      <c r="N35" s="72"/>
      <c r="R35" s="46"/>
      <c r="S35" s="73"/>
    </row>
    <row r="36" spans="1:19" ht="12" customHeight="1">
      <c r="A36" s="72"/>
      <c r="B36" s="72"/>
      <c r="E36" s="74"/>
      <c r="F36" s="74"/>
      <c r="G36" s="74"/>
      <c r="H36" s="157"/>
      <c r="I36" s="157"/>
      <c r="J36" s="157"/>
      <c r="K36" s="157"/>
      <c r="L36" s="74"/>
      <c r="M36" s="72"/>
      <c r="N36" s="72"/>
      <c r="R36" s="46"/>
      <c r="S36" s="75"/>
    </row>
    <row r="37" spans="1:19" ht="12" customHeight="1">
      <c r="A37" s="72"/>
      <c r="B37" s="72"/>
      <c r="C37" s="68" t="s">
        <v>972</v>
      </c>
      <c r="D37" s="67"/>
      <c r="H37" s="144"/>
      <c r="I37" s="144"/>
      <c r="J37" s="155"/>
      <c r="K37" s="155"/>
      <c r="L37" s="72"/>
      <c r="M37" s="72"/>
      <c r="N37" s="72"/>
      <c r="R37" s="46"/>
      <c r="S37" s="71"/>
    </row>
    <row r="38" spans="1:19" ht="12" customHeight="1">
      <c r="A38" s="72"/>
      <c r="B38" s="72"/>
      <c r="C38" s="95" t="s">
        <v>533</v>
      </c>
      <c r="D38" s="66">
        <v>67.38343114934355</v>
      </c>
      <c r="G38" s="95"/>
      <c r="H38" s="144"/>
      <c r="I38" s="145"/>
      <c r="J38" s="155"/>
      <c r="K38" s="155"/>
      <c r="L38" s="72"/>
      <c r="M38" s="72"/>
      <c r="N38" s="72"/>
      <c r="R38" s="46"/>
      <c r="S38" s="71"/>
    </row>
    <row r="39" spans="1:19" ht="12" customHeight="1">
      <c r="A39" s="72"/>
      <c r="B39" s="72"/>
      <c r="C39" s="95" t="s">
        <v>961</v>
      </c>
      <c r="D39" s="66">
        <v>268.6142556841422</v>
      </c>
      <c r="G39" s="95"/>
      <c r="H39" s="144"/>
      <c r="I39" s="145"/>
      <c r="J39" s="155"/>
      <c r="K39" s="155"/>
      <c r="L39" s="72"/>
      <c r="M39" s="72"/>
      <c r="N39" s="72"/>
      <c r="R39" s="46"/>
      <c r="S39" s="71"/>
    </row>
    <row r="40" spans="1:19" ht="12" customHeight="1">
      <c r="A40" s="72"/>
      <c r="B40" s="72"/>
      <c r="C40" s="95" t="s">
        <v>962</v>
      </c>
      <c r="D40" s="66">
        <v>268.15029007521827</v>
      </c>
      <c r="G40" s="95"/>
      <c r="H40" s="144"/>
      <c r="I40" s="145"/>
      <c r="J40" s="155"/>
      <c r="K40" s="155"/>
      <c r="L40" s="72"/>
      <c r="M40" s="72"/>
      <c r="N40" s="72"/>
      <c r="R40" s="46"/>
      <c r="S40" s="71"/>
    </row>
    <row r="41" spans="1:19" ht="12" customHeight="1">
      <c r="A41" s="72"/>
      <c r="B41" s="72"/>
      <c r="C41" s="95" t="s">
        <v>963</v>
      </c>
      <c r="D41" s="66">
        <v>262.7078110722149</v>
      </c>
      <c r="G41" s="95"/>
      <c r="H41" s="144"/>
      <c r="I41" s="145"/>
      <c r="J41" s="155"/>
      <c r="K41" s="155"/>
      <c r="L41" s="72"/>
      <c r="M41" s="72"/>
      <c r="N41" s="72"/>
      <c r="R41" s="46"/>
      <c r="S41" s="71"/>
    </row>
    <row r="42" spans="1:19" ht="12" customHeight="1">
      <c r="A42" s="72"/>
      <c r="B42" s="72"/>
      <c r="C42" s="95" t="s">
        <v>964</v>
      </c>
      <c r="D42" s="66">
        <v>228.40709360493938</v>
      </c>
      <c r="G42" s="95"/>
      <c r="H42" s="144"/>
      <c r="I42" s="145"/>
      <c r="J42" s="155"/>
      <c r="K42" s="155"/>
      <c r="L42" s="72"/>
      <c r="M42" s="72"/>
      <c r="N42" s="72"/>
      <c r="R42" s="46"/>
      <c r="S42" s="71"/>
    </row>
    <row r="43" spans="1:19" ht="12" customHeight="1">
      <c r="A43" s="72"/>
      <c r="B43" s="72"/>
      <c r="C43" s="95" t="s">
        <v>83</v>
      </c>
      <c r="D43" s="66">
        <v>220.11902252767135</v>
      </c>
      <c r="G43" s="95"/>
      <c r="H43" s="144"/>
      <c r="I43" s="80"/>
      <c r="J43" s="155"/>
      <c r="K43" s="155"/>
      <c r="L43" s="72"/>
      <c r="M43" s="72"/>
      <c r="N43" s="72"/>
      <c r="R43" s="46"/>
      <c r="S43" s="71"/>
    </row>
    <row r="44" spans="1:19" ht="12" customHeight="1">
      <c r="A44" s="72"/>
      <c r="B44" s="72"/>
      <c r="C44" s="95" t="s">
        <v>965</v>
      </c>
      <c r="D44" s="66">
        <v>219.37887968458878</v>
      </c>
      <c r="G44" s="95"/>
      <c r="H44" s="144"/>
      <c r="I44" s="80"/>
      <c r="J44" s="155"/>
      <c r="K44" s="155"/>
      <c r="L44" s="72"/>
      <c r="M44" s="72"/>
      <c r="N44" s="72"/>
      <c r="R44" s="46"/>
      <c r="S44" s="71"/>
    </row>
    <row r="45" spans="1:19" ht="12" customHeight="1">
      <c r="A45" s="72"/>
      <c r="B45" s="72"/>
      <c r="C45" s="95" t="s">
        <v>966</v>
      </c>
      <c r="D45" s="66">
        <v>191.46608315098467</v>
      </c>
      <c r="G45" s="95"/>
      <c r="H45" s="144"/>
      <c r="I45" s="145"/>
      <c r="J45" s="155"/>
      <c r="K45" s="155"/>
      <c r="L45" s="72"/>
      <c r="M45" s="72"/>
      <c r="N45" s="72"/>
      <c r="R45" s="46"/>
      <c r="S45" s="71"/>
    </row>
    <row r="46" spans="1:19" ht="12" customHeight="1">
      <c r="A46" s="72"/>
      <c r="B46" s="72"/>
      <c r="C46" s="95" t="s">
        <v>957</v>
      </c>
      <c r="D46" s="66">
        <v>191.33488847534926</v>
      </c>
      <c r="G46" s="95"/>
      <c r="H46" s="144"/>
      <c r="I46" s="145"/>
      <c r="J46" s="155"/>
      <c r="K46" s="155"/>
      <c r="L46" s="72"/>
      <c r="M46" s="72"/>
      <c r="N46" s="72"/>
      <c r="R46" s="46"/>
      <c r="S46" s="71"/>
    </row>
    <row r="47" spans="1:19" ht="12" customHeight="1">
      <c r="A47" s="72"/>
      <c r="B47" s="72"/>
      <c r="C47" s="95" t="s">
        <v>967</v>
      </c>
      <c r="D47" s="66">
        <v>190.69233950570754</v>
      </c>
      <c r="G47" s="95"/>
      <c r="H47" s="144"/>
      <c r="I47" s="145"/>
      <c r="J47" s="155"/>
      <c r="K47" s="155"/>
      <c r="L47" s="72"/>
      <c r="M47" s="72"/>
      <c r="N47" s="72"/>
      <c r="R47" s="46"/>
      <c r="S47" s="71"/>
    </row>
    <row r="48" spans="1:19" ht="12" customHeight="1">
      <c r="A48" s="72"/>
      <c r="B48" s="72"/>
      <c r="C48" s="95" t="s">
        <v>982</v>
      </c>
      <c r="D48" s="66">
        <v>189.8</v>
      </c>
      <c r="G48" s="95"/>
      <c r="H48" s="144"/>
      <c r="I48" s="144"/>
      <c r="J48" s="155"/>
      <c r="K48" s="155"/>
      <c r="L48" s="72"/>
      <c r="M48" s="72"/>
      <c r="N48" s="72"/>
      <c r="R48" s="46"/>
      <c r="S48" s="71"/>
    </row>
    <row r="49" spans="1:19" ht="12" customHeight="1">
      <c r="A49" s="72"/>
      <c r="B49" s="72"/>
      <c r="D49" s="66"/>
      <c r="E49" s="72"/>
      <c r="F49" s="72"/>
      <c r="G49" s="72"/>
      <c r="H49" s="155"/>
      <c r="I49" s="155"/>
      <c r="J49" s="155"/>
      <c r="K49" s="155"/>
      <c r="L49" s="72"/>
      <c r="M49" s="72"/>
      <c r="N49" s="72"/>
      <c r="R49" s="46"/>
      <c r="S49" s="71"/>
    </row>
    <row r="50" spans="1:19" ht="12" customHeight="1">
      <c r="A50" s="72"/>
      <c r="B50" s="72"/>
      <c r="C50" s="68" t="s">
        <v>971</v>
      </c>
      <c r="D50" s="66"/>
      <c r="E50" s="72"/>
      <c r="F50" s="72"/>
      <c r="G50" s="72"/>
      <c r="H50" s="155"/>
      <c r="I50" s="155"/>
      <c r="J50" s="155"/>
      <c r="K50" s="155"/>
      <c r="L50" s="72"/>
      <c r="M50" s="72"/>
      <c r="N50" s="72"/>
      <c r="R50" s="46"/>
      <c r="S50" s="71"/>
    </row>
    <row r="51" spans="1:19" ht="12" customHeight="1">
      <c r="A51" s="72"/>
      <c r="B51" s="72"/>
      <c r="C51" s="95" t="s">
        <v>533</v>
      </c>
      <c r="D51" s="132">
        <v>128.4895178545993</v>
      </c>
      <c r="E51" s="72"/>
      <c r="G51" s="95"/>
      <c r="H51" s="144"/>
      <c r="I51" s="144"/>
      <c r="J51" s="155"/>
      <c r="K51" s="155"/>
      <c r="L51" s="72"/>
      <c r="M51" s="72"/>
      <c r="N51" s="72"/>
      <c r="R51" s="46"/>
      <c r="S51" s="71"/>
    </row>
    <row r="52" spans="1:19" ht="12" customHeight="1">
      <c r="A52" s="72"/>
      <c r="B52" s="72"/>
      <c r="C52" s="95" t="s">
        <v>84</v>
      </c>
      <c r="D52" s="66">
        <v>283</v>
      </c>
      <c r="G52" s="95"/>
      <c r="H52" s="144"/>
      <c r="I52" s="145"/>
      <c r="J52" s="155"/>
      <c r="K52" s="155"/>
      <c r="L52" s="72"/>
      <c r="M52" s="72"/>
      <c r="N52" s="72"/>
      <c r="R52" s="46"/>
      <c r="S52" s="71"/>
    </row>
    <row r="53" spans="1:19" ht="12" customHeight="1">
      <c r="A53" s="72"/>
      <c r="B53" s="72"/>
      <c r="C53" s="95" t="s">
        <v>957</v>
      </c>
      <c r="D53" s="66">
        <v>269.96566456110924</v>
      </c>
      <c r="G53" s="95"/>
      <c r="H53" s="144"/>
      <c r="I53" s="145"/>
      <c r="J53" s="155"/>
      <c r="K53" s="155"/>
      <c r="L53" s="72"/>
      <c r="M53" s="72"/>
      <c r="N53" s="72"/>
      <c r="R53" s="46"/>
      <c r="S53" s="71"/>
    </row>
    <row r="54" spans="1:19" ht="12" customHeight="1">
      <c r="A54" s="72"/>
      <c r="B54" s="72"/>
      <c r="C54" s="95" t="s">
        <v>964</v>
      </c>
      <c r="D54" s="66">
        <v>227.50574609040515</v>
      </c>
      <c r="G54" s="95"/>
      <c r="H54" s="144"/>
      <c r="I54" s="145"/>
      <c r="J54" s="155"/>
      <c r="K54" s="155"/>
      <c r="L54" s="72"/>
      <c r="M54" s="72"/>
      <c r="N54" s="72"/>
      <c r="R54" s="46"/>
      <c r="S54" s="71"/>
    </row>
    <row r="55" spans="1:19" ht="12" customHeight="1">
      <c r="A55" s="72"/>
      <c r="B55" s="72"/>
      <c r="C55" s="95" t="s">
        <v>83</v>
      </c>
      <c r="D55" s="66">
        <v>220.1</v>
      </c>
      <c r="G55" s="95"/>
      <c r="H55" s="144"/>
      <c r="I55" s="145"/>
      <c r="J55" s="155"/>
      <c r="K55" s="155"/>
      <c r="L55" s="72"/>
      <c r="M55" s="72"/>
      <c r="N55" s="72"/>
      <c r="R55" s="46"/>
      <c r="S55" s="71"/>
    </row>
    <row r="56" spans="1:19" ht="12" customHeight="1">
      <c r="A56" s="72"/>
      <c r="B56" s="72"/>
      <c r="C56" s="95" t="s">
        <v>979</v>
      </c>
      <c r="D56" s="66">
        <v>209.5</v>
      </c>
      <c r="G56" s="95"/>
      <c r="H56" s="144"/>
      <c r="I56" s="145"/>
      <c r="J56" s="155"/>
      <c r="K56" s="155"/>
      <c r="L56" s="72"/>
      <c r="M56" s="72"/>
      <c r="N56" s="72"/>
      <c r="R56" s="46"/>
      <c r="S56" s="71"/>
    </row>
    <row r="57" spans="1:19" ht="12" customHeight="1">
      <c r="A57" s="72"/>
      <c r="B57" s="72"/>
      <c r="C57" s="95" t="s">
        <v>85</v>
      </c>
      <c r="D57" s="66">
        <v>207.8</v>
      </c>
      <c r="G57" s="95"/>
      <c r="H57" s="144"/>
      <c r="I57" s="145"/>
      <c r="J57" s="155"/>
      <c r="K57" s="155"/>
      <c r="L57" s="72"/>
      <c r="M57" s="72"/>
      <c r="N57" s="72"/>
      <c r="R57" s="46"/>
      <c r="S57" s="71"/>
    </row>
    <row r="58" spans="1:19" ht="12" customHeight="1">
      <c r="A58" s="72"/>
      <c r="B58" s="72"/>
      <c r="C58" s="95" t="s">
        <v>980</v>
      </c>
      <c r="D58" s="66">
        <v>207.5</v>
      </c>
      <c r="G58" s="95"/>
      <c r="H58" s="144"/>
      <c r="I58" s="80"/>
      <c r="J58" s="155"/>
      <c r="K58" s="155"/>
      <c r="L58" s="72"/>
      <c r="M58" s="72"/>
      <c r="N58" s="72"/>
      <c r="R58" s="46"/>
      <c r="S58" s="71"/>
    </row>
    <row r="59" spans="1:19" ht="12" customHeight="1">
      <c r="A59" s="72"/>
      <c r="B59" s="72"/>
      <c r="C59" s="95" t="s">
        <v>965</v>
      </c>
      <c r="D59" s="66">
        <v>205.5</v>
      </c>
      <c r="G59" s="95"/>
      <c r="H59" s="144"/>
      <c r="I59" s="80"/>
      <c r="J59" s="155"/>
      <c r="K59" s="155"/>
      <c r="L59" s="72"/>
      <c r="M59" s="72"/>
      <c r="N59" s="72"/>
      <c r="R59" s="46"/>
      <c r="S59" s="71"/>
    </row>
    <row r="60" spans="1:19" ht="12" customHeight="1">
      <c r="A60" s="72"/>
      <c r="B60" s="72"/>
      <c r="C60" s="95" t="s">
        <v>967</v>
      </c>
      <c r="D60" s="66">
        <v>199.3</v>
      </c>
      <c r="G60" s="95"/>
      <c r="H60" s="144"/>
      <c r="I60" s="145"/>
      <c r="J60" s="155"/>
      <c r="K60" s="155"/>
      <c r="L60" s="72"/>
      <c r="M60" s="72"/>
      <c r="N60" s="72"/>
      <c r="R60" s="46"/>
      <c r="S60" s="71"/>
    </row>
    <row r="61" spans="1:19" ht="12" customHeight="1">
      <c r="A61" s="72"/>
      <c r="B61" s="72"/>
      <c r="C61" s="95" t="s">
        <v>981</v>
      </c>
      <c r="D61" s="66">
        <v>194.4</v>
      </c>
      <c r="E61" s="64" t="s">
        <v>903</v>
      </c>
      <c r="G61" s="95"/>
      <c r="H61" s="152"/>
      <c r="I61" s="145"/>
      <c r="J61" s="155"/>
      <c r="K61" s="155"/>
      <c r="L61" s="72"/>
      <c r="M61" s="72"/>
      <c r="N61" s="72"/>
      <c r="R61" s="46"/>
      <c r="S61" s="71"/>
    </row>
    <row r="62" spans="1:19" ht="12" customHeight="1">
      <c r="A62" s="72"/>
      <c r="B62" s="72"/>
      <c r="C62" s="141"/>
      <c r="E62" s="72"/>
      <c r="F62" s="72"/>
      <c r="G62" s="72"/>
      <c r="H62" s="155"/>
      <c r="I62" s="155"/>
      <c r="J62" s="155"/>
      <c r="K62" s="155"/>
      <c r="L62" s="72"/>
      <c r="M62" s="72"/>
      <c r="N62" s="72"/>
      <c r="R62" s="46"/>
      <c r="S62" s="71"/>
    </row>
    <row r="63" spans="1:18" ht="36" customHeight="1">
      <c r="A63" s="72"/>
      <c r="B63" s="72"/>
      <c r="C63" s="244" t="s">
        <v>983</v>
      </c>
      <c r="D63" s="244"/>
      <c r="E63" s="244"/>
      <c r="F63" s="244"/>
      <c r="G63" s="244"/>
      <c r="H63" s="244"/>
      <c r="I63" s="244"/>
      <c r="J63" s="244"/>
      <c r="K63" s="244"/>
      <c r="L63" s="244"/>
      <c r="M63" s="244"/>
      <c r="N63" s="72"/>
      <c r="R63" s="46"/>
    </row>
    <row r="64" spans="1:18" ht="12" customHeight="1">
      <c r="A64" s="72"/>
      <c r="B64" s="72"/>
      <c r="C64" s="141" t="s">
        <v>976</v>
      </c>
      <c r="D64" s="72"/>
      <c r="E64" s="72"/>
      <c r="F64" s="72"/>
      <c r="G64" s="72"/>
      <c r="H64" s="72"/>
      <c r="I64" s="72"/>
      <c r="J64" s="72"/>
      <c r="K64" s="72"/>
      <c r="L64" s="72"/>
      <c r="M64" s="72"/>
      <c r="N64" s="72"/>
      <c r="R64" s="46"/>
    </row>
    <row r="65" spans="1:18" ht="12" customHeight="1">
      <c r="A65" s="72"/>
      <c r="B65" s="72"/>
      <c r="C65" s="141" t="s">
        <v>969</v>
      </c>
      <c r="D65" s="72"/>
      <c r="E65" s="72"/>
      <c r="F65" s="72"/>
      <c r="G65" s="72"/>
      <c r="H65" s="72"/>
      <c r="I65" s="72"/>
      <c r="J65" s="72"/>
      <c r="K65" s="72"/>
      <c r="L65" s="72"/>
      <c r="M65" s="72"/>
      <c r="N65" s="72"/>
      <c r="R65" s="46"/>
    </row>
    <row r="66" spans="1:18" ht="12" customHeight="1">
      <c r="A66" s="72"/>
      <c r="B66" s="72"/>
      <c r="C66" s="141" t="s">
        <v>970</v>
      </c>
      <c r="D66" s="72"/>
      <c r="E66" s="72"/>
      <c r="F66" s="72"/>
      <c r="G66" s="72"/>
      <c r="H66" s="72"/>
      <c r="I66" s="72"/>
      <c r="J66" s="72"/>
      <c r="K66" s="72"/>
      <c r="L66" s="72"/>
      <c r="M66" s="72"/>
      <c r="N66" s="72"/>
      <c r="R66" s="46"/>
    </row>
    <row r="67" spans="1:18" ht="12" customHeight="1">
      <c r="A67" s="72"/>
      <c r="B67" s="72"/>
      <c r="C67" s="141" t="s">
        <v>984</v>
      </c>
      <c r="D67" s="72"/>
      <c r="E67" s="72"/>
      <c r="F67" s="72"/>
      <c r="G67" s="72"/>
      <c r="H67" s="72"/>
      <c r="I67" s="72"/>
      <c r="J67" s="72"/>
      <c r="K67" s="72"/>
      <c r="L67" s="72"/>
      <c r="M67" s="72"/>
      <c r="N67" s="72"/>
      <c r="R67" s="46"/>
    </row>
    <row r="68" spans="1:18" ht="12" customHeight="1">
      <c r="A68" s="72"/>
      <c r="B68" s="72"/>
      <c r="C68" s="27" t="s">
        <v>928</v>
      </c>
      <c r="D68" s="72"/>
      <c r="E68" s="72"/>
      <c r="F68" s="72"/>
      <c r="G68" s="72"/>
      <c r="H68" s="72"/>
      <c r="I68" s="72"/>
      <c r="J68" s="72"/>
      <c r="K68" s="72"/>
      <c r="L68" s="72"/>
      <c r="M68" s="72"/>
      <c r="N68" s="72"/>
      <c r="R68" s="17"/>
    </row>
    <row r="69" spans="18:19" ht="12" customHeight="1">
      <c r="R69" s="46"/>
      <c r="S69" s="32"/>
    </row>
    <row r="70" spans="1:19" ht="12" customHeight="1">
      <c r="A70" s="26"/>
      <c r="B70" s="97"/>
      <c r="R70" s="46"/>
      <c r="S70" s="30"/>
    </row>
    <row r="71" spans="1:19" ht="12" customHeight="1">
      <c r="A71" s="51"/>
      <c r="B71" s="97"/>
      <c r="R71" s="46"/>
      <c r="S71" s="32"/>
    </row>
    <row r="72" spans="1:19" ht="12" customHeight="1">
      <c r="A72" s="95"/>
      <c r="B72" s="58"/>
      <c r="R72" s="46"/>
      <c r="S72" s="31"/>
    </row>
    <row r="73" spans="1:19" ht="12" customHeight="1">
      <c r="A73" s="95"/>
      <c r="B73" s="95"/>
      <c r="R73" s="46"/>
      <c r="S73" s="32"/>
    </row>
    <row r="74" ht="12">
      <c r="A74" s="95"/>
    </row>
    <row r="75" ht="12">
      <c r="R75" s="17"/>
    </row>
    <row r="76" spans="18:19" ht="12">
      <c r="R76" s="46"/>
      <c r="S76" s="68"/>
    </row>
    <row r="77" spans="17:19" ht="12">
      <c r="Q77" s="64" t="s">
        <v>541</v>
      </c>
      <c r="R77" s="46"/>
      <c r="S77" s="64"/>
    </row>
    <row r="78" spans="17:19" ht="12">
      <c r="Q78" s="64" t="s">
        <v>541</v>
      </c>
      <c r="S78" s="68"/>
    </row>
    <row r="79" spans="17:19" ht="12">
      <c r="Q79" s="64" t="s">
        <v>541</v>
      </c>
      <c r="S79" s="64"/>
    </row>
    <row r="80" spans="17:19" ht="12">
      <c r="Q80" s="64" t="s">
        <v>541</v>
      </c>
      <c r="R80" s="46"/>
      <c r="S80" s="68"/>
    </row>
    <row r="81" spans="17:19" ht="12">
      <c r="Q81" s="64" t="s">
        <v>541</v>
      </c>
      <c r="R81" s="46"/>
      <c r="S81" s="64"/>
    </row>
    <row r="82" spans="17:19" ht="12">
      <c r="Q82" s="64" t="s">
        <v>541</v>
      </c>
      <c r="S82" s="68"/>
    </row>
    <row r="83" spans="17:19" ht="12">
      <c r="Q83" s="64" t="s">
        <v>541</v>
      </c>
      <c r="S83" s="64"/>
    </row>
    <row r="84" spans="17:19" ht="12">
      <c r="Q84" s="64" t="s">
        <v>541</v>
      </c>
      <c r="R84" s="46"/>
      <c r="S84" s="68"/>
    </row>
    <row r="85" spans="17:19" ht="12">
      <c r="Q85" s="64" t="s">
        <v>541</v>
      </c>
      <c r="S85" s="64"/>
    </row>
    <row r="86" spans="17:19" ht="12">
      <c r="Q86" s="64" t="s">
        <v>541</v>
      </c>
      <c r="S86" s="68"/>
    </row>
    <row r="87" ht="12">
      <c r="Q87" s="64" t="s">
        <v>541</v>
      </c>
    </row>
    <row r="88" ht="12">
      <c r="Q88" s="64" t="s">
        <v>541</v>
      </c>
    </row>
    <row r="90" spans="7:13" ht="12">
      <c r="G90" s="76"/>
      <c r="H90" s="76"/>
      <c r="I90" s="76"/>
      <c r="J90" s="76"/>
      <c r="K90" s="76"/>
      <c r="L90" s="76"/>
      <c r="M90" s="76"/>
    </row>
    <row r="91" spans="7:13" ht="12">
      <c r="G91" s="76"/>
      <c r="H91" s="76"/>
      <c r="I91" s="76"/>
      <c r="J91" s="76"/>
      <c r="K91" s="76"/>
      <c r="L91" s="76"/>
      <c r="M91" s="76"/>
    </row>
    <row r="98" spans="5:11" ht="12">
      <c r="E98" s="67"/>
      <c r="F98" s="67"/>
      <c r="G98" s="67"/>
      <c r="H98" s="67"/>
      <c r="I98" s="67"/>
      <c r="J98" s="67"/>
      <c r="K98" s="67"/>
    </row>
    <row r="99" spans="4:19" s="67" customFormat="1" ht="12">
      <c r="D99" s="64"/>
      <c r="E99" s="77"/>
      <c r="F99" s="77"/>
      <c r="G99" s="77"/>
      <c r="H99" s="77"/>
      <c r="I99" s="77"/>
      <c r="J99" s="77"/>
      <c r="K99" s="77"/>
      <c r="R99" s="18"/>
      <c r="S99" s="18"/>
    </row>
    <row r="100" spans="5:11" ht="12">
      <c r="E100" s="77"/>
      <c r="F100" s="77"/>
      <c r="G100" s="77"/>
      <c r="H100" s="77"/>
      <c r="I100" s="77"/>
      <c r="J100" s="77"/>
      <c r="K100" s="77"/>
    </row>
    <row r="101" spans="5:11" ht="12">
      <c r="E101" s="77"/>
      <c r="F101" s="77"/>
      <c r="G101" s="77"/>
      <c r="H101" s="77"/>
      <c r="I101" s="77"/>
      <c r="J101" s="77"/>
      <c r="K101" s="77"/>
    </row>
    <row r="102" spans="5:11" ht="12">
      <c r="E102" s="77"/>
      <c r="F102" s="77"/>
      <c r="G102" s="77"/>
      <c r="H102" s="77"/>
      <c r="I102" s="77"/>
      <c r="J102" s="77"/>
      <c r="K102" s="77"/>
    </row>
    <row r="103" spans="4:19" s="67" customFormat="1" ht="12">
      <c r="D103" s="64"/>
      <c r="E103" s="77"/>
      <c r="F103" s="77"/>
      <c r="G103" s="77"/>
      <c r="H103" s="77"/>
      <c r="I103" s="77"/>
      <c r="J103" s="77"/>
      <c r="K103" s="77"/>
      <c r="R103" s="18"/>
      <c r="S103" s="18"/>
    </row>
    <row r="104" spans="5:11" ht="12">
      <c r="E104" s="77"/>
      <c r="F104" s="77"/>
      <c r="G104" s="77"/>
      <c r="H104" s="77"/>
      <c r="I104" s="77"/>
      <c r="J104" s="77"/>
      <c r="K104" s="77"/>
    </row>
    <row r="105" spans="5:11" ht="12">
      <c r="E105" s="77"/>
      <c r="F105" s="77"/>
      <c r="G105" s="77"/>
      <c r="H105" s="77"/>
      <c r="I105" s="77"/>
      <c r="J105" s="77"/>
      <c r="K105" s="77"/>
    </row>
    <row r="106" spans="5:11" ht="12">
      <c r="E106" s="77"/>
      <c r="F106" s="77"/>
      <c r="G106" s="77"/>
      <c r="H106" s="77"/>
      <c r="I106" s="77"/>
      <c r="J106" s="77"/>
      <c r="K106" s="77"/>
    </row>
    <row r="107" spans="5:11" ht="12">
      <c r="E107" s="77"/>
      <c r="F107" s="77"/>
      <c r="G107" s="77"/>
      <c r="H107" s="77"/>
      <c r="I107" s="77"/>
      <c r="J107" s="77"/>
      <c r="K107" s="77"/>
    </row>
    <row r="108" spans="5:11" ht="12">
      <c r="E108" s="77"/>
      <c r="F108" s="77"/>
      <c r="G108" s="77"/>
      <c r="H108" s="77"/>
      <c r="I108" s="77"/>
      <c r="J108" s="77"/>
      <c r="K108" s="77"/>
    </row>
    <row r="109" spans="4:19" s="67" customFormat="1" ht="12">
      <c r="D109" s="64"/>
      <c r="E109" s="77"/>
      <c r="F109" s="77"/>
      <c r="G109" s="77"/>
      <c r="H109" s="77"/>
      <c r="I109" s="77"/>
      <c r="J109" s="77"/>
      <c r="K109" s="77"/>
      <c r="R109" s="18"/>
      <c r="S109" s="18"/>
    </row>
    <row r="110" spans="5:11" ht="12">
      <c r="E110" s="77"/>
      <c r="F110" s="77"/>
      <c r="G110" s="77"/>
      <c r="H110" s="77"/>
      <c r="I110" s="77"/>
      <c r="J110" s="77"/>
      <c r="K110" s="77"/>
    </row>
    <row r="111" spans="5:11" ht="12">
      <c r="E111" s="77"/>
      <c r="F111" s="77"/>
      <c r="G111" s="77"/>
      <c r="H111" s="77"/>
      <c r="I111" s="77"/>
      <c r="J111" s="77"/>
      <c r="K111" s="77"/>
    </row>
    <row r="112" spans="5:11" ht="12">
      <c r="E112" s="77"/>
      <c r="F112" s="77"/>
      <c r="G112" s="77"/>
      <c r="H112" s="77"/>
      <c r="I112" s="77"/>
      <c r="J112" s="77"/>
      <c r="K112" s="77"/>
    </row>
    <row r="113" spans="5:11" ht="12">
      <c r="E113" s="77"/>
      <c r="F113" s="77"/>
      <c r="G113" s="77"/>
      <c r="H113" s="77"/>
      <c r="I113" s="77"/>
      <c r="J113" s="77"/>
      <c r="K113" s="77"/>
    </row>
  </sheetData>
  <mergeCells count="1">
    <mergeCell ref="C63:M63"/>
  </mergeCells>
  <printOptions/>
  <pageMargins left="0.75" right="0.75" top="1" bottom="1" header="0.5" footer="0.5"/>
  <pageSetup horizontalDpi="200" verticalDpi="2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Q319"/>
  <sheetViews>
    <sheetView showGridLines="0" workbookViewId="0" topLeftCell="A1"/>
  </sheetViews>
  <sheetFormatPr defaultColWidth="8.8515625" defaultRowHeight="11.25" customHeight="1"/>
  <cols>
    <col min="1" max="2" width="2.7109375" style="12" customWidth="1"/>
    <col min="3" max="3" width="9.8515625" style="38" customWidth="1"/>
    <col min="4" max="4" width="8.00390625" style="39" customWidth="1"/>
    <col min="5" max="5" width="14.28125" style="40" customWidth="1"/>
    <col min="6" max="6" width="10.00390625" style="12" customWidth="1"/>
    <col min="7" max="7" width="16.7109375" style="12" customWidth="1"/>
    <col min="8" max="8" width="16.00390625" style="12" customWidth="1"/>
    <col min="9" max="16384" width="8.8515625" style="12" customWidth="1"/>
  </cols>
  <sheetData>
    <row r="1" spans="1:8" ht="11.25" customHeight="1">
      <c r="A1" s="8"/>
      <c r="B1" s="8"/>
      <c r="C1" s="9"/>
      <c r="D1" s="9"/>
      <c r="E1" s="9"/>
      <c r="F1" s="11"/>
      <c r="H1" s="55"/>
    </row>
    <row r="2" spans="1:5" ht="11.25" customHeight="1">
      <c r="A2" s="13"/>
      <c r="B2" s="13"/>
      <c r="C2" s="14"/>
      <c r="D2" s="15"/>
      <c r="E2" s="13"/>
    </row>
    <row r="3" spans="1:6" ht="11.25" customHeight="1">
      <c r="A3" s="13"/>
      <c r="B3" s="13"/>
      <c r="C3" s="47" t="s">
        <v>542</v>
      </c>
      <c r="D3" s="12"/>
      <c r="E3" s="12"/>
      <c r="F3" s="16"/>
    </row>
    <row r="4" spans="1:5" ht="11.25" customHeight="1">
      <c r="A4" s="13"/>
      <c r="B4" s="13"/>
      <c r="C4" s="47" t="s">
        <v>543</v>
      </c>
      <c r="D4" s="12"/>
      <c r="E4" s="12"/>
    </row>
    <row r="5" spans="1:5" s="11" customFormat="1" ht="11.25" customHeight="1">
      <c r="A5" s="13"/>
      <c r="B5" s="13"/>
      <c r="C5" s="12"/>
      <c r="D5" s="12"/>
      <c r="E5" s="12"/>
    </row>
    <row r="6" spans="1:5" ht="15">
      <c r="A6" s="13"/>
      <c r="B6" s="13"/>
      <c r="C6" s="231" t="str">
        <f ca="1">"Map"&amp;MID(MID(CELL("filename",$A$1),FIND("]",CELL("filename",$A$1))+1,256),FIND(" ",MID(CELL("filename",$A$1),FIND("]",CELL("filename",$A$1))+1,256),"1"),256)&amp;": River basin districts, 2012"</f>
        <v>Map 1: River basin districts, 2012</v>
      </c>
      <c r="D6" s="48"/>
      <c r="E6" s="12"/>
    </row>
    <row r="7" spans="1:5" ht="11.25" customHeight="1">
      <c r="A7" s="13"/>
      <c r="B7" s="13"/>
      <c r="C7" s="17"/>
      <c r="D7" s="3"/>
      <c r="E7" s="12"/>
    </row>
    <row r="8" spans="1:6" ht="11.25" customHeight="1">
      <c r="A8" s="13"/>
      <c r="B8" s="13"/>
      <c r="C8" s="18"/>
      <c r="D8" s="12"/>
      <c r="E8" s="12"/>
      <c r="F8" s="17"/>
    </row>
    <row r="9" spans="1:6" ht="11.25" customHeight="1">
      <c r="A9" s="13"/>
      <c r="B9" s="13"/>
      <c r="C9" s="46" t="s">
        <v>1613</v>
      </c>
      <c r="D9" s="11"/>
      <c r="E9" s="12"/>
      <c r="F9" s="17"/>
    </row>
    <row r="10" spans="1:6" ht="11.25" customHeight="1">
      <c r="A10" s="13"/>
      <c r="B10" s="13"/>
      <c r="C10" s="12"/>
      <c r="D10" s="3"/>
      <c r="E10" s="12"/>
      <c r="F10" s="18"/>
    </row>
    <row r="11" spans="1:5" ht="12">
      <c r="A11" s="19"/>
      <c r="B11" s="19"/>
      <c r="C11" s="27" t="s">
        <v>1620</v>
      </c>
      <c r="D11" s="12"/>
      <c r="E11" s="12"/>
    </row>
    <row r="12" spans="1:5" ht="11.25" customHeight="1">
      <c r="A12" s="19"/>
      <c r="B12" s="19"/>
      <c r="C12" s="78"/>
      <c r="D12" s="78"/>
      <c r="E12" s="78"/>
    </row>
    <row r="13" spans="1:5" ht="11.25" customHeight="1">
      <c r="A13" s="19"/>
      <c r="B13" s="19"/>
      <c r="C13" s="78"/>
      <c r="D13" s="78"/>
      <c r="E13" s="78"/>
    </row>
    <row r="14" spans="1:5" ht="11.25" customHeight="1">
      <c r="A14" s="19"/>
      <c r="B14" s="19"/>
      <c r="C14" s="78"/>
      <c r="D14" s="78"/>
      <c r="E14" s="78"/>
    </row>
    <row r="15" spans="1:5" ht="11.25" customHeight="1">
      <c r="A15" s="19"/>
      <c r="B15" s="19"/>
      <c r="C15" s="78"/>
      <c r="D15" s="79"/>
      <c r="E15" s="78"/>
    </row>
    <row r="16" spans="1:5" ht="11.25" customHeight="1">
      <c r="A16" s="19"/>
      <c r="B16" s="19"/>
      <c r="C16" s="78"/>
      <c r="D16" s="79"/>
      <c r="E16" s="80"/>
    </row>
    <row r="17" spans="1:17" ht="11.25" customHeight="1">
      <c r="A17" s="19"/>
      <c r="B17" s="19"/>
      <c r="C17" s="78"/>
      <c r="D17" s="81"/>
      <c r="E17" s="80"/>
      <c r="J17" s="78"/>
      <c r="K17" s="78"/>
      <c r="L17" s="78"/>
      <c r="M17" s="78"/>
      <c r="N17" s="78"/>
      <c r="O17" s="78"/>
      <c r="P17" s="78"/>
      <c r="Q17" s="78"/>
    </row>
    <row r="18" spans="1:17" ht="11.25" customHeight="1">
      <c r="A18" s="19"/>
      <c r="B18" s="116"/>
      <c r="C18" s="81"/>
      <c r="D18" s="84"/>
      <c r="E18" s="85"/>
      <c r="J18" s="78"/>
      <c r="K18" s="78"/>
      <c r="L18" s="78"/>
      <c r="M18" s="78"/>
      <c r="N18" s="78"/>
      <c r="O18" s="78"/>
      <c r="P18" s="78"/>
      <c r="Q18" s="78"/>
    </row>
    <row r="19" spans="1:17" ht="11.25" customHeight="1">
      <c r="A19" s="19"/>
      <c r="B19" s="19"/>
      <c r="C19" s="78"/>
      <c r="D19" s="84"/>
      <c r="E19" s="85"/>
      <c r="J19" s="78"/>
      <c r="K19" s="78"/>
      <c r="L19" s="78"/>
      <c r="M19" s="78"/>
      <c r="N19" s="78"/>
      <c r="O19" s="78"/>
      <c r="P19" s="78"/>
      <c r="Q19" s="78"/>
    </row>
    <row r="20" spans="1:17" ht="11.25" customHeight="1">
      <c r="A20" s="19"/>
      <c r="B20" s="19"/>
      <c r="C20" s="78"/>
      <c r="D20" s="84"/>
      <c r="E20" s="85"/>
      <c r="J20" s="78"/>
      <c r="K20" s="78"/>
      <c r="L20" s="78"/>
      <c r="M20" s="78"/>
      <c r="N20" s="78"/>
      <c r="O20" s="78"/>
      <c r="P20" s="78"/>
      <c r="Q20" s="78"/>
    </row>
    <row r="21" spans="1:17" ht="11.25" customHeight="1">
      <c r="A21" s="19"/>
      <c r="B21" s="19"/>
      <c r="C21" s="78"/>
      <c r="D21" s="84"/>
      <c r="E21" s="89"/>
      <c r="J21" s="80"/>
      <c r="K21" s="78"/>
      <c r="L21" s="78"/>
      <c r="M21" s="78"/>
      <c r="N21" s="78"/>
      <c r="O21" s="78"/>
      <c r="P21" s="78"/>
      <c r="Q21" s="78"/>
    </row>
    <row r="22" spans="1:17" ht="11.25" customHeight="1">
      <c r="A22" s="19"/>
      <c r="B22" s="19"/>
      <c r="C22" s="78"/>
      <c r="D22" s="90"/>
      <c r="E22" s="89"/>
      <c r="J22" s="80"/>
      <c r="K22" s="82"/>
      <c r="L22" s="78"/>
      <c r="M22" s="83"/>
      <c r="N22" s="83"/>
      <c r="O22" s="78"/>
      <c r="P22" s="78"/>
      <c r="Q22" s="78"/>
    </row>
    <row r="23" spans="1:17" ht="11.25" customHeight="1">
      <c r="A23" s="19"/>
      <c r="B23" s="19"/>
      <c r="C23" s="78"/>
      <c r="D23" s="78"/>
      <c r="E23" s="91"/>
      <c r="J23" s="78"/>
      <c r="K23" s="86"/>
      <c r="L23" s="78"/>
      <c r="M23" s="241"/>
      <c r="N23" s="78"/>
      <c r="O23" s="78"/>
      <c r="P23" s="78"/>
      <c r="Q23" s="78"/>
    </row>
    <row r="24" spans="1:17" ht="11.25" customHeight="1">
      <c r="A24" s="19"/>
      <c r="B24" s="19"/>
      <c r="C24" s="92"/>
      <c r="D24" s="92"/>
      <c r="E24" s="78"/>
      <c r="J24" s="78"/>
      <c r="K24" s="86"/>
      <c r="L24" s="78"/>
      <c r="M24" s="241"/>
      <c r="N24" s="87"/>
      <c r="O24" s="78"/>
      <c r="P24" s="78"/>
      <c r="Q24" s="78"/>
    </row>
    <row r="25" spans="1:17" ht="11.25" customHeight="1">
      <c r="A25" s="13"/>
      <c r="B25" s="13"/>
      <c r="C25" s="93"/>
      <c r="D25" s="94"/>
      <c r="E25" s="80"/>
      <c r="J25" s="78"/>
      <c r="K25" s="86"/>
      <c r="L25" s="78"/>
      <c r="M25" s="88"/>
      <c r="N25" s="88"/>
      <c r="O25" s="78"/>
      <c r="P25" s="78"/>
      <c r="Q25" s="78"/>
    </row>
    <row r="26" spans="1:17" ht="11.25" customHeight="1">
      <c r="A26" s="13"/>
      <c r="B26" s="13"/>
      <c r="C26" s="93"/>
      <c r="D26" s="94"/>
      <c r="E26" s="92"/>
      <c r="J26" s="85"/>
      <c r="K26" s="86"/>
      <c r="L26" s="78"/>
      <c r="M26" s="88"/>
      <c r="N26" s="88"/>
      <c r="O26" s="78"/>
      <c r="P26" s="78"/>
      <c r="Q26" s="78"/>
    </row>
    <row r="27" spans="1:17" ht="11.25" customHeight="1">
      <c r="A27" s="13"/>
      <c r="B27" s="13"/>
      <c r="C27" s="24"/>
      <c r="D27" s="28"/>
      <c r="E27" s="24"/>
      <c r="J27" s="78"/>
      <c r="K27" s="86"/>
      <c r="L27" s="78"/>
      <c r="M27" s="88"/>
      <c r="N27" s="88"/>
      <c r="O27" s="78"/>
      <c r="P27" s="78"/>
      <c r="Q27" s="78"/>
    </row>
    <row r="28" spans="1:17" ht="11.25" customHeight="1">
      <c r="A28" s="13"/>
      <c r="B28" s="13"/>
      <c r="C28" s="24"/>
      <c r="D28" s="28"/>
      <c r="E28" s="24"/>
      <c r="J28" s="78"/>
      <c r="K28" s="86"/>
      <c r="L28" s="78"/>
      <c r="M28" s="88"/>
      <c r="N28" s="88"/>
      <c r="O28" s="78"/>
      <c r="P28" s="78"/>
      <c r="Q28" s="78"/>
    </row>
    <row r="29" spans="1:17" ht="11.25" customHeight="1">
      <c r="A29" s="13"/>
      <c r="B29" s="13"/>
      <c r="C29" s="26"/>
      <c r="D29" s="24"/>
      <c r="E29" s="24"/>
      <c r="J29" s="78"/>
      <c r="K29" s="86"/>
      <c r="L29" s="78"/>
      <c r="M29" s="88"/>
      <c r="N29" s="88"/>
      <c r="O29" s="78"/>
      <c r="P29" s="78"/>
      <c r="Q29" s="78"/>
    </row>
    <row r="30" spans="1:17" ht="11.25" customHeight="1">
      <c r="A30" s="13"/>
      <c r="B30" s="13"/>
      <c r="E30" s="24"/>
      <c r="J30" s="80"/>
      <c r="K30" s="78"/>
      <c r="L30" s="78"/>
      <c r="M30" s="78"/>
      <c r="N30" s="78"/>
      <c r="O30" s="78"/>
      <c r="P30" s="78"/>
      <c r="Q30" s="78"/>
    </row>
    <row r="31" spans="1:17" ht="11.25" customHeight="1">
      <c r="A31" s="13"/>
      <c r="B31" s="13"/>
      <c r="C31" s="14"/>
      <c r="D31" s="15"/>
      <c r="E31" s="13"/>
      <c r="J31" s="92"/>
      <c r="K31" s="78"/>
      <c r="L31" s="78"/>
      <c r="M31" s="78"/>
      <c r="N31" s="78"/>
      <c r="O31" s="78"/>
      <c r="P31" s="78"/>
      <c r="Q31" s="78"/>
    </row>
    <row r="32" spans="1:10" ht="11.25" customHeight="1">
      <c r="A32" s="13"/>
      <c r="B32" s="13"/>
      <c r="C32" s="14"/>
      <c r="D32" s="15"/>
      <c r="E32" s="13"/>
      <c r="J32" s="24"/>
    </row>
    <row r="33" spans="1:10" ht="11.25" customHeight="1">
      <c r="A33" s="13"/>
      <c r="B33" s="13"/>
      <c r="C33" s="14"/>
      <c r="D33" s="15"/>
      <c r="E33" s="13"/>
      <c r="J33" s="24"/>
    </row>
    <row r="34" spans="1:10" ht="11.25" customHeight="1">
      <c r="A34" s="13"/>
      <c r="B34" s="13"/>
      <c r="C34" s="14"/>
      <c r="D34" s="15"/>
      <c r="E34" s="13"/>
      <c r="J34" s="24"/>
    </row>
    <row r="35" spans="1:10" ht="11.25" customHeight="1">
      <c r="A35" s="13"/>
      <c r="B35" s="13"/>
      <c r="C35" s="14"/>
      <c r="D35" s="15"/>
      <c r="E35" s="13"/>
      <c r="J35" s="24"/>
    </row>
    <row r="36" spans="1:10" ht="11.25" customHeight="1">
      <c r="A36" s="13"/>
      <c r="B36" s="13"/>
      <c r="C36" s="14"/>
      <c r="D36" s="15"/>
      <c r="E36" s="13"/>
      <c r="G36" s="24"/>
      <c r="H36" s="30"/>
      <c r="I36" s="24"/>
      <c r="J36" s="24"/>
    </row>
    <row r="37" spans="1:10" ht="11.25" customHeight="1">
      <c r="A37" s="13"/>
      <c r="B37" s="13"/>
      <c r="C37" s="14"/>
      <c r="D37" s="15"/>
      <c r="E37" s="13"/>
      <c r="G37" s="26"/>
      <c r="H37" s="29"/>
      <c r="I37" s="24"/>
      <c r="J37" s="24"/>
    </row>
    <row r="38" spans="1:10" ht="11.25" customHeight="1">
      <c r="A38" s="13"/>
      <c r="B38" s="13"/>
      <c r="C38" s="14"/>
      <c r="D38" s="15"/>
      <c r="E38" s="13"/>
      <c r="G38" s="51"/>
      <c r="I38" s="24"/>
      <c r="J38" s="24"/>
    </row>
    <row r="39" spans="1:10" ht="11.25" customHeight="1">
      <c r="A39" s="13"/>
      <c r="B39" s="13"/>
      <c r="C39" s="14"/>
      <c r="D39" s="15"/>
      <c r="E39" s="13"/>
      <c r="I39" s="24"/>
      <c r="J39" s="24"/>
    </row>
    <row r="40" spans="1:10" ht="11.25" customHeight="1">
      <c r="A40" s="13"/>
      <c r="B40" s="13"/>
      <c r="C40" s="14"/>
      <c r="D40" s="15"/>
      <c r="E40" s="13"/>
      <c r="I40" s="24"/>
      <c r="J40" s="24"/>
    </row>
    <row r="41" spans="1:10" ht="11.25" customHeight="1">
      <c r="A41" s="13"/>
      <c r="B41" s="13"/>
      <c r="C41" s="14"/>
      <c r="D41" s="15"/>
      <c r="E41" s="13"/>
      <c r="I41" s="24"/>
      <c r="J41" s="24"/>
    </row>
    <row r="42" spans="1:10" ht="11.25" customHeight="1">
      <c r="A42" s="13"/>
      <c r="B42" s="13"/>
      <c r="C42" s="14"/>
      <c r="D42" s="15"/>
      <c r="E42" s="13"/>
      <c r="G42" s="51"/>
      <c r="H42" s="51"/>
      <c r="I42" s="24"/>
      <c r="J42" s="24"/>
    </row>
    <row r="43" spans="1:10" ht="11.25" customHeight="1">
      <c r="A43" s="13"/>
      <c r="B43" s="13"/>
      <c r="C43" s="14"/>
      <c r="D43" s="15"/>
      <c r="E43" s="13"/>
      <c r="G43" s="51"/>
      <c r="H43" s="51"/>
      <c r="I43" s="24"/>
      <c r="J43" s="24"/>
    </row>
    <row r="44" spans="1:10" ht="11.25" customHeight="1">
      <c r="A44" s="13"/>
      <c r="B44" s="13"/>
      <c r="C44" s="14"/>
      <c r="D44" s="15"/>
      <c r="E44" s="13"/>
      <c r="I44" s="24"/>
      <c r="J44" s="24"/>
    </row>
    <row r="45" spans="1:9" ht="11.25" customHeight="1">
      <c r="A45" s="13"/>
      <c r="B45" s="13"/>
      <c r="C45" s="14"/>
      <c r="D45" s="15"/>
      <c r="E45" s="13"/>
      <c r="F45" s="24"/>
      <c r="I45" s="24"/>
    </row>
    <row r="46" spans="1:5" ht="11.25" customHeight="1">
      <c r="A46" s="13"/>
      <c r="B46" s="13"/>
      <c r="C46" s="14"/>
      <c r="D46" s="15"/>
      <c r="E46" s="13"/>
    </row>
    <row r="47" spans="1:5" ht="11.25" customHeight="1">
      <c r="A47" s="13"/>
      <c r="B47" s="13"/>
      <c r="C47" s="14"/>
      <c r="D47" s="15"/>
      <c r="E47" s="13"/>
    </row>
    <row r="48" spans="1:5" ht="11.25" customHeight="1">
      <c r="A48" s="13"/>
      <c r="B48" s="13"/>
      <c r="C48" s="14"/>
      <c r="D48" s="15"/>
      <c r="E48" s="13"/>
    </row>
    <row r="49" spans="1:5" ht="11.25" customHeight="1">
      <c r="A49" s="13"/>
      <c r="B49" s="13"/>
      <c r="C49" s="14"/>
      <c r="D49" s="15"/>
      <c r="E49" s="13"/>
    </row>
    <row r="50" spans="1:5" ht="11.25" customHeight="1">
      <c r="A50" s="13"/>
      <c r="B50" s="13"/>
      <c r="C50" s="14"/>
      <c r="D50" s="15"/>
      <c r="E50" s="13"/>
    </row>
    <row r="51" spans="1:5" ht="11.25" customHeight="1">
      <c r="A51" s="13"/>
      <c r="B51" s="13"/>
      <c r="C51" s="14"/>
      <c r="D51" s="15"/>
      <c r="E51" s="13"/>
    </row>
    <row r="52" spans="1:5" ht="11.25" customHeight="1">
      <c r="A52" s="13"/>
      <c r="B52" s="13"/>
      <c r="C52" s="14"/>
      <c r="D52" s="15"/>
      <c r="E52" s="13"/>
    </row>
    <row r="53" spans="1:5" ht="11.25" customHeight="1">
      <c r="A53" s="13"/>
      <c r="B53" s="13"/>
      <c r="C53" s="14"/>
      <c r="D53" s="15"/>
      <c r="E53" s="13"/>
    </row>
    <row r="54" spans="1:5" ht="11.25" customHeight="1">
      <c r="A54" s="13"/>
      <c r="B54" s="13"/>
      <c r="C54" s="14"/>
      <c r="D54" s="15"/>
      <c r="E54" s="13"/>
    </row>
    <row r="55" spans="1:5" ht="11.25" customHeight="1">
      <c r="A55" s="13"/>
      <c r="B55" s="13"/>
      <c r="C55" s="14"/>
      <c r="D55" s="15"/>
      <c r="E55" s="13"/>
    </row>
    <row r="56" spans="1:5" ht="11.25" customHeight="1">
      <c r="A56" s="13"/>
      <c r="B56" s="13"/>
      <c r="C56" s="14"/>
      <c r="D56" s="15"/>
      <c r="E56" s="13"/>
    </row>
    <row r="57" spans="1:9" ht="11.25" customHeight="1">
      <c r="A57" s="13"/>
      <c r="B57" s="13"/>
      <c r="C57" s="14"/>
      <c r="D57" s="15"/>
      <c r="E57" s="13"/>
      <c r="F57" s="24"/>
      <c r="G57" s="24"/>
      <c r="H57" s="24"/>
      <c r="I57" s="24"/>
    </row>
    <row r="58" spans="1:9" ht="11.25" customHeight="1">
      <c r="A58" s="13"/>
      <c r="B58" s="13"/>
      <c r="C58" s="14"/>
      <c r="D58" s="15"/>
      <c r="E58" s="13"/>
      <c r="F58" s="24"/>
      <c r="G58" s="24"/>
      <c r="H58" s="24"/>
      <c r="I58" s="24"/>
    </row>
    <row r="59" spans="1:9" ht="11.25" customHeight="1">
      <c r="A59" s="13"/>
      <c r="B59" s="13"/>
      <c r="C59" s="14"/>
      <c r="D59" s="15"/>
      <c r="E59" s="13"/>
      <c r="F59" s="24"/>
      <c r="G59" s="24"/>
      <c r="H59" s="24"/>
      <c r="I59" s="24"/>
    </row>
    <row r="60" spans="1:9" ht="11.25" customHeight="1">
      <c r="A60" s="13"/>
      <c r="B60" s="13"/>
      <c r="C60" s="14"/>
      <c r="D60" s="15"/>
      <c r="E60" s="13"/>
      <c r="F60" s="24"/>
      <c r="G60" s="24"/>
      <c r="H60" s="24"/>
      <c r="I60" s="24"/>
    </row>
    <row r="61" spans="1:5" ht="11.25" customHeight="1">
      <c r="A61" s="13"/>
      <c r="B61" s="13"/>
      <c r="C61" s="14"/>
      <c r="D61" s="15"/>
      <c r="E61" s="13"/>
    </row>
    <row r="62" spans="1:5" ht="11.25" customHeight="1">
      <c r="A62" s="13"/>
      <c r="B62" s="13"/>
      <c r="C62" s="14"/>
      <c r="D62" s="15"/>
      <c r="E62" s="13"/>
    </row>
    <row r="63" spans="1:5" ht="11.25" customHeight="1">
      <c r="A63" s="13"/>
      <c r="B63" s="13"/>
      <c r="C63" s="14"/>
      <c r="D63" s="15"/>
      <c r="E63" s="13"/>
    </row>
    <row r="64" spans="1:5" ht="11.25" customHeight="1">
      <c r="A64" s="13"/>
      <c r="B64" s="13"/>
      <c r="C64" s="14"/>
      <c r="D64" s="15"/>
      <c r="E64" s="13"/>
    </row>
    <row r="65" spans="1:5" ht="11.25" customHeight="1">
      <c r="A65" s="13"/>
      <c r="B65" s="13"/>
      <c r="C65" s="14"/>
      <c r="D65" s="15"/>
      <c r="E65" s="13"/>
    </row>
    <row r="66" spans="1:5" ht="11.25" customHeight="1">
      <c r="A66" s="33"/>
      <c r="B66" s="13"/>
      <c r="C66" s="14"/>
      <c r="D66" s="15"/>
      <c r="E66" s="33"/>
    </row>
    <row r="67" spans="1:5" ht="11.25" customHeight="1">
      <c r="A67" s="13"/>
      <c r="B67" s="13"/>
      <c r="C67" s="14"/>
      <c r="D67" s="15"/>
      <c r="E67" s="13"/>
    </row>
    <row r="68" spans="1:5" ht="11.25" customHeight="1">
      <c r="A68" s="13"/>
      <c r="B68" s="13"/>
      <c r="C68" s="14"/>
      <c r="D68" s="15"/>
      <c r="E68" s="13"/>
    </row>
    <row r="69" spans="1:5" ht="11.25" customHeight="1">
      <c r="A69" s="13"/>
      <c r="B69" s="13"/>
      <c r="C69" s="14"/>
      <c r="D69" s="15"/>
      <c r="E69" s="13"/>
    </row>
    <row r="70" spans="1:5" ht="11.25" customHeight="1">
      <c r="A70" s="13"/>
      <c r="B70" s="13"/>
      <c r="C70" s="14"/>
      <c r="D70" s="15"/>
      <c r="E70" s="13"/>
    </row>
    <row r="71" spans="1:5" ht="11.25" customHeight="1">
      <c r="A71" s="13"/>
      <c r="B71" s="13"/>
      <c r="C71" s="14"/>
      <c r="D71" s="15"/>
      <c r="E71" s="13"/>
    </row>
    <row r="72" spans="1:5" ht="11.25" customHeight="1">
      <c r="A72" s="13"/>
      <c r="B72" s="13"/>
      <c r="C72" s="14"/>
      <c r="D72" s="15"/>
      <c r="E72" s="13"/>
    </row>
    <row r="73" spans="1:5" ht="11.25" customHeight="1">
      <c r="A73" s="19"/>
      <c r="B73" s="19"/>
      <c r="C73" s="14"/>
      <c r="D73" s="15"/>
      <c r="E73" s="19"/>
    </row>
    <row r="74" spans="1:5" ht="11.25" customHeight="1">
      <c r="A74" s="13"/>
      <c r="B74" s="13"/>
      <c r="C74" s="14"/>
      <c r="D74" s="15"/>
      <c r="E74" s="13"/>
    </row>
    <row r="75" spans="1:5" ht="11.25" customHeight="1">
      <c r="A75" s="13"/>
      <c r="B75" s="13"/>
      <c r="C75" s="14"/>
      <c r="D75" s="15"/>
      <c r="E75" s="13"/>
    </row>
    <row r="76" spans="1:5" ht="11.25" customHeight="1">
      <c r="A76" s="13"/>
      <c r="B76" s="13"/>
      <c r="C76" s="14"/>
      <c r="D76" s="15"/>
      <c r="E76" s="13"/>
    </row>
    <row r="77" spans="1:5" ht="11.25" customHeight="1">
      <c r="A77" s="13"/>
      <c r="B77" s="13"/>
      <c r="C77" s="14"/>
      <c r="D77" s="15"/>
      <c r="E77" s="13"/>
    </row>
    <row r="78" spans="1:5" ht="11.25" customHeight="1">
      <c r="A78" s="13"/>
      <c r="B78" s="13"/>
      <c r="C78" s="14"/>
      <c r="D78" s="15"/>
      <c r="E78" s="13"/>
    </row>
    <row r="79" spans="1:5" ht="11.25" customHeight="1">
      <c r="A79" s="13"/>
      <c r="B79" s="13"/>
      <c r="C79" s="14"/>
      <c r="D79" s="15"/>
      <c r="E79" s="13"/>
    </row>
    <row r="80" spans="1:5" ht="11.25" customHeight="1">
      <c r="A80" s="13"/>
      <c r="B80" s="13"/>
      <c r="C80" s="14"/>
      <c r="D80" s="15"/>
      <c r="E80" s="13"/>
    </row>
    <row r="81" spans="1:5" ht="11.25" customHeight="1">
      <c r="A81" s="13"/>
      <c r="B81" s="13"/>
      <c r="C81" s="14"/>
      <c r="D81" s="15"/>
      <c r="E81" s="13"/>
    </row>
    <row r="82" spans="1:5" ht="11.25" customHeight="1">
      <c r="A82" s="13"/>
      <c r="B82" s="13"/>
      <c r="C82" s="14"/>
      <c r="D82" s="15"/>
      <c r="E82" s="13"/>
    </row>
    <row r="83" spans="1:5" ht="11.25" customHeight="1">
      <c r="A83" s="13"/>
      <c r="B83" s="13"/>
      <c r="C83" s="14"/>
      <c r="D83" s="15"/>
      <c r="E83" s="13"/>
    </row>
    <row r="84" spans="1:5" ht="11.25" customHeight="1">
      <c r="A84" s="13"/>
      <c r="B84" s="13"/>
      <c r="C84" s="14"/>
      <c r="D84" s="15"/>
      <c r="E84" s="13"/>
    </row>
    <row r="85" spans="1:5" ht="11.25" customHeight="1">
      <c r="A85" s="13"/>
      <c r="B85" s="13"/>
      <c r="C85" s="14"/>
      <c r="D85" s="15"/>
      <c r="E85" s="13"/>
    </row>
    <row r="86" spans="1:5" ht="11.25" customHeight="1">
      <c r="A86" s="13"/>
      <c r="B86" s="13"/>
      <c r="C86" s="14"/>
      <c r="D86" s="15"/>
      <c r="E86" s="13"/>
    </row>
    <row r="87" spans="1:5" ht="11.25" customHeight="1">
      <c r="A87" s="13"/>
      <c r="B87" s="13"/>
      <c r="C87" s="14"/>
      <c r="D87" s="15"/>
      <c r="E87" s="13"/>
    </row>
    <row r="88" spans="1:5" ht="11.25" customHeight="1">
      <c r="A88" s="13"/>
      <c r="B88" s="13"/>
      <c r="C88" s="14"/>
      <c r="D88" s="15"/>
      <c r="E88" s="13"/>
    </row>
    <row r="89" spans="1:5" ht="11.25" customHeight="1">
      <c r="A89" s="13"/>
      <c r="B89" s="13"/>
      <c r="C89" s="14"/>
      <c r="D89" s="15"/>
      <c r="E89" s="13"/>
    </row>
    <row r="90" spans="1:5" ht="11.25" customHeight="1">
      <c r="A90" s="13"/>
      <c r="B90" s="13"/>
      <c r="C90" s="14"/>
      <c r="D90" s="15"/>
      <c r="E90" s="13"/>
    </row>
    <row r="91" spans="1:5" ht="11.25" customHeight="1">
      <c r="A91" s="13"/>
      <c r="B91" s="13"/>
      <c r="C91" s="14"/>
      <c r="D91" s="15"/>
      <c r="E91" s="13"/>
    </row>
    <row r="92" spans="1:5" ht="11.25" customHeight="1">
      <c r="A92" s="13"/>
      <c r="B92" s="13"/>
      <c r="C92" s="14"/>
      <c r="D92" s="15"/>
      <c r="E92" s="13"/>
    </row>
    <row r="93" spans="1:5" ht="11.25" customHeight="1">
      <c r="A93" s="13"/>
      <c r="B93" s="13"/>
      <c r="C93" s="14"/>
      <c r="D93" s="15"/>
      <c r="E93" s="13"/>
    </row>
    <row r="94" spans="1:5" ht="11.25" customHeight="1">
      <c r="A94" s="13"/>
      <c r="B94" s="13"/>
      <c r="C94" s="14"/>
      <c r="D94" s="15"/>
      <c r="E94" s="13"/>
    </row>
    <row r="95" spans="1:5" ht="11.25" customHeight="1">
      <c r="A95" s="13"/>
      <c r="B95" s="13"/>
      <c r="C95" s="14"/>
      <c r="D95" s="15"/>
      <c r="E95" s="13"/>
    </row>
    <row r="96" spans="1:5" ht="11.25" customHeight="1">
      <c r="A96" s="13"/>
      <c r="B96" s="13"/>
      <c r="C96" s="14"/>
      <c r="D96" s="15"/>
      <c r="E96" s="13"/>
    </row>
    <row r="97" spans="1:5" ht="11.25" customHeight="1">
      <c r="A97" s="13"/>
      <c r="B97" s="13"/>
      <c r="C97" s="14"/>
      <c r="D97" s="15"/>
      <c r="E97" s="13"/>
    </row>
    <row r="98" spans="1:5" ht="11.25" customHeight="1">
      <c r="A98" s="13"/>
      <c r="B98" s="13"/>
      <c r="C98" s="14"/>
      <c r="D98" s="15"/>
      <c r="E98" s="13"/>
    </row>
    <row r="99" spans="1:5" ht="11.25" customHeight="1">
      <c r="A99" s="13"/>
      <c r="B99" s="13"/>
      <c r="C99" s="14"/>
      <c r="D99" s="15"/>
      <c r="E99" s="13"/>
    </row>
    <row r="100" spans="1:5" ht="11.25" customHeight="1">
      <c r="A100" s="13"/>
      <c r="B100" s="13"/>
      <c r="C100" s="14"/>
      <c r="D100" s="15"/>
      <c r="E100" s="13"/>
    </row>
    <row r="101" spans="1:5" ht="11.25" customHeight="1">
      <c r="A101" s="13"/>
      <c r="B101" s="13"/>
      <c r="C101" s="14"/>
      <c r="D101" s="15"/>
      <c r="E101" s="13"/>
    </row>
    <row r="102" spans="1:5" ht="11.25" customHeight="1">
      <c r="A102" s="13"/>
      <c r="B102" s="13"/>
      <c r="C102" s="14"/>
      <c r="D102" s="15"/>
      <c r="E102" s="13"/>
    </row>
    <row r="103" spans="1:5" ht="11.25" customHeight="1">
      <c r="A103" s="13"/>
      <c r="B103" s="13"/>
      <c r="C103" s="14"/>
      <c r="D103" s="15"/>
      <c r="E103" s="13"/>
    </row>
    <row r="104" spans="1:5" ht="11.25" customHeight="1">
      <c r="A104" s="13"/>
      <c r="B104" s="13"/>
      <c r="C104" s="14"/>
      <c r="D104" s="15"/>
      <c r="E104" s="13"/>
    </row>
    <row r="105" spans="1:5" ht="11.25" customHeight="1">
      <c r="A105" s="13"/>
      <c r="B105" s="13"/>
      <c r="C105" s="14"/>
      <c r="D105" s="15"/>
      <c r="E105" s="13"/>
    </row>
    <row r="106" spans="1:5" ht="11.25" customHeight="1">
      <c r="A106" s="13"/>
      <c r="B106" s="13"/>
      <c r="C106" s="14"/>
      <c r="D106" s="15"/>
      <c r="E106" s="13"/>
    </row>
    <row r="107" spans="1:5" ht="11.25" customHeight="1">
      <c r="A107" s="13"/>
      <c r="B107" s="13"/>
      <c r="C107" s="14"/>
      <c r="D107" s="15"/>
      <c r="E107" s="13"/>
    </row>
    <row r="108" spans="1:5" ht="11.25" customHeight="1">
      <c r="A108" s="13"/>
      <c r="B108" s="13"/>
      <c r="C108" s="14"/>
      <c r="D108" s="15"/>
      <c r="E108" s="13"/>
    </row>
    <row r="109" spans="1:5" ht="11.25" customHeight="1">
      <c r="A109" s="13"/>
      <c r="B109" s="13"/>
      <c r="C109" s="14"/>
      <c r="D109" s="15"/>
      <c r="E109" s="13"/>
    </row>
    <row r="110" spans="1:5" ht="11.25" customHeight="1">
      <c r="A110" s="13"/>
      <c r="B110" s="13"/>
      <c r="C110" s="14"/>
      <c r="D110" s="15"/>
      <c r="E110" s="13"/>
    </row>
    <row r="111" spans="1:5" ht="11.25" customHeight="1">
      <c r="A111" s="13"/>
      <c r="B111" s="13"/>
      <c r="C111" s="14"/>
      <c r="D111" s="15"/>
      <c r="E111" s="13"/>
    </row>
    <row r="112" spans="1:5" ht="11.25" customHeight="1">
      <c r="A112" s="13"/>
      <c r="B112" s="13"/>
      <c r="C112" s="14"/>
      <c r="D112" s="15"/>
      <c r="E112" s="13"/>
    </row>
    <row r="113" spans="1:5" ht="11.25" customHeight="1">
      <c r="A113" s="13"/>
      <c r="B113" s="13"/>
      <c r="C113" s="14"/>
      <c r="D113" s="15"/>
      <c r="E113" s="13"/>
    </row>
    <row r="114" spans="1:5" ht="11.25" customHeight="1">
      <c r="A114" s="13"/>
      <c r="B114" s="13"/>
      <c r="C114" s="14"/>
      <c r="D114" s="15"/>
      <c r="E114" s="13"/>
    </row>
    <row r="115" spans="1:5" ht="11.25" customHeight="1">
      <c r="A115" s="13"/>
      <c r="B115" s="13"/>
      <c r="C115" s="14"/>
      <c r="D115" s="15"/>
      <c r="E115" s="13"/>
    </row>
    <row r="116" spans="1:5" ht="11.25" customHeight="1">
      <c r="A116" s="13"/>
      <c r="B116" s="13"/>
      <c r="C116" s="14"/>
      <c r="D116" s="15"/>
      <c r="E116" s="13"/>
    </row>
    <row r="117" spans="1:5" ht="11.25" customHeight="1">
      <c r="A117" s="13"/>
      <c r="B117" s="13"/>
      <c r="C117" s="14"/>
      <c r="D117" s="15"/>
      <c r="E117" s="13"/>
    </row>
    <row r="118" spans="1:5" ht="11.25" customHeight="1">
      <c r="A118" s="13"/>
      <c r="B118" s="13"/>
      <c r="C118" s="14"/>
      <c r="D118" s="15"/>
      <c r="E118" s="13"/>
    </row>
    <row r="119" spans="1:5" ht="11.25" customHeight="1">
      <c r="A119" s="13"/>
      <c r="B119" s="13"/>
      <c r="C119" s="14"/>
      <c r="D119" s="15"/>
      <c r="E119" s="13"/>
    </row>
    <row r="120" spans="1:5" ht="11.25" customHeight="1">
      <c r="A120" s="13"/>
      <c r="B120" s="13"/>
      <c r="C120" s="14"/>
      <c r="D120" s="15"/>
      <c r="E120" s="13"/>
    </row>
    <row r="121" spans="1:5" ht="11.25" customHeight="1">
      <c r="A121" s="13"/>
      <c r="B121" s="13"/>
      <c r="C121" s="14"/>
      <c r="D121" s="15"/>
      <c r="E121" s="13"/>
    </row>
    <row r="122" spans="1:5" ht="11.25" customHeight="1">
      <c r="A122" s="13"/>
      <c r="B122" s="13"/>
      <c r="C122" s="14"/>
      <c r="D122" s="15"/>
      <c r="E122" s="13"/>
    </row>
    <row r="123" spans="1:5" ht="11.25" customHeight="1">
      <c r="A123" s="13"/>
      <c r="B123" s="13"/>
      <c r="C123" s="14"/>
      <c r="D123" s="15"/>
      <c r="E123" s="13"/>
    </row>
    <row r="124" spans="1:5" ht="11.25" customHeight="1">
      <c r="A124" s="13"/>
      <c r="B124" s="13"/>
      <c r="C124" s="14"/>
      <c r="D124" s="15"/>
      <c r="E124" s="13"/>
    </row>
    <row r="125" spans="1:5" ht="11.25" customHeight="1">
      <c r="A125" s="13"/>
      <c r="B125" s="13"/>
      <c r="C125" s="14"/>
      <c r="D125" s="15"/>
      <c r="E125" s="13"/>
    </row>
    <row r="126" spans="1:5" ht="11.25" customHeight="1">
      <c r="A126" s="13"/>
      <c r="B126" s="13"/>
      <c r="C126" s="14"/>
      <c r="D126" s="15"/>
      <c r="E126" s="13"/>
    </row>
    <row r="127" spans="1:5" ht="11.25" customHeight="1">
      <c r="A127" s="13"/>
      <c r="B127" s="13"/>
      <c r="C127" s="14"/>
      <c r="D127" s="15"/>
      <c r="E127" s="13"/>
    </row>
    <row r="128" spans="1:5" ht="11.25" customHeight="1">
      <c r="A128" s="13"/>
      <c r="B128" s="13"/>
      <c r="C128" s="14"/>
      <c r="D128" s="15"/>
      <c r="E128" s="13"/>
    </row>
    <row r="129" spans="1:5" ht="11.25" customHeight="1">
      <c r="A129" s="13"/>
      <c r="B129" s="13"/>
      <c r="C129" s="14"/>
      <c r="D129" s="15"/>
      <c r="E129" s="13"/>
    </row>
    <row r="130" spans="1:5" ht="11.25" customHeight="1">
      <c r="A130" s="13"/>
      <c r="B130" s="13"/>
      <c r="C130" s="14"/>
      <c r="D130" s="15"/>
      <c r="E130" s="13"/>
    </row>
    <row r="131" spans="1:5" ht="11.25" customHeight="1">
      <c r="A131" s="52"/>
      <c r="B131" s="52"/>
      <c r="C131" s="14"/>
      <c r="D131" s="15"/>
      <c r="E131" s="52"/>
    </row>
    <row r="132" spans="1:5" ht="11.25" customHeight="1">
      <c r="A132" s="52"/>
      <c r="B132" s="52"/>
      <c r="C132" s="14"/>
      <c r="D132" s="15"/>
      <c r="E132" s="52"/>
    </row>
    <row r="133" spans="1:5" ht="11.25" customHeight="1">
      <c r="A133" s="13"/>
      <c r="B133" s="13"/>
      <c r="C133" s="14"/>
      <c r="D133" s="15"/>
      <c r="E133" s="13"/>
    </row>
    <row r="134" spans="1:5" ht="11.25" customHeight="1">
      <c r="A134" s="13"/>
      <c r="B134" s="13"/>
      <c r="C134" s="14"/>
      <c r="D134" s="15"/>
      <c r="E134" s="13"/>
    </row>
    <row r="135" spans="1:5" ht="11.25" customHeight="1">
      <c r="A135" s="13"/>
      <c r="B135" s="13"/>
      <c r="C135" s="14"/>
      <c r="D135" s="15"/>
      <c r="E135" s="13"/>
    </row>
    <row r="136" spans="1:5" ht="11.25" customHeight="1">
      <c r="A136" s="13"/>
      <c r="B136" s="13"/>
      <c r="C136" s="14"/>
      <c r="D136" s="15"/>
      <c r="E136" s="13"/>
    </row>
    <row r="137" spans="1:5" ht="11.25" customHeight="1">
      <c r="A137" s="13"/>
      <c r="B137" s="13"/>
      <c r="C137" s="14"/>
      <c r="D137" s="15"/>
      <c r="E137" s="13"/>
    </row>
    <row r="138" spans="1:5" ht="11.25" customHeight="1">
      <c r="A138" s="13"/>
      <c r="B138" s="13"/>
      <c r="C138" s="14"/>
      <c r="D138" s="15"/>
      <c r="E138" s="13"/>
    </row>
    <row r="139" spans="1:5" ht="11.25" customHeight="1">
      <c r="A139" s="13"/>
      <c r="B139" s="13"/>
      <c r="C139" s="14"/>
      <c r="D139" s="15"/>
      <c r="E139" s="13"/>
    </row>
    <row r="140" spans="1:5" ht="11.25" customHeight="1">
      <c r="A140" s="13"/>
      <c r="B140" s="13"/>
      <c r="C140" s="14"/>
      <c r="D140" s="15"/>
      <c r="E140" s="13"/>
    </row>
    <row r="141" spans="1:5" ht="11.25" customHeight="1">
      <c r="A141" s="13"/>
      <c r="B141" s="13"/>
      <c r="C141" s="14"/>
      <c r="D141" s="15"/>
      <c r="E141" s="13"/>
    </row>
    <row r="142" spans="1:5" ht="11.25" customHeight="1">
      <c r="A142" s="13"/>
      <c r="B142" s="13"/>
      <c r="C142" s="14"/>
      <c r="D142" s="15"/>
      <c r="E142" s="13"/>
    </row>
    <row r="143" spans="1:5" ht="11.25" customHeight="1">
      <c r="A143" s="13"/>
      <c r="B143" s="13"/>
      <c r="C143" s="14"/>
      <c r="D143" s="15"/>
      <c r="E143" s="13"/>
    </row>
    <row r="144" spans="1:5" ht="11.25" customHeight="1">
      <c r="A144" s="13"/>
      <c r="B144" s="13"/>
      <c r="C144" s="14"/>
      <c r="D144" s="15"/>
      <c r="E144" s="13"/>
    </row>
    <row r="145" spans="1:5" ht="11.25" customHeight="1">
      <c r="A145" s="13"/>
      <c r="B145" s="13"/>
      <c r="C145" s="14"/>
      <c r="D145" s="15"/>
      <c r="E145" s="13"/>
    </row>
    <row r="146" spans="1:5" ht="11.25" customHeight="1">
      <c r="A146" s="13"/>
      <c r="B146" s="13"/>
      <c r="C146" s="14"/>
      <c r="D146" s="15"/>
      <c r="E146" s="13"/>
    </row>
    <row r="147" spans="1:5" ht="11.25" customHeight="1">
      <c r="A147" s="13"/>
      <c r="B147" s="13"/>
      <c r="C147" s="14"/>
      <c r="D147" s="15"/>
      <c r="E147" s="13"/>
    </row>
    <row r="148" spans="1:5" ht="11.25" customHeight="1">
      <c r="A148" s="13"/>
      <c r="B148" s="13"/>
      <c r="C148" s="14"/>
      <c r="D148" s="15"/>
      <c r="E148" s="13"/>
    </row>
    <row r="149" spans="1:5" ht="11.25" customHeight="1">
      <c r="A149" s="13"/>
      <c r="B149" s="13"/>
      <c r="C149" s="14"/>
      <c r="D149" s="15"/>
      <c r="E149" s="13"/>
    </row>
    <row r="150" spans="1:5" ht="11.25" customHeight="1">
      <c r="A150" s="13"/>
      <c r="B150" s="13"/>
      <c r="C150" s="14"/>
      <c r="D150" s="15"/>
      <c r="E150" s="13"/>
    </row>
    <row r="151" spans="1:5" ht="11.25" customHeight="1">
      <c r="A151" s="13"/>
      <c r="B151" s="13"/>
      <c r="C151" s="14"/>
      <c r="D151" s="15"/>
      <c r="E151" s="13"/>
    </row>
    <row r="152" spans="1:5" ht="11.25" customHeight="1">
      <c r="A152" s="13"/>
      <c r="B152" s="13"/>
      <c r="C152" s="14"/>
      <c r="D152" s="15"/>
      <c r="E152" s="13"/>
    </row>
    <row r="153" spans="1:5" ht="11.25" customHeight="1">
      <c r="A153" s="13"/>
      <c r="B153" s="13"/>
      <c r="C153" s="14"/>
      <c r="D153" s="15"/>
      <c r="E153" s="13"/>
    </row>
    <row r="154" spans="1:5" ht="11.25" customHeight="1">
      <c r="A154" s="13"/>
      <c r="B154" s="13"/>
      <c r="C154" s="14"/>
      <c r="D154" s="15"/>
      <c r="E154" s="13"/>
    </row>
    <row r="155" spans="1:5" ht="11.25" customHeight="1">
      <c r="A155" s="13"/>
      <c r="B155" s="13"/>
      <c r="C155" s="14"/>
      <c r="D155" s="15"/>
      <c r="E155" s="13"/>
    </row>
    <row r="156" spans="1:5" ht="11.25" customHeight="1">
      <c r="A156" s="13"/>
      <c r="B156" s="13"/>
      <c r="C156" s="14"/>
      <c r="D156" s="15"/>
      <c r="E156" s="13"/>
    </row>
    <row r="157" spans="1:5" ht="11.25" customHeight="1">
      <c r="A157" s="19"/>
      <c r="B157" s="13"/>
      <c r="C157" s="14"/>
      <c r="D157" s="15"/>
      <c r="E157" s="19"/>
    </row>
    <row r="158" spans="1:5" ht="11.25" customHeight="1">
      <c r="A158" s="19"/>
      <c r="B158" s="19"/>
      <c r="C158" s="14"/>
      <c r="D158" s="15"/>
      <c r="E158" s="19"/>
    </row>
    <row r="159" spans="1:5" ht="11.25" customHeight="1">
      <c r="A159" s="19"/>
      <c r="B159" s="19"/>
      <c r="C159" s="14"/>
      <c r="D159" s="15"/>
      <c r="E159" s="19"/>
    </row>
    <row r="160" spans="1:5" ht="11.25" customHeight="1">
      <c r="A160" s="13"/>
      <c r="B160" s="13"/>
      <c r="C160" s="14"/>
      <c r="D160" s="15"/>
      <c r="E160" s="13"/>
    </row>
    <row r="161" spans="1:5" ht="11.25" customHeight="1">
      <c r="A161" s="19"/>
      <c r="B161" s="19"/>
      <c r="C161" s="14"/>
      <c r="D161" s="15"/>
      <c r="E161" s="19"/>
    </row>
    <row r="162" spans="1:5" ht="11.25" customHeight="1">
      <c r="A162" s="19"/>
      <c r="B162" s="19"/>
      <c r="C162" s="14"/>
      <c r="D162" s="15"/>
      <c r="E162" s="19"/>
    </row>
    <row r="163" spans="1:5" ht="11.25" customHeight="1">
      <c r="A163" s="19"/>
      <c r="B163" s="19"/>
      <c r="C163" s="14"/>
      <c r="D163" s="15"/>
      <c r="E163" s="19"/>
    </row>
    <row r="164" spans="1:5" ht="11.25" customHeight="1">
      <c r="A164" s="19"/>
      <c r="B164" s="19"/>
      <c r="C164" s="14"/>
      <c r="D164" s="15"/>
      <c r="E164" s="19"/>
    </row>
    <row r="165" spans="1:5" ht="11.25" customHeight="1">
      <c r="A165" s="19"/>
      <c r="B165" s="19"/>
      <c r="C165" s="14"/>
      <c r="D165" s="15"/>
      <c r="E165" s="19"/>
    </row>
    <row r="166" spans="1:5" ht="11.25" customHeight="1">
      <c r="A166" s="19"/>
      <c r="B166" s="19"/>
      <c r="C166" s="14"/>
      <c r="D166" s="15"/>
      <c r="E166" s="19"/>
    </row>
    <row r="167" spans="1:5" ht="11.25" customHeight="1">
      <c r="A167" s="19"/>
      <c r="B167" s="19"/>
      <c r="C167" s="14"/>
      <c r="D167" s="15"/>
      <c r="E167" s="19"/>
    </row>
    <row r="168" spans="1:5" ht="11.25" customHeight="1">
      <c r="A168" s="19"/>
      <c r="B168" s="19"/>
      <c r="C168" s="14"/>
      <c r="D168" s="15"/>
      <c r="E168" s="19"/>
    </row>
    <row r="169" spans="1:5" ht="11.25" customHeight="1">
      <c r="A169" s="13"/>
      <c r="B169" s="13"/>
      <c r="C169" s="14"/>
      <c r="D169" s="15"/>
      <c r="E169" s="13"/>
    </row>
    <row r="170" spans="1:5" ht="11.25" customHeight="1">
      <c r="A170" s="13"/>
      <c r="B170" s="13"/>
      <c r="C170" s="14"/>
      <c r="D170" s="15"/>
      <c r="E170" s="13"/>
    </row>
    <row r="171" spans="1:5" ht="11.25" customHeight="1">
      <c r="A171" s="13"/>
      <c r="B171" s="13"/>
      <c r="C171" s="14"/>
      <c r="D171" s="15"/>
      <c r="E171" s="13"/>
    </row>
    <row r="172" spans="1:5" ht="11.25" customHeight="1">
      <c r="A172" s="13"/>
      <c r="B172" s="13"/>
      <c r="C172" s="14"/>
      <c r="D172" s="15"/>
      <c r="E172" s="13"/>
    </row>
    <row r="173" spans="1:5" ht="11.25" customHeight="1">
      <c r="A173" s="13"/>
      <c r="B173" s="13"/>
      <c r="C173" s="14"/>
      <c r="D173" s="15"/>
      <c r="E173" s="13"/>
    </row>
    <row r="174" spans="1:5" ht="11.25" customHeight="1">
      <c r="A174" s="13"/>
      <c r="B174" s="13"/>
      <c r="C174" s="14"/>
      <c r="D174" s="15"/>
      <c r="E174" s="13"/>
    </row>
    <row r="175" spans="1:5" ht="11.25" customHeight="1">
      <c r="A175" s="13"/>
      <c r="B175" s="13"/>
      <c r="C175" s="14"/>
      <c r="D175" s="15"/>
      <c r="E175" s="13"/>
    </row>
    <row r="176" spans="1:5" ht="11.25" customHeight="1">
      <c r="A176" s="13"/>
      <c r="B176" s="13"/>
      <c r="C176" s="14"/>
      <c r="D176" s="15"/>
      <c r="E176" s="13"/>
    </row>
    <row r="177" spans="1:5" ht="11.25" customHeight="1">
      <c r="A177" s="13"/>
      <c r="B177" s="13"/>
      <c r="C177" s="14"/>
      <c r="D177" s="15"/>
      <c r="E177" s="13"/>
    </row>
    <row r="178" spans="1:5" ht="11.25" customHeight="1">
      <c r="A178" s="13"/>
      <c r="B178" s="13"/>
      <c r="C178" s="14"/>
      <c r="D178" s="15"/>
      <c r="E178" s="13"/>
    </row>
    <row r="179" spans="1:5" ht="11.25" customHeight="1">
      <c r="A179" s="13"/>
      <c r="B179" s="13"/>
      <c r="C179" s="14"/>
      <c r="D179" s="15"/>
      <c r="E179" s="13"/>
    </row>
    <row r="180" spans="1:5" ht="11.25" customHeight="1">
      <c r="A180" s="13"/>
      <c r="B180" s="13"/>
      <c r="C180" s="14"/>
      <c r="D180" s="15"/>
      <c r="E180" s="13"/>
    </row>
    <row r="181" spans="1:5" ht="11.25" customHeight="1">
      <c r="A181" s="13"/>
      <c r="B181" s="13"/>
      <c r="C181" s="14"/>
      <c r="D181" s="15"/>
      <c r="E181" s="13"/>
    </row>
    <row r="182" spans="1:5" ht="11.25" customHeight="1">
      <c r="A182" s="13"/>
      <c r="B182" s="13"/>
      <c r="C182" s="14"/>
      <c r="D182" s="15"/>
      <c r="E182" s="13"/>
    </row>
    <row r="183" spans="1:5" ht="11.25" customHeight="1">
      <c r="A183" s="13"/>
      <c r="B183" s="13"/>
      <c r="C183" s="14"/>
      <c r="D183" s="15"/>
      <c r="E183" s="13"/>
    </row>
    <row r="184" spans="1:5" ht="11.25" customHeight="1">
      <c r="A184" s="13"/>
      <c r="B184" s="13"/>
      <c r="C184" s="14"/>
      <c r="D184" s="15"/>
      <c r="E184" s="13"/>
    </row>
    <row r="185" spans="1:5" ht="11.25" customHeight="1">
      <c r="A185" s="13"/>
      <c r="B185" s="13"/>
      <c r="C185" s="14"/>
      <c r="D185" s="15"/>
      <c r="E185" s="13"/>
    </row>
    <row r="186" spans="1:5" ht="11.25" customHeight="1">
      <c r="A186" s="13"/>
      <c r="B186" s="13"/>
      <c r="C186" s="14"/>
      <c r="D186" s="15"/>
      <c r="E186" s="13"/>
    </row>
    <row r="187" spans="1:5" ht="11.25" customHeight="1">
      <c r="A187" s="13"/>
      <c r="B187" s="13"/>
      <c r="C187" s="14"/>
      <c r="D187" s="15"/>
      <c r="E187" s="13"/>
    </row>
    <row r="188" spans="1:5" ht="11.25" customHeight="1">
      <c r="A188" s="13"/>
      <c r="B188" s="13"/>
      <c r="C188" s="14"/>
      <c r="D188" s="15"/>
      <c r="E188" s="13"/>
    </row>
    <row r="189" spans="1:5" ht="11.25" customHeight="1">
      <c r="A189" s="13"/>
      <c r="B189" s="13"/>
      <c r="C189" s="14"/>
      <c r="D189" s="15"/>
      <c r="E189" s="13"/>
    </row>
    <row r="190" spans="1:5" ht="11.25" customHeight="1">
      <c r="A190" s="19"/>
      <c r="B190" s="19"/>
      <c r="C190" s="14"/>
      <c r="D190" s="15"/>
      <c r="E190" s="19"/>
    </row>
    <row r="191" spans="1:5" ht="11.25" customHeight="1">
      <c r="A191" s="19"/>
      <c r="B191" s="19"/>
      <c r="C191" s="14"/>
      <c r="D191" s="15"/>
      <c r="E191" s="19"/>
    </row>
    <row r="192" spans="1:5" ht="11.25" customHeight="1">
      <c r="A192" s="19"/>
      <c r="B192" s="19"/>
      <c r="C192" s="14"/>
      <c r="D192" s="15"/>
      <c r="E192" s="19"/>
    </row>
    <row r="193" spans="1:5" ht="11.25" customHeight="1">
      <c r="A193" s="19"/>
      <c r="B193" s="19"/>
      <c r="C193" s="14"/>
      <c r="D193" s="15"/>
      <c r="E193" s="19"/>
    </row>
    <row r="194" spans="1:5" ht="11.25" customHeight="1">
      <c r="A194" s="19"/>
      <c r="B194" s="19"/>
      <c r="C194" s="14"/>
      <c r="D194" s="15"/>
      <c r="E194" s="19"/>
    </row>
    <row r="195" spans="1:5" ht="11.25" customHeight="1">
      <c r="A195" s="19"/>
      <c r="B195" s="19"/>
      <c r="C195" s="14"/>
      <c r="D195" s="15"/>
      <c r="E195" s="19"/>
    </row>
    <row r="196" spans="1:5" ht="11.25" customHeight="1">
      <c r="A196" s="19"/>
      <c r="B196" s="19"/>
      <c r="C196" s="14"/>
      <c r="D196" s="15"/>
      <c r="E196" s="19"/>
    </row>
    <row r="197" spans="1:5" ht="11.25" customHeight="1">
      <c r="A197" s="19"/>
      <c r="B197" s="19"/>
      <c r="C197" s="14"/>
      <c r="D197" s="15"/>
      <c r="E197" s="19"/>
    </row>
    <row r="198" spans="1:5" ht="11.25" customHeight="1">
      <c r="A198" s="19"/>
      <c r="B198" s="19"/>
      <c r="C198" s="14"/>
      <c r="D198" s="15"/>
      <c r="E198" s="19"/>
    </row>
    <row r="199" spans="1:5" ht="11.25" customHeight="1">
      <c r="A199" s="19"/>
      <c r="B199" s="19"/>
      <c r="C199" s="14"/>
      <c r="D199" s="15"/>
      <c r="E199" s="19"/>
    </row>
    <row r="200" spans="1:5" ht="11.25" customHeight="1">
      <c r="A200" s="19"/>
      <c r="B200" s="19"/>
      <c r="C200" s="14"/>
      <c r="D200" s="15"/>
      <c r="E200" s="19"/>
    </row>
    <row r="201" spans="1:5" ht="11.25" customHeight="1">
      <c r="A201" s="19"/>
      <c r="B201" s="19"/>
      <c r="C201" s="14"/>
      <c r="D201" s="15"/>
      <c r="E201" s="19"/>
    </row>
    <row r="202" spans="1:5" ht="11.25" customHeight="1">
      <c r="A202" s="19"/>
      <c r="B202" s="19"/>
      <c r="C202" s="14"/>
      <c r="D202" s="15"/>
      <c r="E202" s="19"/>
    </row>
    <row r="203" spans="1:5" ht="11.25" customHeight="1">
      <c r="A203" s="19"/>
      <c r="B203" s="19"/>
      <c r="C203" s="14"/>
      <c r="D203" s="15"/>
      <c r="E203" s="19"/>
    </row>
    <row r="204" spans="1:5" ht="11.25" customHeight="1">
      <c r="A204" s="19"/>
      <c r="B204" s="19"/>
      <c r="C204" s="14"/>
      <c r="D204" s="15"/>
      <c r="E204" s="19"/>
    </row>
    <row r="205" spans="1:5" ht="11.25" customHeight="1">
      <c r="A205" s="19"/>
      <c r="B205" s="19"/>
      <c r="C205" s="14"/>
      <c r="D205" s="15"/>
      <c r="E205" s="19"/>
    </row>
    <row r="206" spans="1:5" ht="11.25" customHeight="1">
      <c r="A206" s="13"/>
      <c r="B206" s="13"/>
      <c r="C206" s="14"/>
      <c r="D206" s="15"/>
      <c r="E206" s="13"/>
    </row>
    <row r="207" spans="1:5" ht="11.25" customHeight="1">
      <c r="A207" s="13"/>
      <c r="B207" s="13"/>
      <c r="C207" s="14"/>
      <c r="D207" s="15"/>
      <c r="E207" s="13"/>
    </row>
    <row r="208" spans="1:5" ht="11.25" customHeight="1">
      <c r="A208" s="13"/>
      <c r="B208" s="13"/>
      <c r="C208" s="14"/>
      <c r="D208" s="15"/>
      <c r="E208" s="13"/>
    </row>
    <row r="209" spans="1:5" ht="11.25" customHeight="1">
      <c r="A209" s="13"/>
      <c r="B209" s="13"/>
      <c r="C209" s="14"/>
      <c r="D209" s="15"/>
      <c r="E209" s="13"/>
    </row>
    <row r="210" spans="1:5" ht="11.25" customHeight="1">
      <c r="A210" s="13"/>
      <c r="B210" s="13"/>
      <c r="C210" s="14"/>
      <c r="D210" s="15"/>
      <c r="E210" s="13"/>
    </row>
    <row r="211" spans="1:5" ht="11.25" customHeight="1">
      <c r="A211" s="13"/>
      <c r="B211" s="13"/>
      <c r="C211" s="14"/>
      <c r="D211" s="15"/>
      <c r="E211" s="13"/>
    </row>
    <row r="212" spans="1:5" ht="11.25" customHeight="1">
      <c r="A212" s="13"/>
      <c r="B212" s="13"/>
      <c r="C212" s="14"/>
      <c r="D212" s="15"/>
      <c r="E212" s="13"/>
    </row>
    <row r="213" spans="1:5" ht="11.25" customHeight="1">
      <c r="A213" s="19"/>
      <c r="B213" s="19"/>
      <c r="C213" s="14"/>
      <c r="D213" s="15"/>
      <c r="E213" s="19"/>
    </row>
    <row r="214" spans="1:5" ht="11.25" customHeight="1">
      <c r="A214" s="19"/>
      <c r="B214" s="19"/>
      <c r="C214" s="14"/>
      <c r="D214" s="15"/>
      <c r="E214" s="19"/>
    </row>
    <row r="215" spans="1:5" ht="11.25" customHeight="1">
      <c r="A215" s="19"/>
      <c r="B215" s="19"/>
      <c r="C215" s="14"/>
      <c r="D215" s="15"/>
      <c r="E215" s="19"/>
    </row>
    <row r="216" spans="1:5" ht="11.25" customHeight="1">
      <c r="A216" s="19"/>
      <c r="B216" s="19"/>
      <c r="C216" s="14"/>
      <c r="D216" s="15"/>
      <c r="E216" s="19"/>
    </row>
    <row r="217" spans="1:5" ht="11.25" customHeight="1">
      <c r="A217" s="13"/>
      <c r="B217" s="19"/>
      <c r="C217" s="14"/>
      <c r="D217" s="15"/>
      <c r="E217" s="13"/>
    </row>
    <row r="218" spans="1:5" ht="11.25" customHeight="1">
      <c r="A218" s="13"/>
      <c r="B218" s="19"/>
      <c r="C218" s="14"/>
      <c r="D218" s="15"/>
      <c r="E218" s="13"/>
    </row>
    <row r="219" spans="1:5" ht="11.25" customHeight="1">
      <c r="A219" s="19"/>
      <c r="B219" s="19"/>
      <c r="C219" s="14"/>
      <c r="D219" s="15"/>
      <c r="E219" s="19"/>
    </row>
    <row r="220" spans="1:5" ht="11.25" customHeight="1">
      <c r="A220" s="19"/>
      <c r="B220" s="19"/>
      <c r="C220" s="14"/>
      <c r="D220" s="15"/>
      <c r="E220" s="19"/>
    </row>
    <row r="221" spans="1:5" ht="11.25" customHeight="1">
      <c r="A221" s="19"/>
      <c r="B221" s="19"/>
      <c r="C221" s="14"/>
      <c r="D221" s="15"/>
      <c r="E221" s="19"/>
    </row>
    <row r="222" spans="1:5" ht="11.25" customHeight="1">
      <c r="A222" s="19"/>
      <c r="B222" s="13"/>
      <c r="C222" s="14"/>
      <c r="D222" s="15"/>
      <c r="E222" s="19"/>
    </row>
    <row r="223" spans="1:5" ht="11.25" customHeight="1">
      <c r="A223" s="19"/>
      <c r="B223" s="19"/>
      <c r="C223" s="14"/>
      <c r="D223" s="15"/>
      <c r="E223" s="19"/>
    </row>
    <row r="224" spans="1:5" ht="11.25" customHeight="1">
      <c r="A224" s="19"/>
      <c r="B224" s="19"/>
      <c r="C224" s="14"/>
      <c r="D224" s="15"/>
      <c r="E224" s="19"/>
    </row>
    <row r="225" spans="1:5" ht="11.25" customHeight="1">
      <c r="A225" s="19"/>
      <c r="B225" s="19"/>
      <c r="C225" s="14"/>
      <c r="D225" s="15"/>
      <c r="E225" s="19"/>
    </row>
    <row r="226" spans="1:5" ht="11.25" customHeight="1">
      <c r="A226" s="19"/>
      <c r="B226" s="19"/>
      <c r="C226" s="14"/>
      <c r="D226" s="15"/>
      <c r="E226" s="19"/>
    </row>
    <row r="227" spans="1:5" ht="11.25" customHeight="1">
      <c r="A227" s="13"/>
      <c r="B227" s="13"/>
      <c r="C227" s="14"/>
      <c r="D227" s="15"/>
      <c r="E227" s="13"/>
    </row>
    <row r="228" spans="1:5" ht="11.25" customHeight="1">
      <c r="A228" s="13"/>
      <c r="B228" s="13"/>
      <c r="C228" s="14"/>
      <c r="D228" s="15"/>
      <c r="E228" s="13"/>
    </row>
    <row r="229" spans="1:5" ht="11.25" customHeight="1">
      <c r="A229" s="13"/>
      <c r="B229" s="13"/>
      <c r="C229" s="14"/>
      <c r="D229" s="15"/>
      <c r="E229" s="13"/>
    </row>
    <row r="230" spans="1:5" ht="11.25" customHeight="1">
      <c r="A230" s="13"/>
      <c r="B230" s="13"/>
      <c r="C230" s="14"/>
      <c r="D230" s="15"/>
      <c r="E230" s="13"/>
    </row>
    <row r="231" spans="1:5" ht="11.25" customHeight="1">
      <c r="A231" s="13"/>
      <c r="B231" s="13"/>
      <c r="C231" s="14"/>
      <c r="D231" s="15"/>
      <c r="E231" s="13"/>
    </row>
    <row r="232" spans="1:5" ht="11.25" customHeight="1">
      <c r="A232" s="22"/>
      <c r="B232" s="22"/>
      <c r="C232" s="14"/>
      <c r="D232" s="15"/>
      <c r="E232" s="22"/>
    </row>
    <row r="233" spans="1:5" ht="11.25" customHeight="1">
      <c r="A233" s="22"/>
      <c r="B233" s="22"/>
      <c r="C233" s="14"/>
      <c r="D233" s="15"/>
      <c r="E233" s="22"/>
    </row>
    <row r="234" spans="1:5" ht="11.25" customHeight="1">
      <c r="A234" s="22"/>
      <c r="B234" s="22"/>
      <c r="C234" s="14"/>
      <c r="D234" s="15"/>
      <c r="E234" s="22"/>
    </row>
    <row r="235" spans="1:5" ht="11.25" customHeight="1">
      <c r="A235" s="22"/>
      <c r="B235" s="22"/>
      <c r="C235" s="14"/>
      <c r="D235" s="15"/>
      <c r="E235" s="22"/>
    </row>
    <row r="236" spans="1:5" ht="11.25" customHeight="1">
      <c r="A236" s="22"/>
      <c r="B236" s="22"/>
      <c r="C236" s="14"/>
      <c r="D236" s="15"/>
      <c r="E236" s="22"/>
    </row>
    <row r="237" spans="1:5" ht="11.25" customHeight="1">
      <c r="A237" s="22"/>
      <c r="B237" s="22"/>
      <c r="C237" s="14"/>
      <c r="D237" s="15"/>
      <c r="E237" s="22"/>
    </row>
    <row r="238" spans="1:5" ht="11.25" customHeight="1">
      <c r="A238" s="22"/>
      <c r="B238" s="22"/>
      <c r="C238" s="14"/>
      <c r="D238" s="15"/>
      <c r="E238" s="22"/>
    </row>
    <row r="239" spans="1:5" ht="11.25" customHeight="1">
      <c r="A239" s="22"/>
      <c r="B239" s="22"/>
      <c r="C239" s="14"/>
      <c r="D239" s="15"/>
      <c r="E239" s="22"/>
    </row>
    <row r="240" spans="1:5" ht="11.25" customHeight="1">
      <c r="A240" s="22"/>
      <c r="B240" s="22"/>
      <c r="C240" s="14"/>
      <c r="D240" s="15"/>
      <c r="E240" s="22"/>
    </row>
    <row r="241" spans="1:5" ht="11.25" customHeight="1">
      <c r="A241" s="22"/>
      <c r="B241" s="22"/>
      <c r="C241" s="14"/>
      <c r="D241" s="15"/>
      <c r="E241" s="22"/>
    </row>
    <row r="242" spans="1:5" ht="11.25" customHeight="1">
      <c r="A242" s="22"/>
      <c r="B242" s="22"/>
      <c r="C242" s="14"/>
      <c r="D242" s="15"/>
      <c r="E242" s="22"/>
    </row>
    <row r="243" spans="1:5" ht="11.25" customHeight="1">
      <c r="A243" s="22"/>
      <c r="B243" s="22"/>
      <c r="C243" s="14"/>
      <c r="D243" s="15"/>
      <c r="E243" s="22"/>
    </row>
    <row r="244" spans="1:7" ht="11.25" customHeight="1">
      <c r="A244" s="22"/>
      <c r="B244" s="22"/>
      <c r="C244" s="14"/>
      <c r="D244" s="15"/>
      <c r="E244" s="22"/>
      <c r="F244" s="24"/>
      <c r="G244" s="34"/>
    </row>
    <row r="245" spans="1:7" ht="11.25" customHeight="1">
      <c r="A245" s="22"/>
      <c r="B245" s="22"/>
      <c r="C245" s="14"/>
      <c r="D245" s="15"/>
      <c r="E245" s="22"/>
      <c r="F245" s="24"/>
      <c r="G245" s="34"/>
    </row>
    <row r="246" spans="1:7" ht="11.25" customHeight="1">
      <c r="A246" s="22"/>
      <c r="B246" s="22"/>
      <c r="C246" s="14"/>
      <c r="D246" s="15"/>
      <c r="E246" s="22"/>
      <c r="F246" s="24"/>
      <c r="G246" s="24"/>
    </row>
    <row r="247" spans="1:7" ht="11.25" customHeight="1">
      <c r="A247" s="22"/>
      <c r="B247" s="22"/>
      <c r="C247" s="14"/>
      <c r="D247" s="15"/>
      <c r="E247" s="22"/>
      <c r="F247" s="24"/>
      <c r="G247" s="24"/>
    </row>
    <row r="248" spans="1:7" ht="11.25" customHeight="1">
      <c r="A248" s="22"/>
      <c r="B248" s="22"/>
      <c r="C248" s="14"/>
      <c r="D248" s="15"/>
      <c r="E248" s="22"/>
      <c r="F248" s="24"/>
      <c r="G248" s="24"/>
    </row>
    <row r="249" spans="1:7" ht="11.25" customHeight="1">
      <c r="A249" s="22"/>
      <c r="B249" s="22"/>
      <c r="C249" s="14"/>
      <c r="D249" s="15"/>
      <c r="E249" s="22"/>
      <c r="F249" s="24"/>
      <c r="G249" s="24"/>
    </row>
    <row r="250" spans="1:7" ht="11.25" customHeight="1">
      <c r="A250" s="22"/>
      <c r="B250" s="22"/>
      <c r="C250" s="14"/>
      <c r="D250" s="15"/>
      <c r="E250" s="22"/>
      <c r="F250" s="24"/>
      <c r="G250" s="24"/>
    </row>
    <row r="251" spans="1:7" ht="11.25" customHeight="1">
      <c r="A251" s="22"/>
      <c r="B251" s="22"/>
      <c r="C251" s="14"/>
      <c r="D251" s="15"/>
      <c r="E251" s="22"/>
      <c r="F251" s="24"/>
      <c r="G251" s="24"/>
    </row>
    <row r="252" spans="1:7" ht="11.25" customHeight="1">
      <c r="A252" s="22"/>
      <c r="B252" s="22"/>
      <c r="C252" s="14"/>
      <c r="D252" s="15"/>
      <c r="E252" s="22"/>
      <c r="F252" s="24"/>
      <c r="G252" s="24"/>
    </row>
    <row r="253" spans="1:7" ht="11.25" customHeight="1">
      <c r="A253" s="22"/>
      <c r="B253" s="22"/>
      <c r="C253" s="14"/>
      <c r="D253" s="15"/>
      <c r="E253" s="22"/>
      <c r="F253" s="24"/>
      <c r="G253" s="24"/>
    </row>
    <row r="254" spans="1:7" ht="11.25" customHeight="1">
      <c r="A254" s="22"/>
      <c r="B254" s="22"/>
      <c r="C254" s="14"/>
      <c r="D254" s="15"/>
      <c r="E254" s="22"/>
      <c r="F254" s="24"/>
      <c r="G254" s="24"/>
    </row>
    <row r="255" spans="1:7" ht="11.25" customHeight="1">
      <c r="A255" s="22"/>
      <c r="B255" s="22"/>
      <c r="C255" s="14"/>
      <c r="D255" s="15"/>
      <c r="E255" s="22"/>
      <c r="F255" s="24"/>
      <c r="G255" s="24"/>
    </row>
    <row r="256" spans="1:7" ht="11.25" customHeight="1">
      <c r="A256" s="22"/>
      <c r="B256" s="22"/>
      <c r="C256" s="14"/>
      <c r="D256" s="15"/>
      <c r="E256" s="22"/>
      <c r="F256" s="24"/>
      <c r="G256" s="24"/>
    </row>
    <row r="257" spans="1:7" ht="11.25" customHeight="1">
      <c r="A257" s="22"/>
      <c r="B257" s="22"/>
      <c r="C257" s="14"/>
      <c r="D257" s="15"/>
      <c r="E257" s="22"/>
      <c r="F257" s="24"/>
      <c r="G257" s="24"/>
    </row>
    <row r="258" spans="1:7" ht="11.25" customHeight="1">
      <c r="A258" s="22"/>
      <c r="B258" s="22"/>
      <c r="C258" s="14"/>
      <c r="D258" s="15"/>
      <c r="E258" s="22"/>
      <c r="F258" s="24"/>
      <c r="G258" s="24"/>
    </row>
    <row r="259" spans="1:7" ht="11.25" customHeight="1">
      <c r="A259" s="22"/>
      <c r="B259" s="22"/>
      <c r="C259" s="14"/>
      <c r="D259" s="15"/>
      <c r="E259" s="22"/>
      <c r="F259" s="24"/>
      <c r="G259" s="24"/>
    </row>
    <row r="260" spans="1:7" ht="11.25" customHeight="1">
      <c r="A260" s="22"/>
      <c r="B260" s="22"/>
      <c r="C260" s="14"/>
      <c r="D260" s="15"/>
      <c r="E260" s="22"/>
      <c r="F260" s="24"/>
      <c r="G260" s="24"/>
    </row>
    <row r="261" spans="1:7" ht="11.25" customHeight="1">
      <c r="A261" s="22"/>
      <c r="B261" s="22"/>
      <c r="C261" s="14"/>
      <c r="D261" s="15"/>
      <c r="E261" s="22"/>
      <c r="F261" s="24"/>
      <c r="G261" s="24"/>
    </row>
    <row r="262" spans="1:7" ht="11.25" customHeight="1">
      <c r="A262" s="22"/>
      <c r="B262" s="22"/>
      <c r="C262" s="14"/>
      <c r="D262" s="15"/>
      <c r="E262" s="22"/>
      <c r="F262" s="24"/>
      <c r="G262" s="24"/>
    </row>
    <row r="263" spans="1:7" ht="11.25" customHeight="1">
      <c r="A263" s="22"/>
      <c r="B263" s="22"/>
      <c r="C263" s="14"/>
      <c r="D263" s="15"/>
      <c r="E263" s="22"/>
      <c r="F263" s="24"/>
      <c r="G263" s="24"/>
    </row>
    <row r="264" spans="1:7" ht="11.25" customHeight="1">
      <c r="A264" s="22"/>
      <c r="B264" s="22"/>
      <c r="C264" s="14"/>
      <c r="D264" s="15"/>
      <c r="E264" s="22"/>
      <c r="F264" s="24"/>
      <c r="G264" s="24"/>
    </row>
    <row r="265" spans="1:7" ht="11.25" customHeight="1">
      <c r="A265" s="22"/>
      <c r="B265" s="22"/>
      <c r="C265" s="14"/>
      <c r="D265" s="15"/>
      <c r="E265" s="22"/>
      <c r="F265" s="24"/>
      <c r="G265" s="24"/>
    </row>
    <row r="266" spans="1:7" ht="11.25" customHeight="1">
      <c r="A266" s="22"/>
      <c r="B266" s="22"/>
      <c r="C266" s="14"/>
      <c r="D266" s="15"/>
      <c r="E266" s="22"/>
      <c r="F266" s="24"/>
      <c r="G266" s="24"/>
    </row>
    <row r="267" spans="1:7" ht="11.25" customHeight="1">
      <c r="A267" s="22"/>
      <c r="B267" s="22"/>
      <c r="C267" s="14"/>
      <c r="D267" s="15"/>
      <c r="E267" s="22"/>
      <c r="F267" s="24"/>
      <c r="G267" s="24"/>
    </row>
    <row r="268" spans="1:7" ht="11.25" customHeight="1">
      <c r="A268" s="22"/>
      <c r="B268" s="22"/>
      <c r="C268" s="14"/>
      <c r="D268" s="15"/>
      <c r="E268" s="22"/>
      <c r="F268" s="24"/>
      <c r="G268" s="24"/>
    </row>
    <row r="269" spans="1:7" ht="11.25" customHeight="1">
      <c r="A269" s="22"/>
      <c r="B269" s="22"/>
      <c r="C269" s="14"/>
      <c r="D269" s="15"/>
      <c r="E269" s="22"/>
      <c r="F269" s="24"/>
      <c r="G269" s="24"/>
    </row>
    <row r="270" spans="1:5" ht="11.25" customHeight="1">
      <c r="A270" s="22"/>
      <c r="B270" s="22"/>
      <c r="C270" s="14"/>
      <c r="D270" s="15"/>
      <c r="E270" s="22"/>
    </row>
    <row r="271" spans="1:5" ht="11.25" customHeight="1">
      <c r="A271" s="22"/>
      <c r="B271" s="22"/>
      <c r="C271" s="14"/>
      <c r="D271" s="15"/>
      <c r="E271" s="22"/>
    </row>
    <row r="272" spans="1:5" ht="11.25" customHeight="1">
      <c r="A272" s="22"/>
      <c r="B272" s="22"/>
      <c r="C272" s="14"/>
      <c r="D272" s="15"/>
      <c r="E272" s="22"/>
    </row>
    <row r="273" spans="1:5" ht="11.25" customHeight="1">
      <c r="A273" s="22"/>
      <c r="B273" s="22"/>
      <c r="C273" s="14"/>
      <c r="D273" s="15"/>
      <c r="E273" s="22"/>
    </row>
    <row r="274" spans="1:5" ht="11.25" customHeight="1">
      <c r="A274" s="53"/>
      <c r="B274" s="53"/>
      <c r="C274" s="14"/>
      <c r="D274" s="15"/>
      <c r="E274" s="22"/>
    </row>
    <row r="275" spans="1:5" ht="11.25" customHeight="1">
      <c r="A275" s="53"/>
      <c r="B275" s="53"/>
      <c r="C275" s="14"/>
      <c r="D275" s="15"/>
      <c r="E275" s="13"/>
    </row>
    <row r="276" spans="1:5" ht="11.25" customHeight="1">
      <c r="A276" s="53"/>
      <c r="B276" s="53"/>
      <c r="C276" s="14"/>
      <c r="D276" s="15"/>
      <c r="E276" s="13"/>
    </row>
    <row r="277" spans="1:5" ht="11.25" customHeight="1">
      <c r="A277" s="53"/>
      <c r="B277" s="53"/>
      <c r="C277" s="14"/>
      <c r="D277" s="15"/>
      <c r="E277" s="13"/>
    </row>
    <row r="278" spans="1:5" ht="11.25" customHeight="1">
      <c r="A278" s="53"/>
      <c r="B278" s="53"/>
      <c r="C278" s="14"/>
      <c r="D278" s="15"/>
      <c r="E278" s="13"/>
    </row>
    <row r="279" spans="1:5" ht="11.25" customHeight="1">
      <c r="A279" s="53"/>
      <c r="B279" s="53"/>
      <c r="C279" s="14"/>
      <c r="D279" s="15"/>
      <c r="E279" s="13"/>
    </row>
    <row r="280" spans="1:5" ht="11.25" customHeight="1">
      <c r="A280" s="53"/>
      <c r="B280" s="53"/>
      <c r="C280" s="14"/>
      <c r="D280" s="15"/>
      <c r="E280" s="13"/>
    </row>
    <row r="281" spans="1:5" ht="11.25" customHeight="1">
      <c r="A281" s="53"/>
      <c r="B281" s="53"/>
      <c r="C281" s="14"/>
      <c r="D281" s="15"/>
      <c r="E281" s="13"/>
    </row>
    <row r="282" spans="1:5" ht="11.25" customHeight="1">
      <c r="A282" s="53"/>
      <c r="B282" s="53"/>
      <c r="C282" s="14"/>
      <c r="D282" s="15"/>
      <c r="E282" s="13"/>
    </row>
    <row r="283" spans="1:5" ht="11.25" customHeight="1">
      <c r="A283" s="53"/>
      <c r="B283" s="53"/>
      <c r="C283" s="14"/>
      <c r="D283" s="15"/>
      <c r="E283" s="13"/>
    </row>
    <row r="284" spans="1:5" ht="11.25" customHeight="1">
      <c r="A284" s="53"/>
      <c r="B284" s="53"/>
      <c r="C284" s="14"/>
      <c r="D284" s="15"/>
      <c r="E284" s="13"/>
    </row>
    <row r="285" spans="1:5" ht="11.25" customHeight="1">
      <c r="A285" s="53"/>
      <c r="B285" s="53"/>
      <c r="C285" s="14"/>
      <c r="D285" s="15"/>
      <c r="E285" s="13"/>
    </row>
    <row r="286" spans="1:5" ht="11.25" customHeight="1">
      <c r="A286" s="53"/>
      <c r="B286" s="54"/>
      <c r="C286" s="14"/>
      <c r="D286" s="15"/>
      <c r="E286" s="13"/>
    </row>
    <row r="287" spans="1:5" ht="11.25" customHeight="1">
      <c r="A287" s="53"/>
      <c r="B287" s="53"/>
      <c r="C287" s="14"/>
      <c r="D287" s="15"/>
      <c r="E287" s="13"/>
    </row>
    <row r="288" spans="1:5" ht="11.25" customHeight="1">
      <c r="A288" s="53"/>
      <c r="B288" s="53"/>
      <c r="C288" s="14"/>
      <c r="D288" s="15"/>
      <c r="E288" s="13"/>
    </row>
    <row r="289" spans="1:5" ht="11.25" customHeight="1">
      <c r="A289" s="53"/>
      <c r="B289" s="54"/>
      <c r="C289" s="14"/>
      <c r="D289" s="15"/>
      <c r="E289" s="35"/>
    </row>
    <row r="290" spans="1:5" ht="11.25" customHeight="1">
      <c r="A290" s="53"/>
      <c r="B290" s="53"/>
      <c r="C290" s="14"/>
      <c r="D290" s="15"/>
      <c r="E290" s="36"/>
    </row>
    <row r="291" spans="1:5" ht="11.25" customHeight="1">
      <c r="A291" s="53"/>
      <c r="B291" s="53"/>
      <c r="C291" s="14"/>
      <c r="D291" s="15"/>
      <c r="E291" s="22"/>
    </row>
    <row r="292" spans="1:5" ht="11.25" customHeight="1">
      <c r="A292" s="53"/>
      <c r="B292" s="53"/>
      <c r="C292" s="14"/>
      <c r="D292" s="15"/>
      <c r="E292" s="22"/>
    </row>
    <row r="293" spans="1:5" ht="11.25" customHeight="1">
      <c r="A293" s="55"/>
      <c r="B293" s="55"/>
      <c r="C293" s="53"/>
      <c r="D293" s="15"/>
      <c r="E293" s="13"/>
    </row>
    <row r="294" spans="1:5" ht="11.25" customHeight="1">
      <c r="A294" s="53"/>
      <c r="B294" s="53"/>
      <c r="C294" s="53"/>
      <c r="D294" s="15"/>
      <c r="E294" s="13"/>
    </row>
    <row r="295" spans="1:5" ht="11.25" customHeight="1">
      <c r="A295" s="53"/>
      <c r="B295" s="53"/>
      <c r="C295" s="53"/>
      <c r="D295" s="15"/>
      <c r="E295" s="13"/>
    </row>
    <row r="296" spans="1:5" ht="11.25" customHeight="1">
      <c r="A296" s="53"/>
      <c r="B296" s="53"/>
      <c r="C296" s="53"/>
      <c r="D296" s="15"/>
      <c r="E296" s="13"/>
    </row>
    <row r="297" spans="1:5" ht="11.25" customHeight="1">
      <c r="A297" s="53"/>
      <c r="B297" s="53"/>
      <c r="C297" s="53"/>
      <c r="D297" s="15"/>
      <c r="E297" s="13"/>
    </row>
    <row r="298" spans="1:5" ht="11.25" customHeight="1">
      <c r="A298" s="53"/>
      <c r="B298" s="53"/>
      <c r="C298" s="53"/>
      <c r="D298" s="15"/>
      <c r="E298" s="13"/>
    </row>
    <row r="299" spans="1:5" ht="11.25" customHeight="1">
      <c r="A299" s="53"/>
      <c r="B299" s="53"/>
      <c r="C299" s="53"/>
      <c r="D299" s="15"/>
      <c r="E299" s="13"/>
    </row>
    <row r="300" spans="1:5" ht="11.25" customHeight="1">
      <c r="A300" s="53"/>
      <c r="B300" s="53"/>
      <c r="C300" s="53"/>
      <c r="D300" s="15"/>
      <c r="E300" s="13"/>
    </row>
    <row r="301" spans="1:5" ht="11.25" customHeight="1">
      <c r="A301" s="53"/>
      <c r="B301" s="53"/>
      <c r="C301" s="53"/>
      <c r="D301" s="15"/>
      <c r="E301" s="13"/>
    </row>
    <row r="302" spans="1:5" ht="11.25" customHeight="1">
      <c r="A302" s="53"/>
      <c r="B302" s="53"/>
      <c r="C302" s="53"/>
      <c r="D302" s="15"/>
      <c r="E302" s="13"/>
    </row>
    <row r="303" spans="1:5" ht="11.25" customHeight="1">
      <c r="A303" s="53"/>
      <c r="B303" s="53"/>
      <c r="C303" s="53"/>
      <c r="D303" s="15"/>
      <c r="E303" s="13"/>
    </row>
    <row r="304" spans="1:5" ht="11.25" customHeight="1">
      <c r="A304" s="53"/>
      <c r="B304" s="53"/>
      <c r="C304" s="53"/>
      <c r="D304" s="15"/>
      <c r="E304" s="13"/>
    </row>
    <row r="305" spans="1:5" ht="11.25" customHeight="1">
      <c r="A305" s="53"/>
      <c r="B305" s="53"/>
      <c r="C305" s="53"/>
      <c r="D305" s="15"/>
      <c r="E305" s="13"/>
    </row>
    <row r="306" spans="1:5" ht="11.25" customHeight="1">
      <c r="A306" s="53"/>
      <c r="B306" s="53"/>
      <c r="C306" s="53"/>
      <c r="D306" s="15"/>
      <c r="E306" s="13"/>
    </row>
    <row r="307" spans="1:5" ht="11.25" customHeight="1">
      <c r="A307" s="53"/>
      <c r="B307" s="53"/>
      <c r="C307" s="53"/>
      <c r="D307" s="15"/>
      <c r="E307" s="13"/>
    </row>
    <row r="308" spans="1:5" ht="11.25" customHeight="1">
      <c r="A308" s="53"/>
      <c r="B308" s="53"/>
      <c r="C308" s="53"/>
      <c r="D308" s="15"/>
      <c r="E308" s="13"/>
    </row>
    <row r="309" spans="1:5" ht="11.25" customHeight="1">
      <c r="A309" s="53"/>
      <c r="B309" s="53"/>
      <c r="C309" s="53"/>
      <c r="D309" s="15"/>
      <c r="E309" s="13"/>
    </row>
    <row r="310" spans="1:5" ht="11.25" customHeight="1">
      <c r="A310" s="53"/>
      <c r="B310" s="53"/>
      <c r="C310" s="53"/>
      <c r="D310" s="15"/>
      <c r="E310" s="13"/>
    </row>
    <row r="311" spans="1:5" ht="11.25" customHeight="1">
      <c r="A311" s="53"/>
      <c r="B311" s="53"/>
      <c r="C311" s="53"/>
      <c r="D311" s="15"/>
      <c r="E311" s="13"/>
    </row>
    <row r="312" spans="1:5" ht="11.25" customHeight="1">
      <c r="A312" s="53"/>
      <c r="B312" s="53"/>
      <c r="C312" s="53"/>
      <c r="D312" s="15"/>
      <c r="E312" s="13"/>
    </row>
    <row r="313" spans="1:5" ht="11.25" customHeight="1">
      <c r="A313" s="53"/>
      <c r="B313" s="53"/>
      <c r="C313" s="53"/>
      <c r="D313" s="15"/>
      <c r="E313" s="13"/>
    </row>
    <row r="314" spans="1:5" ht="11.25" customHeight="1">
      <c r="A314" s="53"/>
      <c r="B314" s="53"/>
      <c r="C314" s="53"/>
      <c r="D314" s="15"/>
      <c r="E314" s="13"/>
    </row>
    <row r="315" spans="1:5" ht="11.25" customHeight="1">
      <c r="A315" s="53"/>
      <c r="B315" s="53"/>
      <c r="C315" s="53"/>
      <c r="D315" s="15"/>
      <c r="E315" s="13"/>
    </row>
    <row r="316" spans="1:5" ht="11.25" customHeight="1">
      <c r="A316" s="53"/>
      <c r="B316" s="53"/>
      <c r="C316" s="53"/>
      <c r="D316" s="15"/>
      <c r="E316" s="13"/>
    </row>
    <row r="317" spans="1:5" ht="11.25" customHeight="1">
      <c r="A317" s="53"/>
      <c r="B317" s="53"/>
      <c r="C317" s="53"/>
      <c r="D317" s="15"/>
      <c r="E317" s="13"/>
    </row>
    <row r="318" spans="1:5" ht="11.25" customHeight="1">
      <c r="A318" s="53"/>
      <c r="B318" s="53"/>
      <c r="C318" s="37"/>
      <c r="D318" s="15"/>
      <c r="E318" s="12"/>
    </row>
    <row r="319" spans="1:4" ht="11.25" customHeight="1">
      <c r="A319" s="13"/>
      <c r="B319" s="13"/>
      <c r="D319" s="15"/>
    </row>
  </sheetData>
  <mergeCells count="1">
    <mergeCell ref="M23:M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R674"/>
  <sheetViews>
    <sheetView showGridLines="0" workbookViewId="0" topLeftCell="A1"/>
  </sheetViews>
  <sheetFormatPr defaultColWidth="8.8515625" defaultRowHeight="11.25" customHeight="1"/>
  <cols>
    <col min="1" max="2" width="2.7109375" style="12" customWidth="1"/>
    <col min="3" max="5" width="15.7109375" style="176" customWidth="1"/>
    <col min="6" max="11" width="15.7109375" style="12" customWidth="1"/>
    <col min="12" max="12" width="12.7109375" style="176" bestFit="1" customWidth="1"/>
    <col min="13" max="13" width="23.8515625" style="176" bestFit="1" customWidth="1"/>
    <col min="14" max="14" width="61.57421875" style="176" bestFit="1" customWidth="1"/>
    <col min="15" max="15" width="10.00390625" style="195" bestFit="1" customWidth="1"/>
    <col min="16" max="16" width="10.00390625" style="180" bestFit="1" customWidth="1"/>
    <col min="17" max="17" width="9.140625" style="176" bestFit="1" customWidth="1"/>
    <col min="18" max="18" width="4.28125" style="181" bestFit="1" customWidth="1"/>
    <col min="19" max="16384" width="8.8515625" style="12" customWidth="1"/>
  </cols>
  <sheetData>
    <row r="1" spans="4:18" s="176" customFormat="1" ht="11.25" customHeight="1">
      <c r="D1" s="178"/>
      <c r="L1" s="8" t="s">
        <v>1612</v>
      </c>
      <c r="M1" s="8" t="s">
        <v>1217</v>
      </c>
      <c r="N1" s="8" t="s">
        <v>1611</v>
      </c>
      <c r="O1" s="9" t="s">
        <v>1610</v>
      </c>
      <c r="P1" s="9" t="s">
        <v>1609</v>
      </c>
      <c r="Q1" s="9" t="s">
        <v>1608</v>
      </c>
      <c r="R1" s="177" t="s">
        <v>80</v>
      </c>
    </row>
    <row r="2" spans="4:18" s="176" customFormat="1" ht="11.25" customHeight="1">
      <c r="D2" s="179"/>
      <c r="L2" s="13" t="s">
        <v>546</v>
      </c>
      <c r="M2" s="13" t="s">
        <v>985</v>
      </c>
      <c r="N2" s="13" t="s">
        <v>642</v>
      </c>
      <c r="O2" s="199">
        <v>1.8</v>
      </c>
      <c r="P2" s="167">
        <f>IF(O2&lt;20,1)</f>
        <v>1</v>
      </c>
      <c r="Q2" s="38">
        <v>2010</v>
      </c>
      <c r="R2" s="215"/>
    </row>
    <row r="3" spans="3:18" s="176" customFormat="1" ht="11.25" customHeight="1">
      <c r="C3" s="183" t="s">
        <v>542</v>
      </c>
      <c r="F3" s="12"/>
      <c r="G3" s="12"/>
      <c r="H3" s="12"/>
      <c r="L3" s="13" t="s">
        <v>547</v>
      </c>
      <c r="M3" s="13" t="s">
        <v>986</v>
      </c>
      <c r="N3" s="13" t="s">
        <v>643</v>
      </c>
      <c r="O3" s="199">
        <v>143.6</v>
      </c>
      <c r="P3" s="167">
        <f>IF(O3&lt;200,4)</f>
        <v>4</v>
      </c>
      <c r="Q3" s="38">
        <v>2010</v>
      </c>
      <c r="R3" s="215"/>
    </row>
    <row r="4" spans="3:18" s="176" customFormat="1" ht="11.25" customHeight="1">
      <c r="C4" s="183" t="s">
        <v>543</v>
      </c>
      <c r="F4" s="12"/>
      <c r="G4" s="12"/>
      <c r="H4" s="12"/>
      <c r="L4" s="13" t="s">
        <v>1556</v>
      </c>
      <c r="M4" s="213" t="s">
        <v>1316</v>
      </c>
      <c r="N4" s="226" t="s">
        <v>1530</v>
      </c>
      <c r="O4" s="199" t="s">
        <v>132</v>
      </c>
      <c r="P4" s="197" t="s">
        <v>132</v>
      </c>
      <c r="Q4" s="223" t="s">
        <v>132</v>
      </c>
      <c r="R4" s="216"/>
    </row>
    <row r="5" spans="6:18" s="176" customFormat="1" ht="11.25" customHeight="1">
      <c r="F5" s="12"/>
      <c r="G5" s="12"/>
      <c r="H5" s="12"/>
      <c r="L5" s="13" t="s">
        <v>548</v>
      </c>
      <c r="M5" s="13" t="s">
        <v>987</v>
      </c>
      <c r="N5" s="13" t="s">
        <v>644</v>
      </c>
      <c r="O5" s="199">
        <v>1.1</v>
      </c>
      <c r="P5" s="167">
        <f>IF(O5&lt;20,1)</f>
        <v>1</v>
      </c>
      <c r="Q5" s="38">
        <v>2010</v>
      </c>
      <c r="R5" s="215"/>
    </row>
    <row r="6" spans="3:18" s="176" customFormat="1" ht="17.25">
      <c r="C6" s="184" t="s">
        <v>1614</v>
      </c>
      <c r="E6" s="12"/>
      <c r="F6" s="12"/>
      <c r="G6" s="12"/>
      <c r="H6" s="12"/>
      <c r="L6" s="19" t="s">
        <v>1339</v>
      </c>
      <c r="M6" s="13" t="s">
        <v>1607</v>
      </c>
      <c r="N6" s="19" t="s">
        <v>1437</v>
      </c>
      <c r="O6" s="199" t="s">
        <v>132</v>
      </c>
      <c r="P6" s="197" t="s">
        <v>132</v>
      </c>
      <c r="Q6" s="223" t="s">
        <v>132</v>
      </c>
      <c r="R6" s="217"/>
    </row>
    <row r="7" spans="3:18" ht="11.25" customHeight="1">
      <c r="C7" s="185" t="s">
        <v>734</v>
      </c>
      <c r="E7" s="12"/>
      <c r="L7" s="13" t="s">
        <v>1557</v>
      </c>
      <c r="M7" s="213" t="s">
        <v>1317</v>
      </c>
      <c r="N7" s="224" t="s">
        <v>1531</v>
      </c>
      <c r="O7" s="199" t="s">
        <v>132</v>
      </c>
      <c r="P7" s="197" t="s">
        <v>132</v>
      </c>
      <c r="Q7" s="223" t="s">
        <v>132</v>
      </c>
      <c r="R7" s="216"/>
    </row>
    <row r="8" spans="5:18" ht="11.25" customHeight="1">
      <c r="E8" s="12"/>
      <c r="L8" s="13" t="s">
        <v>1340</v>
      </c>
      <c r="M8" s="13" t="s">
        <v>1242</v>
      </c>
      <c r="N8" s="19" t="s">
        <v>1438</v>
      </c>
      <c r="O8" s="199" t="s">
        <v>132</v>
      </c>
      <c r="P8" s="197" t="s">
        <v>132</v>
      </c>
      <c r="Q8" s="223" t="s">
        <v>132</v>
      </c>
      <c r="R8" s="217"/>
    </row>
    <row r="9" spans="3:18" s="11" customFormat="1" ht="11.25" customHeight="1">
      <c r="C9" s="182"/>
      <c r="D9" s="176"/>
      <c r="E9" s="12"/>
      <c r="F9" s="12"/>
      <c r="G9" s="12"/>
      <c r="H9" s="12"/>
      <c r="L9" s="13" t="s">
        <v>549</v>
      </c>
      <c r="M9" s="13" t="s">
        <v>988</v>
      </c>
      <c r="N9" s="13" t="s">
        <v>645</v>
      </c>
      <c r="O9" s="199">
        <v>142.4</v>
      </c>
      <c r="P9" s="167">
        <f>IF(O9&lt;200,4)</f>
        <v>4</v>
      </c>
      <c r="Q9" s="38">
        <v>2011</v>
      </c>
      <c r="R9" s="215"/>
    </row>
    <row r="10" spans="5:18" ht="11.25" customHeight="1">
      <c r="E10" s="12"/>
      <c r="L10" s="13" t="s">
        <v>550</v>
      </c>
      <c r="M10" s="13" t="s">
        <v>989</v>
      </c>
      <c r="N10" s="13" t="s">
        <v>646</v>
      </c>
      <c r="O10" s="199">
        <v>61.4</v>
      </c>
      <c r="P10" s="167">
        <f>IF(O10&lt;100,3)</f>
        <v>3</v>
      </c>
      <c r="Q10" s="38">
        <v>2011</v>
      </c>
      <c r="R10" s="215"/>
    </row>
    <row r="11" spans="5:18" ht="11.25" customHeight="1">
      <c r="E11" s="12"/>
      <c r="L11" s="13" t="s">
        <v>551</v>
      </c>
      <c r="M11" s="13" t="s">
        <v>990</v>
      </c>
      <c r="N11" s="13" t="s">
        <v>647</v>
      </c>
      <c r="O11" s="199">
        <v>209.3</v>
      </c>
      <c r="P11" s="167">
        <v>5</v>
      </c>
      <c r="Q11" s="38">
        <v>2011</v>
      </c>
      <c r="R11" s="215"/>
    </row>
    <row r="12" spans="5:18" ht="11.25" customHeight="1">
      <c r="E12" s="12"/>
      <c r="L12" s="13" t="s">
        <v>552</v>
      </c>
      <c r="M12" s="13" t="s">
        <v>991</v>
      </c>
      <c r="N12" s="13" t="s">
        <v>648</v>
      </c>
      <c r="O12" s="199">
        <v>23.1</v>
      </c>
      <c r="P12" s="167">
        <f>IF(O12&lt;50,2)</f>
        <v>2</v>
      </c>
      <c r="Q12" s="38">
        <v>2011</v>
      </c>
      <c r="R12" s="215"/>
    </row>
    <row r="13" spans="5:18" ht="11.25" customHeight="1">
      <c r="E13" s="12"/>
      <c r="L13" s="13" t="s">
        <v>553</v>
      </c>
      <c r="M13" s="13" t="s">
        <v>992</v>
      </c>
      <c r="N13" s="13" t="s">
        <v>649</v>
      </c>
      <c r="O13" s="199">
        <v>56.1</v>
      </c>
      <c r="P13" s="167">
        <f>IF(O13&lt;100,3)</f>
        <v>3</v>
      </c>
      <c r="Q13" s="38">
        <v>2011</v>
      </c>
      <c r="R13" s="215"/>
    </row>
    <row r="14" spans="5:18" ht="11.25" customHeight="1">
      <c r="E14" s="12"/>
      <c r="L14" s="19" t="s">
        <v>554</v>
      </c>
      <c r="M14" s="19" t="s">
        <v>993</v>
      </c>
      <c r="N14" s="19" t="s">
        <v>650</v>
      </c>
      <c r="O14" s="199">
        <v>55.5</v>
      </c>
      <c r="P14" s="167">
        <f>IF(O14&lt;100,3)</f>
        <v>3</v>
      </c>
      <c r="Q14" s="38">
        <v>2011</v>
      </c>
      <c r="R14" s="218"/>
    </row>
    <row r="15" spans="5:18" ht="12">
      <c r="E15" s="12"/>
      <c r="L15" s="19" t="s">
        <v>555</v>
      </c>
      <c r="M15" s="19" t="s">
        <v>994</v>
      </c>
      <c r="N15" s="19" t="s">
        <v>651</v>
      </c>
      <c r="O15" s="199">
        <v>96.7</v>
      </c>
      <c r="P15" s="167">
        <f>IF(O15&lt;100,3)</f>
        <v>3</v>
      </c>
      <c r="Q15" s="38">
        <v>2011</v>
      </c>
      <c r="R15" s="218"/>
    </row>
    <row r="16" spans="5:18" ht="11.25" customHeight="1">
      <c r="E16" s="12"/>
      <c r="L16" s="19" t="s">
        <v>556</v>
      </c>
      <c r="M16" s="19" t="s">
        <v>995</v>
      </c>
      <c r="N16" s="19" t="s">
        <v>652</v>
      </c>
      <c r="O16" s="199">
        <v>13.2</v>
      </c>
      <c r="P16" s="167">
        <f>IF(O16&lt;20,1)</f>
        <v>1</v>
      </c>
      <c r="Q16" s="38">
        <v>2011</v>
      </c>
      <c r="R16" s="218"/>
    </row>
    <row r="17" spans="5:18" ht="11.25" customHeight="1">
      <c r="E17" s="12"/>
      <c r="L17" s="19" t="s">
        <v>557</v>
      </c>
      <c r="M17" s="19" t="s">
        <v>996</v>
      </c>
      <c r="N17" s="19" t="s">
        <v>653</v>
      </c>
      <c r="O17" s="199">
        <v>12.4</v>
      </c>
      <c r="P17" s="167">
        <f>IF(O17&lt;20,1)</f>
        <v>1</v>
      </c>
      <c r="Q17" s="38">
        <v>2011</v>
      </c>
      <c r="R17" s="218"/>
    </row>
    <row r="18" spans="5:18" ht="11.25" customHeight="1">
      <c r="E18" s="12"/>
      <c r="L18" s="19" t="s">
        <v>558</v>
      </c>
      <c r="M18" s="19" t="s">
        <v>997</v>
      </c>
      <c r="N18" s="19" t="s">
        <v>654</v>
      </c>
      <c r="O18" s="199">
        <v>7.3</v>
      </c>
      <c r="P18" s="167">
        <f>IF(O18&lt;20,1)</f>
        <v>1</v>
      </c>
      <c r="Q18" s="38">
        <v>2011</v>
      </c>
      <c r="R18" s="218"/>
    </row>
    <row r="19" spans="4:18" ht="11.25" customHeight="1">
      <c r="D19" s="160"/>
      <c r="E19" s="13"/>
      <c r="L19" s="19" t="s">
        <v>559</v>
      </c>
      <c r="M19" s="19" t="s">
        <v>998</v>
      </c>
      <c r="N19" s="19" t="s">
        <v>655</v>
      </c>
      <c r="O19" s="199">
        <v>48.8</v>
      </c>
      <c r="P19" s="167">
        <f>IF(O19&lt;50,2)</f>
        <v>2</v>
      </c>
      <c r="Q19" s="38">
        <v>2011</v>
      </c>
      <c r="R19" s="218"/>
    </row>
    <row r="20" spans="3:18" ht="11.25" customHeight="1">
      <c r="C20" s="182"/>
      <c r="D20" s="160"/>
      <c r="E20" s="13"/>
      <c r="G20" s="49"/>
      <c r="L20" s="19" t="s">
        <v>560</v>
      </c>
      <c r="M20" s="19" t="s">
        <v>1218</v>
      </c>
      <c r="N20" s="19" t="s">
        <v>1431</v>
      </c>
      <c r="O20" s="199">
        <v>21.4</v>
      </c>
      <c r="P20" s="167">
        <f>IF(O20&lt;50,2)</f>
        <v>2</v>
      </c>
      <c r="Q20" s="38">
        <v>2011</v>
      </c>
      <c r="R20" s="218"/>
    </row>
    <row r="21" spans="3:18" ht="11.25" customHeight="1">
      <c r="C21" s="178" t="s">
        <v>898</v>
      </c>
      <c r="D21" s="186">
        <v>1</v>
      </c>
      <c r="E21" s="43"/>
      <c r="G21" s="229"/>
      <c r="L21" s="19" t="s">
        <v>1341</v>
      </c>
      <c r="M21" s="212" t="s">
        <v>1243</v>
      </c>
      <c r="N21" s="19" t="s">
        <v>1439</v>
      </c>
      <c r="O21" s="199" t="s">
        <v>132</v>
      </c>
      <c r="P21" s="197" t="s">
        <v>132</v>
      </c>
      <c r="Q21" s="223" t="s">
        <v>132</v>
      </c>
      <c r="R21" s="217"/>
    </row>
    <row r="22" spans="3:18" ht="11.25" customHeight="1">
      <c r="C22" s="178" t="s">
        <v>899</v>
      </c>
      <c r="D22" s="186">
        <v>2</v>
      </c>
      <c r="E22" s="44"/>
      <c r="G22" s="229"/>
      <c r="L22" s="19" t="s">
        <v>740</v>
      </c>
      <c r="M22" s="19" t="s">
        <v>999</v>
      </c>
      <c r="N22" s="19" t="s">
        <v>741</v>
      </c>
      <c r="O22" s="199" t="s">
        <v>132</v>
      </c>
      <c r="P22" s="197" t="s">
        <v>132</v>
      </c>
      <c r="Q22" s="223" t="s">
        <v>132</v>
      </c>
      <c r="R22" s="227"/>
    </row>
    <row r="23" spans="3:18" ht="11.25" customHeight="1">
      <c r="C23" s="178" t="s">
        <v>902</v>
      </c>
      <c r="D23" s="186">
        <v>3</v>
      </c>
      <c r="E23" s="44"/>
      <c r="G23" s="229"/>
      <c r="L23" s="19" t="s">
        <v>1342</v>
      </c>
      <c r="M23" s="212" t="s">
        <v>1244</v>
      </c>
      <c r="N23" s="19" t="s">
        <v>1440</v>
      </c>
      <c r="O23" s="199" t="s">
        <v>132</v>
      </c>
      <c r="P23" s="197" t="s">
        <v>132</v>
      </c>
      <c r="Q23" s="223" t="s">
        <v>132</v>
      </c>
      <c r="R23" s="217"/>
    </row>
    <row r="24" spans="3:18" ht="11.25" customHeight="1">
      <c r="C24" s="178" t="s">
        <v>901</v>
      </c>
      <c r="D24" s="186">
        <v>4</v>
      </c>
      <c r="E24" s="44"/>
      <c r="G24" s="229"/>
      <c r="L24" s="19" t="s">
        <v>1343</v>
      </c>
      <c r="M24" s="212" t="s">
        <v>1245</v>
      </c>
      <c r="N24" s="19" t="s">
        <v>1441</v>
      </c>
      <c r="O24" s="199" t="s">
        <v>132</v>
      </c>
      <c r="P24" s="197" t="s">
        <v>132</v>
      </c>
      <c r="Q24" s="223" t="s">
        <v>132</v>
      </c>
      <c r="R24" s="217"/>
    </row>
    <row r="25" spans="3:18" ht="11.25" customHeight="1">
      <c r="C25" s="178" t="s">
        <v>900</v>
      </c>
      <c r="D25" s="186">
        <v>5</v>
      </c>
      <c r="E25" s="44"/>
      <c r="G25" s="229"/>
      <c r="L25" s="19" t="s">
        <v>742</v>
      </c>
      <c r="M25" s="19" t="s">
        <v>1219</v>
      </c>
      <c r="N25" s="19" t="s">
        <v>1432</v>
      </c>
      <c r="O25" s="199">
        <v>732</v>
      </c>
      <c r="P25" s="167">
        <v>5</v>
      </c>
      <c r="Q25" s="38">
        <v>2010</v>
      </c>
      <c r="R25" s="218"/>
    </row>
    <row r="26" spans="3:18" ht="11.25" customHeight="1">
      <c r="C26" s="176" t="s">
        <v>45</v>
      </c>
      <c r="D26" s="187" t="s">
        <v>132</v>
      </c>
      <c r="E26" s="12"/>
      <c r="G26" s="229"/>
      <c r="L26" s="19" t="s">
        <v>743</v>
      </c>
      <c r="M26" s="19" t="s">
        <v>1000</v>
      </c>
      <c r="N26" s="19" t="s">
        <v>744</v>
      </c>
      <c r="O26" s="199">
        <v>31.2</v>
      </c>
      <c r="P26" s="167">
        <f>IF(O26&lt;50,2)</f>
        <v>2</v>
      </c>
      <c r="Q26" s="38">
        <v>2010</v>
      </c>
      <c r="R26" s="218"/>
    </row>
    <row r="27" spans="3:18" ht="11.25" customHeight="1">
      <c r="C27" s="188"/>
      <c r="E27" s="12"/>
      <c r="G27" s="21"/>
      <c r="H27" s="13"/>
      <c r="L27" s="19" t="s">
        <v>745</v>
      </c>
      <c r="M27" s="19" t="s">
        <v>1001</v>
      </c>
      <c r="N27" s="19" t="s">
        <v>746</v>
      </c>
      <c r="O27" s="199">
        <v>25.1</v>
      </c>
      <c r="P27" s="167">
        <f>IF(O27&lt;50,2)</f>
        <v>2</v>
      </c>
      <c r="Q27" s="38">
        <v>2010</v>
      </c>
      <c r="R27" s="218"/>
    </row>
    <row r="28" spans="3:18" ht="11.25" customHeight="1">
      <c r="C28" s="205" t="s">
        <v>1582</v>
      </c>
      <c r="D28" s="160"/>
      <c r="E28" s="13"/>
      <c r="L28" s="19" t="s">
        <v>747</v>
      </c>
      <c r="M28" s="19" t="s">
        <v>1002</v>
      </c>
      <c r="N28" s="19" t="s">
        <v>748</v>
      </c>
      <c r="O28" s="199">
        <v>295.4</v>
      </c>
      <c r="P28" s="167">
        <v>5</v>
      </c>
      <c r="Q28" s="38">
        <v>2010</v>
      </c>
      <c r="R28" s="218"/>
    </row>
    <row r="29" spans="3:18" ht="11.25" customHeight="1">
      <c r="C29" s="189" t="s">
        <v>904</v>
      </c>
      <c r="D29" s="188"/>
      <c r="E29" s="24"/>
      <c r="I29" s="19"/>
      <c r="J29" s="19"/>
      <c r="L29" s="13" t="s">
        <v>749</v>
      </c>
      <c r="M29" s="13" t="s">
        <v>1003</v>
      </c>
      <c r="N29" s="13" t="s">
        <v>750</v>
      </c>
      <c r="O29" s="199">
        <v>116.9</v>
      </c>
      <c r="P29" s="167">
        <f>IF(O29&lt;200,4)</f>
        <v>4</v>
      </c>
      <c r="Q29" s="38">
        <v>2010</v>
      </c>
      <c r="R29" s="215"/>
    </row>
    <row r="30" spans="3:18" ht="11.25" customHeight="1">
      <c r="C30" s="204"/>
      <c r="D30" s="188"/>
      <c r="E30" s="24"/>
      <c r="I30" s="242"/>
      <c r="L30" s="13" t="s">
        <v>751</v>
      </c>
      <c r="M30" s="13" t="s">
        <v>1004</v>
      </c>
      <c r="N30" s="13" t="s">
        <v>752</v>
      </c>
      <c r="O30" s="199">
        <v>313.6</v>
      </c>
      <c r="P30" s="167">
        <v>5</v>
      </c>
      <c r="Q30" s="38">
        <v>2010</v>
      </c>
      <c r="R30" s="215"/>
    </row>
    <row r="31" spans="3:18" ht="11.25" customHeight="1">
      <c r="C31" s="188"/>
      <c r="D31" s="188"/>
      <c r="E31" s="24"/>
      <c r="I31" s="242"/>
      <c r="J31" s="230"/>
      <c r="L31" s="13" t="s">
        <v>753</v>
      </c>
      <c r="M31" s="13" t="s">
        <v>1005</v>
      </c>
      <c r="N31" s="13" t="s">
        <v>754</v>
      </c>
      <c r="O31" s="199">
        <v>107.7</v>
      </c>
      <c r="P31" s="167">
        <f>IF(O31&lt;200,4)</f>
        <v>4</v>
      </c>
      <c r="Q31" s="38">
        <v>2010</v>
      </c>
      <c r="R31" s="215"/>
    </row>
    <row r="32" spans="4:18" ht="11.25" customHeight="1">
      <c r="D32" s="188"/>
      <c r="E32" s="24"/>
      <c r="I32" s="50"/>
      <c r="J32" s="50"/>
      <c r="L32" s="13" t="s">
        <v>755</v>
      </c>
      <c r="M32" s="13" t="s">
        <v>1006</v>
      </c>
      <c r="N32" s="13" t="s">
        <v>756</v>
      </c>
      <c r="O32" s="199">
        <v>133.6</v>
      </c>
      <c r="P32" s="167">
        <f>IF(O32&lt;200,4)</f>
        <v>4</v>
      </c>
      <c r="Q32" s="38">
        <v>2010</v>
      </c>
      <c r="R32" s="215"/>
    </row>
    <row r="33" spans="3:18" ht="11.25" customHeight="1">
      <c r="C33" s="204"/>
      <c r="D33" s="188"/>
      <c r="E33" s="24"/>
      <c r="I33" s="50"/>
      <c r="J33" s="50"/>
      <c r="L33" s="13" t="s">
        <v>757</v>
      </c>
      <c r="M33" s="13" t="s">
        <v>1007</v>
      </c>
      <c r="N33" s="13" t="s">
        <v>758</v>
      </c>
      <c r="O33" s="199">
        <v>284.3</v>
      </c>
      <c r="P33" s="167">
        <v>5</v>
      </c>
      <c r="Q33" s="38">
        <v>2010</v>
      </c>
      <c r="R33" s="215"/>
    </row>
    <row r="34" spans="3:18" ht="11.25" customHeight="1">
      <c r="C34" s="190"/>
      <c r="D34" s="188"/>
      <c r="E34" s="24"/>
      <c r="I34" s="50"/>
      <c r="J34" s="50"/>
      <c r="L34" s="13" t="s">
        <v>759</v>
      </c>
      <c r="M34" s="13" t="s">
        <v>1008</v>
      </c>
      <c r="N34" s="13" t="s">
        <v>760</v>
      </c>
      <c r="O34" s="199">
        <v>33.4</v>
      </c>
      <c r="P34" s="167">
        <f>IF(O34&lt;50,2)</f>
        <v>2</v>
      </c>
      <c r="Q34" s="38">
        <v>2010</v>
      </c>
      <c r="R34" s="215"/>
    </row>
    <row r="35" spans="3:18" ht="11.25" customHeight="1">
      <c r="C35" s="191"/>
      <c r="E35" s="188"/>
      <c r="F35" s="24"/>
      <c r="I35" s="50"/>
      <c r="J35" s="50"/>
      <c r="L35" s="13" t="s">
        <v>761</v>
      </c>
      <c r="M35" s="13" t="s">
        <v>1009</v>
      </c>
      <c r="N35" s="13" t="s">
        <v>762</v>
      </c>
      <c r="O35" s="199">
        <v>115.8</v>
      </c>
      <c r="P35" s="167">
        <f>IF(O35&lt;200,4)</f>
        <v>4</v>
      </c>
      <c r="Q35" s="38">
        <v>2010</v>
      </c>
      <c r="R35" s="215"/>
    </row>
    <row r="36" spans="3:18" ht="11.25" customHeight="1">
      <c r="C36" s="188"/>
      <c r="D36" s="188"/>
      <c r="E36" s="188"/>
      <c r="F36" s="24"/>
      <c r="L36" s="13" t="s">
        <v>763</v>
      </c>
      <c r="M36" s="13" t="s">
        <v>1010</v>
      </c>
      <c r="N36" s="13" t="s">
        <v>764</v>
      </c>
      <c r="O36" s="199">
        <v>57.7</v>
      </c>
      <c r="P36" s="167">
        <f>IF(O36&lt;100,3)</f>
        <v>3</v>
      </c>
      <c r="Q36" s="38">
        <v>2010</v>
      </c>
      <c r="R36" s="215"/>
    </row>
    <row r="37" spans="5:18" ht="11.25" customHeight="1">
      <c r="E37" s="188"/>
      <c r="F37" s="24"/>
      <c r="L37" s="13" t="s">
        <v>765</v>
      </c>
      <c r="M37" s="13" t="s">
        <v>1011</v>
      </c>
      <c r="N37" s="13" t="s">
        <v>766</v>
      </c>
      <c r="O37" s="199">
        <v>25</v>
      </c>
      <c r="P37" s="167">
        <f>IF(O37&lt;50,2)</f>
        <v>2</v>
      </c>
      <c r="Q37" s="38">
        <v>2010</v>
      </c>
      <c r="R37" s="215"/>
    </row>
    <row r="38" spans="5:18" ht="11.25" customHeight="1">
      <c r="E38" s="188"/>
      <c r="F38" s="24"/>
      <c r="L38" s="13" t="s">
        <v>767</v>
      </c>
      <c r="M38" s="13" t="s">
        <v>1012</v>
      </c>
      <c r="N38" s="13" t="s">
        <v>768</v>
      </c>
      <c r="O38" s="199">
        <v>70.3</v>
      </c>
      <c r="P38" s="167">
        <f>IF(O38&lt;100,3)</f>
        <v>3</v>
      </c>
      <c r="Q38" s="38">
        <v>2010</v>
      </c>
      <c r="R38" s="215"/>
    </row>
    <row r="39" spans="3:18" ht="11.25" customHeight="1">
      <c r="C39" s="188"/>
      <c r="D39" s="192"/>
      <c r="E39" s="188"/>
      <c r="F39" s="24"/>
      <c r="L39" s="13" t="s">
        <v>769</v>
      </c>
      <c r="M39" s="13" t="s">
        <v>1013</v>
      </c>
      <c r="N39" s="13" t="s">
        <v>770</v>
      </c>
      <c r="O39" s="199">
        <v>96.9</v>
      </c>
      <c r="P39" s="167">
        <f>IF(O39&lt;100,3)</f>
        <v>3</v>
      </c>
      <c r="Q39" s="38">
        <v>2010</v>
      </c>
      <c r="R39" s="215"/>
    </row>
    <row r="40" spans="3:18" ht="11.25" customHeight="1">
      <c r="C40" s="188"/>
      <c r="E40" s="188"/>
      <c r="F40" s="24"/>
      <c r="L40" s="13" t="s">
        <v>771</v>
      </c>
      <c r="M40" s="13" t="s">
        <v>1014</v>
      </c>
      <c r="N40" s="13" t="s">
        <v>772</v>
      </c>
      <c r="O40" s="199">
        <v>84.3</v>
      </c>
      <c r="P40" s="167">
        <f>IF(O40&lt;100,3)</f>
        <v>3</v>
      </c>
      <c r="Q40" s="38">
        <v>2010</v>
      </c>
      <c r="R40" s="215"/>
    </row>
    <row r="41" spans="3:18" ht="11.25" customHeight="1">
      <c r="C41" s="188"/>
      <c r="D41" s="193"/>
      <c r="E41" s="188"/>
      <c r="F41" s="24"/>
      <c r="L41" s="13" t="s">
        <v>773</v>
      </c>
      <c r="M41" s="13" t="s">
        <v>1015</v>
      </c>
      <c r="N41" s="13" t="s">
        <v>774</v>
      </c>
      <c r="O41" s="199">
        <v>50.7</v>
      </c>
      <c r="P41" s="167">
        <f>IF(O41&lt;100,3)</f>
        <v>3</v>
      </c>
      <c r="Q41" s="38">
        <v>2010</v>
      </c>
      <c r="R41" s="215"/>
    </row>
    <row r="42" spans="3:18" ht="11.25" customHeight="1">
      <c r="C42" s="188"/>
      <c r="D42" s="194"/>
      <c r="E42" s="188"/>
      <c r="F42" s="24"/>
      <c r="L42" s="13" t="s">
        <v>775</v>
      </c>
      <c r="M42" s="13" t="s">
        <v>1016</v>
      </c>
      <c r="N42" s="13" t="s">
        <v>776</v>
      </c>
      <c r="O42" s="199">
        <v>111.6</v>
      </c>
      <c r="P42" s="167">
        <f>IF(O42&lt;200,4)</f>
        <v>4</v>
      </c>
      <c r="Q42" s="38">
        <v>2010</v>
      </c>
      <c r="R42" s="215"/>
    </row>
    <row r="43" spans="12:18" ht="11.25" customHeight="1">
      <c r="L43" s="13" t="s">
        <v>777</v>
      </c>
      <c r="M43" s="13" t="s">
        <v>1017</v>
      </c>
      <c r="N43" s="13" t="s">
        <v>778</v>
      </c>
      <c r="O43" s="199">
        <v>62.7</v>
      </c>
      <c r="P43" s="167">
        <f>IF(O43&lt;100,3)</f>
        <v>3</v>
      </c>
      <c r="Q43" s="38">
        <v>2010</v>
      </c>
      <c r="R43" s="215"/>
    </row>
    <row r="44" spans="12:18" ht="11.25" customHeight="1">
      <c r="L44" s="13" t="s">
        <v>779</v>
      </c>
      <c r="M44" s="13" t="s">
        <v>1018</v>
      </c>
      <c r="N44" s="13" t="s">
        <v>780</v>
      </c>
      <c r="O44" s="199">
        <v>93.5</v>
      </c>
      <c r="P44" s="167">
        <f>IF(O44&lt;100,3)</f>
        <v>3</v>
      </c>
      <c r="Q44" s="38">
        <v>2010</v>
      </c>
      <c r="R44" s="215"/>
    </row>
    <row r="45" spans="12:18" ht="11.25" customHeight="1">
      <c r="L45" s="13" t="s">
        <v>781</v>
      </c>
      <c r="M45" s="13" t="s">
        <v>1019</v>
      </c>
      <c r="N45" s="13" t="s">
        <v>782</v>
      </c>
      <c r="O45" s="199">
        <v>63.6</v>
      </c>
      <c r="P45" s="167">
        <f>IF(O45&lt;100,3)</f>
        <v>3</v>
      </c>
      <c r="Q45" s="38">
        <v>2010</v>
      </c>
      <c r="R45" s="215"/>
    </row>
    <row r="46" spans="12:18" ht="11.25" customHeight="1">
      <c r="L46" s="13" t="s">
        <v>783</v>
      </c>
      <c r="M46" s="13" t="s">
        <v>1020</v>
      </c>
      <c r="N46" s="13" t="s">
        <v>784</v>
      </c>
      <c r="O46" s="199">
        <v>159.6</v>
      </c>
      <c r="P46" s="167">
        <f>IF(O46&lt;200,4)</f>
        <v>4</v>
      </c>
      <c r="Q46" s="38">
        <v>2010</v>
      </c>
      <c r="R46" s="215"/>
    </row>
    <row r="47" spans="12:18" ht="11.25" customHeight="1">
      <c r="L47" s="13" t="s">
        <v>785</v>
      </c>
      <c r="M47" s="13" t="s">
        <v>1021</v>
      </c>
      <c r="N47" s="13" t="s">
        <v>786</v>
      </c>
      <c r="O47" s="199">
        <v>229.1</v>
      </c>
      <c r="P47" s="167">
        <v>5</v>
      </c>
      <c r="Q47" s="38">
        <v>2010</v>
      </c>
      <c r="R47" s="215"/>
    </row>
    <row r="48" spans="12:18" ht="11.25" customHeight="1">
      <c r="L48" s="13" t="s">
        <v>787</v>
      </c>
      <c r="M48" s="13" t="s">
        <v>1220</v>
      </c>
      <c r="N48" s="13" t="s">
        <v>1433</v>
      </c>
      <c r="O48" s="199">
        <v>28.6</v>
      </c>
      <c r="P48" s="167">
        <f>IF(O48&lt;50,2)</f>
        <v>2</v>
      </c>
      <c r="Q48" s="38">
        <v>2010</v>
      </c>
      <c r="R48" s="215"/>
    </row>
    <row r="49" spans="12:18" ht="11.25" customHeight="1">
      <c r="L49" s="13" t="s">
        <v>788</v>
      </c>
      <c r="M49" s="13" t="s">
        <v>1221</v>
      </c>
      <c r="N49" s="13" t="s">
        <v>1434</v>
      </c>
      <c r="O49" s="199">
        <v>73.9</v>
      </c>
      <c r="P49" s="167">
        <f>IF(O49&lt;100,3)</f>
        <v>3</v>
      </c>
      <c r="Q49" s="38">
        <v>2010</v>
      </c>
      <c r="R49" s="215"/>
    </row>
    <row r="50" spans="12:18" ht="11.25" customHeight="1">
      <c r="L50" s="13" t="s">
        <v>789</v>
      </c>
      <c r="M50" s="13" t="s">
        <v>1222</v>
      </c>
      <c r="N50" s="13" t="s">
        <v>790</v>
      </c>
      <c r="O50" s="199">
        <v>35.5</v>
      </c>
      <c r="P50" s="167">
        <f>IF(O50&lt;50,2)</f>
        <v>2</v>
      </c>
      <c r="Q50" s="38">
        <v>2010</v>
      </c>
      <c r="R50" s="215"/>
    </row>
    <row r="51" spans="12:18" ht="11.25" customHeight="1">
      <c r="L51" s="13" t="s">
        <v>791</v>
      </c>
      <c r="M51" s="13" t="s">
        <v>1223</v>
      </c>
      <c r="N51" s="13" t="s">
        <v>792</v>
      </c>
      <c r="O51" s="199">
        <v>66.1</v>
      </c>
      <c r="P51" s="167">
        <f>IF(O51&lt;100,3)</f>
        <v>3</v>
      </c>
      <c r="Q51" s="38">
        <v>2010</v>
      </c>
      <c r="R51" s="215"/>
    </row>
    <row r="52" spans="3:18" ht="11.25" customHeight="1">
      <c r="C52" s="188"/>
      <c r="D52" s="188"/>
      <c r="E52" s="188"/>
      <c r="F52" s="24"/>
      <c r="L52" s="13" t="s">
        <v>793</v>
      </c>
      <c r="M52" s="13" t="s">
        <v>1224</v>
      </c>
      <c r="N52" s="13" t="s">
        <v>794</v>
      </c>
      <c r="O52" s="199">
        <v>53.7</v>
      </c>
      <c r="P52" s="167">
        <f>IF(O52&lt;100,3)</f>
        <v>3</v>
      </c>
      <c r="Q52" s="38">
        <v>2010</v>
      </c>
      <c r="R52" s="215"/>
    </row>
    <row r="53" spans="12:18" ht="11.25" customHeight="1">
      <c r="L53" s="13" t="s">
        <v>795</v>
      </c>
      <c r="M53" s="13" t="s">
        <v>1022</v>
      </c>
      <c r="N53" s="13" t="s">
        <v>796</v>
      </c>
      <c r="O53" s="199" t="s">
        <v>132</v>
      </c>
      <c r="P53" s="197" t="s">
        <v>132</v>
      </c>
      <c r="Q53" s="223" t="s">
        <v>132</v>
      </c>
      <c r="R53" s="215"/>
    </row>
    <row r="54" spans="12:18" ht="11.25" customHeight="1">
      <c r="L54" s="13" t="s">
        <v>797</v>
      </c>
      <c r="M54" s="13" t="s">
        <v>1023</v>
      </c>
      <c r="N54" s="13" t="s">
        <v>798</v>
      </c>
      <c r="O54" s="199" t="s">
        <v>132</v>
      </c>
      <c r="P54" s="197" t="s">
        <v>132</v>
      </c>
      <c r="Q54" s="223" t="s">
        <v>132</v>
      </c>
      <c r="R54" s="215"/>
    </row>
    <row r="55" spans="12:18" ht="11.25" customHeight="1">
      <c r="L55" s="13" t="s">
        <v>799</v>
      </c>
      <c r="M55" s="13" t="s">
        <v>1024</v>
      </c>
      <c r="N55" s="13" t="s">
        <v>800</v>
      </c>
      <c r="O55" s="199" t="s">
        <v>132</v>
      </c>
      <c r="P55" s="197" t="s">
        <v>132</v>
      </c>
      <c r="Q55" s="223" t="s">
        <v>132</v>
      </c>
      <c r="R55" s="215"/>
    </row>
    <row r="56" spans="12:18" ht="11.25" customHeight="1">
      <c r="L56" s="13" t="s">
        <v>561</v>
      </c>
      <c r="M56" s="13" t="s">
        <v>1025</v>
      </c>
      <c r="N56" s="13" t="s">
        <v>656</v>
      </c>
      <c r="O56" s="199">
        <v>22.5</v>
      </c>
      <c r="P56" s="167">
        <f>IF(O56&lt;50,2)</f>
        <v>2</v>
      </c>
      <c r="Q56" s="38">
        <v>2009</v>
      </c>
      <c r="R56" s="215"/>
    </row>
    <row r="57" spans="12:18" ht="11.25" customHeight="1">
      <c r="L57" s="13" t="s">
        <v>562</v>
      </c>
      <c r="M57" s="13" t="s">
        <v>1026</v>
      </c>
      <c r="N57" s="13" t="s">
        <v>657</v>
      </c>
      <c r="O57" s="199">
        <v>32.5</v>
      </c>
      <c r="P57" s="167">
        <f>IF(O57&lt;50,2)</f>
        <v>2</v>
      </c>
      <c r="Q57" s="38">
        <v>2009</v>
      </c>
      <c r="R57" s="215"/>
    </row>
    <row r="58" spans="12:18" ht="11.25" customHeight="1">
      <c r="L58" s="13" t="s">
        <v>563</v>
      </c>
      <c r="M58" s="13" t="s">
        <v>1027</v>
      </c>
      <c r="N58" s="13" t="s">
        <v>658</v>
      </c>
      <c r="O58" s="199">
        <v>7.3</v>
      </c>
      <c r="P58" s="167">
        <f>IF(O58&lt;20,1)</f>
        <v>1</v>
      </c>
      <c r="Q58" s="38">
        <v>2009</v>
      </c>
      <c r="R58" s="215"/>
    </row>
    <row r="59" spans="12:18" ht="11.25" customHeight="1">
      <c r="L59" s="19" t="s">
        <v>1344</v>
      </c>
      <c r="M59" s="13" t="s">
        <v>1246</v>
      </c>
      <c r="N59" s="19" t="s">
        <v>1442</v>
      </c>
      <c r="O59" s="199" t="s">
        <v>132</v>
      </c>
      <c r="P59" s="197" t="s">
        <v>132</v>
      </c>
      <c r="Q59" s="223" t="s">
        <v>132</v>
      </c>
      <c r="R59" s="217"/>
    </row>
    <row r="60" spans="12:18" ht="11.25" customHeight="1">
      <c r="L60" s="19" t="s">
        <v>1345</v>
      </c>
      <c r="M60" s="13" t="s">
        <v>1247</v>
      </c>
      <c r="N60" s="19" t="s">
        <v>1443</v>
      </c>
      <c r="O60" s="199" t="s">
        <v>132</v>
      </c>
      <c r="P60" s="197" t="s">
        <v>132</v>
      </c>
      <c r="Q60" s="223" t="s">
        <v>132</v>
      </c>
      <c r="R60" s="217"/>
    </row>
    <row r="61" spans="12:18" ht="11.25" customHeight="1">
      <c r="L61" s="13" t="s">
        <v>801</v>
      </c>
      <c r="M61" s="13" t="s">
        <v>1028</v>
      </c>
      <c r="N61" s="13" t="s">
        <v>802</v>
      </c>
      <c r="O61" s="199">
        <v>60.8</v>
      </c>
      <c r="P61" s="167">
        <f>IF(O61&lt;100,3)</f>
        <v>3</v>
      </c>
      <c r="Q61" s="38">
        <v>2011</v>
      </c>
      <c r="R61" s="215"/>
    </row>
    <row r="62" spans="12:18" ht="11.25" customHeight="1">
      <c r="L62" s="13" t="s">
        <v>803</v>
      </c>
      <c r="M62" s="13" t="s">
        <v>1029</v>
      </c>
      <c r="N62" s="13" t="s">
        <v>804</v>
      </c>
      <c r="O62" s="199">
        <v>77.2</v>
      </c>
      <c r="P62" s="167">
        <f>IF(O62&lt;100,3)</f>
        <v>3</v>
      </c>
      <c r="Q62" s="38">
        <v>2011</v>
      </c>
      <c r="R62" s="215"/>
    </row>
    <row r="63" spans="12:18" ht="11.25" customHeight="1">
      <c r="L63" s="13" t="s">
        <v>805</v>
      </c>
      <c r="M63" s="13" t="s">
        <v>1030</v>
      </c>
      <c r="N63" s="13" t="s">
        <v>806</v>
      </c>
      <c r="O63" s="199">
        <v>55.3</v>
      </c>
      <c r="P63" s="167">
        <f>IF(O63&lt;100,3)</f>
        <v>3</v>
      </c>
      <c r="Q63" s="38">
        <v>2011</v>
      </c>
      <c r="R63" s="215"/>
    </row>
    <row r="64" spans="3:18" ht="11.25" customHeight="1">
      <c r="C64" s="188"/>
      <c r="D64" s="188"/>
      <c r="E64" s="188"/>
      <c r="F64" s="24"/>
      <c r="L64" s="13" t="s">
        <v>807</v>
      </c>
      <c r="M64" s="13" t="s">
        <v>1031</v>
      </c>
      <c r="N64" s="13" t="s">
        <v>808</v>
      </c>
      <c r="O64" s="199">
        <v>32.1</v>
      </c>
      <c r="P64" s="167">
        <f>IF(O64&lt;50,2)</f>
        <v>2</v>
      </c>
      <c r="Q64" s="38">
        <v>2011</v>
      </c>
      <c r="R64" s="215"/>
    </row>
    <row r="65" spans="3:18" ht="11.25" customHeight="1">
      <c r="C65" s="188"/>
      <c r="D65" s="188"/>
      <c r="E65" s="188"/>
      <c r="F65" s="24"/>
      <c r="L65" s="13" t="s">
        <v>809</v>
      </c>
      <c r="M65" s="13" t="s">
        <v>1032</v>
      </c>
      <c r="N65" s="13" t="s">
        <v>810</v>
      </c>
      <c r="O65" s="199">
        <v>49.7</v>
      </c>
      <c r="P65" s="167">
        <f>IF(O65&lt;50,2)</f>
        <v>2</v>
      </c>
      <c r="Q65" s="38">
        <v>2011</v>
      </c>
      <c r="R65" s="215"/>
    </row>
    <row r="66" spans="3:18" ht="11.25" customHeight="1">
      <c r="C66" s="188"/>
      <c r="D66" s="188"/>
      <c r="E66" s="188"/>
      <c r="F66" s="24"/>
      <c r="L66" s="13" t="s">
        <v>811</v>
      </c>
      <c r="M66" s="13" t="s">
        <v>1033</v>
      </c>
      <c r="N66" s="13" t="s">
        <v>812</v>
      </c>
      <c r="O66" s="199">
        <v>12.4</v>
      </c>
      <c r="P66" s="167">
        <f>IF(O66&lt;20,1)</f>
        <v>1</v>
      </c>
      <c r="Q66" s="38">
        <v>2011</v>
      </c>
      <c r="R66" s="215"/>
    </row>
    <row r="67" spans="3:18" ht="11.25" customHeight="1">
      <c r="C67" s="188"/>
      <c r="D67" s="188"/>
      <c r="E67" s="188"/>
      <c r="F67" s="24"/>
      <c r="L67" s="13" t="s">
        <v>813</v>
      </c>
      <c r="M67" s="13" t="s">
        <v>1034</v>
      </c>
      <c r="N67" s="13" t="s">
        <v>814</v>
      </c>
      <c r="O67" s="199">
        <v>39.9</v>
      </c>
      <c r="P67" s="167">
        <f>IF(O67&lt;50,2)</f>
        <v>2</v>
      </c>
      <c r="Q67" s="38">
        <v>2011</v>
      </c>
      <c r="R67" s="219"/>
    </row>
    <row r="68" spans="12:18" ht="11.25" customHeight="1">
      <c r="L68" s="13" t="s">
        <v>815</v>
      </c>
      <c r="M68" s="13" t="s">
        <v>1035</v>
      </c>
      <c r="N68" s="13" t="s">
        <v>816</v>
      </c>
      <c r="O68" s="199">
        <v>74.4</v>
      </c>
      <c r="P68" s="167">
        <f>IF(O68&lt;100,3)</f>
        <v>3</v>
      </c>
      <c r="Q68" s="38">
        <v>2011</v>
      </c>
      <c r="R68" s="215"/>
    </row>
    <row r="69" spans="12:18" ht="11.25" customHeight="1">
      <c r="L69" s="33" t="s">
        <v>817</v>
      </c>
      <c r="M69" s="33" t="s">
        <v>1036</v>
      </c>
      <c r="N69" s="13" t="s">
        <v>818</v>
      </c>
      <c r="O69" s="199">
        <v>43.2</v>
      </c>
      <c r="P69" s="167">
        <f>IF(O69&lt;50,2)</f>
        <v>2</v>
      </c>
      <c r="Q69" s="38">
        <v>2011</v>
      </c>
      <c r="R69" s="215"/>
    </row>
    <row r="70" spans="12:18" ht="11.25" customHeight="1">
      <c r="L70" s="13" t="s">
        <v>819</v>
      </c>
      <c r="M70" s="13" t="s">
        <v>1037</v>
      </c>
      <c r="N70" s="13" t="s">
        <v>820</v>
      </c>
      <c r="O70" s="199">
        <v>112.7</v>
      </c>
      <c r="P70" s="167">
        <f>IF(O70&lt;200,4)</f>
        <v>4</v>
      </c>
      <c r="Q70" s="38">
        <v>2011</v>
      </c>
      <c r="R70" s="215"/>
    </row>
    <row r="71" spans="12:18" ht="11.25" customHeight="1">
      <c r="L71" s="13" t="s">
        <v>821</v>
      </c>
      <c r="M71" s="13" t="s">
        <v>1038</v>
      </c>
      <c r="N71" s="13" t="s">
        <v>822</v>
      </c>
      <c r="O71" s="199">
        <v>69.2</v>
      </c>
      <c r="P71" s="167">
        <f>IF(O71&lt;100,3)</f>
        <v>3</v>
      </c>
      <c r="Q71" s="38">
        <v>2011</v>
      </c>
      <c r="R71" s="215"/>
    </row>
    <row r="72" spans="12:18" ht="11.25" customHeight="1">
      <c r="L72" s="13" t="s">
        <v>823</v>
      </c>
      <c r="M72" s="13" t="s">
        <v>1039</v>
      </c>
      <c r="N72" s="13" t="s">
        <v>824</v>
      </c>
      <c r="O72" s="199">
        <v>61.9</v>
      </c>
      <c r="P72" s="167">
        <f>IF(O72&lt;100,3)</f>
        <v>3</v>
      </c>
      <c r="Q72" s="38">
        <v>2011</v>
      </c>
      <c r="R72" s="215"/>
    </row>
    <row r="73" spans="12:18" ht="11.25" customHeight="1">
      <c r="L73" s="13" t="s">
        <v>825</v>
      </c>
      <c r="M73" s="13" t="s">
        <v>1040</v>
      </c>
      <c r="N73" s="13" t="s">
        <v>826</v>
      </c>
      <c r="O73" s="199" t="s">
        <v>132</v>
      </c>
      <c r="P73" s="197" t="s">
        <v>132</v>
      </c>
      <c r="Q73" s="223" t="s">
        <v>132</v>
      </c>
      <c r="R73" s="217"/>
    </row>
    <row r="74" spans="12:18" ht="11.25" customHeight="1">
      <c r="L74" s="13" t="s">
        <v>827</v>
      </c>
      <c r="M74" s="13" t="s">
        <v>1041</v>
      </c>
      <c r="N74" s="13" t="s">
        <v>828</v>
      </c>
      <c r="O74" s="199" t="s">
        <v>132</v>
      </c>
      <c r="P74" s="197" t="s">
        <v>132</v>
      </c>
      <c r="Q74" s="223" t="s">
        <v>132</v>
      </c>
      <c r="R74" s="217"/>
    </row>
    <row r="75" spans="12:18" ht="11.25" customHeight="1">
      <c r="L75" s="13" t="s">
        <v>1364</v>
      </c>
      <c r="M75" s="212" t="s">
        <v>1266</v>
      </c>
      <c r="N75" s="19" t="s">
        <v>1462</v>
      </c>
      <c r="O75" s="199" t="s">
        <v>132</v>
      </c>
      <c r="P75" s="197" t="s">
        <v>132</v>
      </c>
      <c r="Q75" s="223" t="s">
        <v>132</v>
      </c>
      <c r="R75" s="217"/>
    </row>
    <row r="76" spans="12:18" ht="11.25" customHeight="1">
      <c r="L76" s="19" t="s">
        <v>1365</v>
      </c>
      <c r="M76" s="212" t="s">
        <v>1267</v>
      </c>
      <c r="N76" s="19" t="s">
        <v>1463</v>
      </c>
      <c r="O76" s="199" t="s">
        <v>132</v>
      </c>
      <c r="P76" s="197" t="s">
        <v>132</v>
      </c>
      <c r="Q76" s="223" t="s">
        <v>132</v>
      </c>
      <c r="R76" s="217"/>
    </row>
    <row r="77" spans="12:18" ht="11.25" customHeight="1">
      <c r="L77" s="19" t="s">
        <v>1366</v>
      </c>
      <c r="M77" s="212" t="s">
        <v>1268</v>
      </c>
      <c r="N77" s="19" t="s">
        <v>1464</v>
      </c>
      <c r="O77" s="199" t="s">
        <v>132</v>
      </c>
      <c r="P77" s="197" t="s">
        <v>132</v>
      </c>
      <c r="Q77" s="223" t="s">
        <v>132</v>
      </c>
      <c r="R77" s="217"/>
    </row>
    <row r="78" spans="12:18" ht="11.25" customHeight="1">
      <c r="L78" s="19" t="s">
        <v>1367</v>
      </c>
      <c r="M78" s="212" t="s">
        <v>1269</v>
      </c>
      <c r="N78" s="19" t="s">
        <v>1465</v>
      </c>
      <c r="O78" s="199" t="s">
        <v>132</v>
      </c>
      <c r="P78" s="197" t="s">
        <v>132</v>
      </c>
      <c r="Q78" s="223" t="s">
        <v>132</v>
      </c>
      <c r="R78" s="217"/>
    </row>
    <row r="79" spans="12:18" ht="11.25" customHeight="1">
      <c r="L79" s="19" t="s">
        <v>1368</v>
      </c>
      <c r="M79" s="212" t="s">
        <v>1270</v>
      </c>
      <c r="N79" s="13" t="s">
        <v>1466</v>
      </c>
      <c r="O79" s="199" t="s">
        <v>132</v>
      </c>
      <c r="P79" s="197" t="s">
        <v>132</v>
      </c>
      <c r="Q79" s="223" t="s">
        <v>132</v>
      </c>
      <c r="R79" s="217"/>
    </row>
    <row r="80" spans="12:18" ht="11.25" customHeight="1">
      <c r="L80" s="19" t="s">
        <v>1369</v>
      </c>
      <c r="M80" s="212" t="s">
        <v>1271</v>
      </c>
      <c r="N80" s="19" t="s">
        <v>1467</v>
      </c>
      <c r="O80" s="199" t="s">
        <v>132</v>
      </c>
      <c r="P80" s="197" t="s">
        <v>132</v>
      </c>
      <c r="Q80" s="223" t="s">
        <v>132</v>
      </c>
      <c r="R80" s="217"/>
    </row>
    <row r="81" spans="12:18" ht="11.25" customHeight="1">
      <c r="L81" s="19" t="s">
        <v>1370</v>
      </c>
      <c r="M81" s="212" t="s">
        <v>1272</v>
      </c>
      <c r="N81" s="19" t="s">
        <v>1468</v>
      </c>
      <c r="O81" s="199" t="s">
        <v>132</v>
      </c>
      <c r="P81" s="197" t="s">
        <v>132</v>
      </c>
      <c r="Q81" s="223" t="s">
        <v>132</v>
      </c>
      <c r="R81" s="217"/>
    </row>
    <row r="82" spans="12:18" ht="11.25" customHeight="1">
      <c r="L82" s="19" t="s">
        <v>1371</v>
      </c>
      <c r="M82" s="212" t="s">
        <v>1273</v>
      </c>
      <c r="N82" s="19" t="s">
        <v>1469</v>
      </c>
      <c r="O82" s="199" t="s">
        <v>132</v>
      </c>
      <c r="P82" s="197" t="s">
        <v>132</v>
      </c>
      <c r="Q82" s="223" t="s">
        <v>132</v>
      </c>
      <c r="R82" s="217"/>
    </row>
    <row r="83" spans="12:18" ht="11.25" customHeight="1">
      <c r="L83" s="19" t="s">
        <v>1372</v>
      </c>
      <c r="M83" s="212" t="s">
        <v>1274</v>
      </c>
      <c r="N83" s="19" t="s">
        <v>1470</v>
      </c>
      <c r="O83" s="199" t="s">
        <v>132</v>
      </c>
      <c r="P83" s="197" t="s">
        <v>132</v>
      </c>
      <c r="Q83" s="223" t="s">
        <v>132</v>
      </c>
      <c r="R83" s="217"/>
    </row>
    <row r="84" spans="12:18" ht="11.25" customHeight="1">
      <c r="L84" s="13" t="s">
        <v>1373</v>
      </c>
      <c r="M84" s="212" t="s">
        <v>1275</v>
      </c>
      <c r="N84" s="13" t="s">
        <v>1471</v>
      </c>
      <c r="O84" s="199" t="s">
        <v>132</v>
      </c>
      <c r="P84" s="197" t="s">
        <v>132</v>
      </c>
      <c r="Q84" s="223" t="s">
        <v>132</v>
      </c>
      <c r="R84" s="217"/>
    </row>
    <row r="85" spans="12:18" ht="11.25" customHeight="1">
      <c r="L85" s="13" t="s">
        <v>1374</v>
      </c>
      <c r="M85" s="212" t="s">
        <v>1276</v>
      </c>
      <c r="N85" s="13" t="s">
        <v>1472</v>
      </c>
      <c r="O85" s="199" t="s">
        <v>132</v>
      </c>
      <c r="P85" s="197" t="s">
        <v>132</v>
      </c>
      <c r="Q85" s="223" t="s">
        <v>132</v>
      </c>
      <c r="R85" s="217"/>
    </row>
    <row r="86" spans="12:18" ht="11.25" customHeight="1">
      <c r="L86" s="13" t="s">
        <v>1375</v>
      </c>
      <c r="M86" s="212" t="s">
        <v>1277</v>
      </c>
      <c r="N86" s="13" t="s">
        <v>1473</v>
      </c>
      <c r="O86" s="199" t="s">
        <v>132</v>
      </c>
      <c r="P86" s="197" t="s">
        <v>132</v>
      </c>
      <c r="Q86" s="223" t="s">
        <v>132</v>
      </c>
      <c r="R86" s="217"/>
    </row>
    <row r="87" spans="12:18" ht="11.25" customHeight="1">
      <c r="L87" s="13" t="s">
        <v>1376</v>
      </c>
      <c r="M87" s="212" t="s">
        <v>1278</v>
      </c>
      <c r="N87" s="13" t="s">
        <v>1474</v>
      </c>
      <c r="O87" s="199" t="s">
        <v>132</v>
      </c>
      <c r="P87" s="197" t="s">
        <v>132</v>
      </c>
      <c r="Q87" s="223" t="s">
        <v>132</v>
      </c>
      <c r="R87" s="217"/>
    </row>
    <row r="88" spans="12:18" ht="11.25" customHeight="1">
      <c r="L88" s="13" t="s">
        <v>1377</v>
      </c>
      <c r="M88" s="212" t="s">
        <v>1279</v>
      </c>
      <c r="N88" s="13" t="s">
        <v>1475</v>
      </c>
      <c r="O88" s="199" t="s">
        <v>132</v>
      </c>
      <c r="P88" s="197" t="s">
        <v>132</v>
      </c>
      <c r="Q88" s="223" t="s">
        <v>132</v>
      </c>
      <c r="R88" s="217"/>
    </row>
    <row r="89" spans="12:18" ht="11.25" customHeight="1">
      <c r="L89" s="22" t="s">
        <v>1378</v>
      </c>
      <c r="M89" s="212" t="s">
        <v>1280</v>
      </c>
      <c r="N89" s="22" t="s">
        <v>1476</v>
      </c>
      <c r="O89" s="199" t="s">
        <v>132</v>
      </c>
      <c r="P89" s="197" t="s">
        <v>132</v>
      </c>
      <c r="Q89" s="223" t="s">
        <v>132</v>
      </c>
      <c r="R89" s="217"/>
    </row>
    <row r="90" spans="12:18" ht="11.25" customHeight="1">
      <c r="L90" s="22" t="s">
        <v>1379</v>
      </c>
      <c r="M90" s="212" t="s">
        <v>1281</v>
      </c>
      <c r="N90" s="22" t="s">
        <v>1477</v>
      </c>
      <c r="O90" s="199" t="s">
        <v>132</v>
      </c>
      <c r="P90" s="197" t="s">
        <v>132</v>
      </c>
      <c r="Q90" s="223" t="s">
        <v>132</v>
      </c>
      <c r="R90" s="217"/>
    </row>
    <row r="91" spans="12:18" ht="11.25" customHeight="1">
      <c r="L91" s="22" t="s">
        <v>1380</v>
      </c>
      <c r="M91" s="212" t="s">
        <v>1282</v>
      </c>
      <c r="N91" s="22" t="s">
        <v>1478</v>
      </c>
      <c r="O91" s="199" t="s">
        <v>132</v>
      </c>
      <c r="P91" s="197" t="s">
        <v>132</v>
      </c>
      <c r="Q91" s="223" t="s">
        <v>132</v>
      </c>
      <c r="R91" s="217"/>
    </row>
    <row r="92" spans="12:18" ht="11.25" customHeight="1">
      <c r="L92" s="22" t="s">
        <v>1381</v>
      </c>
      <c r="M92" s="212" t="s">
        <v>1283</v>
      </c>
      <c r="N92" s="22" t="s">
        <v>1479</v>
      </c>
      <c r="O92" s="199" t="s">
        <v>132</v>
      </c>
      <c r="P92" s="197" t="s">
        <v>132</v>
      </c>
      <c r="Q92" s="223" t="s">
        <v>132</v>
      </c>
      <c r="R92" s="217"/>
    </row>
    <row r="93" spans="12:18" ht="11.25" customHeight="1">
      <c r="L93" s="22" t="s">
        <v>1382</v>
      </c>
      <c r="M93" s="212" t="s">
        <v>1284</v>
      </c>
      <c r="N93" s="22" t="s">
        <v>1480</v>
      </c>
      <c r="O93" s="199" t="s">
        <v>132</v>
      </c>
      <c r="P93" s="197" t="s">
        <v>132</v>
      </c>
      <c r="Q93" s="223" t="s">
        <v>132</v>
      </c>
      <c r="R93" s="217"/>
    </row>
    <row r="94" spans="12:18" ht="11.25" customHeight="1">
      <c r="L94" s="22" t="s">
        <v>1383</v>
      </c>
      <c r="M94" s="212" t="s">
        <v>1285</v>
      </c>
      <c r="N94" s="22" t="s">
        <v>1481</v>
      </c>
      <c r="O94" s="199" t="s">
        <v>132</v>
      </c>
      <c r="P94" s="197" t="s">
        <v>132</v>
      </c>
      <c r="Q94" s="223" t="s">
        <v>132</v>
      </c>
      <c r="R94" s="217"/>
    </row>
    <row r="95" spans="12:18" ht="11.25" customHeight="1">
      <c r="L95" s="22" t="s">
        <v>1384</v>
      </c>
      <c r="M95" s="212" t="s">
        <v>1286</v>
      </c>
      <c r="N95" s="22" t="s">
        <v>1482</v>
      </c>
      <c r="O95" s="199" t="s">
        <v>132</v>
      </c>
      <c r="P95" s="197" t="s">
        <v>132</v>
      </c>
      <c r="Q95" s="223" t="s">
        <v>132</v>
      </c>
      <c r="R95" s="217"/>
    </row>
    <row r="96" spans="12:18" ht="11.25" customHeight="1">
      <c r="L96" s="22" t="s">
        <v>1385</v>
      </c>
      <c r="M96" s="212" t="s">
        <v>1287</v>
      </c>
      <c r="N96" s="22" t="s">
        <v>1483</v>
      </c>
      <c r="O96" s="199" t="s">
        <v>132</v>
      </c>
      <c r="P96" s="197" t="s">
        <v>132</v>
      </c>
      <c r="Q96" s="223" t="s">
        <v>132</v>
      </c>
      <c r="R96" s="217"/>
    </row>
    <row r="97" spans="12:18" ht="11.25" customHeight="1">
      <c r="L97" s="22" t="s">
        <v>1386</v>
      </c>
      <c r="M97" s="212" t="s">
        <v>1288</v>
      </c>
      <c r="N97" s="22" t="s">
        <v>1484</v>
      </c>
      <c r="O97" s="199" t="s">
        <v>132</v>
      </c>
      <c r="P97" s="197" t="s">
        <v>132</v>
      </c>
      <c r="Q97" s="223" t="s">
        <v>132</v>
      </c>
      <c r="R97" s="217"/>
    </row>
    <row r="98" spans="12:18" ht="11.25" customHeight="1">
      <c r="L98" s="22" t="s">
        <v>1387</v>
      </c>
      <c r="M98" s="212" t="s">
        <v>1289</v>
      </c>
      <c r="N98" s="22" t="s">
        <v>1485</v>
      </c>
      <c r="O98" s="199" t="s">
        <v>132</v>
      </c>
      <c r="P98" s="197" t="s">
        <v>132</v>
      </c>
      <c r="Q98" s="223" t="s">
        <v>132</v>
      </c>
      <c r="R98" s="215"/>
    </row>
    <row r="99" spans="12:18" ht="11.25" customHeight="1">
      <c r="L99" s="22" t="s">
        <v>1388</v>
      </c>
      <c r="M99" s="212" t="s">
        <v>1290</v>
      </c>
      <c r="N99" s="22" t="s">
        <v>1486</v>
      </c>
      <c r="O99" s="199" t="s">
        <v>132</v>
      </c>
      <c r="P99" s="197" t="s">
        <v>132</v>
      </c>
      <c r="Q99" s="223" t="s">
        <v>132</v>
      </c>
      <c r="R99" s="218"/>
    </row>
    <row r="100" spans="12:18" ht="11.25" customHeight="1">
      <c r="L100" s="13" t="s">
        <v>564</v>
      </c>
      <c r="M100" s="13" t="s">
        <v>1225</v>
      </c>
      <c r="N100" s="13" t="s">
        <v>1435</v>
      </c>
      <c r="O100" s="199">
        <v>289.7</v>
      </c>
      <c r="P100" s="167">
        <v>5</v>
      </c>
      <c r="Q100" s="38">
        <v>2010</v>
      </c>
      <c r="R100" s="215"/>
    </row>
    <row r="101" spans="12:18" ht="11.25" customHeight="1">
      <c r="L101" s="19" t="s">
        <v>565</v>
      </c>
      <c r="M101" s="19" t="s">
        <v>1226</v>
      </c>
      <c r="N101" s="19" t="s">
        <v>1436</v>
      </c>
      <c r="O101" s="199">
        <v>39.3</v>
      </c>
      <c r="P101" s="167">
        <f>IF(O101&lt;50,2)</f>
        <v>2</v>
      </c>
      <c r="Q101" s="38">
        <v>2010</v>
      </c>
      <c r="R101" s="215"/>
    </row>
    <row r="102" spans="12:18" ht="11.25" customHeight="1">
      <c r="L102" s="13" t="s">
        <v>566</v>
      </c>
      <c r="M102" s="13" t="s">
        <v>1227</v>
      </c>
      <c r="N102" s="13" t="s">
        <v>659</v>
      </c>
      <c r="O102" s="199">
        <v>16.2</v>
      </c>
      <c r="P102" s="167">
        <f>IF(O102&lt;20,1)</f>
        <v>1</v>
      </c>
      <c r="Q102" s="38">
        <v>2010</v>
      </c>
      <c r="R102" s="215"/>
    </row>
    <row r="103" spans="12:18" ht="11.25" customHeight="1">
      <c r="L103" s="13" t="s">
        <v>567</v>
      </c>
      <c r="M103" s="13" t="s">
        <v>1042</v>
      </c>
      <c r="N103" s="13" t="s">
        <v>660</v>
      </c>
      <c r="O103" s="199">
        <v>122</v>
      </c>
      <c r="P103" s="167">
        <f>IF(O103&lt;200,4)</f>
        <v>4</v>
      </c>
      <c r="Q103" s="38">
        <v>2010</v>
      </c>
      <c r="R103" s="215"/>
    </row>
    <row r="104" spans="12:18" ht="11.25" customHeight="1">
      <c r="L104" s="13" t="s">
        <v>568</v>
      </c>
      <c r="M104" s="13" t="s">
        <v>1043</v>
      </c>
      <c r="N104" s="13" t="s">
        <v>661</v>
      </c>
      <c r="O104" s="199">
        <v>135.3</v>
      </c>
      <c r="P104" s="167">
        <f>IF(O104&lt;200,4)</f>
        <v>4</v>
      </c>
      <c r="Q104" s="38">
        <v>2010</v>
      </c>
      <c r="R104" s="215"/>
    </row>
    <row r="105" spans="12:18" ht="11.25" customHeight="1">
      <c r="L105" s="13" t="s">
        <v>569</v>
      </c>
      <c r="M105" s="13" t="s">
        <v>1044</v>
      </c>
      <c r="N105" s="13" t="s">
        <v>662</v>
      </c>
      <c r="O105" s="199">
        <v>192.6</v>
      </c>
      <c r="P105" s="167">
        <f>IF(O105&lt;200,4)</f>
        <v>4</v>
      </c>
      <c r="Q105" s="38">
        <v>2010</v>
      </c>
      <c r="R105" s="215"/>
    </row>
    <row r="106" spans="12:18" ht="11.25" customHeight="1">
      <c r="L106" s="13" t="s">
        <v>570</v>
      </c>
      <c r="M106" s="13" t="s">
        <v>1045</v>
      </c>
      <c r="N106" s="13" t="s">
        <v>663</v>
      </c>
      <c r="O106" s="199">
        <v>225.5</v>
      </c>
      <c r="P106" s="167">
        <v>5</v>
      </c>
      <c r="Q106" s="38">
        <v>2010</v>
      </c>
      <c r="R106" s="215"/>
    </row>
    <row r="107" spans="12:18" ht="11.25" customHeight="1">
      <c r="L107" s="13" t="s">
        <v>571</v>
      </c>
      <c r="M107" s="13" t="s">
        <v>1046</v>
      </c>
      <c r="N107" s="13" t="s">
        <v>664</v>
      </c>
      <c r="O107" s="199">
        <v>46.7</v>
      </c>
      <c r="P107" s="167">
        <f>IF(O107&lt;50,2)</f>
        <v>2</v>
      </c>
      <c r="Q107" s="38">
        <v>2010</v>
      </c>
      <c r="R107" s="215"/>
    </row>
    <row r="108" spans="12:18" ht="11.25" customHeight="1">
      <c r="L108" s="13" t="s">
        <v>572</v>
      </c>
      <c r="M108" s="13" t="s">
        <v>1047</v>
      </c>
      <c r="N108" s="13" t="s">
        <v>665</v>
      </c>
      <c r="O108" s="199">
        <v>128.7</v>
      </c>
      <c r="P108" s="167">
        <f>IF(O108&lt;200,4)</f>
        <v>4</v>
      </c>
      <c r="Q108" s="38">
        <v>2010</v>
      </c>
      <c r="R108" s="215"/>
    </row>
    <row r="109" spans="12:18" ht="11.25" customHeight="1">
      <c r="L109" s="13" t="s">
        <v>573</v>
      </c>
      <c r="M109" s="13" t="s">
        <v>1048</v>
      </c>
      <c r="N109" s="13" t="s">
        <v>666</v>
      </c>
      <c r="O109" s="199">
        <v>61.6</v>
      </c>
      <c r="P109" s="167">
        <f>IF(O109&lt;100,3)</f>
        <v>3</v>
      </c>
      <c r="Q109" s="38">
        <v>2010</v>
      </c>
      <c r="R109" s="215"/>
    </row>
    <row r="110" spans="12:18" ht="11.25" customHeight="1">
      <c r="L110" s="13" t="s">
        <v>574</v>
      </c>
      <c r="M110" s="13" t="s">
        <v>1049</v>
      </c>
      <c r="N110" s="13" t="s">
        <v>667</v>
      </c>
      <c r="O110" s="199">
        <v>120.5</v>
      </c>
      <c r="P110" s="167">
        <f>IF(O110&lt;200,4)</f>
        <v>4</v>
      </c>
      <c r="Q110" s="38">
        <v>2010</v>
      </c>
      <c r="R110" s="215"/>
    </row>
    <row r="111" spans="12:18" ht="11.25" customHeight="1">
      <c r="L111" s="13" t="s">
        <v>575</v>
      </c>
      <c r="M111" s="13" t="s">
        <v>1050</v>
      </c>
      <c r="N111" s="13" t="s">
        <v>668</v>
      </c>
      <c r="O111" s="199">
        <v>144.4</v>
      </c>
      <c r="P111" s="167">
        <f>IF(O111&lt;200,4)</f>
        <v>4</v>
      </c>
      <c r="Q111" s="38">
        <v>2010</v>
      </c>
      <c r="R111" s="215"/>
    </row>
    <row r="112" spans="12:18" ht="11.25" customHeight="1">
      <c r="L112" s="13" t="s">
        <v>576</v>
      </c>
      <c r="M112" s="13" t="s">
        <v>1051</v>
      </c>
      <c r="N112" s="13" t="s">
        <v>669</v>
      </c>
      <c r="O112" s="199">
        <v>188.6</v>
      </c>
      <c r="P112" s="167">
        <f>IF(O112&lt;200,4)</f>
        <v>4</v>
      </c>
      <c r="Q112" s="38">
        <v>2010</v>
      </c>
      <c r="R112" s="215"/>
    </row>
    <row r="113" spans="12:18" ht="11.25" customHeight="1">
      <c r="L113" s="13" t="s">
        <v>577</v>
      </c>
      <c r="M113" s="13" t="s">
        <v>1052</v>
      </c>
      <c r="N113" s="13" t="s">
        <v>670</v>
      </c>
      <c r="O113" s="199">
        <v>112.8</v>
      </c>
      <c r="P113" s="167">
        <f>IF(O113&lt;200,4)</f>
        <v>4</v>
      </c>
      <c r="Q113" s="38">
        <v>2010</v>
      </c>
      <c r="R113" s="215"/>
    </row>
    <row r="114" spans="12:18" ht="11.25" customHeight="1">
      <c r="L114" s="13" t="s">
        <v>578</v>
      </c>
      <c r="M114" s="13" t="s">
        <v>1228</v>
      </c>
      <c r="N114" s="13" t="s">
        <v>1202</v>
      </c>
      <c r="O114" s="199">
        <v>21.4</v>
      </c>
      <c r="P114" s="167">
        <f>IF(O114&lt;50,2)</f>
        <v>2</v>
      </c>
      <c r="Q114" s="38">
        <v>2010</v>
      </c>
      <c r="R114" s="215"/>
    </row>
    <row r="115" spans="12:18" ht="11.25" customHeight="1">
      <c r="L115" s="13" t="s">
        <v>579</v>
      </c>
      <c r="M115" s="13" t="s">
        <v>1053</v>
      </c>
      <c r="N115" s="13" t="s">
        <v>671</v>
      </c>
      <c r="O115" s="199">
        <v>117.4</v>
      </c>
      <c r="P115" s="167">
        <f>IF(O115&lt;200,4)</f>
        <v>4</v>
      </c>
      <c r="Q115" s="38">
        <v>2010</v>
      </c>
      <c r="R115" s="215"/>
    </row>
    <row r="116" spans="12:18" ht="11.25" customHeight="1">
      <c r="L116" s="13" t="s">
        <v>580</v>
      </c>
      <c r="M116" s="13" t="s">
        <v>1054</v>
      </c>
      <c r="N116" s="13" t="s">
        <v>672</v>
      </c>
      <c r="O116" s="199">
        <v>48.2</v>
      </c>
      <c r="P116" s="167">
        <f>IF(O116&lt;50,2)</f>
        <v>2</v>
      </c>
      <c r="Q116" s="38">
        <v>2010</v>
      </c>
      <c r="R116" s="215"/>
    </row>
    <row r="117" spans="12:18" ht="11.25" customHeight="1">
      <c r="L117" s="13" t="s">
        <v>581</v>
      </c>
      <c r="M117" s="13" t="s">
        <v>1055</v>
      </c>
      <c r="N117" s="13" t="s">
        <v>673</v>
      </c>
      <c r="O117" s="199">
        <v>52.3</v>
      </c>
      <c r="P117" s="167">
        <f>IF(O117&lt;100,3)</f>
        <v>3</v>
      </c>
      <c r="Q117" s="38">
        <v>2010</v>
      </c>
      <c r="R117" s="215"/>
    </row>
    <row r="118" spans="12:18" ht="11.25" customHeight="1">
      <c r="L118" s="13" t="s">
        <v>582</v>
      </c>
      <c r="M118" s="13" t="s">
        <v>1056</v>
      </c>
      <c r="N118" s="13" t="s">
        <v>674</v>
      </c>
      <c r="O118" s="199">
        <v>110.8</v>
      </c>
      <c r="P118" s="167">
        <f>IF(O118&lt;200,4)</f>
        <v>4</v>
      </c>
      <c r="Q118" s="38">
        <v>2010</v>
      </c>
      <c r="R118" s="215"/>
    </row>
    <row r="119" spans="12:18" ht="11.25" customHeight="1">
      <c r="L119" s="13" t="s">
        <v>583</v>
      </c>
      <c r="M119" s="13" t="s">
        <v>1057</v>
      </c>
      <c r="N119" s="13" t="s">
        <v>675</v>
      </c>
      <c r="O119" s="199">
        <v>241.9</v>
      </c>
      <c r="P119" s="167">
        <v>5</v>
      </c>
      <c r="Q119" s="38">
        <v>2010</v>
      </c>
      <c r="R119" s="215"/>
    </row>
    <row r="120" spans="12:18" ht="11.25" customHeight="1">
      <c r="L120" s="13" t="s">
        <v>584</v>
      </c>
      <c r="M120" s="13" t="s">
        <v>1058</v>
      </c>
      <c r="N120" s="13" t="s">
        <v>676</v>
      </c>
      <c r="O120" s="199">
        <v>42.9</v>
      </c>
      <c r="P120" s="167">
        <f>IF(O120&lt;50,2)</f>
        <v>2</v>
      </c>
      <c r="Q120" s="38">
        <v>2010</v>
      </c>
      <c r="R120" s="215"/>
    </row>
    <row r="121" spans="12:18" ht="11.25" customHeight="1">
      <c r="L121" s="13" t="s">
        <v>585</v>
      </c>
      <c r="M121" s="13" t="s">
        <v>1059</v>
      </c>
      <c r="N121" s="13" t="s">
        <v>677</v>
      </c>
      <c r="O121" s="199">
        <v>80.5</v>
      </c>
      <c r="P121" s="167">
        <f>IF(O121&lt;100,3)</f>
        <v>3</v>
      </c>
      <c r="Q121" s="38">
        <v>2010</v>
      </c>
      <c r="R121" s="215"/>
    </row>
    <row r="122" spans="12:18" ht="11.25" customHeight="1">
      <c r="L122" s="13" t="s">
        <v>586</v>
      </c>
      <c r="M122" s="13" t="s">
        <v>1060</v>
      </c>
      <c r="N122" s="13" t="s">
        <v>678</v>
      </c>
      <c r="O122" s="199">
        <v>121.3</v>
      </c>
      <c r="P122" s="167">
        <f>IF(O122&lt;200,4)</f>
        <v>4</v>
      </c>
      <c r="Q122" s="38">
        <v>2010</v>
      </c>
      <c r="R122" s="215"/>
    </row>
    <row r="123" spans="12:18" ht="11.25" customHeight="1">
      <c r="L123" s="13" t="s">
        <v>587</v>
      </c>
      <c r="M123" s="13" t="s">
        <v>1061</v>
      </c>
      <c r="N123" s="13" t="s">
        <v>679</v>
      </c>
      <c r="O123" s="199">
        <v>73.8</v>
      </c>
      <c r="P123" s="167">
        <f>IF(O123&lt;100,3)</f>
        <v>3</v>
      </c>
      <c r="Q123" s="38">
        <v>2010</v>
      </c>
      <c r="R123" s="215"/>
    </row>
    <row r="124" spans="12:18" ht="11.25" customHeight="1">
      <c r="L124" s="13" t="s">
        <v>588</v>
      </c>
      <c r="M124" s="13" t="s">
        <v>1062</v>
      </c>
      <c r="N124" s="13" t="s">
        <v>680</v>
      </c>
      <c r="O124" s="199">
        <v>126.5</v>
      </c>
      <c r="P124" s="167">
        <f>IF(O124&lt;200,4)</f>
        <v>4</v>
      </c>
      <c r="Q124" s="38">
        <v>2010</v>
      </c>
      <c r="R124" s="215"/>
    </row>
    <row r="125" spans="12:18" ht="11.25" customHeight="1">
      <c r="L125" s="13" t="s">
        <v>589</v>
      </c>
      <c r="M125" s="13" t="s">
        <v>1063</v>
      </c>
      <c r="N125" s="13" t="s">
        <v>681</v>
      </c>
      <c r="O125" s="199">
        <v>66.2</v>
      </c>
      <c r="P125" s="167">
        <f>IF(O125&lt;100,3)</f>
        <v>3</v>
      </c>
      <c r="Q125" s="38">
        <v>2010</v>
      </c>
      <c r="R125" s="215"/>
    </row>
    <row r="126" spans="12:18" ht="11.25" customHeight="1">
      <c r="L126" s="13" t="s">
        <v>590</v>
      </c>
      <c r="M126" s="13" t="s">
        <v>1064</v>
      </c>
      <c r="N126" s="13" t="s">
        <v>682</v>
      </c>
      <c r="O126" s="199">
        <v>60.5</v>
      </c>
      <c r="P126" s="167">
        <f>IF(O126&lt;100,3)</f>
        <v>3</v>
      </c>
      <c r="Q126" s="38">
        <v>2010</v>
      </c>
      <c r="R126" s="215"/>
    </row>
    <row r="127" spans="12:18" ht="11.25" customHeight="1">
      <c r="L127" s="13" t="s">
        <v>591</v>
      </c>
      <c r="M127" s="13" t="s">
        <v>1065</v>
      </c>
      <c r="N127" s="13" t="s">
        <v>683</v>
      </c>
      <c r="O127" s="199">
        <v>49.4</v>
      </c>
      <c r="P127" s="167">
        <f>IF(O127&lt;50,2)</f>
        <v>2</v>
      </c>
      <c r="Q127" s="38">
        <v>2010</v>
      </c>
      <c r="R127" s="215"/>
    </row>
    <row r="128" spans="12:18" ht="11.25" customHeight="1">
      <c r="L128" s="13" t="s">
        <v>592</v>
      </c>
      <c r="M128" s="13" t="s">
        <v>1066</v>
      </c>
      <c r="N128" s="13" t="s">
        <v>684</v>
      </c>
      <c r="O128" s="199">
        <v>74.9</v>
      </c>
      <c r="P128" s="167">
        <f>IF(O128&lt;100,3)</f>
        <v>3</v>
      </c>
      <c r="Q128" s="38">
        <v>2010</v>
      </c>
      <c r="R128" s="215"/>
    </row>
    <row r="129" spans="12:18" ht="11.25" customHeight="1">
      <c r="L129" s="13" t="s">
        <v>593</v>
      </c>
      <c r="M129" s="13" t="s">
        <v>1067</v>
      </c>
      <c r="N129" s="13" t="s">
        <v>685</v>
      </c>
      <c r="O129" s="199">
        <v>67.4</v>
      </c>
      <c r="P129" s="167">
        <f>IF(O129&lt;100,3)</f>
        <v>3</v>
      </c>
      <c r="Q129" s="38">
        <v>2010</v>
      </c>
      <c r="R129" s="215"/>
    </row>
    <row r="130" spans="12:18" ht="11.25" customHeight="1">
      <c r="L130" s="13" t="s">
        <v>594</v>
      </c>
      <c r="M130" s="13" t="s">
        <v>1068</v>
      </c>
      <c r="N130" s="13" t="s">
        <v>686</v>
      </c>
      <c r="O130" s="199">
        <v>110.2</v>
      </c>
      <c r="P130" s="167">
        <f>IF(O130&lt;200,4)</f>
        <v>4</v>
      </c>
      <c r="Q130" s="38">
        <v>2010</v>
      </c>
      <c r="R130" s="215"/>
    </row>
    <row r="131" spans="12:18" ht="11.25" customHeight="1">
      <c r="L131" s="13" t="s">
        <v>595</v>
      </c>
      <c r="M131" s="13" t="s">
        <v>1069</v>
      </c>
      <c r="N131" s="13" t="s">
        <v>687</v>
      </c>
      <c r="O131" s="199">
        <v>310.5</v>
      </c>
      <c r="P131" s="167">
        <v>5</v>
      </c>
      <c r="Q131" s="38">
        <v>2008</v>
      </c>
      <c r="R131" s="215"/>
    </row>
    <row r="132" spans="12:18" ht="11.25" customHeight="1">
      <c r="L132" s="13" t="s">
        <v>596</v>
      </c>
      <c r="M132" s="13" t="s">
        <v>1070</v>
      </c>
      <c r="N132" s="13" t="s">
        <v>688</v>
      </c>
      <c r="O132" s="199">
        <v>274.7</v>
      </c>
      <c r="P132" s="167">
        <v>5</v>
      </c>
      <c r="Q132" s="38">
        <v>2008</v>
      </c>
      <c r="R132" s="215"/>
    </row>
    <row r="133" spans="12:18" ht="11.25" customHeight="1">
      <c r="L133" s="13" t="s">
        <v>1558</v>
      </c>
      <c r="M133" s="213" t="s">
        <v>1319</v>
      </c>
      <c r="N133" s="12" t="s">
        <v>1204</v>
      </c>
      <c r="O133" s="210" t="s">
        <v>132</v>
      </c>
      <c r="P133" s="197" t="s">
        <v>132</v>
      </c>
      <c r="Q133" s="223" t="s">
        <v>132</v>
      </c>
      <c r="R133" s="217"/>
    </row>
    <row r="134" spans="12:18" ht="11.25" customHeight="1">
      <c r="L134" s="13" t="s">
        <v>1559</v>
      </c>
      <c r="M134" s="213" t="s">
        <v>1320</v>
      </c>
      <c r="N134" s="12" t="s">
        <v>1206</v>
      </c>
      <c r="O134" s="199" t="s">
        <v>132</v>
      </c>
      <c r="P134" s="197" t="s">
        <v>132</v>
      </c>
      <c r="Q134" s="223" t="s">
        <v>132</v>
      </c>
      <c r="R134" s="216"/>
    </row>
    <row r="135" spans="12:18" ht="11.25" customHeight="1">
      <c r="L135" s="13" t="s">
        <v>1560</v>
      </c>
      <c r="M135" s="213" t="s">
        <v>1321</v>
      </c>
      <c r="N135" s="12" t="s">
        <v>1208</v>
      </c>
      <c r="O135" s="199" t="s">
        <v>132</v>
      </c>
      <c r="P135" s="197" t="s">
        <v>132</v>
      </c>
      <c r="Q135" s="223" t="s">
        <v>132</v>
      </c>
      <c r="R135" s="217"/>
    </row>
    <row r="136" spans="12:18" ht="11.25" customHeight="1">
      <c r="L136" s="13" t="s">
        <v>1561</v>
      </c>
      <c r="M136" s="213" t="s">
        <v>1322</v>
      </c>
      <c r="N136" s="12" t="s">
        <v>1210</v>
      </c>
      <c r="O136" s="199" t="s">
        <v>132</v>
      </c>
      <c r="P136" s="197" t="s">
        <v>132</v>
      </c>
      <c r="Q136" s="223" t="s">
        <v>132</v>
      </c>
      <c r="R136" s="217"/>
    </row>
    <row r="137" spans="12:18" ht="11.25" customHeight="1">
      <c r="L137" s="13" t="s">
        <v>829</v>
      </c>
      <c r="M137" s="13" t="s">
        <v>1229</v>
      </c>
      <c r="N137" s="13" t="s">
        <v>830</v>
      </c>
      <c r="O137" s="220">
        <v>1043.76</v>
      </c>
      <c r="P137" s="167">
        <v>5</v>
      </c>
      <c r="Q137" s="38">
        <v>2008</v>
      </c>
      <c r="R137" s="215"/>
    </row>
    <row r="138" spans="12:18" ht="11.25" customHeight="1">
      <c r="L138" s="13" t="s">
        <v>831</v>
      </c>
      <c r="M138" s="13" t="s">
        <v>1230</v>
      </c>
      <c r="N138" s="13" t="s">
        <v>832</v>
      </c>
      <c r="O138" s="220">
        <v>2260.58</v>
      </c>
      <c r="P138" s="167">
        <v>5</v>
      </c>
      <c r="Q138" s="38">
        <v>2008</v>
      </c>
      <c r="R138" s="215"/>
    </row>
    <row r="139" spans="12:18" ht="11.25" customHeight="1">
      <c r="L139" s="13" t="s">
        <v>833</v>
      </c>
      <c r="M139" s="13" t="s">
        <v>1231</v>
      </c>
      <c r="N139" s="13" t="s">
        <v>834</v>
      </c>
      <c r="O139" s="220">
        <v>645.77</v>
      </c>
      <c r="P139" s="167">
        <v>5</v>
      </c>
      <c r="Q139" s="38">
        <v>2008</v>
      </c>
      <c r="R139" s="215"/>
    </row>
    <row r="140" spans="12:18" ht="11.25" customHeight="1">
      <c r="L140" s="13" t="s">
        <v>835</v>
      </c>
      <c r="M140" s="13" t="s">
        <v>1232</v>
      </c>
      <c r="N140" s="13" t="s">
        <v>836</v>
      </c>
      <c r="O140" s="220">
        <v>30.37</v>
      </c>
      <c r="P140" s="167">
        <f>IF(O140&lt;50,2)</f>
        <v>2</v>
      </c>
      <c r="Q140" s="38">
        <v>2008</v>
      </c>
      <c r="R140" s="215"/>
    </row>
    <row r="141" spans="12:18" ht="11.25" customHeight="1">
      <c r="L141" s="13" t="s">
        <v>837</v>
      </c>
      <c r="M141" s="13" t="s">
        <v>1233</v>
      </c>
      <c r="N141" s="13" t="s">
        <v>838</v>
      </c>
      <c r="O141" s="220">
        <v>1309.96</v>
      </c>
      <c r="P141" s="167">
        <v>5</v>
      </c>
      <c r="Q141" s="38">
        <v>2008</v>
      </c>
      <c r="R141" s="215"/>
    </row>
    <row r="142" spans="12:18" ht="11.25" customHeight="1">
      <c r="L142" s="13" t="s">
        <v>839</v>
      </c>
      <c r="M142" s="13" t="s">
        <v>1234</v>
      </c>
      <c r="N142" s="13" t="s">
        <v>840</v>
      </c>
      <c r="O142" s="220">
        <v>1960.96</v>
      </c>
      <c r="P142" s="167">
        <v>5</v>
      </c>
      <c r="Q142" s="38">
        <v>2008</v>
      </c>
      <c r="R142" s="215"/>
    </row>
    <row r="143" spans="12:18" ht="11.25" customHeight="1">
      <c r="L143" s="13" t="s">
        <v>841</v>
      </c>
      <c r="M143" s="13" t="s">
        <v>1235</v>
      </c>
      <c r="N143" s="13" t="s">
        <v>842</v>
      </c>
      <c r="O143" s="220">
        <v>47.67</v>
      </c>
      <c r="P143" s="167">
        <f>IF(O143&lt;50,2)</f>
        <v>2</v>
      </c>
      <c r="Q143" s="38">
        <v>2008</v>
      </c>
      <c r="R143" s="215"/>
    </row>
    <row r="144" spans="12:18" ht="11.25" customHeight="1">
      <c r="L144" s="13" t="s">
        <v>843</v>
      </c>
      <c r="M144" s="13" t="s">
        <v>1236</v>
      </c>
      <c r="N144" s="13" t="s">
        <v>844</v>
      </c>
      <c r="O144" s="220">
        <v>486.29</v>
      </c>
      <c r="P144" s="167">
        <v>5</v>
      </c>
      <c r="Q144" s="38">
        <v>2008</v>
      </c>
      <c r="R144" s="215"/>
    </row>
    <row r="145" spans="12:18" ht="11.25" customHeight="1">
      <c r="L145" s="13" t="s">
        <v>597</v>
      </c>
      <c r="M145" s="13" t="s">
        <v>1071</v>
      </c>
      <c r="N145" s="13" t="s">
        <v>689</v>
      </c>
      <c r="O145" s="220">
        <v>27</v>
      </c>
      <c r="P145" s="167">
        <f>IF(O145&lt;50,2)</f>
        <v>2</v>
      </c>
      <c r="Q145" s="38">
        <v>2011</v>
      </c>
      <c r="R145" s="215"/>
    </row>
    <row r="146" spans="12:18" ht="11.25" customHeight="1">
      <c r="L146" s="13" t="s">
        <v>598</v>
      </c>
      <c r="M146" s="13" t="s">
        <v>1072</v>
      </c>
      <c r="N146" s="13" t="s">
        <v>690</v>
      </c>
      <c r="O146" s="220">
        <v>124.57</v>
      </c>
      <c r="P146" s="167">
        <f>IF(O146&lt;200,4)</f>
        <v>4</v>
      </c>
      <c r="Q146" s="38">
        <v>2010</v>
      </c>
      <c r="R146" s="215"/>
    </row>
    <row r="147" spans="12:18" ht="11.25" customHeight="1">
      <c r="L147" s="13" t="s">
        <v>599</v>
      </c>
      <c r="M147" s="13" t="s">
        <v>1073</v>
      </c>
      <c r="N147" s="13" t="s">
        <v>691</v>
      </c>
      <c r="O147" s="220">
        <v>21.64</v>
      </c>
      <c r="P147" s="167">
        <f>IF(O147&lt;50,2)</f>
        <v>2</v>
      </c>
      <c r="Q147" s="38">
        <v>2010</v>
      </c>
      <c r="R147" s="215"/>
    </row>
    <row r="148" spans="12:18" ht="11.25" customHeight="1">
      <c r="L148" s="13" t="s">
        <v>600</v>
      </c>
      <c r="M148" s="13" t="s">
        <v>1074</v>
      </c>
      <c r="N148" s="13" t="s">
        <v>692</v>
      </c>
      <c r="O148" s="220">
        <v>21.53</v>
      </c>
      <c r="P148" s="167">
        <f>IF(O148&lt;50,2)</f>
        <v>2</v>
      </c>
      <c r="Q148" s="38">
        <v>2010</v>
      </c>
      <c r="R148" s="215"/>
    </row>
    <row r="149" spans="12:18" ht="11.25" customHeight="1">
      <c r="L149" s="13" t="s">
        <v>601</v>
      </c>
      <c r="M149" s="13" t="s">
        <v>1075</v>
      </c>
      <c r="N149" s="13" t="s">
        <v>693</v>
      </c>
      <c r="O149" s="220">
        <v>18.75</v>
      </c>
      <c r="P149" s="167">
        <f>IF(O149&lt;20,1)</f>
        <v>1</v>
      </c>
      <c r="Q149" s="38">
        <v>2010</v>
      </c>
      <c r="R149" s="215"/>
    </row>
    <row r="150" spans="12:18" ht="11.25" customHeight="1">
      <c r="L150" s="13" t="s">
        <v>602</v>
      </c>
      <c r="M150" s="13" t="s">
        <v>1076</v>
      </c>
      <c r="N150" s="13" t="s">
        <v>694</v>
      </c>
      <c r="O150" s="220">
        <v>110.22</v>
      </c>
      <c r="P150" s="167">
        <f>IF(O150&lt;200,4)</f>
        <v>4</v>
      </c>
      <c r="Q150" s="38">
        <v>2011</v>
      </c>
      <c r="R150" s="215"/>
    </row>
    <row r="151" spans="12:18" ht="11.25" customHeight="1">
      <c r="L151" s="13" t="s">
        <v>603</v>
      </c>
      <c r="M151" s="13" t="s">
        <v>1077</v>
      </c>
      <c r="N151" s="13" t="s">
        <v>695</v>
      </c>
      <c r="O151" s="220">
        <v>4.61</v>
      </c>
      <c r="P151" s="167">
        <f>IF(O151&lt;20,1)</f>
        <v>1</v>
      </c>
      <c r="Q151" s="38">
        <v>2011</v>
      </c>
      <c r="R151" s="221"/>
    </row>
    <row r="152" spans="12:18" ht="11.25" customHeight="1">
      <c r="L152" s="13" t="s">
        <v>604</v>
      </c>
      <c r="M152" s="13" t="s">
        <v>1078</v>
      </c>
      <c r="N152" s="13" t="s">
        <v>696</v>
      </c>
      <c r="O152" s="220">
        <v>8.81</v>
      </c>
      <c r="P152" s="167">
        <f>IF(O152&lt;20,1)</f>
        <v>1</v>
      </c>
      <c r="Q152" s="38">
        <v>2011</v>
      </c>
      <c r="R152" s="221"/>
    </row>
    <row r="153" spans="12:18" ht="11.25" customHeight="1">
      <c r="L153" s="13" t="s">
        <v>605</v>
      </c>
      <c r="M153" s="13" t="s">
        <v>1079</v>
      </c>
      <c r="N153" s="13" t="s">
        <v>697</v>
      </c>
      <c r="O153" s="220">
        <v>0.3</v>
      </c>
      <c r="P153" s="167">
        <f>IF(O153&lt;20,1)</f>
        <v>1</v>
      </c>
      <c r="Q153" s="38">
        <v>2011</v>
      </c>
      <c r="R153" s="215"/>
    </row>
    <row r="154" spans="12:18" ht="11.25" customHeight="1">
      <c r="L154" s="13" t="s">
        <v>606</v>
      </c>
      <c r="M154" s="13" t="s">
        <v>1237</v>
      </c>
      <c r="N154" s="13" t="s">
        <v>698</v>
      </c>
      <c r="O154" s="220">
        <v>20.67</v>
      </c>
      <c r="P154" s="167">
        <f>IF(O154&lt;50,2)</f>
        <v>2</v>
      </c>
      <c r="Q154" s="38">
        <v>2011</v>
      </c>
      <c r="R154" s="215"/>
    </row>
    <row r="155" spans="12:18" ht="11.25" customHeight="1">
      <c r="L155" s="13" t="s">
        <v>607</v>
      </c>
      <c r="M155" s="13" t="s">
        <v>1238</v>
      </c>
      <c r="N155" s="13" t="s">
        <v>699</v>
      </c>
      <c r="O155" s="220">
        <v>0</v>
      </c>
      <c r="P155" s="167">
        <f>IF(O155&lt;20,1)</f>
        <v>1</v>
      </c>
      <c r="Q155" s="38">
        <v>2010</v>
      </c>
      <c r="R155" s="215"/>
    </row>
    <row r="156" spans="12:18" ht="11.25" customHeight="1">
      <c r="L156" s="13" t="s">
        <v>608</v>
      </c>
      <c r="M156" s="13" t="s">
        <v>1080</v>
      </c>
      <c r="N156" s="13" t="s">
        <v>700</v>
      </c>
      <c r="O156" s="220">
        <v>12.19</v>
      </c>
      <c r="P156" s="167">
        <f>IF(O156&lt;20,1)</f>
        <v>1</v>
      </c>
      <c r="Q156" s="38">
        <v>2010</v>
      </c>
      <c r="R156" s="215"/>
    </row>
    <row r="157" spans="12:18" ht="11.25" customHeight="1">
      <c r="L157" s="211" t="s">
        <v>609</v>
      </c>
      <c r="M157" s="211" t="s">
        <v>1081</v>
      </c>
      <c r="N157" s="211" t="s">
        <v>701</v>
      </c>
      <c r="O157" s="220">
        <v>17.83</v>
      </c>
      <c r="P157" s="167">
        <f>IF(O157&lt;20,1)</f>
        <v>1</v>
      </c>
      <c r="Q157" s="38">
        <v>2010</v>
      </c>
      <c r="R157" s="215"/>
    </row>
    <row r="158" spans="12:18" ht="11.25" customHeight="1">
      <c r="L158" s="211" t="s">
        <v>610</v>
      </c>
      <c r="M158" s="211" t="s">
        <v>1082</v>
      </c>
      <c r="N158" s="211" t="s">
        <v>702</v>
      </c>
      <c r="O158" s="220">
        <v>140.02</v>
      </c>
      <c r="P158" s="167">
        <f>IF(O158&lt;200,4)</f>
        <v>4</v>
      </c>
      <c r="Q158" s="38">
        <v>2010</v>
      </c>
      <c r="R158" s="215"/>
    </row>
    <row r="159" spans="12:18" ht="11.25" customHeight="1">
      <c r="L159" s="13" t="s">
        <v>611</v>
      </c>
      <c r="M159" s="13" t="s">
        <v>1083</v>
      </c>
      <c r="N159" s="13" t="s">
        <v>703</v>
      </c>
      <c r="O159" s="220">
        <v>175.44</v>
      </c>
      <c r="P159" s="167">
        <f>IF(O159&lt;200,4)</f>
        <v>4</v>
      </c>
      <c r="Q159" s="38">
        <v>2011</v>
      </c>
      <c r="R159" s="215"/>
    </row>
    <row r="160" spans="12:18" ht="11.25" customHeight="1">
      <c r="L160" s="13" t="s">
        <v>612</v>
      </c>
      <c r="M160" s="13" t="s">
        <v>1084</v>
      </c>
      <c r="N160" s="13" t="s">
        <v>704</v>
      </c>
      <c r="O160" s="220">
        <v>13.06</v>
      </c>
      <c r="P160" s="167">
        <f>IF(O160&lt;20,1)</f>
        <v>1</v>
      </c>
      <c r="Q160" s="38">
        <v>2011</v>
      </c>
      <c r="R160" s="215"/>
    </row>
    <row r="161" spans="12:18" ht="11.25" customHeight="1">
      <c r="L161" s="13" t="s">
        <v>613</v>
      </c>
      <c r="M161" s="13" t="s">
        <v>1085</v>
      </c>
      <c r="N161" s="13" t="s">
        <v>705</v>
      </c>
      <c r="O161" s="220">
        <v>37.95</v>
      </c>
      <c r="P161" s="167">
        <f>IF(O161&lt;50,2)</f>
        <v>2</v>
      </c>
      <c r="Q161" s="38">
        <v>2010</v>
      </c>
      <c r="R161" s="215"/>
    </row>
    <row r="162" spans="12:18" ht="11.25" customHeight="1">
      <c r="L162" s="13" t="s">
        <v>614</v>
      </c>
      <c r="M162" s="13" t="s">
        <v>1086</v>
      </c>
      <c r="N162" s="13" t="s">
        <v>706</v>
      </c>
      <c r="O162" s="220">
        <v>247.34</v>
      </c>
      <c r="P162" s="167">
        <v>5</v>
      </c>
      <c r="Q162" s="38">
        <v>2010</v>
      </c>
      <c r="R162" s="215"/>
    </row>
    <row r="163" spans="12:18" ht="11.25" customHeight="1">
      <c r="L163" s="13" t="s">
        <v>615</v>
      </c>
      <c r="M163" s="13" t="s">
        <v>1087</v>
      </c>
      <c r="N163" s="13" t="s">
        <v>707</v>
      </c>
      <c r="O163" s="220">
        <v>457.25</v>
      </c>
      <c r="P163" s="167">
        <v>5</v>
      </c>
      <c r="Q163" s="38">
        <v>2010</v>
      </c>
      <c r="R163" s="215"/>
    </row>
    <row r="164" spans="12:18" ht="11.25" customHeight="1">
      <c r="L164" s="13" t="s">
        <v>616</v>
      </c>
      <c r="M164" s="13" t="s">
        <v>1088</v>
      </c>
      <c r="N164" s="13" t="s">
        <v>708</v>
      </c>
      <c r="O164" s="220">
        <v>18.2</v>
      </c>
      <c r="P164" s="167">
        <f>IF(O164&lt;20,1)</f>
        <v>1</v>
      </c>
      <c r="Q164" s="38">
        <v>2010</v>
      </c>
      <c r="R164" s="215"/>
    </row>
    <row r="165" spans="12:18" ht="11.25" customHeight="1">
      <c r="L165" s="13" t="s">
        <v>845</v>
      </c>
      <c r="M165" s="13" t="s">
        <v>1089</v>
      </c>
      <c r="N165" s="13" t="s">
        <v>846</v>
      </c>
      <c r="O165" s="199" t="s">
        <v>132</v>
      </c>
      <c r="P165" s="197" t="s">
        <v>132</v>
      </c>
      <c r="Q165" s="223" t="s">
        <v>132</v>
      </c>
      <c r="R165" s="215"/>
    </row>
    <row r="166" spans="12:18" ht="11.25" customHeight="1">
      <c r="L166" s="13" t="s">
        <v>847</v>
      </c>
      <c r="M166" s="13" t="s">
        <v>1090</v>
      </c>
      <c r="N166" s="13" t="s">
        <v>848</v>
      </c>
      <c r="O166" s="199" t="s">
        <v>132</v>
      </c>
      <c r="P166" s="197" t="s">
        <v>132</v>
      </c>
      <c r="Q166" s="223" t="s">
        <v>132</v>
      </c>
      <c r="R166" s="215"/>
    </row>
    <row r="167" spans="12:18" ht="11.25" customHeight="1">
      <c r="L167" s="13" t="s">
        <v>849</v>
      </c>
      <c r="M167" s="13" t="s">
        <v>1091</v>
      </c>
      <c r="N167" s="13" t="s">
        <v>850</v>
      </c>
      <c r="O167" s="199" t="s">
        <v>132</v>
      </c>
      <c r="P167" s="197" t="s">
        <v>132</v>
      </c>
      <c r="Q167" s="223" t="s">
        <v>132</v>
      </c>
      <c r="R167" s="215"/>
    </row>
    <row r="168" spans="12:18" ht="11.25" customHeight="1">
      <c r="L168" s="13" t="s">
        <v>851</v>
      </c>
      <c r="M168" s="13" t="s">
        <v>1092</v>
      </c>
      <c r="N168" s="13" t="s">
        <v>852</v>
      </c>
      <c r="O168" s="199" t="s">
        <v>132</v>
      </c>
      <c r="P168" s="197" t="s">
        <v>132</v>
      </c>
      <c r="Q168" s="223" t="s">
        <v>132</v>
      </c>
      <c r="R168" s="215"/>
    </row>
    <row r="169" spans="12:18" ht="11.25" customHeight="1">
      <c r="L169" s="13" t="s">
        <v>853</v>
      </c>
      <c r="M169" s="13" t="s">
        <v>1093</v>
      </c>
      <c r="N169" s="13" t="s">
        <v>854</v>
      </c>
      <c r="O169" s="199" t="s">
        <v>132</v>
      </c>
      <c r="P169" s="197" t="s">
        <v>132</v>
      </c>
      <c r="Q169" s="223" t="s">
        <v>132</v>
      </c>
      <c r="R169" s="215"/>
    </row>
    <row r="170" spans="12:18" ht="11.25" customHeight="1">
      <c r="L170" s="13" t="s">
        <v>855</v>
      </c>
      <c r="M170" s="13" t="s">
        <v>1094</v>
      </c>
      <c r="N170" s="13" t="s">
        <v>856</v>
      </c>
      <c r="O170" s="199" t="s">
        <v>132</v>
      </c>
      <c r="P170" s="197" t="s">
        <v>132</v>
      </c>
      <c r="Q170" s="223" t="s">
        <v>132</v>
      </c>
      <c r="R170" s="215"/>
    </row>
    <row r="171" spans="12:18" ht="11.25" customHeight="1">
      <c r="L171" s="13" t="s">
        <v>857</v>
      </c>
      <c r="M171" s="13" t="s">
        <v>1239</v>
      </c>
      <c r="N171" s="13" t="s">
        <v>858</v>
      </c>
      <c r="O171" s="199" t="s">
        <v>132</v>
      </c>
      <c r="P171" s="197" t="s">
        <v>132</v>
      </c>
      <c r="Q171" s="223" t="s">
        <v>132</v>
      </c>
      <c r="R171" s="215"/>
    </row>
    <row r="172" spans="12:18" ht="11.25" customHeight="1">
      <c r="L172" s="13" t="s">
        <v>859</v>
      </c>
      <c r="M172" s="13" t="s">
        <v>1240</v>
      </c>
      <c r="N172" s="13" t="s">
        <v>860</v>
      </c>
      <c r="O172" s="199" t="s">
        <v>132</v>
      </c>
      <c r="P172" s="197" t="s">
        <v>132</v>
      </c>
      <c r="Q172" s="223" t="s">
        <v>132</v>
      </c>
      <c r="R172" s="215"/>
    </row>
    <row r="173" spans="12:18" ht="11.25" customHeight="1">
      <c r="L173" s="22" t="s">
        <v>1389</v>
      </c>
      <c r="M173" s="213" t="s">
        <v>1291</v>
      </c>
      <c r="N173" s="22" t="s">
        <v>1487</v>
      </c>
      <c r="O173" s="199">
        <v>8.03</v>
      </c>
      <c r="P173" s="167">
        <f>IF(O173&lt;20,1)</f>
        <v>1</v>
      </c>
      <c r="Q173" s="38">
        <v>2011</v>
      </c>
      <c r="R173" s="215"/>
    </row>
    <row r="174" spans="12:18" ht="11.25" customHeight="1">
      <c r="L174" s="22" t="s">
        <v>1390</v>
      </c>
      <c r="M174" s="212" t="s">
        <v>1292</v>
      </c>
      <c r="N174" s="22" t="s">
        <v>1488</v>
      </c>
      <c r="O174" s="199">
        <v>13.85</v>
      </c>
      <c r="P174" s="167">
        <f>IF(O174&lt;20,1)</f>
        <v>1</v>
      </c>
      <c r="Q174" s="38">
        <v>2011</v>
      </c>
      <c r="R174" s="215"/>
    </row>
    <row r="175" spans="12:18" ht="11.25" customHeight="1">
      <c r="L175" s="22" t="s">
        <v>1391</v>
      </c>
      <c r="M175" s="212" t="s">
        <v>1293</v>
      </c>
      <c r="N175" s="22" t="s">
        <v>1489</v>
      </c>
      <c r="O175" s="199">
        <v>25.19</v>
      </c>
      <c r="P175" s="167">
        <f>IF(O175&lt;50,2)</f>
        <v>2</v>
      </c>
      <c r="Q175" s="38">
        <v>2011</v>
      </c>
      <c r="R175" s="215"/>
    </row>
    <row r="176" spans="12:18" ht="11.25" customHeight="1">
      <c r="L176" s="22" t="s">
        <v>1392</v>
      </c>
      <c r="M176" s="212" t="s">
        <v>1294</v>
      </c>
      <c r="N176" s="22" t="s">
        <v>1490</v>
      </c>
      <c r="O176" s="199">
        <v>22.95</v>
      </c>
      <c r="P176" s="167">
        <f>IF(O176&lt;50,2)</f>
        <v>2</v>
      </c>
      <c r="Q176" s="38">
        <v>2011</v>
      </c>
      <c r="R176" s="218"/>
    </row>
    <row r="177" spans="12:18" ht="11.25" customHeight="1">
      <c r="L177" s="22" t="s">
        <v>1393</v>
      </c>
      <c r="M177" s="212" t="s">
        <v>1295</v>
      </c>
      <c r="N177" s="22" t="s">
        <v>1491</v>
      </c>
      <c r="O177" s="199">
        <v>29.7</v>
      </c>
      <c r="P177" s="167">
        <f>IF(O177&lt;50,2)</f>
        <v>2</v>
      </c>
      <c r="Q177" s="38">
        <v>2011</v>
      </c>
      <c r="R177" s="218"/>
    </row>
    <row r="178" spans="12:18" ht="11.25" customHeight="1">
      <c r="L178" s="22" t="s">
        <v>1394</v>
      </c>
      <c r="M178" s="212" t="s">
        <v>1296</v>
      </c>
      <c r="N178" s="22" t="s">
        <v>1492</v>
      </c>
      <c r="O178" s="199">
        <v>88.7</v>
      </c>
      <c r="P178" s="167">
        <f>IF(O178&lt;100,3)</f>
        <v>3</v>
      </c>
      <c r="Q178" s="38">
        <v>2011</v>
      </c>
      <c r="R178" s="215"/>
    </row>
    <row r="179" spans="12:18" ht="11.25" customHeight="1">
      <c r="L179" s="22" t="s">
        <v>1395</v>
      </c>
      <c r="M179" s="213" t="s">
        <v>1297</v>
      </c>
      <c r="N179" s="22" t="s">
        <v>1493</v>
      </c>
      <c r="O179" s="199">
        <v>12.9</v>
      </c>
      <c r="P179" s="167">
        <f>IF(O179&lt;20,1)</f>
        <v>1</v>
      </c>
      <c r="Q179" s="38">
        <v>2011</v>
      </c>
      <c r="R179" s="218"/>
    </row>
    <row r="180" spans="12:18" ht="11.25" customHeight="1">
      <c r="L180" s="22" t="s">
        <v>1396</v>
      </c>
      <c r="M180" s="213" t="s">
        <v>1298</v>
      </c>
      <c r="N180" s="22" t="s">
        <v>1494</v>
      </c>
      <c r="O180" s="199">
        <v>39.9</v>
      </c>
      <c r="P180" s="167">
        <f>IF(O180&lt;50,2)</f>
        <v>2</v>
      </c>
      <c r="Q180" s="38">
        <v>2011</v>
      </c>
      <c r="R180" s="218"/>
    </row>
    <row r="181" spans="12:18" ht="11.25" customHeight="1">
      <c r="L181" s="22" t="s">
        <v>1397</v>
      </c>
      <c r="M181" s="213" t="s">
        <v>1299</v>
      </c>
      <c r="N181" s="22" t="s">
        <v>1495</v>
      </c>
      <c r="O181" s="199">
        <v>36.4</v>
      </c>
      <c r="P181" s="167">
        <f>IF(O181&lt;50,2)</f>
        <v>2</v>
      </c>
      <c r="Q181" s="38">
        <v>2011</v>
      </c>
      <c r="R181" s="218"/>
    </row>
    <row r="182" spans="12:18" ht="11.25" customHeight="1">
      <c r="L182" s="22" t="s">
        <v>1398</v>
      </c>
      <c r="M182" s="212" t="s">
        <v>1300</v>
      </c>
      <c r="N182" s="22" t="s">
        <v>1496</v>
      </c>
      <c r="O182" s="199">
        <v>33.3</v>
      </c>
      <c r="P182" s="167">
        <f>IF(O182&lt;50,2)</f>
        <v>2</v>
      </c>
      <c r="Q182" s="38">
        <v>2011</v>
      </c>
      <c r="R182" s="218"/>
    </row>
    <row r="183" spans="12:18" ht="11.25" customHeight="1">
      <c r="L183" s="22" t="s">
        <v>1399</v>
      </c>
      <c r="M183" s="212" t="s">
        <v>1301</v>
      </c>
      <c r="N183" s="22" t="s">
        <v>1497</v>
      </c>
      <c r="O183" s="199">
        <v>53.1</v>
      </c>
      <c r="P183" s="167">
        <f>IF(O183&lt;100,3)</f>
        <v>3</v>
      </c>
      <c r="Q183" s="38">
        <v>2011</v>
      </c>
      <c r="R183" s="218"/>
    </row>
    <row r="184" spans="12:18" ht="11.25" customHeight="1">
      <c r="L184" s="22" t="s">
        <v>1400</v>
      </c>
      <c r="M184" s="212" t="s">
        <v>1302</v>
      </c>
      <c r="N184" s="22" t="s">
        <v>1498</v>
      </c>
      <c r="O184" s="199">
        <v>56.1</v>
      </c>
      <c r="P184" s="167">
        <f>IF(O184&lt;100,3)</f>
        <v>3</v>
      </c>
      <c r="Q184" s="38">
        <v>2011</v>
      </c>
      <c r="R184" s="218"/>
    </row>
    <row r="185" spans="12:18" ht="11.25" customHeight="1">
      <c r="L185" s="22" t="s">
        <v>1401</v>
      </c>
      <c r="M185" s="212" t="s">
        <v>1303</v>
      </c>
      <c r="N185" s="22" t="s">
        <v>1499</v>
      </c>
      <c r="O185" s="199">
        <v>33</v>
      </c>
      <c r="P185" s="167">
        <f>IF(O185&lt;50,2)</f>
        <v>2</v>
      </c>
      <c r="Q185" s="38">
        <v>2011</v>
      </c>
      <c r="R185" s="218"/>
    </row>
    <row r="186" spans="12:18" ht="11.25" customHeight="1">
      <c r="L186" s="22" t="s">
        <v>1402</v>
      </c>
      <c r="M186" s="213" t="s">
        <v>1304</v>
      </c>
      <c r="N186" s="22" t="s">
        <v>1500</v>
      </c>
      <c r="O186" s="199">
        <v>32.4</v>
      </c>
      <c r="P186" s="167">
        <f>IF(O186&lt;50,2)</f>
        <v>2</v>
      </c>
      <c r="Q186" s="38">
        <v>2011</v>
      </c>
      <c r="R186" s="218"/>
    </row>
    <row r="187" spans="12:18" ht="11.25" customHeight="1">
      <c r="L187" s="22" t="s">
        <v>1403</v>
      </c>
      <c r="M187" s="213" t="s">
        <v>1305</v>
      </c>
      <c r="N187" s="22" t="s">
        <v>1501</v>
      </c>
      <c r="O187" s="199">
        <v>24.1</v>
      </c>
      <c r="P187" s="167">
        <f>IF(O187&lt;50,2)</f>
        <v>2</v>
      </c>
      <c r="Q187" s="38">
        <v>2011</v>
      </c>
      <c r="R187" s="215"/>
    </row>
    <row r="188" spans="12:18" ht="11.25" customHeight="1">
      <c r="L188" s="22" t="s">
        <v>1404</v>
      </c>
      <c r="M188" s="213" t="s">
        <v>1306</v>
      </c>
      <c r="N188" s="22" t="s">
        <v>1502</v>
      </c>
      <c r="O188" s="199">
        <v>142.9</v>
      </c>
      <c r="P188" s="167">
        <f>IF(O188&lt;200,4)</f>
        <v>4</v>
      </c>
      <c r="Q188" s="38">
        <v>2011</v>
      </c>
      <c r="R188" s="215"/>
    </row>
    <row r="189" spans="12:18" ht="11.25" customHeight="1">
      <c r="L189" s="22" t="s">
        <v>1405</v>
      </c>
      <c r="M189" s="213" t="s">
        <v>1307</v>
      </c>
      <c r="N189" s="22" t="s">
        <v>1503</v>
      </c>
      <c r="O189" s="199">
        <v>21.9</v>
      </c>
      <c r="P189" s="167">
        <f>IF(O189&lt;50,2)</f>
        <v>2</v>
      </c>
      <c r="Q189" s="38">
        <v>2011</v>
      </c>
      <c r="R189" s="215"/>
    </row>
    <row r="190" spans="12:18" ht="11.25" customHeight="1">
      <c r="L190" s="13" t="s">
        <v>617</v>
      </c>
      <c r="M190" s="13" t="s">
        <v>1095</v>
      </c>
      <c r="N190" s="13" t="s">
        <v>709</v>
      </c>
      <c r="O190" s="220">
        <v>8.18</v>
      </c>
      <c r="P190" s="167">
        <f>IF(O190&lt;20,1)</f>
        <v>1</v>
      </c>
      <c r="Q190" s="38">
        <v>2008</v>
      </c>
      <c r="R190" s="215"/>
    </row>
    <row r="191" spans="12:18" ht="11.25" customHeight="1">
      <c r="L191" s="13" t="s">
        <v>618</v>
      </c>
      <c r="M191" s="13" t="s">
        <v>1096</v>
      </c>
      <c r="N191" s="13" t="s">
        <v>710</v>
      </c>
      <c r="O191" s="220">
        <v>2.98</v>
      </c>
      <c r="P191" s="167">
        <f>IF(O191&lt;20,1)</f>
        <v>1</v>
      </c>
      <c r="Q191" s="38">
        <v>2008</v>
      </c>
      <c r="R191" s="215"/>
    </row>
    <row r="192" spans="12:18" ht="11.25" customHeight="1">
      <c r="L192" s="13" t="s">
        <v>619</v>
      </c>
      <c r="M192" s="13" t="s">
        <v>1097</v>
      </c>
      <c r="N192" s="13" t="s">
        <v>711</v>
      </c>
      <c r="O192" s="220">
        <v>15.76</v>
      </c>
      <c r="P192" s="167">
        <f>IF(O192&lt;20,1)</f>
        <v>1</v>
      </c>
      <c r="Q192" s="38">
        <v>2008</v>
      </c>
      <c r="R192" s="215"/>
    </row>
    <row r="193" spans="12:18" ht="11.25" customHeight="1">
      <c r="L193" s="13" t="s">
        <v>620</v>
      </c>
      <c r="M193" s="13" t="s">
        <v>1098</v>
      </c>
      <c r="N193" s="13" t="s">
        <v>712</v>
      </c>
      <c r="O193" s="220">
        <v>69.18</v>
      </c>
      <c r="P193" s="167">
        <f>IF(O193&lt;100,3)</f>
        <v>3</v>
      </c>
      <c r="Q193" s="38">
        <v>2008</v>
      </c>
      <c r="R193" s="215"/>
    </row>
    <row r="194" spans="12:18" ht="11.25" customHeight="1">
      <c r="L194" s="13" t="s">
        <v>621</v>
      </c>
      <c r="M194" s="13" t="s">
        <v>1099</v>
      </c>
      <c r="N194" s="13" t="s">
        <v>713</v>
      </c>
      <c r="O194" s="220">
        <v>126.46</v>
      </c>
      <c r="P194" s="167">
        <f>IF(O194&lt;200,4)</f>
        <v>4</v>
      </c>
      <c r="Q194" s="38">
        <v>2008</v>
      </c>
      <c r="R194" s="215"/>
    </row>
    <row r="195" spans="12:18" ht="11.25" customHeight="1">
      <c r="L195" s="13" t="s">
        <v>622</v>
      </c>
      <c r="M195" s="13" t="s">
        <v>1100</v>
      </c>
      <c r="N195" s="13" t="s">
        <v>714</v>
      </c>
      <c r="O195" s="220">
        <v>24.42</v>
      </c>
      <c r="P195" s="167">
        <f>IF(O195&lt;50,2)</f>
        <v>2</v>
      </c>
      <c r="Q195" s="38">
        <v>2008</v>
      </c>
      <c r="R195" s="215"/>
    </row>
    <row r="196" spans="12:18" ht="11.25" customHeight="1">
      <c r="L196" s="13" t="s">
        <v>623</v>
      </c>
      <c r="M196" s="13" t="s">
        <v>1101</v>
      </c>
      <c r="N196" s="13" t="s">
        <v>715</v>
      </c>
      <c r="O196" s="220">
        <v>8.03</v>
      </c>
      <c r="P196" s="167">
        <f>IF(O196&lt;20,1)</f>
        <v>1</v>
      </c>
      <c r="Q196" s="38">
        <v>2008</v>
      </c>
      <c r="R196" s="215"/>
    </row>
    <row r="197" spans="12:18" ht="11.25" customHeight="1">
      <c r="L197" s="13" t="s">
        <v>624</v>
      </c>
      <c r="M197" s="13" t="s">
        <v>1102</v>
      </c>
      <c r="N197" s="13" t="s">
        <v>716</v>
      </c>
      <c r="O197" s="220">
        <v>13.85</v>
      </c>
      <c r="P197" s="167">
        <f>IF(O197&lt;20,1)</f>
        <v>1</v>
      </c>
      <c r="Q197" s="38">
        <v>2008</v>
      </c>
      <c r="R197" s="215"/>
    </row>
    <row r="198" spans="12:18" ht="11.25" customHeight="1">
      <c r="L198" s="13" t="s">
        <v>625</v>
      </c>
      <c r="M198" s="13" t="s">
        <v>1103</v>
      </c>
      <c r="N198" s="13" t="s">
        <v>717</v>
      </c>
      <c r="O198" s="220">
        <v>25.19</v>
      </c>
      <c r="P198" s="167">
        <f>IF(O198&lt;50,2)</f>
        <v>2</v>
      </c>
      <c r="Q198" s="38">
        <v>2008</v>
      </c>
      <c r="R198" s="215"/>
    </row>
    <row r="199" spans="12:18" ht="11.25" customHeight="1">
      <c r="L199" s="19" t="s">
        <v>626</v>
      </c>
      <c r="M199" s="19" t="s">
        <v>1104</v>
      </c>
      <c r="N199" s="13" t="s">
        <v>718</v>
      </c>
      <c r="O199" s="220">
        <v>22.95</v>
      </c>
      <c r="P199" s="167">
        <f>IF(O199&lt;50,2)</f>
        <v>2</v>
      </c>
      <c r="Q199" s="38">
        <v>2008</v>
      </c>
      <c r="R199" s="215"/>
    </row>
    <row r="200" spans="12:18" ht="11.25" customHeight="1">
      <c r="L200" s="19" t="s">
        <v>627</v>
      </c>
      <c r="M200" s="19" t="s">
        <v>1105</v>
      </c>
      <c r="N200" s="19" t="s">
        <v>719</v>
      </c>
      <c r="O200" s="220">
        <v>29.71</v>
      </c>
      <c r="P200" s="167">
        <f>IF(O200&lt;50,2)</f>
        <v>2</v>
      </c>
      <c r="Q200" s="38">
        <v>2011</v>
      </c>
      <c r="R200" s="215"/>
    </row>
    <row r="201" spans="12:18" ht="11.25" customHeight="1">
      <c r="L201" s="13" t="s">
        <v>628</v>
      </c>
      <c r="M201" s="13" t="s">
        <v>1106</v>
      </c>
      <c r="N201" s="13" t="s">
        <v>720</v>
      </c>
      <c r="O201" s="220">
        <v>88.71</v>
      </c>
      <c r="P201" s="167">
        <f>IF(O201&lt;100,3)</f>
        <v>3</v>
      </c>
      <c r="Q201" s="38">
        <v>2011</v>
      </c>
      <c r="R201" s="215"/>
    </row>
    <row r="202" spans="12:18" ht="11.25" customHeight="1">
      <c r="L202" s="19" t="s">
        <v>629</v>
      </c>
      <c r="M202" s="19" t="s">
        <v>497</v>
      </c>
      <c r="N202" s="19" t="s">
        <v>721</v>
      </c>
      <c r="O202" s="220">
        <v>12.91</v>
      </c>
      <c r="P202" s="167">
        <f>IF(O202&lt;20,1)</f>
        <v>1</v>
      </c>
      <c r="Q202" s="38">
        <v>2011</v>
      </c>
      <c r="R202" s="215"/>
    </row>
    <row r="203" spans="12:18" ht="11.25" customHeight="1">
      <c r="L203" s="19" t="s">
        <v>630</v>
      </c>
      <c r="M203" s="19" t="s">
        <v>1107</v>
      </c>
      <c r="N203" s="19" t="s">
        <v>722</v>
      </c>
      <c r="O203" s="220">
        <v>39.89</v>
      </c>
      <c r="P203" s="167">
        <f>IF(O203&lt;50,2)</f>
        <v>2</v>
      </c>
      <c r="Q203" s="38">
        <v>2011</v>
      </c>
      <c r="R203" s="215"/>
    </row>
    <row r="204" spans="12:18" ht="11.25" customHeight="1">
      <c r="L204" s="19" t="s">
        <v>631</v>
      </c>
      <c r="M204" s="19" t="s">
        <v>1108</v>
      </c>
      <c r="N204" s="19" t="s">
        <v>723</v>
      </c>
      <c r="O204" s="220">
        <v>36.44</v>
      </c>
      <c r="P204" s="167">
        <f>IF(O204&lt;50,2)</f>
        <v>2</v>
      </c>
      <c r="Q204" s="38">
        <v>2011</v>
      </c>
      <c r="R204" s="215"/>
    </row>
    <row r="205" spans="12:18" ht="11.25" customHeight="1">
      <c r="L205" s="19" t="s">
        <v>632</v>
      </c>
      <c r="M205" s="19" t="s">
        <v>1109</v>
      </c>
      <c r="N205" s="19" t="s">
        <v>724</v>
      </c>
      <c r="O205" s="220">
        <v>33.27</v>
      </c>
      <c r="P205" s="167">
        <f>IF(O205&lt;50,2)</f>
        <v>2</v>
      </c>
      <c r="Q205" s="38">
        <v>2011</v>
      </c>
      <c r="R205" s="217"/>
    </row>
    <row r="206" spans="12:18" ht="11.25" customHeight="1">
      <c r="L206" s="19" t="s">
        <v>633</v>
      </c>
      <c r="M206" s="19" t="s">
        <v>1110</v>
      </c>
      <c r="N206" s="19" t="s">
        <v>725</v>
      </c>
      <c r="O206" s="220">
        <v>53.08</v>
      </c>
      <c r="P206" s="167">
        <f>IF(O206&lt;100,3)</f>
        <v>3</v>
      </c>
      <c r="Q206" s="38">
        <v>2011</v>
      </c>
      <c r="R206" s="217"/>
    </row>
    <row r="207" spans="12:18" ht="11.25" customHeight="1">
      <c r="L207" s="19" t="s">
        <v>634</v>
      </c>
      <c r="M207" s="19" t="s">
        <v>1111</v>
      </c>
      <c r="N207" s="19" t="s">
        <v>726</v>
      </c>
      <c r="O207" s="220">
        <v>56.07</v>
      </c>
      <c r="P207" s="167">
        <f>IF(O207&lt;100,3)</f>
        <v>3</v>
      </c>
      <c r="Q207" s="38">
        <v>2011</v>
      </c>
      <c r="R207" s="217"/>
    </row>
    <row r="208" spans="12:18" ht="11.25" customHeight="1">
      <c r="L208" s="19" t="s">
        <v>635</v>
      </c>
      <c r="M208" s="19" t="s">
        <v>1112</v>
      </c>
      <c r="N208" s="19" t="s">
        <v>727</v>
      </c>
      <c r="O208" s="220">
        <v>32.95</v>
      </c>
      <c r="P208" s="167">
        <f>IF(O208&lt;50,2)</f>
        <v>2</v>
      </c>
      <c r="Q208" s="38">
        <v>2011</v>
      </c>
      <c r="R208" s="217"/>
    </row>
    <row r="209" spans="12:18" ht="11.25" customHeight="1">
      <c r="L209" s="19" t="s">
        <v>636</v>
      </c>
      <c r="M209" s="19" t="s">
        <v>1113</v>
      </c>
      <c r="N209" s="19" t="s">
        <v>728</v>
      </c>
      <c r="O209" s="220">
        <v>32.38</v>
      </c>
      <c r="P209" s="167">
        <f>IF(O209&lt;50,2)</f>
        <v>2</v>
      </c>
      <c r="Q209" s="38">
        <v>2011</v>
      </c>
      <c r="R209" s="217"/>
    </row>
    <row r="210" spans="12:18" ht="11.25" customHeight="1">
      <c r="L210" s="13" t="s">
        <v>637</v>
      </c>
      <c r="M210" s="13" t="s">
        <v>1114</v>
      </c>
      <c r="N210" s="13" t="s">
        <v>729</v>
      </c>
      <c r="O210" s="220">
        <v>24.05</v>
      </c>
      <c r="P210" s="167">
        <f>IF(O210&lt;50,2)</f>
        <v>2</v>
      </c>
      <c r="Q210" s="38">
        <v>2011</v>
      </c>
      <c r="R210" s="227"/>
    </row>
    <row r="211" spans="12:18" ht="11.25" customHeight="1">
      <c r="L211" s="22" t="s">
        <v>1406</v>
      </c>
      <c r="M211" s="213" t="s">
        <v>1308</v>
      </c>
      <c r="N211" s="22" t="s">
        <v>1504</v>
      </c>
      <c r="O211" s="199" t="s">
        <v>132</v>
      </c>
      <c r="P211" s="197" t="s">
        <v>132</v>
      </c>
      <c r="Q211" s="223" t="s">
        <v>132</v>
      </c>
      <c r="R211" s="227"/>
    </row>
    <row r="212" spans="12:18" ht="11.25" customHeight="1">
      <c r="L212" s="22" t="s">
        <v>1407</v>
      </c>
      <c r="M212" s="213" t="s">
        <v>1309</v>
      </c>
      <c r="N212" s="22" t="s">
        <v>1505</v>
      </c>
      <c r="O212" s="199" t="s">
        <v>132</v>
      </c>
      <c r="P212" s="197" t="s">
        <v>132</v>
      </c>
      <c r="Q212" s="223" t="s">
        <v>132</v>
      </c>
      <c r="R212" s="227"/>
    </row>
    <row r="213" spans="12:18" ht="11.25" customHeight="1">
      <c r="L213" s="22" t="s">
        <v>1408</v>
      </c>
      <c r="M213" s="213" t="s">
        <v>1310</v>
      </c>
      <c r="N213" s="22" t="s">
        <v>1506</v>
      </c>
      <c r="O213" s="199" t="s">
        <v>132</v>
      </c>
      <c r="P213" s="197" t="s">
        <v>132</v>
      </c>
      <c r="Q213" s="223" t="s">
        <v>132</v>
      </c>
      <c r="R213" s="217"/>
    </row>
    <row r="214" spans="12:18" ht="11.25" customHeight="1">
      <c r="L214" s="22" t="s">
        <v>1409</v>
      </c>
      <c r="M214" s="213" t="s">
        <v>1311</v>
      </c>
      <c r="N214" s="22" t="s">
        <v>1507</v>
      </c>
      <c r="O214" s="199" t="s">
        <v>132</v>
      </c>
      <c r="P214" s="197" t="s">
        <v>132</v>
      </c>
      <c r="Q214" s="223" t="s">
        <v>132</v>
      </c>
      <c r="R214" s="217"/>
    </row>
    <row r="215" spans="12:18" ht="11.25" customHeight="1">
      <c r="L215" s="22" t="s">
        <v>1412</v>
      </c>
      <c r="M215" s="213" t="s">
        <v>1314</v>
      </c>
      <c r="N215" s="22" t="s">
        <v>1510</v>
      </c>
      <c r="O215" s="199" t="s">
        <v>132</v>
      </c>
      <c r="P215" s="197" t="s">
        <v>132</v>
      </c>
      <c r="Q215" s="223" t="s">
        <v>132</v>
      </c>
      <c r="R215" s="217"/>
    </row>
    <row r="216" spans="12:18" ht="11.25" customHeight="1">
      <c r="L216" s="22" t="s">
        <v>1413</v>
      </c>
      <c r="M216" s="3" t="s">
        <v>1318</v>
      </c>
      <c r="N216" s="22" t="s">
        <v>1511</v>
      </c>
      <c r="O216" s="199" t="s">
        <v>132</v>
      </c>
      <c r="P216" s="197" t="s">
        <v>132</v>
      </c>
      <c r="Q216" s="223" t="s">
        <v>132</v>
      </c>
      <c r="R216" s="217"/>
    </row>
    <row r="217" spans="12:18" ht="11.25" customHeight="1">
      <c r="L217" s="22" t="s">
        <v>1410</v>
      </c>
      <c r="M217" s="213" t="s">
        <v>1312</v>
      </c>
      <c r="N217" s="22" t="s">
        <v>1508</v>
      </c>
      <c r="O217" s="199" t="s">
        <v>132</v>
      </c>
      <c r="P217" s="197" t="s">
        <v>132</v>
      </c>
      <c r="Q217" s="223" t="s">
        <v>132</v>
      </c>
      <c r="R217" s="217"/>
    </row>
    <row r="218" spans="12:18" ht="11.25" customHeight="1">
      <c r="L218" s="22" t="s">
        <v>1411</v>
      </c>
      <c r="M218" s="213" t="s">
        <v>1313</v>
      </c>
      <c r="N218" s="22" t="s">
        <v>1509</v>
      </c>
      <c r="O218" s="199" t="s">
        <v>132</v>
      </c>
      <c r="P218" s="197" t="s">
        <v>132</v>
      </c>
      <c r="Q218" s="223" t="s">
        <v>132</v>
      </c>
      <c r="R218" s="217"/>
    </row>
    <row r="219" spans="12:18" ht="11.25" customHeight="1">
      <c r="L219" s="13" t="s">
        <v>881</v>
      </c>
      <c r="M219" s="13" t="s">
        <v>1126</v>
      </c>
      <c r="N219" s="13" t="s">
        <v>882</v>
      </c>
      <c r="O219" s="199" t="s">
        <v>132</v>
      </c>
      <c r="P219" s="197" t="s">
        <v>132</v>
      </c>
      <c r="Q219" s="223" t="s">
        <v>132</v>
      </c>
      <c r="R219" s="217"/>
    </row>
    <row r="220" spans="12:18" ht="11.25" customHeight="1">
      <c r="L220" s="13" t="s">
        <v>883</v>
      </c>
      <c r="M220" s="213" t="s">
        <v>1326</v>
      </c>
      <c r="N220" s="12" t="s">
        <v>1543</v>
      </c>
      <c r="O220" s="199" t="s">
        <v>132</v>
      </c>
      <c r="P220" s="197" t="s">
        <v>132</v>
      </c>
      <c r="Q220" s="223" t="s">
        <v>132</v>
      </c>
      <c r="R220" s="217"/>
    </row>
    <row r="221" spans="12:18" ht="11.25" customHeight="1">
      <c r="L221" s="13" t="s">
        <v>885</v>
      </c>
      <c r="M221" s="213" t="s">
        <v>1328</v>
      </c>
      <c r="N221" s="12" t="s">
        <v>1545</v>
      </c>
      <c r="O221" s="199" t="s">
        <v>132</v>
      </c>
      <c r="P221" s="197" t="s">
        <v>132</v>
      </c>
      <c r="Q221" s="223" t="s">
        <v>132</v>
      </c>
      <c r="R221" s="217"/>
    </row>
    <row r="222" spans="12:18" ht="11.25" customHeight="1">
      <c r="L222" s="13" t="s">
        <v>887</v>
      </c>
      <c r="M222" s="213" t="s">
        <v>1329</v>
      </c>
      <c r="N222" s="12" t="s">
        <v>1546</v>
      </c>
      <c r="O222" s="199" t="s">
        <v>132</v>
      </c>
      <c r="P222" s="197" t="s">
        <v>132</v>
      </c>
      <c r="Q222" s="223" t="s">
        <v>132</v>
      </c>
      <c r="R222" s="217"/>
    </row>
    <row r="223" spans="12:18" ht="11.25" customHeight="1">
      <c r="L223" s="13" t="s">
        <v>889</v>
      </c>
      <c r="M223" s="13" t="s">
        <v>1127</v>
      </c>
      <c r="N223" s="13" t="s">
        <v>884</v>
      </c>
      <c r="O223" s="199" t="s">
        <v>132</v>
      </c>
      <c r="P223" s="197" t="s">
        <v>132</v>
      </c>
      <c r="Q223" s="223" t="s">
        <v>132</v>
      </c>
      <c r="R223" s="217"/>
    </row>
    <row r="224" spans="12:18" ht="11.25" customHeight="1">
      <c r="L224" s="22" t="s">
        <v>1565</v>
      </c>
      <c r="M224" s="213" t="s">
        <v>1327</v>
      </c>
      <c r="N224" s="12" t="s">
        <v>1544</v>
      </c>
      <c r="O224" s="199" t="s">
        <v>132</v>
      </c>
      <c r="P224" s="197" t="s">
        <v>132</v>
      </c>
      <c r="Q224" s="223" t="s">
        <v>132</v>
      </c>
      <c r="R224" s="217"/>
    </row>
    <row r="225" spans="12:18" ht="11.25" customHeight="1">
      <c r="L225" s="22" t="s">
        <v>885</v>
      </c>
      <c r="M225" s="13" t="s">
        <v>1128</v>
      </c>
      <c r="N225" s="13" t="s">
        <v>886</v>
      </c>
      <c r="O225" s="199" t="s">
        <v>132</v>
      </c>
      <c r="P225" s="197" t="s">
        <v>132</v>
      </c>
      <c r="Q225" s="223" t="s">
        <v>132</v>
      </c>
      <c r="R225" s="217"/>
    </row>
    <row r="226" spans="12:18" ht="11.25" customHeight="1">
      <c r="L226" s="22" t="s">
        <v>887</v>
      </c>
      <c r="M226" s="13" t="s">
        <v>1129</v>
      </c>
      <c r="N226" s="13" t="s">
        <v>888</v>
      </c>
      <c r="O226" s="199" t="s">
        <v>132</v>
      </c>
      <c r="P226" s="197" t="s">
        <v>132</v>
      </c>
      <c r="Q226" s="223" t="s">
        <v>132</v>
      </c>
      <c r="R226" s="217"/>
    </row>
    <row r="227" spans="12:18" ht="11.25" customHeight="1">
      <c r="L227" s="22" t="s">
        <v>889</v>
      </c>
      <c r="M227" s="13" t="s">
        <v>1130</v>
      </c>
      <c r="N227" s="13" t="s">
        <v>890</v>
      </c>
      <c r="O227" s="199" t="s">
        <v>132</v>
      </c>
      <c r="P227" s="197" t="s">
        <v>132</v>
      </c>
      <c r="Q227" s="223" t="s">
        <v>132</v>
      </c>
      <c r="R227" s="217"/>
    </row>
    <row r="228" spans="12:18" ht="11.25" customHeight="1">
      <c r="L228" s="22" t="s">
        <v>1566</v>
      </c>
      <c r="M228" s="213" t="s">
        <v>1330</v>
      </c>
      <c r="N228" s="12" t="s">
        <v>1547</v>
      </c>
      <c r="O228" s="199" t="s">
        <v>132</v>
      </c>
      <c r="P228" s="197" t="s">
        <v>132</v>
      </c>
      <c r="Q228" s="223" t="s">
        <v>132</v>
      </c>
      <c r="R228" s="215"/>
    </row>
    <row r="229" spans="12:18" ht="11.25" customHeight="1">
      <c r="L229" s="13" t="s">
        <v>638</v>
      </c>
      <c r="M229" s="13" t="s">
        <v>1115</v>
      </c>
      <c r="N229" s="13" t="s">
        <v>730</v>
      </c>
      <c r="O229" s="220">
        <v>142.89</v>
      </c>
      <c r="P229" s="167">
        <f>IF(O229&lt;200,4)</f>
        <v>4</v>
      </c>
      <c r="Q229" s="38">
        <v>2011</v>
      </c>
      <c r="R229" s="215"/>
    </row>
    <row r="230" spans="12:18" ht="11.25" customHeight="1">
      <c r="L230" s="13" t="s">
        <v>639</v>
      </c>
      <c r="M230" s="13" t="s">
        <v>1116</v>
      </c>
      <c r="N230" s="13" t="s">
        <v>731</v>
      </c>
      <c r="O230" s="220">
        <v>21.92</v>
      </c>
      <c r="P230" s="167">
        <f>IF(O230&lt;50,2)</f>
        <v>2</v>
      </c>
      <c r="Q230" s="38">
        <v>2011</v>
      </c>
      <c r="R230" s="217"/>
    </row>
    <row r="231" spans="12:18" ht="11.25" customHeight="1">
      <c r="L231" s="13" t="s">
        <v>861</v>
      </c>
      <c r="M231" s="13" t="s">
        <v>1241</v>
      </c>
      <c r="N231" s="13" t="s">
        <v>862</v>
      </c>
      <c r="O231" s="220">
        <v>2.86</v>
      </c>
      <c r="P231" s="167">
        <f>IF(O231&lt;20,1)</f>
        <v>1</v>
      </c>
      <c r="Q231" s="38">
        <v>2011</v>
      </c>
      <c r="R231" s="217"/>
    </row>
    <row r="232" spans="12:18" ht="11.25" customHeight="1">
      <c r="L232" s="13" t="s">
        <v>863</v>
      </c>
      <c r="M232" s="13" t="s">
        <v>1117</v>
      </c>
      <c r="N232" s="13" t="s">
        <v>864</v>
      </c>
      <c r="O232" s="220">
        <v>12.02</v>
      </c>
      <c r="P232" s="167">
        <f>IF(O232&lt;20,1)</f>
        <v>1</v>
      </c>
      <c r="Q232" s="38">
        <v>2011</v>
      </c>
      <c r="R232" s="217"/>
    </row>
    <row r="233" spans="12:18" ht="11.25" customHeight="1">
      <c r="L233" s="13" t="s">
        <v>865</v>
      </c>
      <c r="M233" s="13" t="s">
        <v>1118</v>
      </c>
      <c r="N233" s="13" t="s">
        <v>866</v>
      </c>
      <c r="O233" s="220">
        <v>7.53</v>
      </c>
      <c r="P233" s="167">
        <f>IF(O233&lt;20,1)</f>
        <v>1</v>
      </c>
      <c r="Q233" s="38">
        <v>2011</v>
      </c>
      <c r="R233" s="217"/>
    </row>
    <row r="234" spans="12:18" ht="11.25" customHeight="1">
      <c r="L234" s="13" t="s">
        <v>867</v>
      </c>
      <c r="M234" s="13" t="s">
        <v>1119</v>
      </c>
      <c r="N234" s="13" t="s">
        <v>868</v>
      </c>
      <c r="O234" s="220">
        <v>60.24</v>
      </c>
      <c r="P234" s="167">
        <f>IF(O234&lt;100,3)</f>
        <v>3</v>
      </c>
      <c r="Q234" s="38">
        <v>2011</v>
      </c>
      <c r="R234" s="217"/>
    </row>
    <row r="235" spans="12:18" ht="11.25" customHeight="1">
      <c r="L235" s="13" t="s">
        <v>869</v>
      </c>
      <c r="M235" s="13" t="s">
        <v>1120</v>
      </c>
      <c r="N235" s="13" t="s">
        <v>870</v>
      </c>
      <c r="O235" s="220">
        <v>122.95</v>
      </c>
      <c r="P235" s="167">
        <f>IF(O235&lt;200,4)</f>
        <v>4</v>
      </c>
      <c r="Q235" s="38">
        <v>2011</v>
      </c>
      <c r="R235" s="217"/>
    </row>
    <row r="236" spans="12:18" ht="11.25" customHeight="1">
      <c r="L236" s="13" t="s">
        <v>871</v>
      </c>
      <c r="M236" s="13" t="s">
        <v>1121</v>
      </c>
      <c r="N236" s="13" t="s">
        <v>872</v>
      </c>
      <c r="O236" s="220">
        <v>23.26</v>
      </c>
      <c r="P236" s="167">
        <f>IF(O236&lt;50,2)</f>
        <v>2</v>
      </c>
      <c r="Q236" s="38">
        <v>2011</v>
      </c>
      <c r="R236" s="217"/>
    </row>
    <row r="237" spans="12:18" ht="11.25" customHeight="1">
      <c r="L237" s="13" t="s">
        <v>873</v>
      </c>
      <c r="M237" s="13" t="s">
        <v>1122</v>
      </c>
      <c r="N237" s="13" t="s">
        <v>874</v>
      </c>
      <c r="O237" s="220">
        <v>2.98</v>
      </c>
      <c r="P237" s="167">
        <f>IF(O237&lt;20,1)</f>
        <v>1</v>
      </c>
      <c r="Q237" s="38">
        <v>2011</v>
      </c>
      <c r="R237" s="217"/>
    </row>
    <row r="238" spans="12:18" ht="11.25" customHeight="1">
      <c r="L238" s="13" t="s">
        <v>875</v>
      </c>
      <c r="M238" s="13" t="s">
        <v>1123</v>
      </c>
      <c r="N238" s="13" t="s">
        <v>876</v>
      </c>
      <c r="O238" s="220">
        <v>5.26</v>
      </c>
      <c r="P238" s="167">
        <f>IF(O238&lt;20,1)</f>
        <v>1</v>
      </c>
      <c r="Q238" s="38">
        <v>2011</v>
      </c>
      <c r="R238" s="217"/>
    </row>
    <row r="239" spans="12:18" ht="11.25" customHeight="1">
      <c r="L239" s="13" t="s">
        <v>877</v>
      </c>
      <c r="M239" s="13" t="s">
        <v>1124</v>
      </c>
      <c r="N239" s="13" t="s">
        <v>878</v>
      </c>
      <c r="O239" s="220">
        <v>10.99</v>
      </c>
      <c r="P239" s="167">
        <f>IF(O239&lt;20,1)</f>
        <v>1</v>
      </c>
      <c r="Q239" s="38">
        <v>2011</v>
      </c>
      <c r="R239" s="217"/>
    </row>
    <row r="240" spans="12:18" ht="11.25" customHeight="1">
      <c r="L240" s="13" t="s">
        <v>879</v>
      </c>
      <c r="M240" s="13" t="s">
        <v>1125</v>
      </c>
      <c r="N240" s="13" t="s">
        <v>880</v>
      </c>
      <c r="O240" s="220">
        <v>5.73</v>
      </c>
      <c r="P240" s="167">
        <f>IF(O240&lt;20,1)</f>
        <v>1</v>
      </c>
      <c r="Q240" s="38">
        <v>2011</v>
      </c>
      <c r="R240" s="217"/>
    </row>
    <row r="241" spans="12:18" ht="11.25" customHeight="1">
      <c r="L241" s="19" t="s">
        <v>1346</v>
      </c>
      <c r="M241" s="13" t="s">
        <v>1248</v>
      </c>
      <c r="N241" s="19" t="s">
        <v>1444</v>
      </c>
      <c r="O241" s="199" t="s">
        <v>132</v>
      </c>
      <c r="P241" s="197" t="s">
        <v>132</v>
      </c>
      <c r="Q241" s="223" t="s">
        <v>132</v>
      </c>
      <c r="R241" s="217"/>
    </row>
    <row r="242" spans="12:18" ht="11.25" customHeight="1">
      <c r="L242" s="19" t="s">
        <v>1347</v>
      </c>
      <c r="M242" s="212" t="s">
        <v>1249</v>
      </c>
      <c r="N242" s="19" t="s">
        <v>1445</v>
      </c>
      <c r="O242" s="199" t="s">
        <v>132</v>
      </c>
      <c r="P242" s="197" t="s">
        <v>132</v>
      </c>
      <c r="Q242" s="223" t="s">
        <v>132</v>
      </c>
      <c r="R242" s="217"/>
    </row>
    <row r="243" spans="12:18" ht="11.25" customHeight="1">
      <c r="L243" s="19" t="s">
        <v>1348</v>
      </c>
      <c r="M243" s="212" t="s">
        <v>1250</v>
      </c>
      <c r="N243" s="19" t="s">
        <v>1446</v>
      </c>
      <c r="O243" s="199" t="s">
        <v>132</v>
      </c>
      <c r="P243" s="197" t="s">
        <v>132</v>
      </c>
      <c r="Q243" s="223" t="s">
        <v>132</v>
      </c>
      <c r="R243" s="217"/>
    </row>
    <row r="244" spans="12:18" ht="11.25" customHeight="1">
      <c r="L244" s="19" t="s">
        <v>1349</v>
      </c>
      <c r="M244" s="212" t="s">
        <v>1251</v>
      </c>
      <c r="N244" s="19" t="s">
        <v>1447</v>
      </c>
      <c r="O244" s="199" t="s">
        <v>132</v>
      </c>
      <c r="P244" s="197" t="s">
        <v>132</v>
      </c>
      <c r="Q244" s="223" t="s">
        <v>132</v>
      </c>
      <c r="R244" s="222"/>
    </row>
    <row r="245" spans="12:18" ht="11.25" customHeight="1">
      <c r="L245" s="19" t="s">
        <v>1350</v>
      </c>
      <c r="M245" s="212" t="s">
        <v>1252</v>
      </c>
      <c r="N245" s="19" t="s">
        <v>1448</v>
      </c>
      <c r="O245" s="199" t="s">
        <v>132</v>
      </c>
      <c r="P245" s="197" t="s">
        <v>132</v>
      </c>
      <c r="Q245" s="223" t="s">
        <v>132</v>
      </c>
      <c r="R245" s="222"/>
    </row>
    <row r="246" spans="12:18" ht="11.25" customHeight="1">
      <c r="L246" s="19" t="s">
        <v>1351</v>
      </c>
      <c r="M246" s="212" t="s">
        <v>1253</v>
      </c>
      <c r="N246" s="19" t="s">
        <v>1449</v>
      </c>
      <c r="O246" s="199" t="s">
        <v>132</v>
      </c>
      <c r="P246" s="197" t="s">
        <v>132</v>
      </c>
      <c r="Q246" s="223" t="s">
        <v>132</v>
      </c>
      <c r="R246" s="217"/>
    </row>
    <row r="247" spans="12:18" ht="11.25" customHeight="1">
      <c r="L247" s="13" t="s">
        <v>1352</v>
      </c>
      <c r="M247" s="212" t="s">
        <v>1254</v>
      </c>
      <c r="N247" s="13" t="s">
        <v>1450</v>
      </c>
      <c r="O247" s="199" t="s">
        <v>132</v>
      </c>
      <c r="P247" s="197" t="s">
        <v>132</v>
      </c>
      <c r="Q247" s="223" t="s">
        <v>132</v>
      </c>
      <c r="R247" s="217"/>
    </row>
    <row r="248" spans="12:18" ht="11.25" customHeight="1">
      <c r="L248" s="13" t="s">
        <v>1353</v>
      </c>
      <c r="M248" s="212" t="s">
        <v>1255</v>
      </c>
      <c r="N248" s="13" t="s">
        <v>1451</v>
      </c>
      <c r="O248" s="199" t="s">
        <v>132</v>
      </c>
      <c r="P248" s="197" t="s">
        <v>132</v>
      </c>
      <c r="Q248" s="223" t="s">
        <v>132</v>
      </c>
      <c r="R248" s="217"/>
    </row>
    <row r="249" spans="12:18" ht="11.25" customHeight="1">
      <c r="L249" s="13" t="s">
        <v>1354</v>
      </c>
      <c r="M249" s="212" t="s">
        <v>1256</v>
      </c>
      <c r="N249" s="13" t="s">
        <v>1452</v>
      </c>
      <c r="O249" s="199" t="s">
        <v>132</v>
      </c>
      <c r="P249" s="197" t="s">
        <v>132</v>
      </c>
      <c r="Q249" s="223" t="s">
        <v>132</v>
      </c>
      <c r="R249" s="217"/>
    </row>
    <row r="250" spans="12:18" ht="11.25" customHeight="1">
      <c r="L250" s="13" t="s">
        <v>1355</v>
      </c>
      <c r="M250" s="212" t="s">
        <v>1257</v>
      </c>
      <c r="N250" s="13" t="s">
        <v>1453</v>
      </c>
      <c r="O250" s="199" t="s">
        <v>132</v>
      </c>
      <c r="P250" s="197" t="s">
        <v>132</v>
      </c>
      <c r="Q250" s="223" t="s">
        <v>132</v>
      </c>
      <c r="R250" s="217"/>
    </row>
    <row r="251" spans="12:18" ht="11.25" customHeight="1">
      <c r="L251" s="13" t="s">
        <v>1356</v>
      </c>
      <c r="M251" s="212" t="s">
        <v>1258</v>
      </c>
      <c r="N251" s="13" t="s">
        <v>1454</v>
      </c>
      <c r="O251" s="199" t="s">
        <v>132</v>
      </c>
      <c r="P251" s="197" t="s">
        <v>132</v>
      </c>
      <c r="Q251" s="223" t="s">
        <v>132</v>
      </c>
      <c r="R251" s="217"/>
    </row>
    <row r="252" spans="12:18" ht="11.25" customHeight="1">
      <c r="L252" s="13" t="s">
        <v>1357</v>
      </c>
      <c r="M252" s="212" t="s">
        <v>1259</v>
      </c>
      <c r="N252" s="13" t="s">
        <v>1455</v>
      </c>
      <c r="O252" s="199" t="s">
        <v>132</v>
      </c>
      <c r="P252" s="197" t="s">
        <v>132</v>
      </c>
      <c r="Q252" s="223" t="s">
        <v>132</v>
      </c>
      <c r="R252" s="217"/>
    </row>
    <row r="253" spans="12:18" ht="11.25" customHeight="1">
      <c r="L253" s="13" t="s">
        <v>1358</v>
      </c>
      <c r="M253" s="212" t="s">
        <v>1260</v>
      </c>
      <c r="N253" s="13" t="s">
        <v>1456</v>
      </c>
      <c r="O253" s="199" t="s">
        <v>132</v>
      </c>
      <c r="P253" s="197" t="s">
        <v>132</v>
      </c>
      <c r="Q253" s="223" t="s">
        <v>132</v>
      </c>
      <c r="R253" s="217"/>
    </row>
    <row r="254" spans="12:18" ht="11.25" customHeight="1">
      <c r="L254" s="13" t="s">
        <v>640</v>
      </c>
      <c r="M254" s="13" t="s">
        <v>1131</v>
      </c>
      <c r="N254" s="13" t="s">
        <v>732</v>
      </c>
      <c r="O254" s="220">
        <v>9.6</v>
      </c>
      <c r="P254" s="167">
        <f>IF(O254&lt;20,1)</f>
        <v>1</v>
      </c>
      <c r="Q254" s="167">
        <v>2009</v>
      </c>
      <c r="R254" s="217"/>
    </row>
    <row r="255" spans="12:18" ht="11.25" customHeight="1">
      <c r="L255" s="13" t="s">
        <v>641</v>
      </c>
      <c r="M255" s="13" t="s">
        <v>1132</v>
      </c>
      <c r="N255" s="13" t="s">
        <v>733</v>
      </c>
      <c r="O255" s="220">
        <v>35.9</v>
      </c>
      <c r="P255" s="167">
        <f>IF(O255&lt;50,2)</f>
        <v>2</v>
      </c>
      <c r="Q255" s="167">
        <v>2009</v>
      </c>
      <c r="R255" s="217"/>
    </row>
    <row r="256" spans="12:18" ht="11.25" customHeight="1">
      <c r="L256" s="22" t="s">
        <v>1567</v>
      </c>
      <c r="M256" s="213" t="s">
        <v>1331</v>
      </c>
      <c r="N256" s="12" t="s">
        <v>1548</v>
      </c>
      <c r="O256" s="199" t="s">
        <v>132</v>
      </c>
      <c r="P256" s="197" t="s">
        <v>132</v>
      </c>
      <c r="Q256" s="223" t="s">
        <v>132</v>
      </c>
      <c r="R256" s="217"/>
    </row>
    <row r="257" spans="12:18" ht="11.25" customHeight="1">
      <c r="L257" s="22" t="s">
        <v>1568</v>
      </c>
      <c r="M257" s="213" t="s">
        <v>1332</v>
      </c>
      <c r="N257" s="12" t="s">
        <v>1549</v>
      </c>
      <c r="O257" s="199" t="s">
        <v>132</v>
      </c>
      <c r="P257" s="197" t="s">
        <v>132</v>
      </c>
      <c r="Q257" s="223" t="s">
        <v>132</v>
      </c>
      <c r="R257" s="217"/>
    </row>
    <row r="258" spans="12:18" ht="11.25" customHeight="1">
      <c r="L258" s="224" t="s">
        <v>1569</v>
      </c>
      <c r="M258" s="213" t="s">
        <v>1333</v>
      </c>
      <c r="N258" s="12" t="s">
        <v>1550</v>
      </c>
      <c r="O258" s="199" t="s">
        <v>132</v>
      </c>
      <c r="P258" s="197" t="s">
        <v>132</v>
      </c>
      <c r="Q258" s="223" t="s">
        <v>132</v>
      </c>
      <c r="R258" s="217"/>
    </row>
    <row r="259" spans="3:18" ht="11.25" customHeight="1">
      <c r="C259" s="196"/>
      <c r="L259" s="224" t="s">
        <v>1570</v>
      </c>
      <c r="M259" s="213" t="s">
        <v>1334</v>
      </c>
      <c r="N259" s="12" t="s">
        <v>1551</v>
      </c>
      <c r="O259" s="199" t="s">
        <v>132</v>
      </c>
      <c r="P259" s="197" t="s">
        <v>132</v>
      </c>
      <c r="Q259" s="223" t="s">
        <v>132</v>
      </c>
      <c r="R259" s="217"/>
    </row>
    <row r="260" spans="3:18" ht="11.25" customHeight="1">
      <c r="C260" s="196"/>
      <c r="L260" s="224" t="s">
        <v>1571</v>
      </c>
      <c r="M260" s="213" t="s">
        <v>1335</v>
      </c>
      <c r="N260" s="12" t="s">
        <v>1552</v>
      </c>
      <c r="O260" s="199" t="s">
        <v>132</v>
      </c>
      <c r="P260" s="197" t="s">
        <v>132</v>
      </c>
      <c r="Q260" s="223" t="s">
        <v>132</v>
      </c>
      <c r="R260" s="217"/>
    </row>
    <row r="261" spans="3:18" ht="11.25" customHeight="1">
      <c r="C261" s="188"/>
      <c r="L261" s="224" t="s">
        <v>1572</v>
      </c>
      <c r="M261" s="213" t="s">
        <v>1336</v>
      </c>
      <c r="N261" s="12" t="s">
        <v>1553</v>
      </c>
      <c r="O261" s="199" t="s">
        <v>132</v>
      </c>
      <c r="P261" s="197" t="s">
        <v>132</v>
      </c>
      <c r="Q261" s="223" t="s">
        <v>132</v>
      </c>
      <c r="R261" s="217"/>
    </row>
    <row r="262" spans="3:18" ht="11.25" customHeight="1">
      <c r="C262" s="188"/>
      <c r="L262" s="224" t="s">
        <v>1573</v>
      </c>
      <c r="M262" s="213" t="s">
        <v>1337</v>
      </c>
      <c r="N262" s="12" t="s">
        <v>1554</v>
      </c>
      <c r="O262" s="199" t="s">
        <v>132</v>
      </c>
      <c r="P262" s="197" t="s">
        <v>132</v>
      </c>
      <c r="Q262" s="223" t="s">
        <v>132</v>
      </c>
      <c r="R262" s="217"/>
    </row>
    <row r="263" spans="3:18" ht="11.25" customHeight="1">
      <c r="C263" s="188"/>
      <c r="L263" s="224" t="s">
        <v>1574</v>
      </c>
      <c r="M263" s="213" t="s">
        <v>1338</v>
      </c>
      <c r="N263" s="12" t="s">
        <v>1555</v>
      </c>
      <c r="O263" s="199" t="s">
        <v>132</v>
      </c>
      <c r="P263" s="197" t="s">
        <v>132</v>
      </c>
      <c r="Q263" s="223" t="s">
        <v>132</v>
      </c>
      <c r="R263" s="217"/>
    </row>
    <row r="264" spans="3:18" ht="11.25" customHeight="1">
      <c r="C264" s="188"/>
      <c r="L264" s="19" t="s">
        <v>1359</v>
      </c>
      <c r="M264" s="212" t="s">
        <v>1261</v>
      </c>
      <c r="N264" s="19" t="s">
        <v>1457</v>
      </c>
      <c r="O264" s="199" t="s">
        <v>132</v>
      </c>
      <c r="P264" s="197" t="s">
        <v>132</v>
      </c>
      <c r="Q264" s="223" t="s">
        <v>132</v>
      </c>
      <c r="R264" s="217"/>
    </row>
    <row r="265" spans="3:18" ht="11.25" customHeight="1">
      <c r="C265" s="188"/>
      <c r="L265" s="19" t="s">
        <v>1360</v>
      </c>
      <c r="M265" s="212" t="s">
        <v>1262</v>
      </c>
      <c r="N265" s="19" t="s">
        <v>1458</v>
      </c>
      <c r="O265" s="199" t="s">
        <v>132</v>
      </c>
      <c r="P265" s="197" t="s">
        <v>132</v>
      </c>
      <c r="Q265" s="223" t="s">
        <v>132</v>
      </c>
      <c r="R265" s="216"/>
    </row>
    <row r="266" spans="3:18" ht="11.25" customHeight="1">
      <c r="C266" s="188"/>
      <c r="L266" s="19" t="s">
        <v>1361</v>
      </c>
      <c r="M266" s="212" t="s">
        <v>1263</v>
      </c>
      <c r="N266" s="19" t="s">
        <v>1459</v>
      </c>
      <c r="O266" s="199" t="s">
        <v>132</v>
      </c>
      <c r="P266" s="197" t="s">
        <v>132</v>
      </c>
      <c r="Q266" s="223" t="s">
        <v>132</v>
      </c>
      <c r="R266" s="216"/>
    </row>
    <row r="267" spans="3:18" ht="11.25" customHeight="1">
      <c r="C267" s="188"/>
      <c r="L267" s="19" t="s">
        <v>1362</v>
      </c>
      <c r="M267" s="212" t="s">
        <v>1264</v>
      </c>
      <c r="N267" s="19" t="s">
        <v>1460</v>
      </c>
      <c r="O267" s="199" t="s">
        <v>132</v>
      </c>
      <c r="P267" s="197" t="s">
        <v>132</v>
      </c>
      <c r="Q267" s="223" t="s">
        <v>132</v>
      </c>
      <c r="R267" s="216"/>
    </row>
    <row r="268" spans="3:18" ht="11.25" customHeight="1">
      <c r="C268" s="188"/>
      <c r="L268" s="13" t="s">
        <v>1363</v>
      </c>
      <c r="M268" s="212" t="s">
        <v>1265</v>
      </c>
      <c r="N268" s="19" t="s">
        <v>1461</v>
      </c>
      <c r="O268" s="199" t="s">
        <v>132</v>
      </c>
      <c r="P268" s="197" t="s">
        <v>132</v>
      </c>
      <c r="Q268" s="223" t="s">
        <v>132</v>
      </c>
      <c r="R268" s="216"/>
    </row>
    <row r="269" spans="3:18" ht="11.25" customHeight="1">
      <c r="C269" s="188"/>
      <c r="L269" s="22" t="s">
        <v>1414</v>
      </c>
      <c r="M269" s="3" t="s">
        <v>1606</v>
      </c>
      <c r="N269" s="22" t="s">
        <v>1512</v>
      </c>
      <c r="O269" s="199" t="s">
        <v>132</v>
      </c>
      <c r="P269" s="197" t="s">
        <v>132</v>
      </c>
      <c r="Q269" s="223" t="s">
        <v>132</v>
      </c>
      <c r="R269" s="216"/>
    </row>
    <row r="270" spans="3:18" ht="11.25" customHeight="1">
      <c r="C270" s="188"/>
      <c r="L270" s="22" t="s">
        <v>1415</v>
      </c>
      <c r="M270" s="3" t="s">
        <v>1605</v>
      </c>
      <c r="N270" s="22" t="s">
        <v>1513</v>
      </c>
      <c r="O270" s="199" t="s">
        <v>132</v>
      </c>
      <c r="P270" s="197" t="s">
        <v>132</v>
      </c>
      <c r="Q270" s="223" t="s">
        <v>132</v>
      </c>
      <c r="R270" s="216"/>
    </row>
    <row r="271" spans="3:18" ht="11.25" customHeight="1">
      <c r="C271" s="188"/>
      <c r="L271" s="22" t="s">
        <v>1416</v>
      </c>
      <c r="M271" s="3" t="s">
        <v>1604</v>
      </c>
      <c r="N271" s="22" t="s">
        <v>1514</v>
      </c>
      <c r="O271" s="199" t="s">
        <v>132</v>
      </c>
      <c r="P271" s="197" t="s">
        <v>132</v>
      </c>
      <c r="Q271" s="223" t="s">
        <v>132</v>
      </c>
      <c r="R271" s="216"/>
    </row>
    <row r="272" spans="3:18" ht="11.25" customHeight="1">
      <c r="C272" s="188"/>
      <c r="L272" s="22" t="s">
        <v>1417</v>
      </c>
      <c r="M272" s="3" t="s">
        <v>1603</v>
      </c>
      <c r="N272" s="22" t="s">
        <v>1515</v>
      </c>
      <c r="O272" s="199" t="s">
        <v>132</v>
      </c>
      <c r="P272" s="197" t="s">
        <v>132</v>
      </c>
      <c r="Q272" s="223" t="s">
        <v>132</v>
      </c>
      <c r="R272" s="216"/>
    </row>
    <row r="273" spans="3:18" ht="11.25" customHeight="1">
      <c r="C273" s="188"/>
      <c r="L273" s="22" t="s">
        <v>1418</v>
      </c>
      <c r="M273" s="3" t="s">
        <v>1602</v>
      </c>
      <c r="N273" s="22" t="s">
        <v>1516</v>
      </c>
      <c r="O273" s="199" t="s">
        <v>132</v>
      </c>
      <c r="P273" s="197" t="s">
        <v>132</v>
      </c>
      <c r="Q273" s="223" t="s">
        <v>132</v>
      </c>
      <c r="R273" s="216"/>
    </row>
    <row r="274" spans="3:18" ht="11.25" customHeight="1">
      <c r="C274" s="188"/>
      <c r="L274" s="22" t="s">
        <v>1419</v>
      </c>
      <c r="M274" s="3" t="s">
        <v>1601</v>
      </c>
      <c r="N274" s="22" t="s">
        <v>1517</v>
      </c>
      <c r="O274" s="199" t="s">
        <v>132</v>
      </c>
      <c r="P274" s="197" t="s">
        <v>132</v>
      </c>
      <c r="Q274" s="223" t="s">
        <v>132</v>
      </c>
      <c r="R274" s="216"/>
    </row>
    <row r="275" spans="3:18" ht="11.25" customHeight="1">
      <c r="C275" s="188"/>
      <c r="L275" s="224" t="s">
        <v>1420</v>
      </c>
      <c r="M275" s="3" t="s">
        <v>1600</v>
      </c>
      <c r="N275" s="224" t="s">
        <v>1518</v>
      </c>
      <c r="O275" s="199" t="s">
        <v>132</v>
      </c>
      <c r="P275" s="197" t="s">
        <v>132</v>
      </c>
      <c r="Q275" s="223" t="s">
        <v>132</v>
      </c>
      <c r="R275" s="216"/>
    </row>
    <row r="276" spans="3:18" ht="11.25" customHeight="1">
      <c r="C276" s="188"/>
      <c r="L276" s="224" t="s">
        <v>1421</v>
      </c>
      <c r="M276" s="3" t="s">
        <v>1599</v>
      </c>
      <c r="N276" s="224" t="s">
        <v>1519</v>
      </c>
      <c r="O276" s="199" t="s">
        <v>132</v>
      </c>
      <c r="P276" s="197" t="s">
        <v>132</v>
      </c>
      <c r="Q276" s="223" t="s">
        <v>132</v>
      </c>
      <c r="R276" s="216"/>
    </row>
    <row r="277" spans="3:18" ht="11.25" customHeight="1">
      <c r="C277" s="188"/>
      <c r="L277" s="224" t="s">
        <v>1422</v>
      </c>
      <c r="M277" s="3" t="s">
        <v>1598</v>
      </c>
      <c r="N277" s="224" t="s">
        <v>1520</v>
      </c>
      <c r="O277" s="199" t="s">
        <v>132</v>
      </c>
      <c r="P277" s="197" t="s">
        <v>132</v>
      </c>
      <c r="Q277" s="223" t="s">
        <v>132</v>
      </c>
      <c r="R277" s="216"/>
    </row>
    <row r="278" spans="3:18" ht="11.25" customHeight="1">
      <c r="C278" s="188"/>
      <c r="L278" s="224" t="s">
        <v>1423</v>
      </c>
      <c r="M278" s="3" t="s">
        <v>1597</v>
      </c>
      <c r="N278" s="224" t="s">
        <v>1521</v>
      </c>
      <c r="O278" s="199" t="s">
        <v>132</v>
      </c>
      <c r="P278" s="197" t="s">
        <v>132</v>
      </c>
      <c r="Q278" s="223" t="s">
        <v>132</v>
      </c>
      <c r="R278" s="216"/>
    </row>
    <row r="279" spans="3:18" ht="11.25" customHeight="1">
      <c r="C279" s="188"/>
      <c r="L279" s="224" t="s">
        <v>1424</v>
      </c>
      <c r="M279" s="3" t="s">
        <v>1596</v>
      </c>
      <c r="N279" s="224" t="s">
        <v>1522</v>
      </c>
      <c r="O279" s="199" t="s">
        <v>132</v>
      </c>
      <c r="P279" s="197" t="s">
        <v>132</v>
      </c>
      <c r="Q279" s="223" t="s">
        <v>132</v>
      </c>
      <c r="R279" s="216"/>
    </row>
    <row r="280" spans="3:18" ht="11.25" customHeight="1">
      <c r="C280" s="188"/>
      <c r="L280" s="224" t="s">
        <v>1425</v>
      </c>
      <c r="M280" s="3" t="s">
        <v>1595</v>
      </c>
      <c r="N280" s="224" t="s">
        <v>1523</v>
      </c>
      <c r="O280" s="199" t="s">
        <v>132</v>
      </c>
      <c r="P280" s="197" t="s">
        <v>132</v>
      </c>
      <c r="Q280" s="223" t="s">
        <v>132</v>
      </c>
      <c r="R280" s="216"/>
    </row>
    <row r="281" spans="3:18" ht="11.25" customHeight="1">
      <c r="C281" s="188"/>
      <c r="L281" s="224" t="s">
        <v>1426</v>
      </c>
      <c r="M281" s="3" t="s">
        <v>1594</v>
      </c>
      <c r="N281" s="224" t="s">
        <v>1524</v>
      </c>
      <c r="O281" s="199" t="s">
        <v>132</v>
      </c>
      <c r="P281" s="197" t="s">
        <v>132</v>
      </c>
      <c r="Q281" s="223" t="s">
        <v>132</v>
      </c>
      <c r="R281" s="216"/>
    </row>
    <row r="282" spans="3:18" ht="11.25" customHeight="1">
      <c r="C282" s="188"/>
      <c r="L282" s="224" t="s">
        <v>1427</v>
      </c>
      <c r="M282" s="3" t="s">
        <v>1593</v>
      </c>
      <c r="N282" s="224" t="s">
        <v>1525</v>
      </c>
      <c r="O282" s="199" t="s">
        <v>132</v>
      </c>
      <c r="P282" s="197" t="s">
        <v>132</v>
      </c>
      <c r="Q282" s="223" t="s">
        <v>132</v>
      </c>
      <c r="R282" s="216"/>
    </row>
    <row r="283" spans="12:18" ht="11.25" customHeight="1">
      <c r="L283" s="224" t="s">
        <v>1428</v>
      </c>
      <c r="M283" s="3" t="s">
        <v>1592</v>
      </c>
      <c r="N283" s="224" t="s">
        <v>1526</v>
      </c>
      <c r="O283" s="210" t="s">
        <v>132</v>
      </c>
      <c r="P283" s="197" t="s">
        <v>132</v>
      </c>
      <c r="Q283" s="223" t="s">
        <v>132</v>
      </c>
      <c r="R283" s="195"/>
    </row>
    <row r="284" spans="12:18" ht="11.25" customHeight="1">
      <c r="L284" s="224" t="s">
        <v>1429</v>
      </c>
      <c r="M284" s="3" t="s">
        <v>1591</v>
      </c>
      <c r="N284" s="224" t="s">
        <v>1527</v>
      </c>
      <c r="O284" s="210" t="s">
        <v>132</v>
      </c>
      <c r="P284" s="197" t="s">
        <v>132</v>
      </c>
      <c r="Q284" s="223" t="s">
        <v>132</v>
      </c>
      <c r="R284" s="217"/>
    </row>
    <row r="285" spans="12:18" ht="11.25" customHeight="1">
      <c r="L285" s="224" t="s">
        <v>1430</v>
      </c>
      <c r="M285" s="3" t="s">
        <v>1590</v>
      </c>
      <c r="N285" s="224" t="s">
        <v>1528</v>
      </c>
      <c r="O285" s="210" t="s">
        <v>132</v>
      </c>
      <c r="P285" s="197" t="s">
        <v>132</v>
      </c>
      <c r="Q285" s="223" t="s">
        <v>132</v>
      </c>
      <c r="R285" s="217"/>
    </row>
    <row r="286" spans="12:18" ht="11.25" customHeight="1">
      <c r="L286" s="224" t="s">
        <v>1575</v>
      </c>
      <c r="M286" s="173" t="s">
        <v>1315</v>
      </c>
      <c r="N286" s="224" t="s">
        <v>1529</v>
      </c>
      <c r="O286" s="210" t="s">
        <v>132</v>
      </c>
      <c r="P286" s="197" t="s">
        <v>132</v>
      </c>
      <c r="Q286" s="223" t="s">
        <v>132</v>
      </c>
      <c r="R286" s="217"/>
    </row>
    <row r="287" spans="12:18" ht="11.25" customHeight="1">
      <c r="L287" s="224" t="s">
        <v>1576</v>
      </c>
      <c r="M287" s="213" t="s">
        <v>1323</v>
      </c>
      <c r="N287" s="12" t="s">
        <v>1540</v>
      </c>
      <c r="O287" s="210" t="s">
        <v>132</v>
      </c>
      <c r="P287" s="197" t="s">
        <v>132</v>
      </c>
      <c r="Q287" s="223" t="s">
        <v>132</v>
      </c>
      <c r="R287" s="217"/>
    </row>
    <row r="288" spans="12:18" ht="11.25" customHeight="1">
      <c r="L288" s="224" t="s">
        <v>1577</v>
      </c>
      <c r="M288" s="173" t="s">
        <v>1324</v>
      </c>
      <c r="N288" s="12" t="s">
        <v>1541</v>
      </c>
      <c r="O288" s="210" t="s">
        <v>132</v>
      </c>
      <c r="P288" s="197" t="s">
        <v>132</v>
      </c>
      <c r="Q288" s="223" t="s">
        <v>132</v>
      </c>
      <c r="R288" s="217"/>
    </row>
    <row r="289" spans="12:18" ht="11.25" customHeight="1">
      <c r="L289" s="224" t="s">
        <v>1578</v>
      </c>
      <c r="M289" s="173" t="s">
        <v>1325</v>
      </c>
      <c r="N289" s="12" t="s">
        <v>1542</v>
      </c>
      <c r="O289" s="210" t="s">
        <v>132</v>
      </c>
      <c r="P289" s="197" t="s">
        <v>132</v>
      </c>
      <c r="Q289" s="223" t="s">
        <v>132</v>
      </c>
      <c r="R289" s="217"/>
    </row>
    <row r="290" spans="12:18" ht="11.25" customHeight="1">
      <c r="L290" s="224" t="s">
        <v>891</v>
      </c>
      <c r="M290" s="212" t="s">
        <v>891</v>
      </c>
      <c r="N290" s="19" t="s">
        <v>892</v>
      </c>
      <c r="O290" s="220">
        <v>288.98</v>
      </c>
      <c r="P290" s="167">
        <v>5</v>
      </c>
      <c r="Q290" s="38">
        <v>2011</v>
      </c>
      <c r="R290" s="217"/>
    </row>
    <row r="291" spans="12:18" ht="11.25" customHeight="1">
      <c r="L291" s="224" t="s">
        <v>893</v>
      </c>
      <c r="M291" s="212" t="s">
        <v>893</v>
      </c>
      <c r="N291" s="19" t="s">
        <v>894</v>
      </c>
      <c r="O291" s="220">
        <v>67.6</v>
      </c>
      <c r="P291" s="167">
        <f>IF(O291&lt;100,3)</f>
        <v>3</v>
      </c>
      <c r="Q291" s="38">
        <v>2011</v>
      </c>
      <c r="R291" s="217"/>
    </row>
    <row r="292" spans="12:18" ht="11.25" customHeight="1">
      <c r="L292" s="224" t="s">
        <v>895</v>
      </c>
      <c r="M292" s="212" t="s">
        <v>895</v>
      </c>
      <c r="N292" s="19" t="s">
        <v>896</v>
      </c>
      <c r="O292" s="220">
        <v>115.93</v>
      </c>
      <c r="P292" s="167">
        <f>IF(O292&lt;200,4)</f>
        <v>4</v>
      </c>
      <c r="Q292" s="38">
        <v>2011</v>
      </c>
      <c r="R292" s="217"/>
    </row>
    <row r="293" spans="3:18" ht="11.25" customHeight="1">
      <c r="C293" s="175"/>
      <c r="D293" s="175"/>
      <c r="E293" s="175"/>
      <c r="L293" s="3" t="s">
        <v>640</v>
      </c>
      <c r="M293" s="228" t="s">
        <v>1589</v>
      </c>
      <c r="N293" s="213" t="s">
        <v>1588</v>
      </c>
      <c r="O293" s="210" t="s">
        <v>132</v>
      </c>
      <c r="P293" s="197" t="s">
        <v>132</v>
      </c>
      <c r="Q293" s="223" t="s">
        <v>132</v>
      </c>
      <c r="R293" s="225"/>
    </row>
    <row r="294" spans="3:18" ht="11.25" customHeight="1">
      <c r="C294" s="175"/>
      <c r="D294" s="175"/>
      <c r="E294" s="175"/>
      <c r="L294" s="3" t="s">
        <v>641</v>
      </c>
      <c r="M294" s="228" t="s">
        <v>1587</v>
      </c>
      <c r="N294" s="213" t="s">
        <v>1586</v>
      </c>
      <c r="O294" s="210" t="s">
        <v>132</v>
      </c>
      <c r="P294" s="197" t="s">
        <v>132</v>
      </c>
      <c r="Q294" s="223" t="s">
        <v>132</v>
      </c>
      <c r="R294" s="225"/>
    </row>
    <row r="295" spans="3:18" ht="11.25" customHeight="1">
      <c r="C295" s="175"/>
      <c r="D295" s="175"/>
      <c r="E295" s="175"/>
      <c r="L295" s="175"/>
      <c r="M295" s="175"/>
      <c r="N295" s="175"/>
      <c r="O295" s="200"/>
      <c r="P295" s="198"/>
      <c r="Q295" s="175"/>
      <c r="R295" s="175"/>
    </row>
    <row r="296" spans="3:18" ht="11.25" customHeight="1">
      <c r="C296" s="175"/>
      <c r="D296" s="175"/>
      <c r="E296" s="175"/>
      <c r="L296" s="175"/>
      <c r="M296" s="175"/>
      <c r="N296" s="175"/>
      <c r="O296" s="200"/>
      <c r="P296" s="198"/>
      <c r="Q296" s="175"/>
      <c r="R296" s="175"/>
    </row>
    <row r="297" spans="3:18" ht="11.25" customHeight="1">
      <c r="C297" s="175"/>
      <c r="D297" s="175"/>
      <c r="E297" s="175"/>
      <c r="L297" s="175"/>
      <c r="M297" s="175"/>
      <c r="N297" s="175"/>
      <c r="O297" s="200"/>
      <c r="P297" s="198"/>
      <c r="Q297" s="175"/>
      <c r="R297" s="175"/>
    </row>
    <row r="298" spans="3:18" ht="11.25" customHeight="1">
      <c r="C298" s="175"/>
      <c r="D298" s="175"/>
      <c r="E298" s="175"/>
      <c r="L298" s="175"/>
      <c r="M298" s="175"/>
      <c r="N298" s="175"/>
      <c r="O298" s="200"/>
      <c r="P298" s="198"/>
      <c r="Q298" s="175"/>
      <c r="R298" s="175"/>
    </row>
    <row r="299" spans="15:16" ht="11.25" customHeight="1">
      <c r="O299" s="201"/>
      <c r="P299" s="40"/>
    </row>
    <row r="300" spans="15:16" ht="11.25" customHeight="1">
      <c r="O300" s="201"/>
      <c r="P300" s="40"/>
    </row>
    <row r="301" spans="15:16" ht="11.25" customHeight="1">
      <c r="O301" s="201"/>
      <c r="P301" s="40"/>
    </row>
    <row r="302" spans="15:16" ht="11.25" customHeight="1">
      <c r="O302" s="201"/>
      <c r="P302" s="40"/>
    </row>
    <row r="303" spans="15:16" ht="11.25" customHeight="1">
      <c r="O303" s="201"/>
      <c r="P303" s="40"/>
    </row>
    <row r="304" spans="15:16" ht="11.25" customHeight="1">
      <c r="O304" s="201"/>
      <c r="P304" s="40"/>
    </row>
    <row r="305" spans="15:16" ht="11.25" customHeight="1">
      <c r="O305" s="201"/>
      <c r="P305" s="40"/>
    </row>
    <row r="306" spans="15:16" ht="11.25" customHeight="1">
      <c r="O306" s="201"/>
      <c r="P306" s="40"/>
    </row>
    <row r="307" spans="15:16" ht="11.25" customHeight="1">
      <c r="O307" s="201"/>
      <c r="P307" s="40"/>
    </row>
    <row r="308" spans="15:16" ht="11.25" customHeight="1">
      <c r="O308" s="201"/>
      <c r="P308" s="40"/>
    </row>
    <row r="309" spans="15:16" ht="11.25" customHeight="1">
      <c r="O309" s="201"/>
      <c r="P309" s="40"/>
    </row>
    <row r="310" spans="15:16" ht="11.25" customHeight="1">
      <c r="O310" s="201"/>
      <c r="P310" s="40"/>
    </row>
    <row r="311" spans="15:16" ht="11.25" customHeight="1">
      <c r="O311" s="201"/>
      <c r="P311" s="40"/>
    </row>
    <row r="312" spans="15:16" ht="11.25" customHeight="1">
      <c r="O312" s="201"/>
      <c r="P312" s="40"/>
    </row>
    <row r="313" spans="15:16" ht="11.25" customHeight="1">
      <c r="O313" s="201"/>
      <c r="P313" s="40"/>
    </row>
    <row r="314" spans="15:16" ht="11.25" customHeight="1">
      <c r="O314" s="201"/>
      <c r="P314" s="40"/>
    </row>
    <row r="315" spans="15:16" ht="11.25" customHeight="1">
      <c r="O315" s="201"/>
      <c r="P315" s="40"/>
    </row>
    <row r="316" spans="15:16" ht="11.25" customHeight="1">
      <c r="O316" s="201"/>
      <c r="P316" s="40"/>
    </row>
    <row r="317" spans="15:16" ht="11.25" customHeight="1">
      <c r="O317" s="201"/>
      <c r="P317" s="40"/>
    </row>
    <row r="318" spans="15:16" ht="11.25" customHeight="1">
      <c r="O318" s="201"/>
      <c r="P318" s="40"/>
    </row>
    <row r="319" spans="15:16" ht="11.25" customHeight="1">
      <c r="O319" s="201"/>
      <c r="P319" s="40"/>
    </row>
    <row r="320" spans="3:18" ht="11.25" customHeight="1">
      <c r="C320" s="175"/>
      <c r="D320" s="175"/>
      <c r="E320" s="175"/>
      <c r="L320" s="175"/>
      <c r="M320" s="175"/>
      <c r="N320" s="175"/>
      <c r="O320" s="175"/>
      <c r="P320" s="198"/>
      <c r="Q320" s="175"/>
      <c r="R320" s="175"/>
    </row>
    <row r="321" spans="3:18" ht="171" customHeight="1">
      <c r="C321" s="175"/>
      <c r="D321" s="175"/>
      <c r="E321" s="175"/>
      <c r="L321" s="175"/>
      <c r="M321" s="175"/>
      <c r="N321" s="175"/>
      <c r="O321" s="175"/>
      <c r="P321" s="198"/>
      <c r="Q321" s="175"/>
      <c r="R321" s="175"/>
    </row>
    <row r="322" spans="3:18" ht="11.25" customHeight="1">
      <c r="C322" s="175"/>
      <c r="D322" s="175"/>
      <c r="E322" s="175"/>
      <c r="L322" s="175"/>
      <c r="M322" s="175"/>
      <c r="N322" s="175"/>
      <c r="O322" s="175"/>
      <c r="P322" s="198"/>
      <c r="Q322" s="175"/>
      <c r="R322" s="175"/>
    </row>
    <row r="323" spans="3:18" ht="11.25" customHeight="1">
      <c r="C323" s="175"/>
      <c r="D323" s="175"/>
      <c r="E323" s="175"/>
      <c r="L323" s="175"/>
      <c r="M323" s="175"/>
      <c r="N323" s="175"/>
      <c r="O323" s="175"/>
      <c r="P323" s="198"/>
      <c r="Q323" s="175"/>
      <c r="R323" s="175"/>
    </row>
    <row r="324" spans="3:18" ht="11.25" customHeight="1">
      <c r="C324" s="175"/>
      <c r="D324" s="175"/>
      <c r="E324" s="175"/>
      <c r="L324" s="175"/>
      <c r="M324" s="175"/>
      <c r="N324" s="175"/>
      <c r="O324" s="175"/>
      <c r="P324" s="198"/>
      <c r="Q324" s="175"/>
      <c r="R324" s="175"/>
    </row>
    <row r="325" spans="3:18" ht="11.25" customHeight="1">
      <c r="C325" s="175"/>
      <c r="D325" s="175"/>
      <c r="E325" s="175"/>
      <c r="L325" s="175"/>
      <c r="M325" s="175"/>
      <c r="N325" s="175"/>
      <c r="O325" s="175"/>
      <c r="P325" s="198"/>
      <c r="Q325" s="175"/>
      <c r="R325" s="175"/>
    </row>
    <row r="326" spans="3:18" ht="11.25" customHeight="1">
      <c r="C326" s="175"/>
      <c r="D326" s="175"/>
      <c r="E326" s="175"/>
      <c r="L326" s="175"/>
      <c r="M326" s="175"/>
      <c r="N326" s="175"/>
      <c r="O326" s="175"/>
      <c r="P326" s="198"/>
      <c r="Q326" s="175"/>
      <c r="R326" s="175"/>
    </row>
    <row r="327" spans="3:18" ht="11.25" customHeight="1">
      <c r="C327" s="175"/>
      <c r="D327" s="175"/>
      <c r="E327" s="175"/>
      <c r="L327" s="175"/>
      <c r="M327" s="175"/>
      <c r="N327" s="175"/>
      <c r="O327" s="175"/>
      <c r="P327" s="198"/>
      <c r="Q327" s="175"/>
      <c r="R327" s="175"/>
    </row>
    <row r="328" spans="3:18" ht="11.25" customHeight="1">
      <c r="C328" s="175"/>
      <c r="D328" s="175"/>
      <c r="E328" s="175"/>
      <c r="L328" s="175"/>
      <c r="M328" s="175"/>
      <c r="N328" s="175"/>
      <c r="O328" s="175"/>
      <c r="P328" s="198"/>
      <c r="Q328" s="175"/>
      <c r="R328" s="175"/>
    </row>
    <row r="329" spans="3:18" ht="11.25" customHeight="1">
      <c r="C329" s="175"/>
      <c r="D329" s="175"/>
      <c r="E329" s="175"/>
      <c r="L329" s="175"/>
      <c r="M329" s="175"/>
      <c r="N329" s="175"/>
      <c r="O329" s="175"/>
      <c r="P329" s="198"/>
      <c r="Q329" s="175"/>
      <c r="R329" s="175"/>
    </row>
    <row r="330" spans="3:18" ht="11.25" customHeight="1">
      <c r="C330" s="175"/>
      <c r="D330" s="175"/>
      <c r="E330" s="175"/>
      <c r="L330" s="175"/>
      <c r="M330" s="175"/>
      <c r="N330" s="175"/>
      <c r="O330" s="175"/>
      <c r="P330" s="198"/>
      <c r="Q330" s="175"/>
      <c r="R330" s="175"/>
    </row>
    <row r="331" spans="3:18" ht="11.25" customHeight="1">
      <c r="C331" s="175"/>
      <c r="D331" s="175"/>
      <c r="E331" s="175"/>
      <c r="L331" s="175"/>
      <c r="M331" s="175"/>
      <c r="N331" s="175"/>
      <c r="O331" s="175"/>
      <c r="P331" s="198"/>
      <c r="Q331" s="175"/>
      <c r="R331" s="175"/>
    </row>
    <row r="332" spans="3:18" ht="11.25" customHeight="1">
      <c r="C332" s="175"/>
      <c r="D332" s="175"/>
      <c r="E332" s="175"/>
      <c r="L332" s="175"/>
      <c r="M332" s="175"/>
      <c r="N332" s="175"/>
      <c r="O332" s="175"/>
      <c r="P332" s="198"/>
      <c r="Q332" s="175"/>
      <c r="R332" s="175"/>
    </row>
    <row r="333" spans="3:18" ht="11.25" customHeight="1">
      <c r="C333" s="175"/>
      <c r="D333" s="175"/>
      <c r="E333" s="175"/>
      <c r="L333" s="175"/>
      <c r="M333" s="175"/>
      <c r="N333" s="175"/>
      <c r="O333" s="175"/>
      <c r="P333" s="198"/>
      <c r="Q333" s="175"/>
      <c r="R333" s="175"/>
    </row>
    <row r="334" spans="3:18" ht="11.25" customHeight="1">
      <c r="C334" s="175"/>
      <c r="D334" s="175"/>
      <c r="E334" s="175"/>
      <c r="L334" s="175"/>
      <c r="M334" s="175"/>
      <c r="N334" s="175"/>
      <c r="O334" s="175"/>
      <c r="P334" s="198"/>
      <c r="Q334" s="175"/>
      <c r="R334" s="175"/>
    </row>
    <row r="335" spans="3:18" ht="11.25" customHeight="1">
      <c r="C335" s="175"/>
      <c r="D335" s="175"/>
      <c r="E335" s="175"/>
      <c r="L335" s="175"/>
      <c r="M335" s="175"/>
      <c r="N335" s="175"/>
      <c r="O335" s="175"/>
      <c r="P335" s="198"/>
      <c r="Q335" s="175"/>
      <c r="R335" s="175"/>
    </row>
    <row r="336" spans="3:18" ht="11.25" customHeight="1">
      <c r="C336" s="175"/>
      <c r="D336" s="175"/>
      <c r="E336" s="175"/>
      <c r="L336" s="175"/>
      <c r="M336" s="175"/>
      <c r="N336" s="175"/>
      <c r="O336" s="175"/>
      <c r="P336" s="198"/>
      <c r="Q336" s="175"/>
      <c r="R336" s="175"/>
    </row>
    <row r="337" spans="3:18" ht="11.25" customHeight="1">
      <c r="C337" s="175"/>
      <c r="D337" s="175"/>
      <c r="E337" s="175"/>
      <c r="L337" s="175"/>
      <c r="M337" s="175"/>
      <c r="N337" s="175"/>
      <c r="O337" s="175"/>
      <c r="P337" s="198"/>
      <c r="Q337" s="175"/>
      <c r="R337" s="175"/>
    </row>
    <row r="338" spans="14:16" ht="11.25" customHeight="1">
      <c r="N338" s="175"/>
      <c r="P338" s="40"/>
    </row>
    <row r="339" ht="11.25" customHeight="1">
      <c r="P339" s="40"/>
    </row>
    <row r="340" ht="11.25" customHeight="1">
      <c r="P340" s="40"/>
    </row>
    <row r="341" ht="11.25" customHeight="1">
      <c r="P341" s="40"/>
    </row>
    <row r="342" ht="11.25" customHeight="1">
      <c r="P342" s="40"/>
    </row>
    <row r="343" ht="11.25" customHeight="1">
      <c r="P343" s="40"/>
    </row>
    <row r="344" ht="11.25" customHeight="1">
      <c r="P344" s="40"/>
    </row>
    <row r="345" ht="11.25" customHeight="1">
      <c r="P345" s="40"/>
    </row>
    <row r="346" ht="11.25" customHeight="1">
      <c r="P346" s="40"/>
    </row>
    <row r="347" ht="11.25" customHeight="1">
      <c r="P347" s="40"/>
    </row>
    <row r="348" ht="11.25" customHeight="1">
      <c r="P348" s="40"/>
    </row>
    <row r="349" ht="11.25" customHeight="1">
      <c r="P349" s="40"/>
    </row>
    <row r="350" ht="11.25" customHeight="1">
      <c r="P350" s="40"/>
    </row>
    <row r="351" ht="11.25" customHeight="1">
      <c r="P351" s="40"/>
    </row>
    <row r="352" ht="11.25" customHeight="1">
      <c r="P352" s="40"/>
    </row>
    <row r="353" ht="11.25" customHeight="1">
      <c r="P353" s="40"/>
    </row>
    <row r="354" ht="11.25" customHeight="1">
      <c r="P354" s="40"/>
    </row>
    <row r="355" ht="11.25" customHeight="1">
      <c r="P355" s="40"/>
    </row>
    <row r="356" ht="11.25" customHeight="1">
      <c r="P356" s="40"/>
    </row>
    <row r="357" ht="11.25" customHeight="1">
      <c r="P357" s="40"/>
    </row>
    <row r="358" ht="11.25" customHeight="1">
      <c r="P358" s="40"/>
    </row>
    <row r="359" ht="11.25" customHeight="1">
      <c r="P359" s="40"/>
    </row>
    <row r="360" ht="11.25" customHeight="1">
      <c r="P360" s="40"/>
    </row>
    <row r="361" ht="11.25" customHeight="1">
      <c r="P361" s="40"/>
    </row>
    <row r="362" ht="11.25" customHeight="1">
      <c r="P362" s="40"/>
    </row>
    <row r="363" ht="11.25" customHeight="1">
      <c r="P363" s="40"/>
    </row>
    <row r="364" ht="11.25" customHeight="1">
      <c r="P364" s="40"/>
    </row>
    <row r="365" ht="11.25" customHeight="1">
      <c r="P365" s="40"/>
    </row>
    <row r="366" ht="11.25" customHeight="1">
      <c r="P366" s="40"/>
    </row>
    <row r="367" ht="11.25" customHeight="1">
      <c r="P367" s="40"/>
    </row>
    <row r="368" ht="11.25" customHeight="1">
      <c r="P368" s="40"/>
    </row>
    <row r="369" ht="11.25" customHeight="1">
      <c r="P369" s="40"/>
    </row>
    <row r="370" ht="11.25" customHeight="1">
      <c r="P370" s="40"/>
    </row>
    <row r="371" ht="11.25" customHeight="1">
      <c r="P371" s="40"/>
    </row>
    <row r="372" ht="11.25" customHeight="1">
      <c r="P372" s="40"/>
    </row>
    <row r="373" ht="11.25" customHeight="1">
      <c r="P373" s="40"/>
    </row>
    <row r="374" ht="11.25" customHeight="1">
      <c r="P374" s="40"/>
    </row>
    <row r="375" ht="11.25" customHeight="1">
      <c r="P375" s="40"/>
    </row>
    <row r="376" ht="11.25" customHeight="1">
      <c r="P376" s="40"/>
    </row>
    <row r="377" ht="11.25" customHeight="1">
      <c r="P377" s="40"/>
    </row>
    <row r="378" ht="11.25" customHeight="1">
      <c r="P378" s="40"/>
    </row>
    <row r="379" ht="11.25" customHeight="1">
      <c r="P379" s="40"/>
    </row>
    <row r="380" ht="11.25" customHeight="1">
      <c r="P380" s="40"/>
    </row>
    <row r="381" ht="11.25" customHeight="1">
      <c r="P381" s="40"/>
    </row>
    <row r="382" ht="11.25" customHeight="1">
      <c r="P382" s="40"/>
    </row>
    <row r="383" ht="11.25" customHeight="1">
      <c r="P383" s="40"/>
    </row>
    <row r="384" ht="11.25" customHeight="1">
      <c r="P384" s="40"/>
    </row>
    <row r="385" ht="11.25" customHeight="1">
      <c r="P385" s="40"/>
    </row>
    <row r="386" ht="11.25" customHeight="1">
      <c r="P386" s="40"/>
    </row>
    <row r="387" ht="11.25" customHeight="1">
      <c r="P387" s="40"/>
    </row>
    <row r="388" ht="11.25" customHeight="1">
      <c r="P388" s="40"/>
    </row>
    <row r="389" ht="11.25" customHeight="1">
      <c r="P389" s="40"/>
    </row>
    <row r="390" ht="11.25" customHeight="1">
      <c r="P390" s="40"/>
    </row>
    <row r="391" ht="11.25" customHeight="1">
      <c r="P391" s="40"/>
    </row>
    <row r="392" ht="11.25" customHeight="1">
      <c r="P392" s="40"/>
    </row>
    <row r="393" ht="11.25" customHeight="1">
      <c r="P393" s="40"/>
    </row>
    <row r="394" ht="11.25" customHeight="1">
      <c r="P394" s="40"/>
    </row>
    <row r="395" ht="11.25" customHeight="1">
      <c r="P395" s="40"/>
    </row>
    <row r="396" ht="11.25" customHeight="1">
      <c r="P396" s="40"/>
    </row>
    <row r="397" ht="11.25" customHeight="1">
      <c r="P397" s="40"/>
    </row>
    <row r="398" ht="11.25" customHeight="1">
      <c r="P398" s="40"/>
    </row>
    <row r="399" ht="11.25" customHeight="1">
      <c r="P399" s="40"/>
    </row>
    <row r="400" ht="11.25" customHeight="1">
      <c r="P400" s="40"/>
    </row>
    <row r="401" ht="11.25" customHeight="1">
      <c r="P401" s="40"/>
    </row>
    <row r="402" ht="11.25" customHeight="1">
      <c r="P402" s="40"/>
    </row>
    <row r="403" ht="11.25" customHeight="1">
      <c r="P403" s="40"/>
    </row>
    <row r="404" ht="11.25" customHeight="1">
      <c r="P404" s="40"/>
    </row>
    <row r="405" ht="11.25" customHeight="1">
      <c r="P405" s="40"/>
    </row>
    <row r="406" ht="11.25" customHeight="1">
      <c r="P406" s="40"/>
    </row>
    <row r="407" ht="11.25" customHeight="1">
      <c r="P407" s="40"/>
    </row>
    <row r="408" ht="11.25" customHeight="1">
      <c r="P408" s="40"/>
    </row>
    <row r="409" ht="11.25" customHeight="1">
      <c r="P409" s="40"/>
    </row>
    <row r="410" ht="11.25" customHeight="1">
      <c r="P410" s="40"/>
    </row>
    <row r="411" ht="11.25" customHeight="1">
      <c r="P411" s="40"/>
    </row>
    <row r="412" ht="11.25" customHeight="1">
      <c r="P412" s="40"/>
    </row>
    <row r="413" ht="11.25" customHeight="1">
      <c r="P413" s="40"/>
    </row>
    <row r="414" ht="11.25" customHeight="1">
      <c r="P414" s="40"/>
    </row>
    <row r="415" ht="11.25" customHeight="1">
      <c r="P415" s="40"/>
    </row>
    <row r="416" ht="11.25" customHeight="1">
      <c r="P416" s="40"/>
    </row>
    <row r="417" ht="11.25" customHeight="1">
      <c r="P417" s="40"/>
    </row>
    <row r="418" ht="11.25" customHeight="1">
      <c r="P418" s="40"/>
    </row>
    <row r="419" ht="11.25" customHeight="1">
      <c r="P419" s="40"/>
    </row>
    <row r="420" ht="11.25" customHeight="1">
      <c r="P420" s="40"/>
    </row>
    <row r="421" ht="11.25" customHeight="1">
      <c r="P421" s="40"/>
    </row>
    <row r="422" ht="11.25" customHeight="1">
      <c r="P422" s="40"/>
    </row>
    <row r="423" ht="11.25" customHeight="1">
      <c r="P423" s="40"/>
    </row>
    <row r="424" ht="11.25" customHeight="1">
      <c r="P424" s="40"/>
    </row>
    <row r="425" ht="11.25" customHeight="1">
      <c r="P425" s="40"/>
    </row>
    <row r="426" ht="11.25" customHeight="1">
      <c r="P426" s="40"/>
    </row>
    <row r="427" ht="11.25" customHeight="1">
      <c r="P427" s="40"/>
    </row>
    <row r="428" ht="11.25" customHeight="1">
      <c r="P428" s="40"/>
    </row>
    <row r="429" ht="11.25" customHeight="1">
      <c r="P429" s="40"/>
    </row>
    <row r="430" ht="11.25" customHeight="1">
      <c r="P430" s="40"/>
    </row>
    <row r="431" ht="11.25" customHeight="1">
      <c r="P431" s="40"/>
    </row>
    <row r="432" ht="11.25" customHeight="1">
      <c r="P432" s="40"/>
    </row>
    <row r="433" ht="11.25" customHeight="1">
      <c r="P433" s="40"/>
    </row>
    <row r="434" ht="11.25" customHeight="1">
      <c r="P434" s="40"/>
    </row>
    <row r="435" ht="11.25" customHeight="1">
      <c r="P435" s="40"/>
    </row>
    <row r="436" ht="11.25" customHeight="1">
      <c r="P436" s="40"/>
    </row>
    <row r="437" ht="11.25" customHeight="1">
      <c r="P437" s="40"/>
    </row>
    <row r="438" ht="11.25" customHeight="1">
      <c r="P438" s="40"/>
    </row>
    <row r="439" ht="11.25" customHeight="1">
      <c r="P439" s="40"/>
    </row>
    <row r="440" ht="11.25" customHeight="1">
      <c r="P440" s="40"/>
    </row>
    <row r="441" ht="11.25" customHeight="1">
      <c r="P441" s="40"/>
    </row>
    <row r="442" ht="11.25" customHeight="1">
      <c r="P442" s="40"/>
    </row>
    <row r="443" ht="11.25" customHeight="1">
      <c r="P443" s="40"/>
    </row>
    <row r="444" ht="11.25" customHeight="1">
      <c r="P444" s="40"/>
    </row>
    <row r="445" ht="11.25" customHeight="1">
      <c r="P445" s="40"/>
    </row>
    <row r="446" ht="11.25" customHeight="1">
      <c r="P446" s="40"/>
    </row>
    <row r="447" ht="11.25" customHeight="1">
      <c r="P447" s="40"/>
    </row>
    <row r="448" ht="11.25" customHeight="1">
      <c r="P448" s="40"/>
    </row>
    <row r="449" ht="11.25" customHeight="1">
      <c r="P449" s="40"/>
    </row>
    <row r="450" ht="11.25" customHeight="1">
      <c r="P450" s="40"/>
    </row>
    <row r="451" ht="11.25" customHeight="1">
      <c r="P451" s="40"/>
    </row>
    <row r="452" ht="11.25" customHeight="1">
      <c r="P452" s="40"/>
    </row>
    <row r="453" ht="11.25" customHeight="1">
      <c r="P453" s="40"/>
    </row>
    <row r="454" ht="11.25" customHeight="1">
      <c r="P454" s="40"/>
    </row>
    <row r="455" ht="11.25" customHeight="1">
      <c r="P455" s="40"/>
    </row>
    <row r="456" ht="11.25" customHeight="1">
      <c r="P456" s="40"/>
    </row>
    <row r="457" ht="11.25" customHeight="1">
      <c r="P457" s="40"/>
    </row>
    <row r="458" ht="11.25" customHeight="1">
      <c r="P458" s="40"/>
    </row>
    <row r="459" ht="11.25" customHeight="1">
      <c r="P459" s="40"/>
    </row>
    <row r="460" ht="11.25" customHeight="1">
      <c r="P460" s="40"/>
    </row>
    <row r="461" ht="11.25" customHeight="1">
      <c r="P461" s="40"/>
    </row>
    <row r="462" ht="11.25" customHeight="1">
      <c r="P462" s="40"/>
    </row>
    <row r="463" ht="11.25" customHeight="1">
      <c r="P463" s="40"/>
    </row>
    <row r="464" ht="11.25" customHeight="1">
      <c r="P464" s="40"/>
    </row>
    <row r="465" ht="11.25" customHeight="1">
      <c r="P465" s="40"/>
    </row>
    <row r="466" ht="11.25" customHeight="1">
      <c r="P466" s="40"/>
    </row>
    <row r="467" ht="11.25" customHeight="1">
      <c r="P467" s="40"/>
    </row>
    <row r="468" ht="11.25" customHeight="1">
      <c r="P468" s="40"/>
    </row>
    <row r="469" ht="11.25" customHeight="1">
      <c r="P469" s="40"/>
    </row>
    <row r="470" ht="11.25" customHeight="1">
      <c r="P470" s="40"/>
    </row>
    <row r="471" ht="11.25" customHeight="1">
      <c r="P471" s="40"/>
    </row>
    <row r="472" ht="11.25" customHeight="1">
      <c r="P472" s="40"/>
    </row>
    <row r="473" ht="11.25" customHeight="1">
      <c r="P473" s="40"/>
    </row>
    <row r="474" ht="11.25" customHeight="1">
      <c r="P474" s="40"/>
    </row>
    <row r="475" ht="11.25" customHeight="1">
      <c r="P475" s="40"/>
    </row>
    <row r="476" ht="11.25" customHeight="1">
      <c r="P476" s="40"/>
    </row>
    <row r="477" ht="11.25" customHeight="1">
      <c r="P477" s="40"/>
    </row>
    <row r="478" ht="11.25" customHeight="1">
      <c r="P478" s="40"/>
    </row>
    <row r="479" ht="11.25" customHeight="1">
      <c r="P479" s="40"/>
    </row>
    <row r="480" ht="11.25" customHeight="1">
      <c r="P480" s="40"/>
    </row>
    <row r="481" ht="11.25" customHeight="1">
      <c r="P481" s="40"/>
    </row>
    <row r="482" ht="11.25" customHeight="1">
      <c r="P482" s="40"/>
    </row>
    <row r="483" ht="11.25" customHeight="1">
      <c r="P483" s="40"/>
    </row>
    <row r="484" ht="11.25" customHeight="1">
      <c r="P484" s="40"/>
    </row>
    <row r="485" ht="11.25" customHeight="1">
      <c r="P485" s="40"/>
    </row>
    <row r="486" ht="11.25" customHeight="1">
      <c r="P486" s="40"/>
    </row>
    <row r="487" ht="11.25" customHeight="1">
      <c r="P487" s="40"/>
    </row>
    <row r="488" ht="11.25" customHeight="1">
      <c r="P488" s="40"/>
    </row>
    <row r="489" ht="11.25" customHeight="1">
      <c r="P489" s="40"/>
    </row>
    <row r="490" ht="11.25" customHeight="1">
      <c r="P490" s="40"/>
    </row>
    <row r="491" ht="11.25" customHeight="1">
      <c r="P491" s="40"/>
    </row>
    <row r="492" ht="11.25" customHeight="1">
      <c r="P492" s="40"/>
    </row>
    <row r="493" ht="11.25" customHeight="1">
      <c r="P493" s="40"/>
    </row>
    <row r="494" ht="11.25" customHeight="1">
      <c r="P494" s="40"/>
    </row>
    <row r="495" ht="11.25" customHeight="1">
      <c r="P495" s="40"/>
    </row>
    <row r="496" ht="11.25" customHeight="1">
      <c r="P496" s="40"/>
    </row>
    <row r="497" ht="11.25" customHeight="1">
      <c r="P497" s="40"/>
    </row>
    <row r="498" ht="11.25" customHeight="1">
      <c r="P498" s="40"/>
    </row>
    <row r="499" ht="11.25" customHeight="1">
      <c r="P499" s="40"/>
    </row>
    <row r="500" ht="11.25" customHeight="1">
      <c r="P500" s="40"/>
    </row>
    <row r="501" ht="11.25" customHeight="1">
      <c r="P501" s="40"/>
    </row>
    <row r="502" ht="11.25" customHeight="1">
      <c r="P502" s="40"/>
    </row>
    <row r="503" ht="11.25" customHeight="1">
      <c r="P503" s="40"/>
    </row>
    <row r="504" ht="11.25" customHeight="1">
      <c r="P504" s="40"/>
    </row>
    <row r="505" ht="11.25" customHeight="1">
      <c r="P505" s="40"/>
    </row>
    <row r="506" ht="11.25" customHeight="1">
      <c r="P506" s="40"/>
    </row>
    <row r="507" ht="11.25" customHeight="1">
      <c r="P507" s="40"/>
    </row>
    <row r="508" ht="11.25" customHeight="1">
      <c r="P508" s="40"/>
    </row>
    <row r="509" ht="11.25" customHeight="1">
      <c r="P509" s="40"/>
    </row>
    <row r="510" ht="11.25" customHeight="1">
      <c r="P510" s="40"/>
    </row>
    <row r="511" ht="11.25" customHeight="1">
      <c r="P511" s="40"/>
    </row>
    <row r="512" ht="11.25" customHeight="1">
      <c r="P512" s="40"/>
    </row>
    <row r="513" ht="11.25" customHeight="1">
      <c r="P513" s="40"/>
    </row>
    <row r="514" ht="11.25" customHeight="1">
      <c r="P514" s="40"/>
    </row>
    <row r="515" ht="11.25" customHeight="1">
      <c r="P515" s="40"/>
    </row>
    <row r="516" ht="11.25" customHeight="1">
      <c r="P516" s="40"/>
    </row>
    <row r="517" ht="11.25" customHeight="1">
      <c r="P517" s="40"/>
    </row>
    <row r="518" ht="11.25" customHeight="1">
      <c r="P518" s="40"/>
    </row>
    <row r="519" ht="11.25" customHeight="1">
      <c r="P519" s="40"/>
    </row>
    <row r="520" ht="11.25" customHeight="1">
      <c r="P520" s="40"/>
    </row>
    <row r="521" ht="11.25" customHeight="1">
      <c r="P521" s="40"/>
    </row>
    <row r="522" ht="11.25" customHeight="1">
      <c r="P522" s="40"/>
    </row>
    <row r="523" ht="11.25" customHeight="1">
      <c r="P523" s="40"/>
    </row>
    <row r="524" ht="11.25" customHeight="1">
      <c r="P524" s="40"/>
    </row>
    <row r="525" ht="11.25" customHeight="1">
      <c r="P525" s="40"/>
    </row>
    <row r="526" ht="11.25" customHeight="1">
      <c r="P526" s="40"/>
    </row>
    <row r="527" ht="11.25" customHeight="1">
      <c r="P527" s="40"/>
    </row>
    <row r="528" ht="11.25" customHeight="1">
      <c r="P528" s="40"/>
    </row>
    <row r="529" ht="11.25" customHeight="1">
      <c r="P529" s="40"/>
    </row>
    <row r="530" ht="11.25" customHeight="1">
      <c r="P530" s="40"/>
    </row>
    <row r="531" ht="11.25" customHeight="1">
      <c r="P531" s="40"/>
    </row>
    <row r="532" ht="11.25" customHeight="1">
      <c r="P532" s="40"/>
    </row>
    <row r="533" ht="11.25" customHeight="1">
      <c r="P533" s="40"/>
    </row>
    <row r="534" ht="11.25" customHeight="1">
      <c r="P534" s="40"/>
    </row>
    <row r="535" ht="11.25" customHeight="1">
      <c r="P535" s="40"/>
    </row>
    <row r="536" ht="11.25" customHeight="1">
      <c r="P536" s="40"/>
    </row>
    <row r="537" ht="11.25" customHeight="1">
      <c r="P537" s="40"/>
    </row>
    <row r="538" ht="11.25" customHeight="1">
      <c r="P538" s="40"/>
    </row>
    <row r="539" ht="11.25" customHeight="1">
      <c r="P539" s="40"/>
    </row>
    <row r="540" ht="11.25" customHeight="1">
      <c r="P540" s="40"/>
    </row>
    <row r="541" ht="11.25" customHeight="1">
      <c r="P541" s="40"/>
    </row>
    <row r="542" ht="11.25" customHeight="1">
      <c r="P542" s="40"/>
    </row>
    <row r="543" ht="11.25" customHeight="1">
      <c r="P543" s="40"/>
    </row>
    <row r="544" ht="11.25" customHeight="1">
      <c r="P544" s="40"/>
    </row>
    <row r="545" ht="11.25" customHeight="1">
      <c r="P545" s="40"/>
    </row>
    <row r="546" ht="11.25" customHeight="1">
      <c r="P546" s="40"/>
    </row>
    <row r="547" ht="11.25" customHeight="1">
      <c r="P547" s="40"/>
    </row>
    <row r="548" ht="11.25" customHeight="1">
      <c r="P548" s="40"/>
    </row>
    <row r="549" ht="11.25" customHeight="1">
      <c r="P549" s="40"/>
    </row>
    <row r="550" ht="11.25" customHeight="1">
      <c r="P550" s="40"/>
    </row>
    <row r="551" ht="11.25" customHeight="1">
      <c r="P551" s="40"/>
    </row>
    <row r="552" ht="11.25" customHeight="1">
      <c r="P552" s="40"/>
    </row>
    <row r="553" ht="11.25" customHeight="1">
      <c r="P553" s="40"/>
    </row>
    <row r="554" ht="11.25" customHeight="1">
      <c r="P554" s="40"/>
    </row>
    <row r="555" ht="11.25" customHeight="1">
      <c r="P555" s="40"/>
    </row>
    <row r="556" ht="11.25" customHeight="1">
      <c r="P556" s="40"/>
    </row>
    <row r="557" ht="11.25" customHeight="1">
      <c r="P557" s="40"/>
    </row>
    <row r="558" ht="11.25" customHeight="1">
      <c r="P558" s="40"/>
    </row>
    <row r="559" ht="11.25" customHeight="1">
      <c r="P559" s="40"/>
    </row>
    <row r="560" ht="11.25" customHeight="1">
      <c r="P560" s="40"/>
    </row>
    <row r="561" ht="11.25" customHeight="1">
      <c r="P561" s="40"/>
    </row>
    <row r="562" ht="11.25" customHeight="1">
      <c r="P562" s="40"/>
    </row>
    <row r="563" ht="11.25" customHeight="1">
      <c r="P563" s="40"/>
    </row>
    <row r="564" ht="11.25" customHeight="1">
      <c r="P564" s="40"/>
    </row>
    <row r="565" ht="11.25" customHeight="1">
      <c r="P565" s="40"/>
    </row>
    <row r="566" ht="11.25" customHeight="1">
      <c r="P566" s="40"/>
    </row>
    <row r="567" ht="11.25" customHeight="1">
      <c r="P567" s="40"/>
    </row>
    <row r="568" ht="11.25" customHeight="1">
      <c r="P568" s="40"/>
    </row>
    <row r="569" ht="11.25" customHeight="1">
      <c r="P569" s="40"/>
    </row>
    <row r="570" ht="11.25" customHeight="1">
      <c r="P570" s="40"/>
    </row>
    <row r="571" ht="11.25" customHeight="1">
      <c r="P571" s="40"/>
    </row>
    <row r="572" ht="11.25" customHeight="1">
      <c r="P572" s="40"/>
    </row>
    <row r="573" ht="11.25" customHeight="1">
      <c r="P573" s="40"/>
    </row>
    <row r="574" ht="11.25" customHeight="1">
      <c r="P574" s="40"/>
    </row>
    <row r="575" ht="11.25" customHeight="1">
      <c r="P575" s="40"/>
    </row>
    <row r="576" ht="11.25" customHeight="1">
      <c r="P576" s="40"/>
    </row>
    <row r="577" ht="11.25" customHeight="1">
      <c r="P577" s="40"/>
    </row>
    <row r="578" ht="11.25" customHeight="1">
      <c r="P578" s="40"/>
    </row>
    <row r="579" ht="11.25" customHeight="1">
      <c r="P579" s="40"/>
    </row>
    <row r="580" ht="11.25" customHeight="1">
      <c r="P580" s="40"/>
    </row>
    <row r="581" ht="11.25" customHeight="1">
      <c r="P581" s="40"/>
    </row>
    <row r="582" ht="11.25" customHeight="1">
      <c r="P582" s="40"/>
    </row>
    <row r="583" ht="11.25" customHeight="1">
      <c r="P583" s="40"/>
    </row>
    <row r="584" ht="11.25" customHeight="1">
      <c r="P584" s="40"/>
    </row>
    <row r="585" ht="11.25" customHeight="1">
      <c r="P585" s="40"/>
    </row>
    <row r="586" ht="11.25" customHeight="1">
      <c r="P586" s="40"/>
    </row>
    <row r="587" ht="11.25" customHeight="1">
      <c r="P587" s="40"/>
    </row>
    <row r="588" ht="11.25" customHeight="1">
      <c r="P588" s="40"/>
    </row>
    <row r="589" ht="11.25" customHeight="1">
      <c r="P589" s="40"/>
    </row>
    <row r="590" ht="11.25" customHeight="1">
      <c r="P590" s="40"/>
    </row>
    <row r="591" ht="11.25" customHeight="1">
      <c r="P591" s="40"/>
    </row>
    <row r="592" ht="11.25" customHeight="1">
      <c r="P592" s="40"/>
    </row>
    <row r="593" ht="11.25" customHeight="1">
      <c r="P593" s="40"/>
    </row>
    <row r="594" ht="11.25" customHeight="1">
      <c r="P594" s="40"/>
    </row>
    <row r="595" ht="11.25" customHeight="1">
      <c r="P595" s="40"/>
    </row>
    <row r="596" ht="11.25" customHeight="1">
      <c r="P596" s="40"/>
    </row>
    <row r="597" ht="11.25" customHeight="1">
      <c r="P597" s="40"/>
    </row>
    <row r="598" ht="11.25" customHeight="1">
      <c r="P598" s="40"/>
    </row>
    <row r="599" ht="11.25" customHeight="1">
      <c r="P599" s="40"/>
    </row>
    <row r="600" ht="11.25" customHeight="1">
      <c r="P600" s="40"/>
    </row>
    <row r="601" ht="11.25" customHeight="1">
      <c r="P601" s="40"/>
    </row>
    <row r="602" ht="11.25" customHeight="1">
      <c r="P602" s="40"/>
    </row>
    <row r="603" ht="11.25" customHeight="1">
      <c r="P603" s="40"/>
    </row>
    <row r="604" ht="11.25" customHeight="1">
      <c r="P604" s="40"/>
    </row>
    <row r="605" ht="11.25" customHeight="1">
      <c r="P605" s="40"/>
    </row>
    <row r="606" ht="11.25" customHeight="1">
      <c r="P606" s="40"/>
    </row>
    <row r="607" ht="11.25" customHeight="1">
      <c r="P607" s="40"/>
    </row>
    <row r="608" ht="11.25" customHeight="1">
      <c r="P608" s="40"/>
    </row>
    <row r="609" ht="11.25" customHeight="1">
      <c r="P609" s="40"/>
    </row>
    <row r="610" ht="11.25" customHeight="1">
      <c r="P610" s="40"/>
    </row>
    <row r="611" ht="11.25" customHeight="1">
      <c r="P611" s="40"/>
    </row>
    <row r="612" ht="11.25" customHeight="1">
      <c r="P612" s="40"/>
    </row>
    <row r="613" ht="11.25" customHeight="1">
      <c r="P613" s="40"/>
    </row>
    <row r="614" ht="11.25" customHeight="1">
      <c r="P614" s="40"/>
    </row>
    <row r="615" ht="11.25" customHeight="1">
      <c r="P615" s="40"/>
    </row>
    <row r="616" ht="11.25" customHeight="1">
      <c r="P616" s="40"/>
    </row>
    <row r="617" ht="11.25" customHeight="1">
      <c r="P617" s="40"/>
    </row>
    <row r="618" ht="11.25" customHeight="1">
      <c r="P618" s="40"/>
    </row>
    <row r="619" ht="11.25" customHeight="1">
      <c r="P619" s="40"/>
    </row>
    <row r="620" ht="11.25" customHeight="1">
      <c r="P620" s="40"/>
    </row>
    <row r="621" ht="11.25" customHeight="1">
      <c r="P621" s="40"/>
    </row>
    <row r="622" ht="11.25" customHeight="1">
      <c r="P622" s="40"/>
    </row>
    <row r="623" ht="11.25" customHeight="1">
      <c r="P623" s="40"/>
    </row>
    <row r="624" ht="11.25" customHeight="1">
      <c r="P624" s="40"/>
    </row>
    <row r="625" ht="11.25" customHeight="1">
      <c r="P625" s="40"/>
    </row>
    <row r="626" ht="11.25" customHeight="1">
      <c r="P626" s="40"/>
    </row>
    <row r="627" ht="11.25" customHeight="1">
      <c r="P627" s="40"/>
    </row>
    <row r="628" ht="11.25" customHeight="1">
      <c r="P628" s="40"/>
    </row>
    <row r="629" ht="11.25" customHeight="1">
      <c r="P629" s="40"/>
    </row>
    <row r="630" ht="11.25" customHeight="1">
      <c r="P630" s="40"/>
    </row>
    <row r="631" ht="11.25" customHeight="1">
      <c r="P631" s="40"/>
    </row>
    <row r="632" ht="11.25" customHeight="1">
      <c r="P632" s="40"/>
    </row>
    <row r="633" ht="11.25" customHeight="1">
      <c r="P633" s="40"/>
    </row>
    <row r="634" ht="11.25" customHeight="1">
      <c r="P634" s="40"/>
    </row>
    <row r="635" ht="11.25" customHeight="1">
      <c r="P635" s="40"/>
    </row>
    <row r="636" ht="11.25" customHeight="1">
      <c r="P636" s="40"/>
    </row>
    <row r="637" ht="11.25" customHeight="1">
      <c r="P637" s="40"/>
    </row>
    <row r="638" ht="11.25" customHeight="1">
      <c r="P638" s="40"/>
    </row>
    <row r="639" ht="11.25" customHeight="1">
      <c r="P639" s="40"/>
    </row>
    <row r="640" ht="11.25" customHeight="1">
      <c r="P640" s="40"/>
    </row>
    <row r="641" ht="11.25" customHeight="1">
      <c r="P641" s="40"/>
    </row>
    <row r="642" ht="11.25" customHeight="1">
      <c r="P642" s="40"/>
    </row>
    <row r="643" ht="11.25" customHeight="1">
      <c r="P643" s="40"/>
    </row>
    <row r="644" ht="11.25" customHeight="1">
      <c r="P644" s="40"/>
    </row>
    <row r="645" ht="11.25" customHeight="1">
      <c r="P645" s="40"/>
    </row>
    <row r="646" ht="11.25" customHeight="1">
      <c r="P646" s="40"/>
    </row>
    <row r="647" ht="11.25" customHeight="1">
      <c r="P647" s="40"/>
    </row>
    <row r="648" ht="11.25" customHeight="1">
      <c r="P648" s="40"/>
    </row>
    <row r="649" ht="11.25" customHeight="1">
      <c r="P649" s="40"/>
    </row>
    <row r="650" ht="11.25" customHeight="1">
      <c r="P650" s="40"/>
    </row>
    <row r="651" ht="11.25" customHeight="1">
      <c r="P651" s="40"/>
    </row>
    <row r="652" ht="11.25" customHeight="1">
      <c r="P652" s="40"/>
    </row>
    <row r="653" ht="11.25" customHeight="1">
      <c r="P653" s="40"/>
    </row>
    <row r="654" ht="11.25" customHeight="1">
      <c r="P654" s="40"/>
    </row>
    <row r="655" ht="11.25" customHeight="1">
      <c r="P655" s="40"/>
    </row>
    <row r="656" ht="11.25" customHeight="1">
      <c r="P656" s="40"/>
    </row>
    <row r="657" ht="11.25" customHeight="1">
      <c r="P657" s="40"/>
    </row>
    <row r="658" ht="11.25" customHeight="1">
      <c r="P658" s="40"/>
    </row>
    <row r="659" ht="11.25" customHeight="1">
      <c r="P659" s="40"/>
    </row>
    <row r="660" ht="11.25" customHeight="1">
      <c r="P660" s="40"/>
    </row>
    <row r="661" ht="11.25" customHeight="1">
      <c r="P661" s="40"/>
    </row>
    <row r="662" ht="11.25" customHeight="1">
      <c r="P662" s="40"/>
    </row>
    <row r="663" ht="11.25" customHeight="1">
      <c r="P663" s="40"/>
    </row>
    <row r="664" ht="11.25" customHeight="1">
      <c r="P664" s="40"/>
    </row>
    <row r="665" ht="11.25" customHeight="1">
      <c r="P665" s="40"/>
    </row>
    <row r="666" ht="11.25" customHeight="1">
      <c r="P666" s="40"/>
    </row>
    <row r="667" ht="11.25" customHeight="1">
      <c r="P667" s="40"/>
    </row>
    <row r="668" ht="11.25" customHeight="1">
      <c r="P668" s="40"/>
    </row>
    <row r="669" ht="11.25" customHeight="1">
      <c r="P669" s="40"/>
    </row>
    <row r="670" ht="11.25" customHeight="1">
      <c r="P670" s="40"/>
    </row>
    <row r="671" ht="11.25" customHeight="1">
      <c r="P671" s="40"/>
    </row>
    <row r="672" ht="11.25" customHeight="1">
      <c r="P672" s="40"/>
    </row>
    <row r="673" ht="11.25" customHeight="1">
      <c r="P673" s="40"/>
    </row>
    <row r="674" ht="11.25" customHeight="1">
      <c r="P674" s="40"/>
    </row>
  </sheetData>
  <mergeCells count="1">
    <mergeCell ref="I30:I3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X698"/>
  <sheetViews>
    <sheetView showGridLines="0" workbookViewId="0" topLeftCell="A1"/>
  </sheetViews>
  <sheetFormatPr defaultColWidth="8.8515625" defaultRowHeight="11.25" customHeight="1"/>
  <cols>
    <col min="1" max="2" width="2.7109375" style="12" customWidth="1"/>
    <col min="3" max="11" width="15.7109375" style="12" customWidth="1"/>
    <col min="12" max="12" width="12.7109375" style="12" bestFit="1" customWidth="1"/>
    <col min="13" max="13" width="23.8515625" style="12" bestFit="1" customWidth="1"/>
    <col min="14" max="14" width="61.57421875" style="12" bestFit="1" customWidth="1"/>
    <col min="15" max="15" width="10.00390625" style="38" bestFit="1" customWidth="1"/>
    <col min="16" max="16" width="10.00390625" style="170" bestFit="1" customWidth="1"/>
    <col min="17" max="17" width="9.140625" style="12" bestFit="1" customWidth="1"/>
    <col min="18" max="18" width="4.28125" style="168" bestFit="1" customWidth="1"/>
    <col min="19" max="16384" width="8.8515625" style="12" customWidth="1"/>
  </cols>
  <sheetData>
    <row r="1" spans="4:24" ht="11.25" customHeight="1">
      <c r="D1" s="55"/>
      <c r="L1" s="8" t="s">
        <v>1612</v>
      </c>
      <c r="M1" s="8" t="s">
        <v>1217</v>
      </c>
      <c r="N1" s="8" t="s">
        <v>1611</v>
      </c>
      <c r="O1" s="9" t="s">
        <v>1610</v>
      </c>
      <c r="P1" s="9" t="s">
        <v>1609</v>
      </c>
      <c r="Q1" s="9" t="s">
        <v>1608</v>
      </c>
      <c r="R1" s="9" t="s">
        <v>80</v>
      </c>
      <c r="U1" s="53"/>
      <c r="V1" s="53"/>
      <c r="W1" s="139"/>
      <c r="X1" s="53"/>
    </row>
    <row r="2" spans="4:24" ht="11.25" customHeight="1">
      <c r="D2" s="49"/>
      <c r="L2" s="13" t="s">
        <v>546</v>
      </c>
      <c r="M2" s="13" t="s">
        <v>985</v>
      </c>
      <c r="N2" s="13" t="s">
        <v>642</v>
      </c>
      <c r="O2" s="202">
        <v>0</v>
      </c>
      <c r="P2" s="167">
        <v>1</v>
      </c>
      <c r="Q2" s="38">
        <v>2010</v>
      </c>
      <c r="R2" s="37"/>
      <c r="U2" s="22"/>
      <c r="V2" s="53"/>
      <c r="W2" s="208"/>
      <c r="X2" s="53"/>
    </row>
    <row r="3" spans="3:24" ht="11.25" customHeight="1">
      <c r="C3" s="238" t="s">
        <v>542</v>
      </c>
      <c r="L3" s="13" t="s">
        <v>547</v>
      </c>
      <c r="M3" s="13" t="s">
        <v>986</v>
      </c>
      <c r="N3" s="13" t="s">
        <v>643</v>
      </c>
      <c r="O3" s="202">
        <v>38.6</v>
      </c>
      <c r="P3" s="167">
        <v>4</v>
      </c>
      <c r="Q3" s="38">
        <v>2010</v>
      </c>
      <c r="R3" s="37"/>
      <c r="U3" s="22"/>
      <c r="V3" s="53"/>
      <c r="W3" s="206"/>
      <c r="X3" s="53"/>
    </row>
    <row r="4" spans="3:24" ht="11.25" customHeight="1">
      <c r="C4" s="238" t="s">
        <v>543</v>
      </c>
      <c r="D4" s="11"/>
      <c r="L4" s="13" t="s">
        <v>1556</v>
      </c>
      <c r="M4" s="13" t="s">
        <v>1316</v>
      </c>
      <c r="N4" s="13" t="s">
        <v>1530</v>
      </c>
      <c r="O4" s="202" t="s">
        <v>132</v>
      </c>
      <c r="P4" s="37" t="s">
        <v>132</v>
      </c>
      <c r="Q4" s="37" t="s">
        <v>132</v>
      </c>
      <c r="R4" s="37"/>
      <c r="U4" s="22"/>
      <c r="V4" s="53"/>
      <c r="W4" s="206"/>
      <c r="X4" s="53"/>
    </row>
    <row r="5" spans="3:24" s="11" customFormat="1" ht="11.25" customHeight="1">
      <c r="C5" s="12"/>
      <c r="D5" s="12"/>
      <c r="E5" s="12"/>
      <c r="F5" s="12"/>
      <c r="G5" s="12"/>
      <c r="H5" s="12"/>
      <c r="L5" s="13" t="s">
        <v>548</v>
      </c>
      <c r="M5" s="13" t="s">
        <v>987</v>
      </c>
      <c r="N5" s="13" t="s">
        <v>644</v>
      </c>
      <c r="O5" s="202">
        <v>142.1</v>
      </c>
      <c r="P5" s="167">
        <v>5</v>
      </c>
      <c r="Q5" s="38">
        <v>2010</v>
      </c>
      <c r="R5" s="37"/>
      <c r="T5" s="12"/>
      <c r="U5" s="22"/>
      <c r="V5" s="53"/>
      <c r="W5" s="206"/>
      <c r="X5" s="53"/>
    </row>
    <row r="6" spans="3:24" ht="17.25">
      <c r="C6" s="239" t="s">
        <v>1617</v>
      </c>
      <c r="L6" s="13" t="s">
        <v>1339</v>
      </c>
      <c r="M6" s="13" t="s">
        <v>1607</v>
      </c>
      <c r="N6" s="13" t="s">
        <v>1437</v>
      </c>
      <c r="O6" s="202" t="s">
        <v>132</v>
      </c>
      <c r="P6" s="37" t="s">
        <v>132</v>
      </c>
      <c r="Q6" s="37" t="s">
        <v>132</v>
      </c>
      <c r="R6" s="37"/>
      <c r="U6" s="22"/>
      <c r="V6" s="53"/>
      <c r="W6" s="207"/>
      <c r="X6" s="53"/>
    </row>
    <row r="7" spans="3:24" ht="11.25" customHeight="1">
      <c r="C7" s="240" t="s">
        <v>734</v>
      </c>
      <c r="L7" s="13" t="s">
        <v>1340</v>
      </c>
      <c r="M7" s="13" t="s">
        <v>1242</v>
      </c>
      <c r="N7" s="13" t="s">
        <v>1438</v>
      </c>
      <c r="O7" s="202" t="s">
        <v>132</v>
      </c>
      <c r="P7" s="37" t="s">
        <v>132</v>
      </c>
      <c r="Q7" s="37" t="s">
        <v>132</v>
      </c>
      <c r="R7" s="37"/>
      <c r="U7" s="22"/>
      <c r="V7" s="53"/>
      <c r="W7" s="206"/>
      <c r="X7" s="53"/>
    </row>
    <row r="8" spans="12:24" ht="11.25" customHeight="1">
      <c r="L8" s="13" t="s">
        <v>1557</v>
      </c>
      <c r="M8" s="13" t="s">
        <v>1317</v>
      </c>
      <c r="N8" s="13" t="s">
        <v>1531</v>
      </c>
      <c r="O8" s="202" t="s">
        <v>132</v>
      </c>
      <c r="P8" s="37" t="s">
        <v>132</v>
      </c>
      <c r="Q8" s="37" t="s">
        <v>132</v>
      </c>
      <c r="R8" s="37"/>
      <c r="U8" s="22"/>
      <c r="V8" s="53"/>
      <c r="W8" s="206"/>
      <c r="X8" s="53"/>
    </row>
    <row r="9" spans="12:24" ht="11.25" customHeight="1">
      <c r="L9" s="19" t="s">
        <v>549</v>
      </c>
      <c r="M9" s="19" t="s">
        <v>988</v>
      </c>
      <c r="N9" s="19" t="s">
        <v>645</v>
      </c>
      <c r="O9" s="202">
        <v>292.5</v>
      </c>
      <c r="P9" s="167">
        <v>5</v>
      </c>
      <c r="Q9" s="38">
        <v>2011</v>
      </c>
      <c r="R9" s="37"/>
      <c r="U9" s="171"/>
      <c r="V9" s="53"/>
      <c r="W9" s="206"/>
      <c r="X9" s="53"/>
    </row>
    <row r="10" spans="12:24" ht="12.75">
      <c r="L10" s="19" t="s">
        <v>550</v>
      </c>
      <c r="M10" s="19" t="s">
        <v>989</v>
      </c>
      <c r="N10" s="19" t="s">
        <v>646</v>
      </c>
      <c r="O10" s="202">
        <v>99.5</v>
      </c>
      <c r="P10" s="167">
        <v>4</v>
      </c>
      <c r="Q10" s="38">
        <v>2011</v>
      </c>
      <c r="R10" s="37"/>
      <c r="U10" s="171"/>
      <c r="V10" s="53"/>
      <c r="W10" s="206"/>
      <c r="X10" s="53"/>
    </row>
    <row r="11" spans="3:24" ht="11.25" customHeight="1">
      <c r="C11" s="20"/>
      <c r="D11" s="13"/>
      <c r="E11" s="13"/>
      <c r="L11" s="19" t="s">
        <v>551</v>
      </c>
      <c r="M11" s="19" t="s">
        <v>990</v>
      </c>
      <c r="N11" s="19" t="s">
        <v>647</v>
      </c>
      <c r="O11" s="202">
        <v>41.7</v>
      </c>
      <c r="P11" s="167">
        <v>4</v>
      </c>
      <c r="Q11" s="38">
        <v>2011</v>
      </c>
      <c r="R11" s="37"/>
      <c r="U11" s="171"/>
      <c r="V11" s="53"/>
      <c r="W11" s="206"/>
      <c r="X11" s="53"/>
    </row>
    <row r="12" spans="3:24" ht="11.25" customHeight="1">
      <c r="C12" s="11"/>
      <c r="D12" s="13"/>
      <c r="E12" s="13"/>
      <c r="G12" s="49"/>
      <c r="L12" s="19" t="s">
        <v>552</v>
      </c>
      <c r="M12" s="19" t="s">
        <v>991</v>
      </c>
      <c r="N12" s="19" t="s">
        <v>648</v>
      </c>
      <c r="O12" s="202">
        <v>46.7</v>
      </c>
      <c r="P12" s="167">
        <v>4</v>
      </c>
      <c r="Q12" s="38">
        <v>2011</v>
      </c>
      <c r="R12" s="37"/>
      <c r="U12" s="171"/>
      <c r="V12" s="53"/>
      <c r="W12" s="206"/>
      <c r="X12" s="53"/>
    </row>
    <row r="13" spans="7:24" ht="11.25" customHeight="1">
      <c r="G13" s="229"/>
      <c r="L13" s="19" t="s">
        <v>553</v>
      </c>
      <c r="M13" s="19" t="s">
        <v>992</v>
      </c>
      <c r="N13" s="19" t="s">
        <v>649</v>
      </c>
      <c r="O13" s="202">
        <v>18.1</v>
      </c>
      <c r="P13" s="167">
        <v>3</v>
      </c>
      <c r="Q13" s="38">
        <v>2011</v>
      </c>
      <c r="R13" s="37"/>
      <c r="U13" s="171"/>
      <c r="V13" s="53"/>
      <c r="W13" s="206"/>
      <c r="X13" s="53"/>
    </row>
    <row r="14" spans="7:24" ht="11.25" customHeight="1">
      <c r="G14" s="229"/>
      <c r="L14" s="19" t="s">
        <v>554</v>
      </c>
      <c r="M14" s="19" t="s">
        <v>993</v>
      </c>
      <c r="N14" s="19" t="s">
        <v>650</v>
      </c>
      <c r="O14" s="202">
        <v>14.9</v>
      </c>
      <c r="P14" s="167">
        <v>3</v>
      </c>
      <c r="Q14" s="38">
        <v>2011</v>
      </c>
      <c r="R14" s="37"/>
      <c r="U14" s="171"/>
      <c r="V14" s="53"/>
      <c r="W14" s="206"/>
      <c r="X14" s="53"/>
    </row>
    <row r="15" spans="7:24" ht="11.25" customHeight="1">
      <c r="G15" s="229"/>
      <c r="L15" s="19" t="s">
        <v>555</v>
      </c>
      <c r="M15" s="19" t="s">
        <v>994</v>
      </c>
      <c r="N15" s="19" t="s">
        <v>651</v>
      </c>
      <c r="O15" s="202">
        <v>37.5</v>
      </c>
      <c r="P15" s="167">
        <v>4</v>
      </c>
      <c r="Q15" s="38">
        <v>2011</v>
      </c>
      <c r="R15" s="37"/>
      <c r="U15" s="171"/>
      <c r="V15" s="53"/>
      <c r="W15" s="206"/>
      <c r="X15" s="53"/>
    </row>
    <row r="16" spans="7:24" ht="11.25" customHeight="1">
      <c r="G16" s="229"/>
      <c r="L16" s="19" t="s">
        <v>556</v>
      </c>
      <c r="M16" s="19" t="s">
        <v>995</v>
      </c>
      <c r="N16" s="19" t="s">
        <v>652</v>
      </c>
      <c r="O16" s="203">
        <v>20.5</v>
      </c>
      <c r="P16" s="133">
        <v>3</v>
      </c>
      <c r="Q16" s="38">
        <v>2011</v>
      </c>
      <c r="R16" s="203"/>
      <c r="U16" s="171"/>
      <c r="V16" s="53"/>
      <c r="W16" s="139"/>
      <c r="X16" s="53"/>
    </row>
    <row r="17" spans="7:24" ht="11.25" customHeight="1">
      <c r="G17" s="229"/>
      <c r="L17" s="19" t="s">
        <v>557</v>
      </c>
      <c r="M17" s="19" t="s">
        <v>996</v>
      </c>
      <c r="N17" s="19" t="s">
        <v>653</v>
      </c>
      <c r="O17" s="202">
        <v>28.4</v>
      </c>
      <c r="P17" s="167">
        <v>3</v>
      </c>
      <c r="Q17" s="38">
        <v>2011</v>
      </c>
      <c r="R17" s="37"/>
      <c r="U17" s="171"/>
      <c r="V17" s="53"/>
      <c r="W17" s="206"/>
      <c r="X17" s="53"/>
    </row>
    <row r="18" spans="7:24" ht="11.25" customHeight="1">
      <c r="G18" s="229"/>
      <c r="L18" s="19" t="s">
        <v>558</v>
      </c>
      <c r="M18" s="19" t="s">
        <v>997</v>
      </c>
      <c r="N18" s="19" t="s">
        <v>654</v>
      </c>
      <c r="O18" s="202">
        <v>92.6</v>
      </c>
      <c r="P18" s="167">
        <v>4</v>
      </c>
      <c r="Q18" s="38">
        <v>2011</v>
      </c>
      <c r="R18" s="37"/>
      <c r="U18" s="171"/>
      <c r="V18" s="53"/>
      <c r="W18" s="206"/>
      <c r="X18" s="53"/>
    </row>
    <row r="19" spans="7:24" ht="11.25" customHeight="1">
      <c r="G19" s="21"/>
      <c r="H19" s="13"/>
      <c r="L19" s="19" t="s">
        <v>559</v>
      </c>
      <c r="M19" s="19" t="s">
        <v>998</v>
      </c>
      <c r="N19" s="19" t="s">
        <v>655</v>
      </c>
      <c r="O19" s="202">
        <v>45.9</v>
      </c>
      <c r="P19" s="167">
        <v>4</v>
      </c>
      <c r="Q19" s="38">
        <v>2011</v>
      </c>
      <c r="R19" s="37"/>
      <c r="U19" s="171"/>
      <c r="V19" s="53"/>
      <c r="W19" s="206"/>
      <c r="X19" s="53"/>
    </row>
    <row r="20" spans="12:24" ht="11.25" customHeight="1">
      <c r="L20" s="19" t="s">
        <v>560</v>
      </c>
      <c r="M20" s="19" t="s">
        <v>1218</v>
      </c>
      <c r="N20" s="19" t="s">
        <v>1431</v>
      </c>
      <c r="O20" s="202">
        <v>68.7</v>
      </c>
      <c r="P20" s="167">
        <v>4</v>
      </c>
      <c r="Q20" s="38">
        <v>2011</v>
      </c>
      <c r="R20" s="37"/>
      <c r="U20" s="171"/>
      <c r="V20" s="53"/>
      <c r="W20" s="206"/>
      <c r="X20" s="53"/>
    </row>
    <row r="21" spans="3:24" ht="11.25" customHeight="1">
      <c r="C21" s="55" t="s">
        <v>1212</v>
      </c>
      <c r="D21" s="137">
        <v>1</v>
      </c>
      <c r="I21" s="19"/>
      <c r="J21" s="19"/>
      <c r="L21" s="13" t="s">
        <v>1341</v>
      </c>
      <c r="M21" s="13" t="s">
        <v>1243</v>
      </c>
      <c r="N21" s="13" t="s">
        <v>1439</v>
      </c>
      <c r="O21" s="202" t="s">
        <v>132</v>
      </c>
      <c r="P21" s="167" t="s">
        <v>132</v>
      </c>
      <c r="Q21" s="37" t="s">
        <v>132</v>
      </c>
      <c r="R21" s="37"/>
      <c r="U21" s="22"/>
      <c r="V21" s="53"/>
      <c r="W21" s="206"/>
      <c r="X21" s="53"/>
    </row>
    <row r="22" spans="3:24" ht="11.25" customHeight="1">
      <c r="C22" s="55" t="s">
        <v>1213</v>
      </c>
      <c r="D22" s="137">
        <v>2</v>
      </c>
      <c r="I22" s="242"/>
      <c r="L22" s="13" t="s">
        <v>740</v>
      </c>
      <c r="M22" s="13" t="s">
        <v>999</v>
      </c>
      <c r="N22" s="13" t="s">
        <v>741</v>
      </c>
      <c r="O22" s="202" t="s">
        <v>132</v>
      </c>
      <c r="P22" s="167" t="s">
        <v>132</v>
      </c>
      <c r="Q22" s="37" t="s">
        <v>132</v>
      </c>
      <c r="R22" s="37"/>
      <c r="U22" s="22"/>
      <c r="V22" s="53"/>
      <c r="W22" s="206"/>
      <c r="X22" s="53"/>
    </row>
    <row r="23" spans="3:24" ht="11.25" customHeight="1">
      <c r="C23" s="55" t="s">
        <v>1214</v>
      </c>
      <c r="D23" s="137">
        <v>3</v>
      </c>
      <c r="I23" s="242"/>
      <c r="J23" s="230"/>
      <c r="L23" s="13" t="s">
        <v>1342</v>
      </c>
      <c r="M23" s="13" t="s">
        <v>1244</v>
      </c>
      <c r="N23" s="13" t="s">
        <v>1440</v>
      </c>
      <c r="O23" s="202" t="s">
        <v>132</v>
      </c>
      <c r="P23" s="167" t="s">
        <v>132</v>
      </c>
      <c r="Q23" s="37" t="s">
        <v>132</v>
      </c>
      <c r="R23" s="37"/>
      <c r="U23" s="22"/>
      <c r="V23" s="53"/>
      <c r="W23" s="206"/>
      <c r="X23" s="53"/>
    </row>
    <row r="24" spans="3:24" ht="11.25" customHeight="1">
      <c r="C24" s="55" t="s">
        <v>1215</v>
      </c>
      <c r="D24" s="137">
        <v>4</v>
      </c>
      <c r="I24" s="50"/>
      <c r="J24" s="50"/>
      <c r="L24" s="13" t="s">
        <v>1343</v>
      </c>
      <c r="M24" s="13" t="s">
        <v>1245</v>
      </c>
      <c r="N24" s="13" t="s">
        <v>1441</v>
      </c>
      <c r="O24" s="202" t="s">
        <v>132</v>
      </c>
      <c r="P24" s="167" t="s">
        <v>132</v>
      </c>
      <c r="Q24" s="37" t="s">
        <v>132</v>
      </c>
      <c r="R24" s="37"/>
      <c r="U24" s="22"/>
      <c r="V24" s="53"/>
      <c r="W24" s="206"/>
      <c r="X24" s="53"/>
    </row>
    <row r="25" spans="3:24" ht="11.25" customHeight="1">
      <c r="C25" s="55" t="s">
        <v>1216</v>
      </c>
      <c r="D25" s="137">
        <v>5</v>
      </c>
      <c r="I25" s="50"/>
      <c r="J25" s="50"/>
      <c r="L25" s="13" t="s">
        <v>742</v>
      </c>
      <c r="M25" s="13" t="s">
        <v>1219</v>
      </c>
      <c r="N25" s="13" t="s">
        <v>1432</v>
      </c>
      <c r="O25" s="202">
        <v>59.1</v>
      </c>
      <c r="P25" s="167">
        <v>4</v>
      </c>
      <c r="Q25" s="38">
        <v>2010</v>
      </c>
      <c r="R25" s="37"/>
      <c r="U25" s="22"/>
      <c r="V25" s="53"/>
      <c r="W25" s="206"/>
      <c r="X25" s="53"/>
    </row>
    <row r="26" spans="3:24" ht="11.25" customHeight="1">
      <c r="C26" s="12" t="s">
        <v>45</v>
      </c>
      <c r="D26" s="23" t="s">
        <v>132</v>
      </c>
      <c r="I26" s="50"/>
      <c r="J26" s="50"/>
      <c r="L26" s="13" t="s">
        <v>743</v>
      </c>
      <c r="M26" s="13" t="s">
        <v>1000</v>
      </c>
      <c r="N26" s="13" t="s">
        <v>744</v>
      </c>
      <c r="O26" s="202">
        <v>141.8</v>
      </c>
      <c r="P26" s="167">
        <v>5</v>
      </c>
      <c r="Q26" s="38">
        <v>2010</v>
      </c>
      <c r="R26" s="37"/>
      <c r="U26" s="22"/>
      <c r="V26" s="53"/>
      <c r="W26" s="206"/>
      <c r="X26" s="53"/>
    </row>
    <row r="27" spans="3:24" ht="11.25" customHeight="1">
      <c r="C27" s="24"/>
      <c r="I27" s="50"/>
      <c r="J27" s="50"/>
      <c r="L27" s="13" t="s">
        <v>745</v>
      </c>
      <c r="M27" s="13" t="s">
        <v>1001</v>
      </c>
      <c r="N27" s="13" t="s">
        <v>746</v>
      </c>
      <c r="O27" s="202">
        <v>0</v>
      </c>
      <c r="P27" s="167">
        <v>1</v>
      </c>
      <c r="Q27" s="38">
        <v>2010</v>
      </c>
      <c r="R27" s="37"/>
      <c r="U27" s="22"/>
      <c r="V27" s="53"/>
      <c r="W27" s="206"/>
      <c r="X27" s="53"/>
    </row>
    <row r="28" spans="3:24" ht="11.25" customHeight="1">
      <c r="C28" s="209" t="s">
        <v>1582</v>
      </c>
      <c r="D28" s="13"/>
      <c r="E28" s="13"/>
      <c r="L28" s="13" t="s">
        <v>747</v>
      </c>
      <c r="M28" s="13" t="s">
        <v>1002</v>
      </c>
      <c r="N28" s="13" t="s">
        <v>748</v>
      </c>
      <c r="O28" s="202">
        <v>49.5</v>
      </c>
      <c r="P28" s="167">
        <v>4</v>
      </c>
      <c r="Q28" s="38">
        <v>2010</v>
      </c>
      <c r="R28" s="37"/>
      <c r="U28" s="22"/>
      <c r="V28" s="53"/>
      <c r="W28" s="206"/>
      <c r="X28" s="53"/>
    </row>
    <row r="29" spans="3:24" ht="11.25" customHeight="1">
      <c r="C29" s="27" t="s">
        <v>904</v>
      </c>
      <c r="D29" s="24"/>
      <c r="E29" s="24"/>
      <c r="L29" s="13" t="s">
        <v>749</v>
      </c>
      <c r="M29" s="13" t="s">
        <v>1003</v>
      </c>
      <c r="N29" s="13" t="s">
        <v>750</v>
      </c>
      <c r="O29" s="202">
        <v>3.6</v>
      </c>
      <c r="P29" s="167">
        <v>2</v>
      </c>
      <c r="Q29" s="38">
        <v>2010</v>
      </c>
      <c r="R29" s="37"/>
      <c r="U29" s="22"/>
      <c r="V29" s="53"/>
      <c r="W29" s="206"/>
      <c r="X29" s="53"/>
    </row>
    <row r="30" spans="4:24" ht="11.25" customHeight="1">
      <c r="D30" s="24"/>
      <c r="E30" s="24"/>
      <c r="L30" s="13" t="s">
        <v>751</v>
      </c>
      <c r="M30" s="13" t="s">
        <v>1004</v>
      </c>
      <c r="N30" s="13" t="s">
        <v>752</v>
      </c>
      <c r="O30" s="202">
        <v>31.9</v>
      </c>
      <c r="P30" s="167">
        <v>3</v>
      </c>
      <c r="Q30" s="38">
        <v>2010</v>
      </c>
      <c r="R30" s="37"/>
      <c r="U30" s="22"/>
      <c r="V30" s="53"/>
      <c r="W30" s="206"/>
      <c r="X30" s="53"/>
    </row>
    <row r="31" spans="3:24" ht="11.25" customHeight="1">
      <c r="C31" s="24"/>
      <c r="D31" s="24"/>
      <c r="E31" s="24"/>
      <c r="L31" s="13" t="s">
        <v>753</v>
      </c>
      <c r="M31" s="13" t="s">
        <v>1005</v>
      </c>
      <c r="N31" s="13" t="s">
        <v>754</v>
      </c>
      <c r="O31" s="202">
        <v>11</v>
      </c>
      <c r="P31" s="167">
        <v>3</v>
      </c>
      <c r="Q31" s="38">
        <v>2010</v>
      </c>
      <c r="R31" s="37"/>
      <c r="U31" s="22"/>
      <c r="V31" s="53"/>
      <c r="W31" s="206"/>
      <c r="X31" s="53"/>
    </row>
    <row r="32" spans="4:24" ht="11.25" customHeight="1">
      <c r="D32" s="24"/>
      <c r="E32" s="24"/>
      <c r="L32" s="13" t="s">
        <v>755</v>
      </c>
      <c r="M32" s="13" t="s">
        <v>1006</v>
      </c>
      <c r="N32" s="13" t="s">
        <v>756</v>
      </c>
      <c r="O32" s="202">
        <v>13.1</v>
      </c>
      <c r="P32" s="167">
        <v>3</v>
      </c>
      <c r="Q32" s="38">
        <v>2010</v>
      </c>
      <c r="R32" s="37"/>
      <c r="U32" s="22"/>
      <c r="V32" s="53"/>
      <c r="W32" s="206"/>
      <c r="X32" s="53"/>
    </row>
    <row r="33" spans="3:24" ht="11.25" customHeight="1">
      <c r="C33" s="71"/>
      <c r="D33" s="24"/>
      <c r="E33" s="24"/>
      <c r="L33" s="13" t="s">
        <v>757</v>
      </c>
      <c r="M33" s="13" t="s">
        <v>1007</v>
      </c>
      <c r="N33" s="13" t="s">
        <v>758</v>
      </c>
      <c r="O33" s="202">
        <v>624.7</v>
      </c>
      <c r="P33" s="167">
        <v>5</v>
      </c>
      <c r="Q33" s="38">
        <v>2010</v>
      </c>
      <c r="R33" s="37"/>
      <c r="U33" s="22"/>
      <c r="V33" s="53"/>
      <c r="W33" s="206"/>
      <c r="X33" s="53"/>
    </row>
    <row r="34" spans="3:24" ht="11.25" customHeight="1">
      <c r="C34" s="29"/>
      <c r="D34" s="24"/>
      <c r="E34" s="24"/>
      <c r="L34" s="13" t="s">
        <v>759</v>
      </c>
      <c r="M34" s="13" t="s">
        <v>1008</v>
      </c>
      <c r="N34" s="13" t="s">
        <v>760</v>
      </c>
      <c r="O34" s="202">
        <v>1.1</v>
      </c>
      <c r="P34" s="167">
        <v>2</v>
      </c>
      <c r="Q34" s="38">
        <v>2010</v>
      </c>
      <c r="R34" s="37"/>
      <c r="U34" s="22"/>
      <c r="V34" s="53"/>
      <c r="W34" s="206"/>
      <c r="X34" s="53"/>
    </row>
    <row r="35" spans="4:24" ht="11.25" customHeight="1">
      <c r="D35" s="24"/>
      <c r="E35" s="24"/>
      <c r="F35" s="24"/>
      <c r="L35" s="13" t="s">
        <v>761</v>
      </c>
      <c r="M35" s="13" t="s">
        <v>1009</v>
      </c>
      <c r="N35" s="13" t="s">
        <v>762</v>
      </c>
      <c r="O35" s="202">
        <v>14.9</v>
      </c>
      <c r="P35" s="167">
        <v>3</v>
      </c>
      <c r="Q35" s="38">
        <v>2010</v>
      </c>
      <c r="R35" s="37"/>
      <c r="U35" s="22"/>
      <c r="V35" s="53"/>
      <c r="W35" s="206"/>
      <c r="X35" s="53"/>
    </row>
    <row r="36" spans="12:24" ht="11.25" customHeight="1">
      <c r="L36" s="13" t="s">
        <v>763</v>
      </c>
      <c r="M36" s="13" t="s">
        <v>1010</v>
      </c>
      <c r="N36" s="13" t="s">
        <v>764</v>
      </c>
      <c r="O36" s="202">
        <v>0</v>
      </c>
      <c r="P36" s="167">
        <v>1</v>
      </c>
      <c r="Q36" s="38">
        <v>2010</v>
      </c>
      <c r="R36" s="37"/>
      <c r="U36" s="22"/>
      <c r="V36" s="53"/>
      <c r="W36" s="206"/>
      <c r="X36" s="53"/>
    </row>
    <row r="37" spans="12:24" ht="11.25" customHeight="1">
      <c r="L37" s="13" t="s">
        <v>765</v>
      </c>
      <c r="M37" s="13" t="s">
        <v>1011</v>
      </c>
      <c r="N37" s="13" t="s">
        <v>766</v>
      </c>
      <c r="O37" s="202">
        <v>12.2</v>
      </c>
      <c r="P37" s="167">
        <v>3</v>
      </c>
      <c r="Q37" s="38">
        <v>2010</v>
      </c>
      <c r="R37" s="37"/>
      <c r="U37" s="22"/>
      <c r="V37" s="53"/>
      <c r="W37" s="206"/>
      <c r="X37" s="53"/>
    </row>
    <row r="38" spans="12:24" ht="11.25" customHeight="1">
      <c r="L38" s="13" t="s">
        <v>767</v>
      </c>
      <c r="M38" s="13" t="s">
        <v>1012</v>
      </c>
      <c r="N38" s="13" t="s">
        <v>768</v>
      </c>
      <c r="O38" s="202">
        <v>4.8</v>
      </c>
      <c r="P38" s="167">
        <v>2</v>
      </c>
      <c r="Q38" s="38">
        <v>2010</v>
      </c>
      <c r="R38" s="37"/>
      <c r="U38" s="22"/>
      <c r="V38" s="53"/>
      <c r="W38" s="206"/>
      <c r="X38" s="53"/>
    </row>
    <row r="39" spans="12:24" ht="11.25" customHeight="1">
      <c r="L39" s="13" t="s">
        <v>769</v>
      </c>
      <c r="M39" s="13" t="s">
        <v>1013</v>
      </c>
      <c r="N39" s="13" t="s">
        <v>770</v>
      </c>
      <c r="O39" s="202">
        <v>0.2</v>
      </c>
      <c r="P39" s="167">
        <v>1</v>
      </c>
      <c r="Q39" s="38">
        <v>2010</v>
      </c>
      <c r="R39" s="37"/>
      <c r="U39" s="22"/>
      <c r="V39" s="53"/>
      <c r="W39" s="206"/>
      <c r="X39" s="53"/>
    </row>
    <row r="40" spans="12:24" ht="11.25" customHeight="1">
      <c r="L40" s="13" t="s">
        <v>771</v>
      </c>
      <c r="M40" s="13" t="s">
        <v>1014</v>
      </c>
      <c r="N40" s="13" t="s">
        <v>772</v>
      </c>
      <c r="O40" s="202">
        <v>0.4</v>
      </c>
      <c r="P40" s="167">
        <v>1</v>
      </c>
      <c r="Q40" s="38">
        <v>2010</v>
      </c>
      <c r="R40" s="37"/>
      <c r="U40" s="22"/>
      <c r="V40" s="53"/>
      <c r="W40" s="206"/>
      <c r="X40" s="53"/>
    </row>
    <row r="41" spans="12:24" ht="11.25" customHeight="1">
      <c r="L41" s="13" t="s">
        <v>773</v>
      </c>
      <c r="M41" s="13" t="s">
        <v>1015</v>
      </c>
      <c r="N41" s="13" t="s">
        <v>774</v>
      </c>
      <c r="O41" s="202">
        <v>65.3</v>
      </c>
      <c r="P41" s="167">
        <v>4</v>
      </c>
      <c r="Q41" s="38">
        <v>2010</v>
      </c>
      <c r="R41" s="37"/>
      <c r="U41" s="22"/>
      <c r="V41" s="53"/>
      <c r="W41" s="206"/>
      <c r="X41" s="53"/>
    </row>
    <row r="42" spans="12:24" ht="11.25" customHeight="1">
      <c r="L42" s="13" t="s">
        <v>775</v>
      </c>
      <c r="M42" s="13" t="s">
        <v>1016</v>
      </c>
      <c r="N42" s="13" t="s">
        <v>776</v>
      </c>
      <c r="O42" s="202">
        <v>0</v>
      </c>
      <c r="P42" s="167">
        <v>1</v>
      </c>
      <c r="Q42" s="38">
        <v>2010</v>
      </c>
      <c r="R42" s="37"/>
      <c r="U42" s="22"/>
      <c r="V42" s="53"/>
      <c r="W42" s="206"/>
      <c r="X42" s="53"/>
    </row>
    <row r="43" spans="12:24" ht="11.25" customHeight="1">
      <c r="L43" s="13" t="s">
        <v>777</v>
      </c>
      <c r="M43" s="13" t="s">
        <v>1017</v>
      </c>
      <c r="N43" s="13" t="s">
        <v>778</v>
      </c>
      <c r="O43" s="202">
        <v>148.3</v>
      </c>
      <c r="P43" s="167">
        <v>5</v>
      </c>
      <c r="Q43" s="38">
        <v>2010</v>
      </c>
      <c r="R43" s="37"/>
      <c r="U43" s="22"/>
      <c r="V43" s="53"/>
      <c r="W43" s="206"/>
      <c r="X43" s="53"/>
    </row>
    <row r="44" spans="12:24" ht="11.25" customHeight="1">
      <c r="L44" s="13" t="s">
        <v>779</v>
      </c>
      <c r="M44" s="13" t="s">
        <v>1018</v>
      </c>
      <c r="N44" s="13" t="s">
        <v>780</v>
      </c>
      <c r="O44" s="202">
        <v>110.5</v>
      </c>
      <c r="P44" s="167">
        <v>5</v>
      </c>
      <c r="Q44" s="38">
        <v>2010</v>
      </c>
      <c r="R44" s="37"/>
      <c r="U44" s="22"/>
      <c r="V44" s="53"/>
      <c r="W44" s="206"/>
      <c r="X44" s="53"/>
    </row>
    <row r="45" spans="12:24" ht="11.25" customHeight="1">
      <c r="L45" s="13" t="s">
        <v>781</v>
      </c>
      <c r="M45" s="13" t="s">
        <v>1019</v>
      </c>
      <c r="N45" s="13" t="s">
        <v>782</v>
      </c>
      <c r="O45" s="203">
        <v>13.2</v>
      </c>
      <c r="P45" s="133">
        <v>3</v>
      </c>
      <c r="Q45" s="38">
        <v>2010</v>
      </c>
      <c r="R45" s="203"/>
      <c r="U45" s="22"/>
      <c r="V45" s="53"/>
      <c r="W45" s="139"/>
      <c r="X45" s="53"/>
    </row>
    <row r="46" spans="12:24" ht="11.25" customHeight="1">
      <c r="L46" s="13" t="s">
        <v>783</v>
      </c>
      <c r="M46" s="13" t="s">
        <v>1020</v>
      </c>
      <c r="N46" s="13" t="s">
        <v>784</v>
      </c>
      <c r="O46" s="203">
        <v>151.1</v>
      </c>
      <c r="P46" s="133">
        <v>5</v>
      </c>
      <c r="Q46" s="38">
        <v>2010</v>
      </c>
      <c r="R46" s="203"/>
      <c r="U46" s="22"/>
      <c r="V46" s="53"/>
      <c r="W46" s="139"/>
      <c r="X46" s="53"/>
    </row>
    <row r="47" spans="12:24" ht="11.25" customHeight="1">
      <c r="L47" s="13" t="s">
        <v>785</v>
      </c>
      <c r="M47" s="13" t="s">
        <v>1021</v>
      </c>
      <c r="N47" s="13" t="s">
        <v>786</v>
      </c>
      <c r="O47" s="203">
        <v>0.2</v>
      </c>
      <c r="P47" s="133">
        <v>1</v>
      </c>
      <c r="Q47" s="38">
        <v>2010</v>
      </c>
      <c r="R47" s="203"/>
      <c r="U47" s="22"/>
      <c r="V47" s="53"/>
      <c r="W47" s="139"/>
      <c r="X47" s="53"/>
    </row>
    <row r="48" spans="12:24" ht="11.25" customHeight="1">
      <c r="L48" s="13" t="s">
        <v>787</v>
      </c>
      <c r="M48" s="13" t="s">
        <v>1220</v>
      </c>
      <c r="N48" s="13" t="s">
        <v>1433</v>
      </c>
      <c r="O48" s="202">
        <v>2.4</v>
      </c>
      <c r="P48" s="167">
        <v>2</v>
      </c>
      <c r="Q48" s="38">
        <v>2010</v>
      </c>
      <c r="R48" s="37"/>
      <c r="U48" s="22"/>
      <c r="V48" s="53"/>
      <c r="W48" s="206"/>
      <c r="X48" s="53"/>
    </row>
    <row r="49" spans="12:24" ht="11.25" customHeight="1">
      <c r="L49" s="13" t="s">
        <v>788</v>
      </c>
      <c r="M49" s="13" t="s">
        <v>1221</v>
      </c>
      <c r="N49" s="13" t="s">
        <v>1434</v>
      </c>
      <c r="O49" s="202">
        <v>44</v>
      </c>
      <c r="P49" s="167">
        <v>4</v>
      </c>
      <c r="Q49" s="38">
        <v>2010</v>
      </c>
      <c r="R49" s="37"/>
      <c r="U49" s="22"/>
      <c r="V49" s="53"/>
      <c r="W49" s="206"/>
      <c r="X49" s="53"/>
    </row>
    <row r="50" spans="12:24" ht="11.25" customHeight="1">
      <c r="L50" s="13" t="s">
        <v>789</v>
      </c>
      <c r="M50" s="13" t="s">
        <v>1222</v>
      </c>
      <c r="N50" s="13" t="s">
        <v>790</v>
      </c>
      <c r="O50" s="202">
        <v>0</v>
      </c>
      <c r="P50" s="167">
        <v>1</v>
      </c>
      <c r="Q50" s="38">
        <v>2010</v>
      </c>
      <c r="R50" s="37"/>
      <c r="U50" s="22"/>
      <c r="V50" s="53"/>
      <c r="W50" s="206"/>
      <c r="X50" s="53"/>
    </row>
    <row r="51" spans="12:24" ht="11.25" customHeight="1">
      <c r="L51" s="13" t="s">
        <v>791</v>
      </c>
      <c r="M51" s="13" t="s">
        <v>1223</v>
      </c>
      <c r="N51" s="13" t="s">
        <v>792</v>
      </c>
      <c r="O51" s="202">
        <v>0</v>
      </c>
      <c r="P51" s="167">
        <v>1</v>
      </c>
      <c r="Q51" s="38">
        <v>2010</v>
      </c>
      <c r="R51" s="37"/>
      <c r="U51" s="22"/>
      <c r="V51" s="53"/>
      <c r="W51" s="208"/>
      <c r="X51" s="53"/>
    </row>
    <row r="52" spans="12:24" ht="11.25" customHeight="1">
      <c r="L52" s="13" t="s">
        <v>793</v>
      </c>
      <c r="M52" s="13" t="s">
        <v>1224</v>
      </c>
      <c r="N52" s="13" t="s">
        <v>794</v>
      </c>
      <c r="O52" s="202">
        <v>12.6</v>
      </c>
      <c r="P52" s="167">
        <v>3</v>
      </c>
      <c r="Q52" s="38">
        <v>2010</v>
      </c>
      <c r="R52" s="37"/>
      <c r="U52" s="22"/>
      <c r="V52" s="53"/>
      <c r="W52" s="208"/>
      <c r="X52" s="53"/>
    </row>
    <row r="53" spans="12:24" ht="11.25" customHeight="1">
      <c r="L53" s="13" t="s">
        <v>795</v>
      </c>
      <c r="M53" s="13" t="s">
        <v>1022</v>
      </c>
      <c r="N53" s="13" t="s">
        <v>796</v>
      </c>
      <c r="O53" s="202" t="s">
        <v>132</v>
      </c>
      <c r="P53" s="167" t="s">
        <v>132</v>
      </c>
      <c r="Q53" s="37" t="s">
        <v>132</v>
      </c>
      <c r="R53" s="37"/>
      <c r="U53" s="22"/>
      <c r="V53" s="53"/>
      <c r="W53" s="208"/>
      <c r="X53" s="53"/>
    </row>
    <row r="54" spans="12:24" ht="11.25" customHeight="1">
      <c r="L54" s="13" t="s">
        <v>797</v>
      </c>
      <c r="M54" s="13" t="s">
        <v>1023</v>
      </c>
      <c r="N54" s="13" t="s">
        <v>798</v>
      </c>
      <c r="O54" s="202" t="s">
        <v>132</v>
      </c>
      <c r="P54" s="167" t="s">
        <v>132</v>
      </c>
      <c r="Q54" s="37" t="s">
        <v>132</v>
      </c>
      <c r="R54" s="37"/>
      <c r="U54" s="22"/>
      <c r="V54" s="53"/>
      <c r="W54" s="208"/>
      <c r="X54" s="53"/>
    </row>
    <row r="55" spans="12:24" ht="11.25" customHeight="1">
      <c r="L55" s="13" t="s">
        <v>799</v>
      </c>
      <c r="M55" s="13" t="s">
        <v>1024</v>
      </c>
      <c r="N55" s="13" t="s">
        <v>800</v>
      </c>
      <c r="O55" s="202" t="s">
        <v>132</v>
      </c>
      <c r="P55" s="167" t="s">
        <v>132</v>
      </c>
      <c r="Q55" s="37" t="s">
        <v>132</v>
      </c>
      <c r="R55" s="37"/>
      <c r="U55" s="22"/>
      <c r="V55" s="53"/>
      <c r="W55" s="207"/>
      <c r="X55" s="53"/>
    </row>
    <row r="56" spans="3:24" ht="11.25" customHeight="1">
      <c r="C56" s="24"/>
      <c r="D56" s="24"/>
      <c r="E56" s="24"/>
      <c r="F56" s="24"/>
      <c r="L56" s="13" t="s">
        <v>561</v>
      </c>
      <c r="M56" s="13" t="s">
        <v>1025</v>
      </c>
      <c r="N56" s="13" t="s">
        <v>656</v>
      </c>
      <c r="O56" s="203">
        <v>53.1</v>
      </c>
      <c r="P56" s="133">
        <v>4</v>
      </c>
      <c r="Q56" s="38">
        <v>2009</v>
      </c>
      <c r="R56" s="203"/>
      <c r="U56" s="22"/>
      <c r="V56" s="53"/>
      <c r="W56" s="139"/>
      <c r="X56" s="53"/>
    </row>
    <row r="57" spans="3:24" ht="11.25" customHeight="1">
      <c r="C57" s="24"/>
      <c r="D57" s="24"/>
      <c r="E57" s="24"/>
      <c r="F57" s="24"/>
      <c r="L57" s="13" t="s">
        <v>562</v>
      </c>
      <c r="M57" s="13" t="s">
        <v>1026</v>
      </c>
      <c r="N57" s="13" t="s">
        <v>657</v>
      </c>
      <c r="O57" s="202">
        <v>84.9</v>
      </c>
      <c r="P57" s="167">
        <v>4</v>
      </c>
      <c r="Q57" s="38">
        <v>2009</v>
      </c>
      <c r="R57" s="37"/>
      <c r="U57" s="22"/>
      <c r="V57" s="53"/>
      <c r="W57" s="206"/>
      <c r="X57" s="53"/>
    </row>
    <row r="58" spans="3:24" ht="11.25" customHeight="1">
      <c r="C58" s="24"/>
      <c r="D58" s="24"/>
      <c r="E58" s="24"/>
      <c r="F58" s="24"/>
      <c r="L58" s="13" t="s">
        <v>563</v>
      </c>
      <c r="M58" s="13" t="s">
        <v>1027</v>
      </c>
      <c r="N58" s="13" t="s">
        <v>658</v>
      </c>
      <c r="O58" s="203">
        <v>100.5</v>
      </c>
      <c r="P58" s="133">
        <v>5</v>
      </c>
      <c r="Q58" s="38">
        <v>2009</v>
      </c>
      <c r="R58" s="203"/>
      <c r="U58" s="22"/>
      <c r="V58" s="53"/>
      <c r="W58" s="139"/>
      <c r="X58" s="53"/>
    </row>
    <row r="59" spans="3:24" ht="11.25" customHeight="1">
      <c r="C59" s="24"/>
      <c r="D59" s="24"/>
      <c r="E59" s="24"/>
      <c r="F59" s="24"/>
      <c r="L59" s="33" t="s">
        <v>1344</v>
      </c>
      <c r="M59" s="33" t="s">
        <v>1246</v>
      </c>
      <c r="N59" s="13" t="s">
        <v>1442</v>
      </c>
      <c r="O59" s="202" t="s">
        <v>132</v>
      </c>
      <c r="P59" s="37" t="s">
        <v>132</v>
      </c>
      <c r="Q59" s="37" t="s">
        <v>132</v>
      </c>
      <c r="R59" s="37"/>
      <c r="U59" s="172"/>
      <c r="V59" s="53"/>
      <c r="W59" s="206"/>
      <c r="X59" s="53"/>
    </row>
    <row r="60" spans="12:24" ht="11.25" customHeight="1">
      <c r="L60" s="13" t="s">
        <v>1345</v>
      </c>
      <c r="M60" s="13" t="s">
        <v>1247</v>
      </c>
      <c r="N60" s="13" t="s">
        <v>1443</v>
      </c>
      <c r="O60" s="202" t="s">
        <v>132</v>
      </c>
      <c r="P60" s="37" t="s">
        <v>132</v>
      </c>
      <c r="Q60" s="37" t="s">
        <v>132</v>
      </c>
      <c r="R60" s="37"/>
      <c r="U60" s="22"/>
      <c r="V60" s="53"/>
      <c r="W60" s="206"/>
      <c r="X60" s="53"/>
    </row>
    <row r="61" spans="12:24" ht="11.25" customHeight="1">
      <c r="L61" s="13" t="s">
        <v>801</v>
      </c>
      <c r="M61" s="13" t="s">
        <v>1028</v>
      </c>
      <c r="N61" s="13" t="s">
        <v>802</v>
      </c>
      <c r="O61" s="202">
        <v>0</v>
      </c>
      <c r="P61" s="167">
        <v>1</v>
      </c>
      <c r="Q61" s="38">
        <v>2011</v>
      </c>
      <c r="R61" s="37"/>
      <c r="U61" s="22"/>
      <c r="V61" s="53"/>
      <c r="W61" s="208"/>
      <c r="X61" s="53"/>
    </row>
    <row r="62" spans="12:24" ht="11.25" customHeight="1">
      <c r="L62" s="13" t="s">
        <v>803</v>
      </c>
      <c r="M62" s="13" t="s">
        <v>1029</v>
      </c>
      <c r="N62" s="13" t="s">
        <v>804</v>
      </c>
      <c r="O62" s="202">
        <v>30</v>
      </c>
      <c r="P62" s="167">
        <v>3</v>
      </c>
      <c r="Q62" s="38">
        <v>2011</v>
      </c>
      <c r="R62" s="37"/>
      <c r="U62" s="22"/>
      <c r="V62" s="53"/>
      <c r="W62" s="208"/>
      <c r="X62" s="53"/>
    </row>
    <row r="63" spans="12:24" ht="11.25" customHeight="1">
      <c r="L63" s="13" t="s">
        <v>805</v>
      </c>
      <c r="M63" s="13" t="s">
        <v>1030</v>
      </c>
      <c r="N63" s="13" t="s">
        <v>806</v>
      </c>
      <c r="O63" s="203">
        <v>0</v>
      </c>
      <c r="P63" s="133">
        <v>1</v>
      </c>
      <c r="Q63" s="38">
        <v>2011</v>
      </c>
      <c r="R63" s="203"/>
      <c r="U63" s="22"/>
      <c r="V63" s="53"/>
      <c r="W63" s="139"/>
      <c r="X63" s="53"/>
    </row>
    <row r="64" spans="12:24" ht="11.25" customHeight="1">
      <c r="L64" s="13" t="s">
        <v>807</v>
      </c>
      <c r="M64" s="13" t="s">
        <v>1031</v>
      </c>
      <c r="N64" s="13" t="s">
        <v>808</v>
      </c>
      <c r="O64" s="203">
        <v>445</v>
      </c>
      <c r="P64" s="133">
        <v>5</v>
      </c>
      <c r="Q64" s="38">
        <v>2011</v>
      </c>
      <c r="R64" s="203" t="s">
        <v>1579</v>
      </c>
      <c r="U64" s="22"/>
      <c r="V64" s="53"/>
      <c r="W64" s="139"/>
      <c r="X64" s="53"/>
    </row>
    <row r="65" spans="12:24" ht="11.25" customHeight="1">
      <c r="L65" s="13" t="s">
        <v>809</v>
      </c>
      <c r="M65" s="13" t="s">
        <v>1032</v>
      </c>
      <c r="N65" s="13" t="s">
        <v>810</v>
      </c>
      <c r="O65" s="202">
        <v>4.3</v>
      </c>
      <c r="P65" s="167">
        <v>2</v>
      </c>
      <c r="Q65" s="38">
        <v>2011</v>
      </c>
      <c r="R65" s="37"/>
      <c r="U65" s="22"/>
      <c r="V65" s="53"/>
      <c r="W65" s="206"/>
      <c r="X65" s="53"/>
    </row>
    <row r="66" spans="12:24" ht="11.25" customHeight="1">
      <c r="L66" s="19" t="s">
        <v>811</v>
      </c>
      <c r="M66" s="19" t="s">
        <v>1033</v>
      </c>
      <c r="N66" s="19" t="s">
        <v>812</v>
      </c>
      <c r="O66" s="202" t="s">
        <v>132</v>
      </c>
      <c r="P66" s="167" t="s">
        <v>132</v>
      </c>
      <c r="Q66" s="37" t="s">
        <v>132</v>
      </c>
      <c r="R66" s="37"/>
      <c r="U66" s="171"/>
      <c r="V66" s="53"/>
      <c r="W66" s="206"/>
      <c r="X66" s="53"/>
    </row>
    <row r="67" spans="12:24" ht="11.25" customHeight="1">
      <c r="L67" s="13" t="s">
        <v>813</v>
      </c>
      <c r="M67" s="13" t="s">
        <v>1034</v>
      </c>
      <c r="N67" s="13" t="s">
        <v>814</v>
      </c>
      <c r="O67" s="202">
        <v>9.7</v>
      </c>
      <c r="P67" s="167">
        <v>2</v>
      </c>
      <c r="Q67" s="38">
        <v>2011</v>
      </c>
      <c r="R67" s="37"/>
      <c r="U67" s="22"/>
      <c r="V67" s="53"/>
      <c r="W67" s="206"/>
      <c r="X67" s="53"/>
    </row>
    <row r="68" spans="12:24" ht="11.25" customHeight="1">
      <c r="L68" s="13" t="s">
        <v>815</v>
      </c>
      <c r="M68" s="13" t="s">
        <v>1035</v>
      </c>
      <c r="N68" s="13" t="s">
        <v>816</v>
      </c>
      <c r="O68" s="202" t="s">
        <v>132</v>
      </c>
      <c r="P68" s="167" t="s">
        <v>132</v>
      </c>
      <c r="Q68" s="37" t="s">
        <v>132</v>
      </c>
      <c r="R68" s="37"/>
      <c r="U68" s="22"/>
      <c r="V68" s="53"/>
      <c r="W68" s="206"/>
      <c r="X68" s="53"/>
    </row>
    <row r="69" spans="12:24" ht="11.25" customHeight="1">
      <c r="L69" s="13" t="s">
        <v>817</v>
      </c>
      <c r="M69" s="13" t="s">
        <v>1036</v>
      </c>
      <c r="N69" s="13" t="s">
        <v>818</v>
      </c>
      <c r="O69" s="202">
        <v>97.5</v>
      </c>
      <c r="P69" s="167">
        <v>4</v>
      </c>
      <c r="Q69" s="38">
        <v>2011</v>
      </c>
      <c r="R69" s="37" t="s">
        <v>1579</v>
      </c>
      <c r="U69" s="22"/>
      <c r="V69" s="53"/>
      <c r="W69" s="206"/>
      <c r="X69" s="53"/>
    </row>
    <row r="70" spans="12:24" ht="11.25" customHeight="1">
      <c r="L70" s="13" t="s">
        <v>819</v>
      </c>
      <c r="M70" s="13" t="s">
        <v>1037</v>
      </c>
      <c r="N70" s="13" t="s">
        <v>820</v>
      </c>
      <c r="O70" s="202">
        <v>7.8</v>
      </c>
      <c r="P70" s="167">
        <v>2</v>
      </c>
      <c r="Q70" s="38">
        <v>2011</v>
      </c>
      <c r="R70" s="37"/>
      <c r="U70" s="22"/>
      <c r="V70" s="53"/>
      <c r="W70" s="206"/>
      <c r="X70" s="53"/>
    </row>
    <row r="71" spans="12:24" ht="11.25" customHeight="1">
      <c r="L71" s="13" t="s">
        <v>821</v>
      </c>
      <c r="M71" s="13" t="s">
        <v>1038</v>
      </c>
      <c r="N71" s="13" t="s">
        <v>822</v>
      </c>
      <c r="O71" s="202">
        <v>0</v>
      </c>
      <c r="P71" s="167">
        <v>1</v>
      </c>
      <c r="Q71" s="38">
        <v>2011</v>
      </c>
      <c r="R71" s="37"/>
      <c r="U71" s="22"/>
      <c r="V71" s="53"/>
      <c r="W71" s="206"/>
      <c r="X71" s="53"/>
    </row>
    <row r="72" spans="12:24" ht="11.25" customHeight="1">
      <c r="L72" s="13" t="s">
        <v>823</v>
      </c>
      <c r="M72" s="13" t="s">
        <v>1039</v>
      </c>
      <c r="N72" s="13" t="s">
        <v>824</v>
      </c>
      <c r="O72" s="202">
        <v>10</v>
      </c>
      <c r="P72" s="167">
        <v>3</v>
      </c>
      <c r="Q72" s="38">
        <v>2011</v>
      </c>
      <c r="R72" s="37"/>
      <c r="U72" s="22"/>
      <c r="V72" s="53"/>
      <c r="W72" s="206"/>
      <c r="X72" s="53"/>
    </row>
    <row r="73" spans="12:24" ht="11.25" customHeight="1">
      <c r="L73" s="13" t="s">
        <v>825</v>
      </c>
      <c r="M73" s="13" t="s">
        <v>1040</v>
      </c>
      <c r="N73" s="13" t="s">
        <v>826</v>
      </c>
      <c r="O73" s="202" t="s">
        <v>132</v>
      </c>
      <c r="P73" s="37" t="s">
        <v>132</v>
      </c>
      <c r="Q73" s="37" t="s">
        <v>132</v>
      </c>
      <c r="R73" s="37"/>
      <c r="U73" s="22"/>
      <c r="V73" s="53"/>
      <c r="W73" s="206"/>
      <c r="X73" s="53"/>
    </row>
    <row r="74" spans="12:24" ht="11.25" customHeight="1">
      <c r="L74" s="13" t="s">
        <v>827</v>
      </c>
      <c r="M74" s="13" t="s">
        <v>1041</v>
      </c>
      <c r="N74" s="13" t="s">
        <v>828</v>
      </c>
      <c r="O74" s="202" t="s">
        <v>132</v>
      </c>
      <c r="P74" s="37" t="s">
        <v>132</v>
      </c>
      <c r="Q74" s="37" t="s">
        <v>132</v>
      </c>
      <c r="R74" s="37"/>
      <c r="U74" s="22"/>
      <c r="V74" s="53"/>
      <c r="W74" s="206"/>
      <c r="X74" s="53"/>
    </row>
    <row r="75" spans="12:24" ht="11.25" customHeight="1">
      <c r="L75" s="13" t="s">
        <v>1364</v>
      </c>
      <c r="M75" s="13" t="s">
        <v>1266</v>
      </c>
      <c r="N75" s="13" t="s">
        <v>1462</v>
      </c>
      <c r="O75" s="202" t="s">
        <v>132</v>
      </c>
      <c r="P75" s="37" t="s">
        <v>132</v>
      </c>
      <c r="Q75" s="37" t="s">
        <v>132</v>
      </c>
      <c r="R75" s="37"/>
      <c r="U75" s="22"/>
      <c r="V75" s="53"/>
      <c r="W75" s="206"/>
      <c r="X75" s="53"/>
    </row>
    <row r="76" spans="12:24" ht="11.25" customHeight="1">
      <c r="L76" s="13" t="s">
        <v>1365</v>
      </c>
      <c r="M76" s="13" t="s">
        <v>1267</v>
      </c>
      <c r="N76" s="13" t="s">
        <v>1463</v>
      </c>
      <c r="O76" s="202" t="s">
        <v>132</v>
      </c>
      <c r="P76" s="37" t="s">
        <v>132</v>
      </c>
      <c r="Q76" s="37" t="s">
        <v>132</v>
      </c>
      <c r="R76" s="37"/>
      <c r="U76" s="22"/>
      <c r="V76" s="53"/>
      <c r="W76" s="206"/>
      <c r="X76" s="53"/>
    </row>
    <row r="77" spans="12:24" ht="11.25" customHeight="1">
      <c r="L77" s="13" t="s">
        <v>1366</v>
      </c>
      <c r="M77" s="13" t="s">
        <v>1268</v>
      </c>
      <c r="N77" s="13" t="s">
        <v>1464</v>
      </c>
      <c r="O77" s="202" t="s">
        <v>132</v>
      </c>
      <c r="P77" s="37" t="s">
        <v>132</v>
      </c>
      <c r="Q77" s="37" t="s">
        <v>132</v>
      </c>
      <c r="R77" s="37"/>
      <c r="U77" s="22"/>
      <c r="V77" s="53"/>
      <c r="W77" s="206"/>
      <c r="X77" s="53"/>
    </row>
    <row r="78" spans="12:24" ht="11.25" customHeight="1">
      <c r="L78" s="13" t="s">
        <v>1367</v>
      </c>
      <c r="M78" s="13" t="s">
        <v>1269</v>
      </c>
      <c r="N78" s="13" t="s">
        <v>1465</v>
      </c>
      <c r="O78" s="202" t="s">
        <v>132</v>
      </c>
      <c r="P78" s="37" t="s">
        <v>132</v>
      </c>
      <c r="Q78" s="37" t="s">
        <v>132</v>
      </c>
      <c r="R78" s="37"/>
      <c r="U78" s="22"/>
      <c r="V78" s="53"/>
      <c r="W78" s="206"/>
      <c r="X78" s="53"/>
    </row>
    <row r="79" spans="12:24" ht="11.25" customHeight="1">
      <c r="L79" s="13" t="s">
        <v>1368</v>
      </c>
      <c r="M79" s="13" t="s">
        <v>1270</v>
      </c>
      <c r="N79" s="13" t="s">
        <v>1466</v>
      </c>
      <c r="O79" s="202" t="s">
        <v>132</v>
      </c>
      <c r="P79" s="37" t="s">
        <v>132</v>
      </c>
      <c r="Q79" s="37" t="s">
        <v>132</v>
      </c>
      <c r="R79" s="37"/>
      <c r="U79" s="22"/>
      <c r="V79" s="53"/>
      <c r="W79" s="206"/>
      <c r="X79" s="53"/>
    </row>
    <row r="80" spans="12:24" ht="11.25" customHeight="1">
      <c r="L80" s="13" t="s">
        <v>1369</v>
      </c>
      <c r="M80" s="13" t="s">
        <v>1271</v>
      </c>
      <c r="N80" s="13" t="s">
        <v>1467</v>
      </c>
      <c r="O80" s="202" t="s">
        <v>132</v>
      </c>
      <c r="P80" s="37" t="s">
        <v>132</v>
      </c>
      <c r="Q80" s="37" t="s">
        <v>132</v>
      </c>
      <c r="R80" s="37"/>
      <c r="U80" s="22"/>
      <c r="V80" s="53"/>
      <c r="W80" s="206"/>
      <c r="X80" s="53"/>
    </row>
    <row r="81" spans="12:24" ht="11.25" customHeight="1">
      <c r="L81" s="13" t="s">
        <v>1370</v>
      </c>
      <c r="M81" s="13" t="s">
        <v>1272</v>
      </c>
      <c r="N81" s="13" t="s">
        <v>1468</v>
      </c>
      <c r="O81" s="202" t="s">
        <v>132</v>
      </c>
      <c r="P81" s="37" t="s">
        <v>132</v>
      </c>
      <c r="Q81" s="37" t="s">
        <v>132</v>
      </c>
      <c r="R81" s="37"/>
      <c r="U81" s="22"/>
      <c r="V81" s="53"/>
      <c r="W81" s="206"/>
      <c r="X81" s="53"/>
    </row>
    <row r="82" spans="12:24" ht="11.25" customHeight="1">
      <c r="L82" s="13" t="s">
        <v>1371</v>
      </c>
      <c r="M82" s="13" t="s">
        <v>1273</v>
      </c>
      <c r="N82" s="13" t="s">
        <v>1469</v>
      </c>
      <c r="O82" s="202" t="s">
        <v>132</v>
      </c>
      <c r="P82" s="37" t="s">
        <v>132</v>
      </c>
      <c r="Q82" s="37" t="s">
        <v>132</v>
      </c>
      <c r="R82" s="37"/>
      <c r="U82" s="22"/>
      <c r="V82" s="53"/>
      <c r="W82" s="206"/>
      <c r="X82" s="53"/>
    </row>
    <row r="83" spans="12:24" ht="11.25" customHeight="1">
      <c r="L83" s="13" t="s">
        <v>1372</v>
      </c>
      <c r="M83" s="13" t="s">
        <v>1274</v>
      </c>
      <c r="N83" s="13" t="s">
        <v>1470</v>
      </c>
      <c r="O83" s="202" t="s">
        <v>132</v>
      </c>
      <c r="P83" s="37" t="s">
        <v>132</v>
      </c>
      <c r="Q83" s="37" t="s">
        <v>132</v>
      </c>
      <c r="R83" s="37"/>
      <c r="U83" s="22"/>
      <c r="V83" s="53"/>
      <c r="W83" s="206"/>
      <c r="X83" s="53"/>
    </row>
    <row r="84" spans="12:24" ht="11.25" customHeight="1">
      <c r="L84" s="13" t="s">
        <v>1373</v>
      </c>
      <c r="M84" s="13" t="s">
        <v>1275</v>
      </c>
      <c r="N84" s="13" t="s">
        <v>1471</v>
      </c>
      <c r="O84" s="202" t="s">
        <v>132</v>
      </c>
      <c r="P84" s="37" t="s">
        <v>132</v>
      </c>
      <c r="Q84" s="37" t="s">
        <v>132</v>
      </c>
      <c r="R84" s="37"/>
      <c r="U84" s="22"/>
      <c r="V84" s="53"/>
      <c r="W84" s="206"/>
      <c r="X84" s="53"/>
    </row>
    <row r="85" spans="12:24" ht="11.25" customHeight="1">
      <c r="L85" s="13" t="s">
        <v>1374</v>
      </c>
      <c r="M85" s="13" t="s">
        <v>1276</v>
      </c>
      <c r="N85" s="13" t="s">
        <v>1472</v>
      </c>
      <c r="O85" s="202" t="s">
        <v>132</v>
      </c>
      <c r="P85" s="37" t="s">
        <v>132</v>
      </c>
      <c r="Q85" s="37" t="s">
        <v>132</v>
      </c>
      <c r="R85" s="37"/>
      <c r="U85" s="22"/>
      <c r="V85" s="53"/>
      <c r="W85" s="206"/>
      <c r="X85" s="53"/>
    </row>
    <row r="86" spans="12:24" ht="11.25" customHeight="1">
      <c r="L86" s="13" t="s">
        <v>1375</v>
      </c>
      <c r="M86" s="13" t="s">
        <v>1277</v>
      </c>
      <c r="N86" s="13" t="s">
        <v>1473</v>
      </c>
      <c r="O86" s="202" t="s">
        <v>132</v>
      </c>
      <c r="P86" s="37" t="s">
        <v>132</v>
      </c>
      <c r="Q86" s="37" t="s">
        <v>132</v>
      </c>
      <c r="R86" s="37"/>
      <c r="U86" s="22"/>
      <c r="V86" s="53"/>
      <c r="W86" s="206"/>
      <c r="X86" s="53"/>
    </row>
    <row r="87" spans="12:24" ht="11.25" customHeight="1">
      <c r="L87" s="13" t="s">
        <v>1376</v>
      </c>
      <c r="M87" s="13" t="s">
        <v>1278</v>
      </c>
      <c r="N87" s="13" t="s">
        <v>1474</v>
      </c>
      <c r="O87" s="202" t="s">
        <v>132</v>
      </c>
      <c r="P87" s="37" t="s">
        <v>132</v>
      </c>
      <c r="Q87" s="37" t="s">
        <v>132</v>
      </c>
      <c r="R87" s="37"/>
      <c r="U87" s="22"/>
      <c r="V87" s="53"/>
      <c r="W87" s="206"/>
      <c r="X87" s="53"/>
    </row>
    <row r="88" spans="12:24" ht="11.25" customHeight="1">
      <c r="L88" s="13" t="s">
        <v>1377</v>
      </c>
      <c r="M88" s="13" t="s">
        <v>1279</v>
      </c>
      <c r="N88" s="13" t="s">
        <v>1475</v>
      </c>
      <c r="O88" s="202" t="s">
        <v>132</v>
      </c>
      <c r="P88" s="37" t="s">
        <v>132</v>
      </c>
      <c r="Q88" s="37" t="s">
        <v>132</v>
      </c>
      <c r="R88" s="37"/>
      <c r="U88" s="22"/>
      <c r="V88" s="53"/>
      <c r="W88" s="206"/>
      <c r="X88" s="53"/>
    </row>
    <row r="89" spans="12:24" ht="11.25" customHeight="1">
      <c r="L89" s="13" t="s">
        <v>1378</v>
      </c>
      <c r="M89" s="13" t="s">
        <v>1280</v>
      </c>
      <c r="N89" s="13" t="s">
        <v>1476</v>
      </c>
      <c r="O89" s="202" t="s">
        <v>132</v>
      </c>
      <c r="P89" s="37" t="s">
        <v>132</v>
      </c>
      <c r="Q89" s="37" t="s">
        <v>132</v>
      </c>
      <c r="R89" s="37"/>
      <c r="U89" s="22"/>
      <c r="V89" s="53"/>
      <c r="W89" s="206"/>
      <c r="X89" s="53"/>
    </row>
    <row r="90" spans="12:24" ht="11.25" customHeight="1">
      <c r="L90" s="13" t="s">
        <v>1379</v>
      </c>
      <c r="M90" s="13" t="s">
        <v>1281</v>
      </c>
      <c r="N90" s="13" t="s">
        <v>1477</v>
      </c>
      <c r="O90" s="202" t="s">
        <v>132</v>
      </c>
      <c r="P90" s="37" t="s">
        <v>132</v>
      </c>
      <c r="Q90" s="37" t="s">
        <v>132</v>
      </c>
      <c r="R90" s="37"/>
      <c r="U90" s="22"/>
      <c r="V90" s="53"/>
      <c r="W90" s="206"/>
      <c r="X90" s="53"/>
    </row>
    <row r="91" spans="12:24" ht="11.25" customHeight="1">
      <c r="L91" s="13" t="s">
        <v>1380</v>
      </c>
      <c r="M91" s="13" t="s">
        <v>1282</v>
      </c>
      <c r="N91" s="13" t="s">
        <v>1478</v>
      </c>
      <c r="O91" s="202" t="s">
        <v>132</v>
      </c>
      <c r="P91" s="37" t="s">
        <v>132</v>
      </c>
      <c r="Q91" s="37" t="s">
        <v>132</v>
      </c>
      <c r="R91" s="37"/>
      <c r="U91" s="22"/>
      <c r="V91" s="53"/>
      <c r="W91" s="206"/>
      <c r="X91" s="53"/>
    </row>
    <row r="92" spans="12:24" ht="11.25" customHeight="1">
      <c r="L92" s="13" t="s">
        <v>1381</v>
      </c>
      <c r="M92" s="13" t="s">
        <v>1283</v>
      </c>
      <c r="N92" s="13" t="s">
        <v>1479</v>
      </c>
      <c r="O92" s="202" t="s">
        <v>132</v>
      </c>
      <c r="P92" s="37" t="s">
        <v>132</v>
      </c>
      <c r="Q92" s="37" t="s">
        <v>132</v>
      </c>
      <c r="R92" s="37"/>
      <c r="U92" s="22"/>
      <c r="V92" s="53"/>
      <c r="W92" s="206"/>
      <c r="X92" s="53"/>
    </row>
    <row r="93" spans="12:24" ht="11.25" customHeight="1">
      <c r="L93" s="13" t="s">
        <v>1382</v>
      </c>
      <c r="M93" s="13" t="s">
        <v>1284</v>
      </c>
      <c r="N93" s="13" t="s">
        <v>1480</v>
      </c>
      <c r="O93" s="202" t="s">
        <v>132</v>
      </c>
      <c r="P93" s="37" t="s">
        <v>132</v>
      </c>
      <c r="Q93" s="37" t="s">
        <v>132</v>
      </c>
      <c r="R93" s="37"/>
      <c r="U93" s="22"/>
      <c r="V93" s="53"/>
      <c r="W93" s="206"/>
      <c r="X93" s="53"/>
    </row>
    <row r="94" spans="12:24" ht="11.25" customHeight="1">
      <c r="L94" s="13" t="s">
        <v>1383</v>
      </c>
      <c r="M94" s="13" t="s">
        <v>1285</v>
      </c>
      <c r="N94" s="13" t="s">
        <v>1481</v>
      </c>
      <c r="O94" s="202" t="s">
        <v>132</v>
      </c>
      <c r="P94" s="37" t="s">
        <v>132</v>
      </c>
      <c r="Q94" s="37" t="s">
        <v>132</v>
      </c>
      <c r="R94" s="37"/>
      <c r="U94" s="22"/>
      <c r="V94" s="53"/>
      <c r="W94" s="206"/>
      <c r="X94" s="53"/>
    </row>
    <row r="95" spans="12:24" ht="11.25" customHeight="1">
      <c r="L95" s="13" t="s">
        <v>1384</v>
      </c>
      <c r="M95" s="13" t="s">
        <v>1286</v>
      </c>
      <c r="N95" s="13" t="s">
        <v>1482</v>
      </c>
      <c r="O95" s="202" t="s">
        <v>132</v>
      </c>
      <c r="P95" s="37" t="s">
        <v>132</v>
      </c>
      <c r="Q95" s="37" t="s">
        <v>132</v>
      </c>
      <c r="R95" s="37"/>
      <c r="U95" s="22"/>
      <c r="V95" s="53"/>
      <c r="W95" s="206"/>
      <c r="X95" s="53"/>
    </row>
    <row r="96" spans="12:24" ht="11.25" customHeight="1">
      <c r="L96" s="13" t="s">
        <v>1385</v>
      </c>
      <c r="M96" s="13" t="s">
        <v>1287</v>
      </c>
      <c r="N96" s="13" t="s">
        <v>1483</v>
      </c>
      <c r="O96" s="202" t="s">
        <v>132</v>
      </c>
      <c r="P96" s="37" t="s">
        <v>132</v>
      </c>
      <c r="Q96" s="37" t="s">
        <v>132</v>
      </c>
      <c r="R96" s="37"/>
      <c r="U96" s="22"/>
      <c r="V96" s="53"/>
      <c r="W96" s="206"/>
      <c r="X96" s="53"/>
    </row>
    <row r="97" spans="12:24" ht="11.25" customHeight="1">
      <c r="L97" s="13" t="s">
        <v>1386</v>
      </c>
      <c r="M97" s="13" t="s">
        <v>1288</v>
      </c>
      <c r="N97" s="13" t="s">
        <v>1484</v>
      </c>
      <c r="O97" s="202" t="s">
        <v>132</v>
      </c>
      <c r="P97" s="37" t="s">
        <v>132</v>
      </c>
      <c r="Q97" s="37" t="s">
        <v>132</v>
      </c>
      <c r="R97" s="37"/>
      <c r="U97" s="22"/>
      <c r="V97" s="53"/>
      <c r="W97" s="206"/>
      <c r="X97" s="53"/>
    </row>
    <row r="98" spans="12:24" ht="11.25" customHeight="1">
      <c r="L98" s="13" t="s">
        <v>1387</v>
      </c>
      <c r="M98" s="13" t="s">
        <v>1289</v>
      </c>
      <c r="N98" s="13" t="s">
        <v>1485</v>
      </c>
      <c r="O98" s="202" t="s">
        <v>132</v>
      </c>
      <c r="P98" s="37" t="s">
        <v>132</v>
      </c>
      <c r="Q98" s="37" t="s">
        <v>132</v>
      </c>
      <c r="R98" s="37"/>
      <c r="U98" s="22"/>
      <c r="V98" s="53"/>
      <c r="W98" s="206"/>
      <c r="X98" s="53"/>
    </row>
    <row r="99" spans="12:24" ht="11.25" customHeight="1">
      <c r="L99" s="13" t="s">
        <v>1388</v>
      </c>
      <c r="M99" s="13" t="s">
        <v>1290</v>
      </c>
      <c r="N99" s="13" t="s">
        <v>1486</v>
      </c>
      <c r="O99" s="202" t="s">
        <v>132</v>
      </c>
      <c r="P99" s="37" t="s">
        <v>132</v>
      </c>
      <c r="Q99" s="37" t="s">
        <v>132</v>
      </c>
      <c r="R99" s="37"/>
      <c r="U99" s="22"/>
      <c r="V99" s="53"/>
      <c r="W99" s="206"/>
      <c r="X99" s="53"/>
    </row>
    <row r="100" spans="12:24" ht="11.25" customHeight="1">
      <c r="L100" s="13" t="s">
        <v>564</v>
      </c>
      <c r="M100" s="13" t="s">
        <v>1225</v>
      </c>
      <c r="N100" s="13" t="s">
        <v>1435</v>
      </c>
      <c r="O100" s="202">
        <v>44.4</v>
      </c>
      <c r="P100" s="167">
        <v>4</v>
      </c>
      <c r="Q100" s="38">
        <v>2010</v>
      </c>
      <c r="R100" s="37"/>
      <c r="U100" s="22"/>
      <c r="V100" s="53"/>
      <c r="W100" s="206"/>
      <c r="X100" s="53"/>
    </row>
    <row r="101" spans="12:24" ht="11.25" customHeight="1">
      <c r="L101" s="13" t="s">
        <v>565</v>
      </c>
      <c r="M101" s="13" t="s">
        <v>1226</v>
      </c>
      <c r="N101" s="13" t="s">
        <v>1436</v>
      </c>
      <c r="O101" s="202">
        <v>1.1</v>
      </c>
      <c r="P101" s="167">
        <v>2</v>
      </c>
      <c r="Q101" s="38">
        <v>2010</v>
      </c>
      <c r="R101" s="37"/>
      <c r="U101" s="22"/>
      <c r="V101" s="53"/>
      <c r="W101" s="206"/>
      <c r="X101" s="53"/>
    </row>
    <row r="102" spans="12:24" ht="11.25" customHeight="1">
      <c r="L102" s="13" t="s">
        <v>566</v>
      </c>
      <c r="M102" s="13" t="s">
        <v>1227</v>
      </c>
      <c r="N102" s="13" t="s">
        <v>659</v>
      </c>
      <c r="O102" s="202">
        <v>0</v>
      </c>
      <c r="P102" s="167">
        <v>1</v>
      </c>
      <c r="Q102" s="38">
        <v>2010</v>
      </c>
      <c r="R102" s="37"/>
      <c r="U102" s="22"/>
      <c r="V102" s="53"/>
      <c r="W102" s="206"/>
      <c r="X102" s="53"/>
    </row>
    <row r="103" spans="12:24" ht="11.25" customHeight="1">
      <c r="L103" s="13" t="s">
        <v>567</v>
      </c>
      <c r="M103" s="13" t="s">
        <v>1042</v>
      </c>
      <c r="N103" s="13" t="s">
        <v>660</v>
      </c>
      <c r="O103" s="202">
        <v>35.8</v>
      </c>
      <c r="P103" s="167">
        <v>4</v>
      </c>
      <c r="Q103" s="38">
        <v>2010</v>
      </c>
      <c r="R103" s="37"/>
      <c r="U103" s="22"/>
      <c r="V103" s="53"/>
      <c r="W103" s="206"/>
      <c r="X103" s="53"/>
    </row>
    <row r="104" spans="12:24" ht="11.25" customHeight="1">
      <c r="L104" s="13" t="s">
        <v>568</v>
      </c>
      <c r="M104" s="13" t="s">
        <v>1043</v>
      </c>
      <c r="N104" s="13" t="s">
        <v>661</v>
      </c>
      <c r="O104" s="202">
        <v>3.5</v>
      </c>
      <c r="P104" s="167">
        <v>2</v>
      </c>
      <c r="Q104" s="38">
        <v>2010</v>
      </c>
      <c r="R104" s="37"/>
      <c r="U104" s="22"/>
      <c r="V104" s="53"/>
      <c r="W104" s="206"/>
      <c r="X104" s="53"/>
    </row>
    <row r="105" spans="12:24" ht="11.25" customHeight="1">
      <c r="L105" s="13" t="s">
        <v>569</v>
      </c>
      <c r="M105" s="13" t="s">
        <v>1044</v>
      </c>
      <c r="N105" s="13" t="s">
        <v>662</v>
      </c>
      <c r="O105" s="202">
        <v>102.1</v>
      </c>
      <c r="P105" s="167">
        <v>5</v>
      </c>
      <c r="Q105" s="38">
        <v>2010</v>
      </c>
      <c r="R105" s="37"/>
      <c r="U105" s="22"/>
      <c r="V105" s="53"/>
      <c r="W105" s="206"/>
      <c r="X105" s="53"/>
    </row>
    <row r="106" spans="12:24" ht="11.25" customHeight="1">
      <c r="L106" s="13" t="s">
        <v>570</v>
      </c>
      <c r="M106" s="13" t="s">
        <v>1045</v>
      </c>
      <c r="N106" s="13" t="s">
        <v>663</v>
      </c>
      <c r="O106" s="202">
        <v>39.7</v>
      </c>
      <c r="P106" s="167">
        <v>4</v>
      </c>
      <c r="Q106" s="38">
        <v>2010</v>
      </c>
      <c r="R106" s="37"/>
      <c r="U106" s="22"/>
      <c r="V106" s="53"/>
      <c r="W106" s="207"/>
      <c r="X106" s="53"/>
    </row>
    <row r="107" spans="12:24" ht="11.25" customHeight="1">
      <c r="L107" s="13" t="s">
        <v>571</v>
      </c>
      <c r="M107" s="13" t="s">
        <v>1046</v>
      </c>
      <c r="N107" s="13" t="s">
        <v>664</v>
      </c>
      <c r="O107" s="202">
        <v>15.1</v>
      </c>
      <c r="P107" s="167">
        <v>3</v>
      </c>
      <c r="Q107" s="38">
        <v>2010</v>
      </c>
      <c r="R107" s="37"/>
      <c r="U107" s="22"/>
      <c r="V107" s="53"/>
      <c r="W107" s="206"/>
      <c r="X107" s="53"/>
    </row>
    <row r="108" spans="12:24" ht="11.25" customHeight="1">
      <c r="L108" s="13" t="s">
        <v>572</v>
      </c>
      <c r="M108" s="13" t="s">
        <v>1047</v>
      </c>
      <c r="N108" s="13" t="s">
        <v>665</v>
      </c>
      <c r="O108" s="202">
        <v>197.4</v>
      </c>
      <c r="P108" s="167">
        <v>5</v>
      </c>
      <c r="Q108" s="38">
        <v>2010</v>
      </c>
      <c r="R108" s="37"/>
      <c r="U108" s="22"/>
      <c r="V108" s="53"/>
      <c r="W108" s="206"/>
      <c r="X108" s="53"/>
    </row>
    <row r="109" spans="12:24" ht="11.25" customHeight="1">
      <c r="L109" s="13" t="s">
        <v>573</v>
      </c>
      <c r="M109" s="13" t="s">
        <v>1048</v>
      </c>
      <c r="N109" s="13" t="s">
        <v>666</v>
      </c>
      <c r="O109" s="202">
        <v>7</v>
      </c>
      <c r="P109" s="167">
        <v>2</v>
      </c>
      <c r="Q109" s="38">
        <v>2010</v>
      </c>
      <c r="R109" s="37"/>
      <c r="U109" s="22"/>
      <c r="V109" s="53"/>
      <c r="W109" s="206"/>
      <c r="X109" s="53"/>
    </row>
    <row r="110" spans="12:24" ht="11.25" customHeight="1">
      <c r="L110" s="13" t="s">
        <v>574</v>
      </c>
      <c r="M110" s="13" t="s">
        <v>1049</v>
      </c>
      <c r="N110" s="13" t="s">
        <v>667</v>
      </c>
      <c r="O110" s="202">
        <v>21.6</v>
      </c>
      <c r="P110" s="167">
        <v>3</v>
      </c>
      <c r="Q110" s="38">
        <v>2010</v>
      </c>
      <c r="R110" s="37"/>
      <c r="U110" s="22"/>
      <c r="V110" s="53"/>
      <c r="W110" s="206"/>
      <c r="X110" s="53"/>
    </row>
    <row r="111" spans="12:24" ht="11.25" customHeight="1">
      <c r="L111" s="13" t="s">
        <v>575</v>
      </c>
      <c r="M111" s="13" t="s">
        <v>1050</v>
      </c>
      <c r="N111" s="13" t="s">
        <v>668</v>
      </c>
      <c r="O111" s="202">
        <v>5</v>
      </c>
      <c r="P111" s="167">
        <v>2</v>
      </c>
      <c r="Q111" s="38">
        <v>2010</v>
      </c>
      <c r="R111" s="37"/>
      <c r="U111" s="22"/>
      <c r="V111" s="53"/>
      <c r="W111" s="207"/>
      <c r="X111" s="53"/>
    </row>
    <row r="112" spans="12:24" ht="11.25" customHeight="1">
      <c r="L112" s="13" t="s">
        <v>576</v>
      </c>
      <c r="M112" s="13" t="s">
        <v>1051</v>
      </c>
      <c r="N112" s="13" t="s">
        <v>669</v>
      </c>
      <c r="O112" s="202">
        <v>9.7</v>
      </c>
      <c r="P112" s="167">
        <v>2</v>
      </c>
      <c r="Q112" s="38">
        <v>2010</v>
      </c>
      <c r="R112" s="37"/>
      <c r="U112" s="22"/>
      <c r="V112" s="53"/>
      <c r="W112" s="208"/>
      <c r="X112" s="53"/>
    </row>
    <row r="113" spans="12:24" ht="11.25" customHeight="1">
      <c r="L113" s="13" t="s">
        <v>577</v>
      </c>
      <c r="M113" s="13" t="s">
        <v>1052</v>
      </c>
      <c r="N113" s="13" t="s">
        <v>670</v>
      </c>
      <c r="O113" s="202">
        <v>0.1</v>
      </c>
      <c r="P113" s="167">
        <v>1</v>
      </c>
      <c r="Q113" s="38">
        <v>2010</v>
      </c>
      <c r="R113" s="37"/>
      <c r="U113" s="22"/>
      <c r="V113" s="53"/>
      <c r="W113" s="208"/>
      <c r="X113" s="53"/>
    </row>
    <row r="114" spans="12:24" ht="11.25" customHeight="1">
      <c r="L114" s="13" t="s">
        <v>578</v>
      </c>
      <c r="M114" s="13" t="s">
        <v>1228</v>
      </c>
      <c r="N114" s="13" t="s">
        <v>1202</v>
      </c>
      <c r="O114" s="202">
        <v>22.4</v>
      </c>
      <c r="P114" s="167">
        <v>3</v>
      </c>
      <c r="Q114" s="38">
        <v>2010</v>
      </c>
      <c r="R114" s="37"/>
      <c r="U114" s="22"/>
      <c r="V114" s="53"/>
      <c r="W114" s="208"/>
      <c r="X114" s="53"/>
    </row>
    <row r="115" spans="12:24" ht="11.25" customHeight="1">
      <c r="L115" s="13" t="s">
        <v>579</v>
      </c>
      <c r="M115" s="13" t="s">
        <v>1053</v>
      </c>
      <c r="N115" s="13" t="s">
        <v>671</v>
      </c>
      <c r="O115" s="202">
        <v>2.1</v>
      </c>
      <c r="P115" s="167">
        <v>2</v>
      </c>
      <c r="Q115" s="38">
        <v>2010</v>
      </c>
      <c r="R115" s="37"/>
      <c r="U115" s="22"/>
      <c r="V115" s="53"/>
      <c r="W115" s="206"/>
      <c r="X115" s="53"/>
    </row>
    <row r="116" spans="12:24" ht="11.25" customHeight="1">
      <c r="L116" s="13" t="s">
        <v>580</v>
      </c>
      <c r="M116" s="13" t="s">
        <v>1054</v>
      </c>
      <c r="N116" s="13" t="s">
        <v>672</v>
      </c>
      <c r="O116" s="202">
        <v>19.9</v>
      </c>
      <c r="P116" s="167">
        <v>3</v>
      </c>
      <c r="Q116" s="38">
        <v>2010</v>
      </c>
      <c r="R116" s="37"/>
      <c r="U116" s="22"/>
      <c r="V116" s="53"/>
      <c r="W116" s="208"/>
      <c r="X116" s="53"/>
    </row>
    <row r="117" spans="12:24" ht="11.25" customHeight="1">
      <c r="L117" s="13" t="s">
        <v>581</v>
      </c>
      <c r="M117" s="13" t="s">
        <v>1055</v>
      </c>
      <c r="N117" s="13" t="s">
        <v>673</v>
      </c>
      <c r="O117" s="202">
        <v>1.7</v>
      </c>
      <c r="P117" s="167">
        <v>2</v>
      </c>
      <c r="Q117" s="38">
        <v>2010</v>
      </c>
      <c r="R117" s="37"/>
      <c r="U117" s="22"/>
      <c r="V117" s="53"/>
      <c r="W117" s="206"/>
      <c r="X117" s="53"/>
    </row>
    <row r="118" spans="12:24" ht="11.25" customHeight="1">
      <c r="L118" s="211" t="s">
        <v>582</v>
      </c>
      <c r="M118" s="211" t="s">
        <v>1056</v>
      </c>
      <c r="N118" s="211" t="s">
        <v>674</v>
      </c>
      <c r="O118" s="202">
        <v>3.8</v>
      </c>
      <c r="P118" s="167">
        <v>2</v>
      </c>
      <c r="Q118" s="38">
        <v>2010</v>
      </c>
      <c r="R118" s="37"/>
      <c r="U118" s="174"/>
      <c r="V118" s="53"/>
      <c r="W118" s="206"/>
      <c r="X118" s="53"/>
    </row>
    <row r="119" spans="12:24" ht="11.25" customHeight="1">
      <c r="L119" s="211" t="s">
        <v>583</v>
      </c>
      <c r="M119" s="211" t="s">
        <v>1057</v>
      </c>
      <c r="N119" s="211" t="s">
        <v>675</v>
      </c>
      <c r="O119" s="202">
        <v>8.8</v>
      </c>
      <c r="P119" s="167">
        <v>2</v>
      </c>
      <c r="Q119" s="38">
        <v>2010</v>
      </c>
      <c r="R119" s="37"/>
      <c r="U119" s="174"/>
      <c r="V119" s="53"/>
      <c r="W119" s="206"/>
      <c r="X119" s="53"/>
    </row>
    <row r="120" spans="12:24" ht="11.25" customHeight="1">
      <c r="L120" s="13" t="s">
        <v>584</v>
      </c>
      <c r="M120" s="13" t="s">
        <v>1058</v>
      </c>
      <c r="N120" s="13" t="s">
        <v>676</v>
      </c>
      <c r="O120" s="202">
        <v>1</v>
      </c>
      <c r="P120" s="167">
        <v>2</v>
      </c>
      <c r="Q120" s="38">
        <v>2010</v>
      </c>
      <c r="R120" s="37"/>
      <c r="U120" s="22"/>
      <c r="V120" s="53"/>
      <c r="W120" s="206"/>
      <c r="X120" s="53"/>
    </row>
    <row r="121" spans="12:24" ht="11.25" customHeight="1">
      <c r="L121" s="13" t="s">
        <v>585</v>
      </c>
      <c r="M121" s="13" t="s">
        <v>1059</v>
      </c>
      <c r="N121" s="13" t="s">
        <v>677</v>
      </c>
      <c r="O121" s="202">
        <v>3.3</v>
      </c>
      <c r="P121" s="167">
        <v>2</v>
      </c>
      <c r="Q121" s="38">
        <v>2010</v>
      </c>
      <c r="R121" s="37"/>
      <c r="U121" s="22"/>
      <c r="V121" s="53"/>
      <c r="W121" s="208"/>
      <c r="X121" s="53"/>
    </row>
    <row r="122" spans="12:24" ht="11.25" customHeight="1">
      <c r="L122" s="13" t="s">
        <v>586</v>
      </c>
      <c r="M122" s="13" t="s">
        <v>1060</v>
      </c>
      <c r="N122" s="13" t="s">
        <v>678</v>
      </c>
      <c r="O122" s="202">
        <v>52.5</v>
      </c>
      <c r="P122" s="167">
        <v>4</v>
      </c>
      <c r="Q122" s="38">
        <v>2010</v>
      </c>
      <c r="R122" s="37"/>
      <c r="U122" s="22"/>
      <c r="V122" s="53"/>
      <c r="W122" s="206"/>
      <c r="X122" s="53"/>
    </row>
    <row r="123" spans="12:24" ht="11.25" customHeight="1">
      <c r="L123" s="13" t="s">
        <v>587</v>
      </c>
      <c r="M123" s="13" t="s">
        <v>1061</v>
      </c>
      <c r="N123" s="13" t="s">
        <v>679</v>
      </c>
      <c r="O123" s="202">
        <v>142.6</v>
      </c>
      <c r="P123" s="167">
        <v>5</v>
      </c>
      <c r="Q123" s="38">
        <v>2010</v>
      </c>
      <c r="R123" s="37"/>
      <c r="U123" s="22"/>
      <c r="V123" s="53"/>
      <c r="W123" s="206"/>
      <c r="X123" s="53"/>
    </row>
    <row r="124" spans="12:24" ht="11.25" customHeight="1">
      <c r="L124" s="13" t="s">
        <v>588</v>
      </c>
      <c r="M124" s="13" t="s">
        <v>1062</v>
      </c>
      <c r="N124" s="13" t="s">
        <v>680</v>
      </c>
      <c r="O124" s="202">
        <v>13.4</v>
      </c>
      <c r="P124" s="167">
        <v>3</v>
      </c>
      <c r="Q124" s="38">
        <v>2010</v>
      </c>
      <c r="R124" s="37"/>
      <c r="U124" s="22"/>
      <c r="V124" s="53"/>
      <c r="W124" s="206"/>
      <c r="X124" s="53"/>
    </row>
    <row r="125" spans="12:24" ht="11.25" customHeight="1">
      <c r="L125" s="13" t="s">
        <v>589</v>
      </c>
      <c r="M125" s="13" t="s">
        <v>1063</v>
      </c>
      <c r="N125" s="13" t="s">
        <v>681</v>
      </c>
      <c r="O125" s="202">
        <v>46.5</v>
      </c>
      <c r="P125" s="167">
        <v>4</v>
      </c>
      <c r="Q125" s="38">
        <v>2010</v>
      </c>
      <c r="R125" s="37"/>
      <c r="U125" s="22"/>
      <c r="V125" s="53"/>
      <c r="W125" s="208"/>
      <c r="X125" s="53"/>
    </row>
    <row r="126" spans="12:24" ht="11.25" customHeight="1">
      <c r="L126" s="13" t="s">
        <v>590</v>
      </c>
      <c r="M126" s="13" t="s">
        <v>1064</v>
      </c>
      <c r="N126" s="13" t="s">
        <v>682</v>
      </c>
      <c r="O126" s="203">
        <v>181.9</v>
      </c>
      <c r="P126" s="133">
        <v>5</v>
      </c>
      <c r="Q126" s="38">
        <v>2010</v>
      </c>
      <c r="R126" s="203"/>
      <c r="U126" s="22"/>
      <c r="V126" s="53"/>
      <c r="W126" s="139"/>
      <c r="X126" s="53"/>
    </row>
    <row r="127" spans="12:24" ht="11.25" customHeight="1">
      <c r="L127" s="13" t="s">
        <v>591</v>
      </c>
      <c r="M127" s="13" t="s">
        <v>1065</v>
      </c>
      <c r="N127" s="13" t="s">
        <v>683</v>
      </c>
      <c r="O127" s="203">
        <v>29.5</v>
      </c>
      <c r="P127" s="133">
        <v>3</v>
      </c>
      <c r="Q127" s="38">
        <v>2010</v>
      </c>
      <c r="R127" s="203"/>
      <c r="U127" s="22"/>
      <c r="V127" s="53"/>
      <c r="W127" s="139"/>
      <c r="X127" s="53"/>
    </row>
    <row r="128" spans="12:24" ht="11.25" customHeight="1">
      <c r="L128" s="13" t="s">
        <v>592</v>
      </c>
      <c r="M128" s="13" t="s">
        <v>1066</v>
      </c>
      <c r="N128" s="13" t="s">
        <v>684</v>
      </c>
      <c r="O128" s="203">
        <v>30.6</v>
      </c>
      <c r="P128" s="133">
        <v>3</v>
      </c>
      <c r="Q128" s="38">
        <v>2010</v>
      </c>
      <c r="R128" s="203"/>
      <c r="U128" s="22"/>
      <c r="V128" s="53"/>
      <c r="W128" s="139"/>
      <c r="X128" s="53"/>
    </row>
    <row r="129" spans="12:24" ht="11.25" customHeight="1">
      <c r="L129" s="13" t="s">
        <v>593</v>
      </c>
      <c r="M129" s="13" t="s">
        <v>1067</v>
      </c>
      <c r="N129" s="13" t="s">
        <v>685</v>
      </c>
      <c r="O129" s="203">
        <v>208.9</v>
      </c>
      <c r="P129" s="133">
        <v>5</v>
      </c>
      <c r="Q129" s="38">
        <v>2010</v>
      </c>
      <c r="R129" s="203"/>
      <c r="U129" s="22"/>
      <c r="V129" s="53"/>
      <c r="W129" s="139"/>
      <c r="X129" s="53"/>
    </row>
    <row r="130" spans="12:24" ht="11.25" customHeight="1">
      <c r="L130" s="13" t="s">
        <v>594</v>
      </c>
      <c r="M130" s="13" t="s">
        <v>1068</v>
      </c>
      <c r="N130" s="13" t="s">
        <v>686</v>
      </c>
      <c r="O130" s="203">
        <v>73.7</v>
      </c>
      <c r="P130" s="133">
        <v>4</v>
      </c>
      <c r="Q130" s="38">
        <v>2010</v>
      </c>
      <c r="R130" s="203"/>
      <c r="U130" s="22"/>
      <c r="V130" s="53"/>
      <c r="W130" s="139"/>
      <c r="X130" s="53"/>
    </row>
    <row r="131" spans="12:24" ht="11.25" customHeight="1">
      <c r="L131" s="13" t="s">
        <v>595</v>
      </c>
      <c r="M131" s="13" t="s">
        <v>1069</v>
      </c>
      <c r="N131" s="13" t="s">
        <v>687</v>
      </c>
      <c r="O131" s="203">
        <v>286.3</v>
      </c>
      <c r="P131" s="133">
        <v>5</v>
      </c>
      <c r="Q131" s="38">
        <v>2010</v>
      </c>
      <c r="R131" s="203"/>
      <c r="U131" s="22"/>
      <c r="V131" s="53"/>
      <c r="W131" s="139"/>
      <c r="X131" s="53"/>
    </row>
    <row r="132" spans="12:24" ht="11.25" customHeight="1">
      <c r="L132" s="13" t="s">
        <v>596</v>
      </c>
      <c r="M132" s="13" t="s">
        <v>1070</v>
      </c>
      <c r="N132" s="13" t="s">
        <v>688</v>
      </c>
      <c r="O132" s="203">
        <v>4.4</v>
      </c>
      <c r="P132" s="133">
        <v>2</v>
      </c>
      <c r="Q132" s="38">
        <v>2010</v>
      </c>
      <c r="R132" s="203"/>
      <c r="U132" s="22"/>
      <c r="V132" s="53"/>
      <c r="W132" s="139"/>
      <c r="X132" s="53"/>
    </row>
    <row r="133" spans="12:24" ht="11.25" customHeight="1">
      <c r="L133" s="13" t="s">
        <v>1558</v>
      </c>
      <c r="M133" s="13" t="s">
        <v>1319</v>
      </c>
      <c r="N133" s="13" t="s">
        <v>1204</v>
      </c>
      <c r="O133" s="203" t="s">
        <v>132</v>
      </c>
      <c r="P133" s="37" t="s">
        <v>132</v>
      </c>
      <c r="Q133" s="37" t="s">
        <v>132</v>
      </c>
      <c r="R133" s="203"/>
      <c r="U133" s="22"/>
      <c r="V133" s="53"/>
      <c r="W133" s="139"/>
      <c r="X133" s="53"/>
    </row>
    <row r="134" spans="12:24" ht="11.25" customHeight="1">
      <c r="L134" s="13" t="s">
        <v>1559</v>
      </c>
      <c r="M134" s="13" t="s">
        <v>1320</v>
      </c>
      <c r="N134" s="13" t="s">
        <v>1206</v>
      </c>
      <c r="O134" s="202" t="s">
        <v>132</v>
      </c>
      <c r="P134" s="37" t="s">
        <v>132</v>
      </c>
      <c r="Q134" s="37" t="s">
        <v>132</v>
      </c>
      <c r="R134" s="37"/>
      <c r="U134" s="22"/>
      <c r="V134" s="53"/>
      <c r="W134" s="206"/>
      <c r="X134" s="53"/>
    </row>
    <row r="135" spans="12:24" ht="11.25" customHeight="1">
      <c r="L135" s="13" t="s">
        <v>1560</v>
      </c>
      <c r="M135" s="13" t="s">
        <v>1321</v>
      </c>
      <c r="N135" s="13" t="s">
        <v>1208</v>
      </c>
      <c r="O135" s="202" t="s">
        <v>132</v>
      </c>
      <c r="P135" s="37" t="s">
        <v>132</v>
      </c>
      <c r="Q135" s="37" t="s">
        <v>132</v>
      </c>
      <c r="R135" s="37"/>
      <c r="U135" s="22"/>
      <c r="V135" s="53"/>
      <c r="W135" s="206"/>
      <c r="X135" s="53"/>
    </row>
    <row r="136" spans="12:24" ht="11.25" customHeight="1">
      <c r="L136" s="13" t="s">
        <v>1561</v>
      </c>
      <c r="M136" s="13" t="s">
        <v>1322</v>
      </c>
      <c r="N136" s="13" t="s">
        <v>1210</v>
      </c>
      <c r="O136" s="202" t="s">
        <v>132</v>
      </c>
      <c r="P136" s="37" t="s">
        <v>132</v>
      </c>
      <c r="Q136" s="37" t="s">
        <v>132</v>
      </c>
      <c r="R136" s="37"/>
      <c r="U136" s="22"/>
      <c r="V136" s="53"/>
      <c r="W136" s="206"/>
      <c r="X136" s="53"/>
    </row>
    <row r="137" spans="12:24" ht="11.25" customHeight="1">
      <c r="L137" s="13" t="s">
        <v>829</v>
      </c>
      <c r="M137" s="13" t="s">
        <v>1229</v>
      </c>
      <c r="N137" s="13" t="s">
        <v>830</v>
      </c>
      <c r="O137" s="202">
        <v>75.1</v>
      </c>
      <c r="P137" s="167">
        <v>4</v>
      </c>
      <c r="Q137" s="38">
        <v>2008</v>
      </c>
      <c r="R137" s="37"/>
      <c r="U137" s="22"/>
      <c r="V137" s="53"/>
      <c r="W137" s="206"/>
      <c r="X137" s="53"/>
    </row>
    <row r="138" spans="12:24" ht="11.25" customHeight="1">
      <c r="L138" s="13" t="s">
        <v>831</v>
      </c>
      <c r="M138" s="13" t="s">
        <v>1230</v>
      </c>
      <c r="N138" s="13" t="s">
        <v>832</v>
      </c>
      <c r="O138" s="202">
        <v>229.7</v>
      </c>
      <c r="P138" s="167">
        <v>5</v>
      </c>
      <c r="Q138" s="38">
        <v>2008</v>
      </c>
      <c r="R138" s="37"/>
      <c r="U138" s="22"/>
      <c r="V138" s="53"/>
      <c r="W138" s="206"/>
      <c r="X138" s="53"/>
    </row>
    <row r="139" spans="12:24" ht="11.25" customHeight="1">
      <c r="L139" s="13" t="s">
        <v>833</v>
      </c>
      <c r="M139" s="13" t="s">
        <v>1231</v>
      </c>
      <c r="N139" s="13" t="s">
        <v>834</v>
      </c>
      <c r="O139" s="202">
        <v>307.8</v>
      </c>
      <c r="P139" s="167">
        <v>5</v>
      </c>
      <c r="Q139" s="38">
        <v>2008</v>
      </c>
      <c r="R139" s="37"/>
      <c r="U139" s="22"/>
      <c r="V139" s="53"/>
      <c r="W139" s="206"/>
      <c r="X139" s="53"/>
    </row>
    <row r="140" spans="12:24" ht="11.25" customHeight="1">
      <c r="L140" s="13" t="s">
        <v>835</v>
      </c>
      <c r="M140" s="13" t="s">
        <v>1232</v>
      </c>
      <c r="N140" s="13" t="s">
        <v>836</v>
      </c>
      <c r="O140" s="202">
        <v>0</v>
      </c>
      <c r="P140" s="167">
        <v>1</v>
      </c>
      <c r="Q140" s="38">
        <v>2008</v>
      </c>
      <c r="R140" s="37"/>
      <c r="U140" s="22"/>
      <c r="V140" s="53"/>
      <c r="W140" s="206"/>
      <c r="X140" s="53"/>
    </row>
    <row r="141" spans="12:24" ht="11.25" customHeight="1">
      <c r="L141" s="13" t="s">
        <v>837</v>
      </c>
      <c r="M141" s="13" t="s">
        <v>1233</v>
      </c>
      <c r="N141" s="13" t="s">
        <v>838</v>
      </c>
      <c r="O141" s="202">
        <v>33</v>
      </c>
      <c r="P141" s="167">
        <v>3</v>
      </c>
      <c r="Q141" s="38">
        <v>2008</v>
      </c>
      <c r="R141" s="37"/>
      <c r="U141" s="22"/>
      <c r="V141" s="53"/>
      <c r="W141" s="206"/>
      <c r="X141" s="53"/>
    </row>
    <row r="142" spans="12:24" ht="11.25" customHeight="1">
      <c r="L142" s="13" t="s">
        <v>839</v>
      </c>
      <c r="M142" s="13" t="s">
        <v>1234</v>
      </c>
      <c r="N142" s="13" t="s">
        <v>840</v>
      </c>
      <c r="O142" s="202">
        <v>278.7</v>
      </c>
      <c r="P142" s="167">
        <v>5</v>
      </c>
      <c r="Q142" s="38">
        <v>2008</v>
      </c>
      <c r="R142" s="37"/>
      <c r="U142" s="22"/>
      <c r="V142" s="53"/>
      <c r="W142" s="206"/>
      <c r="X142" s="53"/>
    </row>
    <row r="143" spans="12:24" ht="11.25" customHeight="1">
      <c r="L143" s="19" t="s">
        <v>841</v>
      </c>
      <c r="M143" s="19" t="s">
        <v>1235</v>
      </c>
      <c r="N143" s="13" t="s">
        <v>842</v>
      </c>
      <c r="O143" s="202">
        <v>250.2</v>
      </c>
      <c r="P143" s="167">
        <v>5</v>
      </c>
      <c r="Q143" s="38">
        <v>2008</v>
      </c>
      <c r="R143" s="37"/>
      <c r="U143" s="171"/>
      <c r="V143" s="53"/>
      <c r="W143" s="206"/>
      <c r="X143" s="53"/>
    </row>
    <row r="144" spans="12:24" ht="11.25" customHeight="1">
      <c r="L144" s="19" t="s">
        <v>843</v>
      </c>
      <c r="M144" s="19" t="s">
        <v>1236</v>
      </c>
      <c r="N144" s="19" t="s">
        <v>844</v>
      </c>
      <c r="O144" s="202">
        <v>126.9</v>
      </c>
      <c r="P144" s="167">
        <v>5</v>
      </c>
      <c r="Q144" s="38">
        <v>2008</v>
      </c>
      <c r="R144" s="37"/>
      <c r="U144" s="171"/>
      <c r="V144" s="53"/>
      <c r="W144" s="206"/>
      <c r="X144" s="53"/>
    </row>
    <row r="145" spans="12:24" ht="11.25" customHeight="1">
      <c r="L145" s="13" t="s">
        <v>597</v>
      </c>
      <c r="M145" s="13" t="s">
        <v>1071</v>
      </c>
      <c r="N145" s="13" t="s">
        <v>689</v>
      </c>
      <c r="O145" s="202">
        <v>25.9</v>
      </c>
      <c r="P145" s="167">
        <v>3</v>
      </c>
      <c r="Q145" s="37" t="s">
        <v>132</v>
      </c>
      <c r="R145" s="37"/>
      <c r="U145" s="22"/>
      <c r="V145" s="53"/>
      <c r="W145" s="207"/>
      <c r="X145" s="53"/>
    </row>
    <row r="146" spans="12:24" ht="11.25" customHeight="1">
      <c r="L146" s="19" t="s">
        <v>598</v>
      </c>
      <c r="M146" s="19" t="s">
        <v>1072</v>
      </c>
      <c r="N146" s="19" t="s">
        <v>690</v>
      </c>
      <c r="O146" s="202">
        <v>34.5</v>
      </c>
      <c r="P146" s="167">
        <v>3</v>
      </c>
      <c r="Q146" s="38">
        <v>2010</v>
      </c>
      <c r="R146" s="37"/>
      <c r="U146" s="171"/>
      <c r="V146" s="53"/>
      <c r="W146" s="206"/>
      <c r="X146" s="53"/>
    </row>
    <row r="147" spans="12:24" ht="11.25" customHeight="1">
      <c r="L147" s="19" t="s">
        <v>599</v>
      </c>
      <c r="M147" s="19" t="s">
        <v>1073</v>
      </c>
      <c r="N147" s="19" t="s">
        <v>691</v>
      </c>
      <c r="O147" s="202">
        <v>0.1</v>
      </c>
      <c r="P147" s="167">
        <v>1</v>
      </c>
      <c r="Q147" s="38">
        <v>2010</v>
      </c>
      <c r="R147" s="37"/>
      <c r="U147" s="171"/>
      <c r="V147" s="53"/>
      <c r="W147" s="206"/>
      <c r="X147" s="53"/>
    </row>
    <row r="148" spans="12:24" ht="11.25" customHeight="1">
      <c r="L148" s="19" t="s">
        <v>600</v>
      </c>
      <c r="M148" s="19" t="s">
        <v>1074</v>
      </c>
      <c r="N148" s="19" t="s">
        <v>692</v>
      </c>
      <c r="O148" s="202">
        <v>0.1</v>
      </c>
      <c r="P148" s="167">
        <v>1</v>
      </c>
      <c r="Q148" s="38">
        <v>2010</v>
      </c>
      <c r="R148" s="37"/>
      <c r="U148" s="171"/>
      <c r="V148" s="53"/>
      <c r="W148" s="206"/>
      <c r="X148" s="53"/>
    </row>
    <row r="149" spans="12:24" ht="11.25" customHeight="1">
      <c r="L149" s="19" t="s">
        <v>601</v>
      </c>
      <c r="M149" s="19" t="s">
        <v>1075</v>
      </c>
      <c r="N149" s="19" t="s">
        <v>693</v>
      </c>
      <c r="O149" s="202">
        <v>0.1</v>
      </c>
      <c r="P149" s="167">
        <v>1</v>
      </c>
      <c r="Q149" s="38">
        <v>2010</v>
      </c>
      <c r="R149" s="37"/>
      <c r="U149" s="171"/>
      <c r="V149" s="53"/>
      <c r="W149" s="206"/>
      <c r="X149" s="53"/>
    </row>
    <row r="150" spans="12:24" ht="11.25" customHeight="1">
      <c r="L150" s="19" t="s">
        <v>602</v>
      </c>
      <c r="M150" s="19" t="s">
        <v>1076</v>
      </c>
      <c r="N150" s="19" t="s">
        <v>694</v>
      </c>
      <c r="O150" s="202">
        <v>0.3</v>
      </c>
      <c r="P150" s="167">
        <v>1</v>
      </c>
      <c r="Q150" s="37" t="s">
        <v>132</v>
      </c>
      <c r="R150" s="37"/>
      <c r="U150" s="171"/>
      <c r="V150" s="53"/>
      <c r="W150" s="206"/>
      <c r="X150" s="53"/>
    </row>
    <row r="151" spans="12:24" ht="11.25" customHeight="1">
      <c r="L151" s="19" t="s">
        <v>603</v>
      </c>
      <c r="M151" s="19" t="s">
        <v>1077</v>
      </c>
      <c r="N151" s="19" t="s">
        <v>695</v>
      </c>
      <c r="O151" s="202">
        <v>0</v>
      </c>
      <c r="P151" s="167">
        <v>1</v>
      </c>
      <c r="Q151" s="37" t="s">
        <v>132</v>
      </c>
      <c r="R151" s="37"/>
      <c r="U151" s="171"/>
      <c r="V151" s="53"/>
      <c r="W151" s="208"/>
      <c r="X151" s="53"/>
    </row>
    <row r="152" spans="12:24" ht="11.25" customHeight="1">
      <c r="L152" s="19" t="s">
        <v>604</v>
      </c>
      <c r="M152" s="19" t="s">
        <v>1078</v>
      </c>
      <c r="N152" s="19" t="s">
        <v>696</v>
      </c>
      <c r="O152" s="202">
        <v>0</v>
      </c>
      <c r="P152" s="167">
        <v>1</v>
      </c>
      <c r="Q152" s="37" t="s">
        <v>132</v>
      </c>
      <c r="R152" s="37"/>
      <c r="U152" s="171"/>
      <c r="V152" s="53"/>
      <c r="W152" s="206"/>
      <c r="X152" s="53"/>
    </row>
    <row r="153" spans="12:24" ht="11.25" customHeight="1">
      <c r="L153" s="19" t="s">
        <v>605</v>
      </c>
      <c r="M153" s="19" t="s">
        <v>1079</v>
      </c>
      <c r="N153" s="19" t="s">
        <v>697</v>
      </c>
      <c r="O153" s="202">
        <v>0</v>
      </c>
      <c r="P153" s="167">
        <v>1</v>
      </c>
      <c r="Q153" s="37" t="s">
        <v>132</v>
      </c>
      <c r="R153" s="37"/>
      <c r="U153" s="171"/>
      <c r="V153" s="53"/>
      <c r="W153" s="206"/>
      <c r="X153" s="53"/>
    </row>
    <row r="154" spans="12:24" ht="11.25" customHeight="1">
      <c r="L154" s="13" t="s">
        <v>606</v>
      </c>
      <c r="M154" s="13" t="s">
        <v>1237</v>
      </c>
      <c r="N154" s="13" t="s">
        <v>698</v>
      </c>
      <c r="O154" s="202">
        <v>23.7</v>
      </c>
      <c r="P154" s="167">
        <v>3</v>
      </c>
      <c r="Q154" s="37" t="s">
        <v>132</v>
      </c>
      <c r="R154" s="37"/>
      <c r="U154" s="22"/>
      <c r="V154" s="53"/>
      <c r="W154" s="206"/>
      <c r="X154" s="53"/>
    </row>
    <row r="155" spans="12:24" ht="11.25" customHeight="1">
      <c r="L155" s="13" t="s">
        <v>607</v>
      </c>
      <c r="M155" s="13" t="s">
        <v>1238</v>
      </c>
      <c r="N155" s="13" t="s">
        <v>699</v>
      </c>
      <c r="O155" s="202">
        <v>0</v>
      </c>
      <c r="P155" s="167">
        <v>1</v>
      </c>
      <c r="Q155" s="37" t="s">
        <v>132</v>
      </c>
      <c r="R155" s="37"/>
      <c r="U155" s="22"/>
      <c r="V155" s="53"/>
      <c r="W155" s="206"/>
      <c r="X155" s="53"/>
    </row>
    <row r="156" spans="12:24" ht="11.25" customHeight="1">
      <c r="L156" s="13" t="s">
        <v>608</v>
      </c>
      <c r="M156" s="13" t="s">
        <v>1080</v>
      </c>
      <c r="N156" s="13" t="s">
        <v>700</v>
      </c>
      <c r="O156" s="202">
        <v>7.7</v>
      </c>
      <c r="P156" s="167">
        <v>2</v>
      </c>
      <c r="Q156" s="37" t="s">
        <v>132</v>
      </c>
      <c r="R156" s="37"/>
      <c r="U156" s="22"/>
      <c r="V156" s="53"/>
      <c r="W156" s="208"/>
      <c r="X156" s="53"/>
    </row>
    <row r="157" spans="12:24" ht="11.25" customHeight="1">
      <c r="L157" s="13" t="s">
        <v>609</v>
      </c>
      <c r="M157" s="13" t="s">
        <v>1081</v>
      </c>
      <c r="N157" s="13" t="s">
        <v>701</v>
      </c>
      <c r="O157" s="202">
        <v>3.8</v>
      </c>
      <c r="P157" s="167">
        <v>2</v>
      </c>
      <c r="Q157" s="37" t="s">
        <v>132</v>
      </c>
      <c r="R157" s="37"/>
      <c r="U157" s="22"/>
      <c r="V157" s="53"/>
      <c r="W157" s="206"/>
      <c r="X157" s="53"/>
    </row>
    <row r="158" spans="12:24" ht="11.25" customHeight="1">
      <c r="L158" s="13" t="s">
        <v>610</v>
      </c>
      <c r="M158" s="13" t="s">
        <v>1082</v>
      </c>
      <c r="N158" s="13" t="s">
        <v>702</v>
      </c>
      <c r="O158" s="202">
        <v>222.2</v>
      </c>
      <c r="P158" s="167">
        <v>5</v>
      </c>
      <c r="Q158" s="37" t="s">
        <v>132</v>
      </c>
      <c r="R158" s="37"/>
      <c r="U158" s="22"/>
      <c r="V158" s="53"/>
      <c r="W158" s="206"/>
      <c r="X158" s="53"/>
    </row>
    <row r="159" spans="12:24" ht="11.25" customHeight="1">
      <c r="L159" s="13" t="s">
        <v>611</v>
      </c>
      <c r="M159" s="13" t="s">
        <v>1083</v>
      </c>
      <c r="N159" s="13" t="s">
        <v>703</v>
      </c>
      <c r="O159" s="202">
        <v>21</v>
      </c>
      <c r="P159" s="167">
        <v>3</v>
      </c>
      <c r="Q159" s="37" t="s">
        <v>132</v>
      </c>
      <c r="R159" s="37"/>
      <c r="U159" s="22"/>
      <c r="V159" s="53"/>
      <c r="W159" s="208"/>
      <c r="X159" s="53"/>
    </row>
    <row r="160" spans="12:24" ht="11.25" customHeight="1">
      <c r="L160" s="13" t="s">
        <v>612</v>
      </c>
      <c r="M160" s="13" t="s">
        <v>1084</v>
      </c>
      <c r="N160" s="13" t="s">
        <v>704</v>
      </c>
      <c r="O160" s="202">
        <v>0</v>
      </c>
      <c r="P160" s="167">
        <v>1</v>
      </c>
      <c r="Q160" s="37" t="s">
        <v>132</v>
      </c>
      <c r="R160" s="37"/>
      <c r="U160" s="22"/>
      <c r="V160" s="53"/>
      <c r="W160" s="208"/>
      <c r="X160" s="53"/>
    </row>
    <row r="161" spans="12:24" ht="11.25" customHeight="1">
      <c r="L161" s="13" t="s">
        <v>613</v>
      </c>
      <c r="M161" s="13" t="s">
        <v>1085</v>
      </c>
      <c r="N161" s="13" t="s">
        <v>705</v>
      </c>
      <c r="O161" s="202">
        <v>6.6</v>
      </c>
      <c r="P161" s="167">
        <v>2</v>
      </c>
      <c r="Q161" s="38">
        <v>2010</v>
      </c>
      <c r="R161" s="37"/>
      <c r="U161" s="22"/>
      <c r="V161" s="53"/>
      <c r="W161" s="206"/>
      <c r="X161" s="53"/>
    </row>
    <row r="162" spans="12:24" ht="11.25" customHeight="1">
      <c r="L162" s="13" t="s">
        <v>614</v>
      </c>
      <c r="M162" s="13" t="s">
        <v>1086</v>
      </c>
      <c r="N162" s="13" t="s">
        <v>706</v>
      </c>
      <c r="O162" s="202">
        <v>183.2</v>
      </c>
      <c r="P162" s="167">
        <v>5</v>
      </c>
      <c r="Q162" s="38">
        <v>2010</v>
      </c>
      <c r="R162" s="37"/>
      <c r="U162" s="22"/>
      <c r="V162" s="53"/>
      <c r="W162" s="206"/>
      <c r="X162" s="53"/>
    </row>
    <row r="163" spans="12:24" ht="11.25" customHeight="1">
      <c r="L163" s="13" t="s">
        <v>615</v>
      </c>
      <c r="M163" s="13" t="s">
        <v>1087</v>
      </c>
      <c r="N163" s="13" t="s">
        <v>707</v>
      </c>
      <c r="O163" s="202">
        <v>266.5</v>
      </c>
      <c r="P163" s="167">
        <v>5</v>
      </c>
      <c r="Q163" s="38">
        <v>2010</v>
      </c>
      <c r="R163" s="37"/>
      <c r="U163" s="22"/>
      <c r="V163" s="53"/>
      <c r="W163" s="206"/>
      <c r="X163" s="53"/>
    </row>
    <row r="164" spans="12:24" ht="11.25" customHeight="1">
      <c r="L164" s="13" t="s">
        <v>616</v>
      </c>
      <c r="M164" s="13" t="s">
        <v>1088</v>
      </c>
      <c r="N164" s="13" t="s">
        <v>708</v>
      </c>
      <c r="O164" s="202">
        <v>0</v>
      </c>
      <c r="P164" s="167">
        <v>1</v>
      </c>
      <c r="Q164" s="38">
        <v>2010</v>
      </c>
      <c r="R164" s="37"/>
      <c r="U164" s="22"/>
      <c r="V164" s="53"/>
      <c r="W164" s="206"/>
      <c r="X164" s="53"/>
    </row>
    <row r="165" spans="12:24" ht="11.25" customHeight="1">
      <c r="L165" s="13" t="s">
        <v>845</v>
      </c>
      <c r="M165" s="13" t="s">
        <v>1089</v>
      </c>
      <c r="N165" s="13" t="s">
        <v>846</v>
      </c>
      <c r="O165" s="202" t="s">
        <v>132</v>
      </c>
      <c r="P165" s="37" t="s">
        <v>132</v>
      </c>
      <c r="Q165" s="37" t="s">
        <v>132</v>
      </c>
      <c r="R165" s="37"/>
      <c r="U165" s="22"/>
      <c r="V165" s="53"/>
      <c r="W165" s="206"/>
      <c r="X165" s="53"/>
    </row>
    <row r="166" spans="12:24" ht="11.25" customHeight="1">
      <c r="L166" s="13" t="s">
        <v>847</v>
      </c>
      <c r="M166" s="13" t="s">
        <v>1090</v>
      </c>
      <c r="N166" s="13" t="s">
        <v>848</v>
      </c>
      <c r="O166" s="202" t="s">
        <v>132</v>
      </c>
      <c r="P166" s="37" t="s">
        <v>132</v>
      </c>
      <c r="Q166" s="37" t="s">
        <v>132</v>
      </c>
      <c r="R166" s="37"/>
      <c r="U166" s="22"/>
      <c r="V166" s="53"/>
      <c r="W166" s="206"/>
      <c r="X166" s="53"/>
    </row>
    <row r="167" spans="12:24" ht="11.25" customHeight="1">
      <c r="L167" s="13" t="s">
        <v>849</v>
      </c>
      <c r="M167" s="13" t="s">
        <v>1091</v>
      </c>
      <c r="N167" s="13" t="s">
        <v>850</v>
      </c>
      <c r="O167" s="203" t="s">
        <v>132</v>
      </c>
      <c r="P167" s="37" t="s">
        <v>132</v>
      </c>
      <c r="Q167" s="37" t="s">
        <v>132</v>
      </c>
      <c r="R167" s="203"/>
      <c r="U167" s="22"/>
      <c r="V167" s="53"/>
      <c r="W167" s="139"/>
      <c r="X167" s="53"/>
    </row>
    <row r="168" spans="12:24" ht="11.25" customHeight="1">
      <c r="L168" s="13" t="s">
        <v>851</v>
      </c>
      <c r="M168" s="13" t="s">
        <v>1092</v>
      </c>
      <c r="N168" s="13" t="s">
        <v>852</v>
      </c>
      <c r="O168" s="203" t="s">
        <v>132</v>
      </c>
      <c r="P168" s="37" t="s">
        <v>132</v>
      </c>
      <c r="Q168" s="37" t="s">
        <v>132</v>
      </c>
      <c r="R168" s="203"/>
      <c r="U168" s="22"/>
      <c r="V168" s="53"/>
      <c r="W168" s="139"/>
      <c r="X168" s="53"/>
    </row>
    <row r="169" spans="12:24" ht="11.25" customHeight="1">
      <c r="L169" s="13" t="s">
        <v>853</v>
      </c>
      <c r="M169" s="13" t="s">
        <v>1093</v>
      </c>
      <c r="N169" s="13" t="s">
        <v>854</v>
      </c>
      <c r="O169" s="203" t="s">
        <v>132</v>
      </c>
      <c r="P169" s="37" t="s">
        <v>132</v>
      </c>
      <c r="Q169" s="37" t="s">
        <v>132</v>
      </c>
      <c r="R169" s="203"/>
      <c r="U169" s="22"/>
      <c r="V169" s="53"/>
      <c r="W169" s="139"/>
      <c r="X169" s="53"/>
    </row>
    <row r="170" spans="12:24" ht="11.25" customHeight="1">
      <c r="L170" s="13" t="s">
        <v>855</v>
      </c>
      <c r="M170" s="13" t="s">
        <v>1094</v>
      </c>
      <c r="N170" s="13" t="s">
        <v>856</v>
      </c>
      <c r="O170" s="203" t="s">
        <v>132</v>
      </c>
      <c r="P170" s="37" t="s">
        <v>132</v>
      </c>
      <c r="Q170" s="37" t="s">
        <v>132</v>
      </c>
      <c r="R170" s="203"/>
      <c r="U170" s="22"/>
      <c r="V170" s="53"/>
      <c r="W170" s="139"/>
      <c r="X170" s="53"/>
    </row>
    <row r="171" spans="12:24" ht="11.25" customHeight="1">
      <c r="L171" s="13" t="s">
        <v>857</v>
      </c>
      <c r="M171" s="13" t="s">
        <v>1239</v>
      </c>
      <c r="N171" s="13" t="s">
        <v>858</v>
      </c>
      <c r="O171" s="203" t="s">
        <v>132</v>
      </c>
      <c r="P171" s="37" t="s">
        <v>132</v>
      </c>
      <c r="Q171" s="37" t="s">
        <v>132</v>
      </c>
      <c r="R171" s="203"/>
      <c r="U171" s="22"/>
      <c r="V171" s="53"/>
      <c r="W171" s="139"/>
      <c r="X171" s="53"/>
    </row>
    <row r="172" spans="12:24" ht="11.25" customHeight="1">
      <c r="L172" s="13" t="s">
        <v>859</v>
      </c>
      <c r="M172" s="13" t="s">
        <v>1240</v>
      </c>
      <c r="N172" s="13" t="s">
        <v>860</v>
      </c>
      <c r="O172" s="202" t="s">
        <v>132</v>
      </c>
      <c r="P172" s="37" t="s">
        <v>132</v>
      </c>
      <c r="Q172" s="37" t="s">
        <v>132</v>
      </c>
      <c r="R172" s="37"/>
      <c r="U172" s="22"/>
      <c r="V172" s="53"/>
      <c r="W172" s="207"/>
      <c r="X172" s="53"/>
    </row>
    <row r="173" spans="12:24" ht="11.25" customHeight="1">
      <c r="L173" s="13" t="s">
        <v>1389</v>
      </c>
      <c r="M173" s="13" t="s">
        <v>1291</v>
      </c>
      <c r="N173" s="13" t="s">
        <v>1487</v>
      </c>
      <c r="O173" s="202" t="s">
        <v>132</v>
      </c>
      <c r="P173" s="37" t="s">
        <v>132</v>
      </c>
      <c r="Q173" s="37" t="s">
        <v>132</v>
      </c>
      <c r="R173" s="37"/>
      <c r="U173" s="22"/>
      <c r="V173" s="53"/>
      <c r="W173" s="207"/>
      <c r="X173" s="53"/>
    </row>
    <row r="174" spans="12:24" ht="11.25" customHeight="1">
      <c r="L174" s="19" t="s">
        <v>1390</v>
      </c>
      <c r="M174" s="19" t="s">
        <v>1292</v>
      </c>
      <c r="N174" s="19" t="s">
        <v>1488</v>
      </c>
      <c r="O174" s="202" t="s">
        <v>132</v>
      </c>
      <c r="P174" s="37" t="s">
        <v>132</v>
      </c>
      <c r="Q174" s="37" t="s">
        <v>132</v>
      </c>
      <c r="R174" s="37"/>
      <c r="U174" s="171"/>
      <c r="V174" s="53"/>
      <c r="W174" s="206"/>
      <c r="X174" s="53"/>
    </row>
    <row r="175" spans="12:24" ht="11.25" customHeight="1">
      <c r="L175" s="19" t="s">
        <v>1391</v>
      </c>
      <c r="M175" s="19" t="s">
        <v>1293</v>
      </c>
      <c r="N175" s="19" t="s">
        <v>1489</v>
      </c>
      <c r="O175" s="202" t="s">
        <v>132</v>
      </c>
      <c r="P175" s="37" t="s">
        <v>132</v>
      </c>
      <c r="Q175" s="37" t="s">
        <v>132</v>
      </c>
      <c r="R175" s="37"/>
      <c r="U175" s="171"/>
      <c r="V175" s="53"/>
      <c r="W175" s="206"/>
      <c r="X175" s="53"/>
    </row>
    <row r="176" spans="12:24" ht="11.25" customHeight="1">
      <c r="L176" s="19" t="s">
        <v>1392</v>
      </c>
      <c r="M176" s="19" t="s">
        <v>1294</v>
      </c>
      <c r="N176" s="19" t="s">
        <v>1490</v>
      </c>
      <c r="O176" s="202" t="s">
        <v>132</v>
      </c>
      <c r="P176" s="37" t="s">
        <v>132</v>
      </c>
      <c r="Q176" s="37" t="s">
        <v>132</v>
      </c>
      <c r="R176" s="37"/>
      <c r="U176" s="171"/>
      <c r="V176" s="53"/>
      <c r="W176" s="206"/>
      <c r="X176" s="53"/>
    </row>
    <row r="177" spans="12:24" ht="11.25" customHeight="1">
      <c r="L177" s="19" t="s">
        <v>1393</v>
      </c>
      <c r="M177" s="19" t="s">
        <v>1295</v>
      </c>
      <c r="N177" s="19" t="s">
        <v>1491</v>
      </c>
      <c r="O177" s="203" t="s">
        <v>132</v>
      </c>
      <c r="P177" s="37" t="s">
        <v>132</v>
      </c>
      <c r="Q177" s="37" t="s">
        <v>132</v>
      </c>
      <c r="U177" s="173"/>
      <c r="V177" s="173"/>
      <c r="W177" s="173"/>
      <c r="X177" s="173"/>
    </row>
    <row r="178" spans="12:24" ht="11.25" customHeight="1">
      <c r="L178" s="19" t="s">
        <v>1394</v>
      </c>
      <c r="M178" s="19" t="s">
        <v>1296</v>
      </c>
      <c r="N178" s="19" t="s">
        <v>1492</v>
      </c>
      <c r="O178" s="203" t="s">
        <v>132</v>
      </c>
      <c r="P178" s="37" t="s">
        <v>132</v>
      </c>
      <c r="Q178" s="37" t="s">
        <v>132</v>
      </c>
      <c r="U178" s="173"/>
      <c r="V178" s="173"/>
      <c r="W178" s="173"/>
      <c r="X178" s="173"/>
    </row>
    <row r="179" spans="12:24" ht="11.25" customHeight="1">
      <c r="L179" s="19" t="s">
        <v>1395</v>
      </c>
      <c r="M179" s="19" t="s">
        <v>1297</v>
      </c>
      <c r="N179" s="19" t="s">
        <v>1493</v>
      </c>
      <c r="O179" s="203" t="s">
        <v>132</v>
      </c>
      <c r="P179" s="37" t="s">
        <v>132</v>
      </c>
      <c r="Q179" s="37" t="s">
        <v>132</v>
      </c>
      <c r="U179" s="173"/>
      <c r="V179" s="173"/>
      <c r="W179" s="173"/>
      <c r="X179" s="173"/>
    </row>
    <row r="180" spans="12:24" ht="11.25" customHeight="1">
      <c r="L180" s="19" t="s">
        <v>1396</v>
      </c>
      <c r="M180" s="19" t="s">
        <v>1298</v>
      </c>
      <c r="N180" s="19" t="s">
        <v>1494</v>
      </c>
      <c r="O180" s="203" t="s">
        <v>132</v>
      </c>
      <c r="P180" s="37" t="s">
        <v>132</v>
      </c>
      <c r="Q180" s="37" t="s">
        <v>132</v>
      </c>
      <c r="U180" s="173"/>
      <c r="V180" s="173"/>
      <c r="W180" s="173"/>
      <c r="X180" s="173"/>
    </row>
    <row r="181" spans="12:24" ht="11.25" customHeight="1">
      <c r="L181" s="19" t="s">
        <v>1397</v>
      </c>
      <c r="M181" s="19" t="s">
        <v>1299</v>
      </c>
      <c r="N181" s="19" t="s">
        <v>1495</v>
      </c>
      <c r="O181" s="203" t="s">
        <v>132</v>
      </c>
      <c r="P181" s="37" t="s">
        <v>132</v>
      </c>
      <c r="Q181" s="37" t="s">
        <v>132</v>
      </c>
      <c r="U181" s="173"/>
      <c r="V181" s="173"/>
      <c r="W181" s="173"/>
      <c r="X181" s="173"/>
    </row>
    <row r="182" spans="12:24" ht="11.25" customHeight="1">
      <c r="L182" s="19" t="s">
        <v>1398</v>
      </c>
      <c r="M182" s="19" t="s">
        <v>1300</v>
      </c>
      <c r="N182" s="19" t="s">
        <v>1496</v>
      </c>
      <c r="O182" s="203" t="s">
        <v>132</v>
      </c>
      <c r="P182" s="37" t="s">
        <v>132</v>
      </c>
      <c r="Q182" s="37" t="s">
        <v>132</v>
      </c>
      <c r="U182" s="173"/>
      <c r="V182" s="173"/>
      <c r="W182" s="173"/>
      <c r="X182" s="173"/>
    </row>
    <row r="183" spans="12:24" ht="11.25" customHeight="1">
      <c r="L183" s="19" t="s">
        <v>1399</v>
      </c>
      <c r="M183" s="19" t="s">
        <v>1301</v>
      </c>
      <c r="N183" s="19" t="s">
        <v>1497</v>
      </c>
      <c r="O183" s="203" t="s">
        <v>132</v>
      </c>
      <c r="P183" s="37" t="s">
        <v>132</v>
      </c>
      <c r="Q183" s="37" t="s">
        <v>132</v>
      </c>
      <c r="U183" s="173"/>
      <c r="V183" s="173"/>
      <c r="W183" s="173"/>
      <c r="X183" s="173"/>
    </row>
    <row r="184" spans="12:24" ht="11.25" customHeight="1">
      <c r="L184" s="19" t="s">
        <v>1400</v>
      </c>
      <c r="M184" s="19" t="s">
        <v>1302</v>
      </c>
      <c r="N184" s="19" t="s">
        <v>1498</v>
      </c>
      <c r="O184" s="203" t="s">
        <v>132</v>
      </c>
      <c r="P184" s="37" t="s">
        <v>132</v>
      </c>
      <c r="Q184" s="37" t="s">
        <v>132</v>
      </c>
      <c r="U184" s="173"/>
      <c r="V184" s="173"/>
      <c r="W184" s="173"/>
      <c r="X184" s="173"/>
    </row>
    <row r="185" spans="12:24" ht="11.25" customHeight="1">
      <c r="L185" s="19" t="s">
        <v>1401</v>
      </c>
      <c r="M185" s="19" t="s">
        <v>1303</v>
      </c>
      <c r="N185" s="19" t="s">
        <v>1499</v>
      </c>
      <c r="O185" s="203" t="s">
        <v>132</v>
      </c>
      <c r="P185" s="37" t="s">
        <v>132</v>
      </c>
      <c r="Q185" s="37" t="s">
        <v>132</v>
      </c>
      <c r="U185" s="173"/>
      <c r="V185" s="173"/>
      <c r="W185" s="173"/>
      <c r="X185" s="173"/>
    </row>
    <row r="186" spans="12:24" ht="11.25" customHeight="1">
      <c r="L186" s="19" t="s">
        <v>1402</v>
      </c>
      <c r="M186" s="19" t="s">
        <v>1304</v>
      </c>
      <c r="N186" s="19" t="s">
        <v>1500</v>
      </c>
      <c r="O186" s="203" t="s">
        <v>132</v>
      </c>
      <c r="P186" s="37" t="s">
        <v>132</v>
      </c>
      <c r="Q186" s="37" t="s">
        <v>132</v>
      </c>
      <c r="U186" s="173"/>
      <c r="V186" s="173"/>
      <c r="W186" s="173"/>
      <c r="X186" s="173"/>
    </row>
    <row r="187" spans="12:24" ht="11.25" customHeight="1">
      <c r="L187" s="19" t="s">
        <v>1403</v>
      </c>
      <c r="M187" s="19" t="s">
        <v>1305</v>
      </c>
      <c r="N187" s="19" t="s">
        <v>1501</v>
      </c>
      <c r="O187" s="203" t="s">
        <v>132</v>
      </c>
      <c r="P187" s="37" t="s">
        <v>132</v>
      </c>
      <c r="Q187" s="37" t="s">
        <v>132</v>
      </c>
      <c r="U187" s="173"/>
      <c r="V187" s="173"/>
      <c r="W187" s="173"/>
      <c r="X187" s="173"/>
    </row>
    <row r="188" spans="12:24" ht="11.25" customHeight="1">
      <c r="L188" s="19" t="s">
        <v>1404</v>
      </c>
      <c r="M188" s="19" t="s">
        <v>1306</v>
      </c>
      <c r="N188" s="19" t="s">
        <v>1502</v>
      </c>
      <c r="O188" s="203" t="s">
        <v>132</v>
      </c>
      <c r="P188" s="37" t="s">
        <v>132</v>
      </c>
      <c r="Q188" s="37" t="s">
        <v>132</v>
      </c>
      <c r="U188" s="173"/>
      <c r="V188" s="173"/>
      <c r="W188" s="173"/>
      <c r="X188" s="173"/>
    </row>
    <row r="189" spans="12:24" ht="11.25" customHeight="1">
      <c r="L189" s="19" t="s">
        <v>1405</v>
      </c>
      <c r="M189" s="19" t="s">
        <v>1307</v>
      </c>
      <c r="N189" s="19" t="s">
        <v>1503</v>
      </c>
      <c r="O189" s="203" t="s">
        <v>132</v>
      </c>
      <c r="P189" s="37" t="s">
        <v>132</v>
      </c>
      <c r="Q189" s="37" t="s">
        <v>132</v>
      </c>
      <c r="U189" s="173"/>
      <c r="V189" s="173"/>
      <c r="W189" s="173"/>
      <c r="X189" s="173"/>
    </row>
    <row r="190" spans="12:24" ht="11.25" customHeight="1">
      <c r="L190" s="13" t="s">
        <v>617</v>
      </c>
      <c r="M190" s="13" t="s">
        <v>1095</v>
      </c>
      <c r="N190" s="13" t="s">
        <v>709</v>
      </c>
      <c r="O190" s="203">
        <v>11.8</v>
      </c>
      <c r="P190" s="169">
        <v>3</v>
      </c>
      <c r="Q190" s="38">
        <v>2008</v>
      </c>
      <c r="U190" s="173"/>
      <c r="V190" s="173"/>
      <c r="W190" s="173"/>
      <c r="X190" s="173"/>
    </row>
    <row r="191" spans="12:24" ht="11.25" customHeight="1">
      <c r="L191" s="13" t="s">
        <v>618</v>
      </c>
      <c r="M191" s="13" t="s">
        <v>1096</v>
      </c>
      <c r="N191" s="13" t="s">
        <v>710</v>
      </c>
      <c r="O191" s="203">
        <v>53.4</v>
      </c>
      <c r="P191" s="169">
        <v>4</v>
      </c>
      <c r="Q191" s="38">
        <v>2008</v>
      </c>
      <c r="U191" s="173"/>
      <c r="V191" s="173"/>
      <c r="W191" s="173"/>
      <c r="X191" s="173"/>
    </row>
    <row r="192" spans="12:24" ht="11.25" customHeight="1">
      <c r="L192" s="13" t="s">
        <v>619</v>
      </c>
      <c r="M192" s="13" t="s">
        <v>1097</v>
      </c>
      <c r="N192" s="13" t="s">
        <v>711</v>
      </c>
      <c r="O192" s="203">
        <v>95.3</v>
      </c>
      <c r="P192" s="169">
        <v>4</v>
      </c>
      <c r="Q192" s="38">
        <v>2008</v>
      </c>
      <c r="U192" s="173"/>
      <c r="V192" s="173"/>
      <c r="W192" s="173"/>
      <c r="X192" s="173"/>
    </row>
    <row r="193" spans="12:24" ht="11.25" customHeight="1">
      <c r="L193" s="13" t="s">
        <v>620</v>
      </c>
      <c r="M193" s="13" t="s">
        <v>1098</v>
      </c>
      <c r="N193" s="13" t="s">
        <v>712</v>
      </c>
      <c r="O193" s="203">
        <v>61.5</v>
      </c>
      <c r="P193" s="169">
        <v>4</v>
      </c>
      <c r="Q193" s="38">
        <v>2008</v>
      </c>
      <c r="U193" s="173"/>
      <c r="V193" s="173"/>
      <c r="W193" s="173"/>
      <c r="X193" s="173"/>
    </row>
    <row r="194" spans="12:24" ht="11.25" customHeight="1">
      <c r="L194" s="13" t="s">
        <v>621</v>
      </c>
      <c r="M194" s="13" t="s">
        <v>1099</v>
      </c>
      <c r="N194" s="13" t="s">
        <v>713</v>
      </c>
      <c r="O194" s="203">
        <v>240.6</v>
      </c>
      <c r="P194" s="169">
        <v>5</v>
      </c>
      <c r="Q194" s="38">
        <v>2008</v>
      </c>
      <c r="U194" s="173"/>
      <c r="V194" s="173"/>
      <c r="W194" s="173"/>
      <c r="X194" s="173"/>
    </row>
    <row r="195" spans="12:24" ht="11.25" customHeight="1">
      <c r="L195" s="13" t="s">
        <v>622</v>
      </c>
      <c r="M195" s="13" t="s">
        <v>1100</v>
      </c>
      <c r="N195" s="13" t="s">
        <v>714</v>
      </c>
      <c r="O195" s="203">
        <v>12.4</v>
      </c>
      <c r="P195" s="169">
        <v>3</v>
      </c>
      <c r="Q195" s="38">
        <v>2008</v>
      </c>
      <c r="U195" s="173"/>
      <c r="V195" s="173"/>
      <c r="W195" s="173"/>
      <c r="X195" s="173"/>
    </row>
    <row r="196" spans="12:24" ht="11.25" customHeight="1">
      <c r="L196" s="13" t="s">
        <v>623</v>
      </c>
      <c r="M196" s="13" t="s">
        <v>1101</v>
      </c>
      <c r="N196" s="13" t="s">
        <v>715</v>
      </c>
      <c r="O196" s="203">
        <v>44.7</v>
      </c>
      <c r="P196" s="169">
        <v>4</v>
      </c>
      <c r="Q196" s="38">
        <v>2008</v>
      </c>
      <c r="U196" s="173"/>
      <c r="V196" s="173"/>
      <c r="W196" s="173"/>
      <c r="X196" s="173"/>
    </row>
    <row r="197" spans="12:24" ht="11.25" customHeight="1">
      <c r="L197" s="19" t="s">
        <v>624</v>
      </c>
      <c r="M197" s="19" t="s">
        <v>1102</v>
      </c>
      <c r="N197" s="19" t="s">
        <v>716</v>
      </c>
      <c r="O197" s="203">
        <v>40.2</v>
      </c>
      <c r="P197" s="169">
        <v>4</v>
      </c>
      <c r="Q197" s="38">
        <v>2008</v>
      </c>
      <c r="U197" s="173"/>
      <c r="V197" s="173"/>
      <c r="W197" s="173"/>
      <c r="X197" s="173"/>
    </row>
    <row r="198" spans="12:24" ht="11.25" customHeight="1">
      <c r="L198" s="19" t="s">
        <v>625</v>
      </c>
      <c r="M198" s="19" t="s">
        <v>1103</v>
      </c>
      <c r="N198" s="19" t="s">
        <v>717</v>
      </c>
      <c r="O198" s="203">
        <v>0.7</v>
      </c>
      <c r="P198" s="169">
        <v>1</v>
      </c>
      <c r="Q198" s="38">
        <v>2008</v>
      </c>
      <c r="U198" s="173"/>
      <c r="V198" s="173"/>
      <c r="W198" s="173"/>
      <c r="X198" s="173"/>
    </row>
    <row r="199" spans="12:24" ht="11.25" customHeight="1">
      <c r="L199" s="19" t="s">
        <v>626</v>
      </c>
      <c r="M199" s="19" t="s">
        <v>1104</v>
      </c>
      <c r="N199" s="19" t="s">
        <v>718</v>
      </c>
      <c r="O199" s="203">
        <v>29</v>
      </c>
      <c r="P199" s="169">
        <v>3</v>
      </c>
      <c r="Q199" s="38">
        <v>2008</v>
      </c>
      <c r="U199" s="173"/>
      <c r="V199" s="173"/>
      <c r="W199" s="173"/>
      <c r="X199" s="173"/>
    </row>
    <row r="200" spans="12:24" ht="11.25" customHeight="1">
      <c r="L200" s="19" t="s">
        <v>627</v>
      </c>
      <c r="M200" s="19" t="s">
        <v>1105</v>
      </c>
      <c r="N200" s="19" t="s">
        <v>719</v>
      </c>
      <c r="O200" s="203">
        <v>44.9</v>
      </c>
      <c r="P200" s="169">
        <v>4</v>
      </c>
      <c r="Q200" s="38">
        <v>2011</v>
      </c>
      <c r="U200" s="173"/>
      <c r="V200" s="173"/>
      <c r="W200" s="173"/>
      <c r="X200" s="173"/>
    </row>
    <row r="201" spans="12:24" ht="11.25" customHeight="1">
      <c r="L201" s="13" t="s">
        <v>628</v>
      </c>
      <c r="M201" s="13" t="s">
        <v>1106</v>
      </c>
      <c r="N201" s="19" t="s">
        <v>720</v>
      </c>
      <c r="O201" s="203">
        <v>66.4</v>
      </c>
      <c r="P201" s="169">
        <v>4</v>
      </c>
      <c r="Q201" s="38">
        <v>2011</v>
      </c>
      <c r="U201" s="173"/>
      <c r="V201" s="173"/>
      <c r="W201" s="173"/>
      <c r="X201" s="173"/>
    </row>
    <row r="202" spans="12:24" ht="11.25" customHeight="1">
      <c r="L202" s="13" t="s">
        <v>629</v>
      </c>
      <c r="M202" s="13" t="s">
        <v>497</v>
      </c>
      <c r="N202" s="19" t="s">
        <v>721</v>
      </c>
      <c r="O202" s="203">
        <v>37</v>
      </c>
      <c r="P202" s="169">
        <v>4</v>
      </c>
      <c r="Q202" s="38">
        <v>2011</v>
      </c>
      <c r="U202" s="173"/>
      <c r="V202" s="173"/>
      <c r="W202" s="173"/>
      <c r="X202" s="173"/>
    </row>
    <row r="203" spans="12:24" ht="11.25" customHeight="1">
      <c r="L203" s="19" t="s">
        <v>630</v>
      </c>
      <c r="M203" s="19" t="s">
        <v>1107</v>
      </c>
      <c r="N203" s="19" t="s">
        <v>722</v>
      </c>
      <c r="O203" s="203">
        <v>33.4</v>
      </c>
      <c r="P203" s="169">
        <v>3</v>
      </c>
      <c r="Q203" s="38">
        <v>2011</v>
      </c>
      <c r="U203" s="173"/>
      <c r="V203" s="173"/>
      <c r="W203" s="173"/>
      <c r="X203" s="173"/>
    </row>
    <row r="204" spans="12:24" ht="11.25" customHeight="1">
      <c r="L204" s="19" t="s">
        <v>631</v>
      </c>
      <c r="M204" s="19" t="s">
        <v>1108</v>
      </c>
      <c r="N204" s="19" t="s">
        <v>723</v>
      </c>
      <c r="O204" s="203">
        <v>99.2</v>
      </c>
      <c r="P204" s="169">
        <v>4</v>
      </c>
      <c r="Q204" s="38">
        <v>2011</v>
      </c>
      <c r="U204" s="173"/>
      <c r="V204" s="173"/>
      <c r="W204" s="173"/>
      <c r="X204" s="173"/>
    </row>
    <row r="205" spans="12:24" ht="11.25" customHeight="1">
      <c r="L205" s="19" t="s">
        <v>632</v>
      </c>
      <c r="M205" s="19" t="s">
        <v>1109</v>
      </c>
      <c r="N205" s="19" t="s">
        <v>724</v>
      </c>
      <c r="O205" s="203">
        <v>305.5</v>
      </c>
      <c r="P205" s="169">
        <v>5</v>
      </c>
      <c r="Q205" s="38">
        <v>2011</v>
      </c>
      <c r="U205" s="173"/>
      <c r="V205" s="173"/>
      <c r="W205" s="173"/>
      <c r="X205" s="173"/>
    </row>
    <row r="206" spans="12:24" ht="11.25" customHeight="1">
      <c r="L206" s="19" t="s">
        <v>633</v>
      </c>
      <c r="M206" s="19" t="s">
        <v>1110</v>
      </c>
      <c r="N206" s="13" t="s">
        <v>725</v>
      </c>
      <c r="O206" s="203">
        <v>55.6</v>
      </c>
      <c r="P206" s="169">
        <v>4</v>
      </c>
      <c r="Q206" s="38">
        <v>2011</v>
      </c>
      <c r="U206" s="173"/>
      <c r="V206" s="173"/>
      <c r="W206" s="173"/>
      <c r="X206" s="173"/>
    </row>
    <row r="207" spans="12:24" ht="11.25" customHeight="1">
      <c r="L207" s="19" t="s">
        <v>634</v>
      </c>
      <c r="M207" s="19" t="s">
        <v>1111</v>
      </c>
      <c r="N207" s="19" t="s">
        <v>726</v>
      </c>
      <c r="O207" s="203">
        <v>0</v>
      </c>
      <c r="P207" s="169">
        <v>1</v>
      </c>
      <c r="Q207" s="38">
        <v>2011</v>
      </c>
      <c r="U207" s="173"/>
      <c r="V207" s="173"/>
      <c r="W207" s="173"/>
      <c r="X207" s="173"/>
    </row>
    <row r="208" spans="12:24" ht="11.25" customHeight="1">
      <c r="L208" s="19" t="s">
        <v>635</v>
      </c>
      <c r="M208" s="19" t="s">
        <v>1112</v>
      </c>
      <c r="N208" s="19" t="s">
        <v>727</v>
      </c>
      <c r="O208" s="203">
        <v>87.6</v>
      </c>
      <c r="P208" s="169">
        <v>4</v>
      </c>
      <c r="Q208" s="38">
        <v>2011</v>
      </c>
      <c r="U208" s="173"/>
      <c r="V208" s="173"/>
      <c r="W208" s="173"/>
      <c r="X208" s="173"/>
    </row>
    <row r="209" spans="12:24" ht="11.25" customHeight="1">
      <c r="L209" s="19" t="s">
        <v>636</v>
      </c>
      <c r="M209" s="19" t="s">
        <v>1113</v>
      </c>
      <c r="N209" s="19" t="s">
        <v>728</v>
      </c>
      <c r="O209" s="203">
        <v>6.6</v>
      </c>
      <c r="P209" s="169">
        <v>2</v>
      </c>
      <c r="Q209" s="38">
        <v>2011</v>
      </c>
      <c r="U209" s="173"/>
      <c r="V209" s="173"/>
      <c r="W209" s="173"/>
      <c r="X209" s="173"/>
    </row>
    <row r="210" spans="12:24" ht="11.25" customHeight="1">
      <c r="L210" s="19" t="s">
        <v>637</v>
      </c>
      <c r="M210" s="19" t="s">
        <v>1114</v>
      </c>
      <c r="N210" s="19" t="s">
        <v>729</v>
      </c>
      <c r="O210" s="203">
        <v>94.3</v>
      </c>
      <c r="P210" s="169">
        <v>4</v>
      </c>
      <c r="Q210" s="38">
        <v>2011</v>
      </c>
      <c r="U210" s="173"/>
      <c r="V210" s="173"/>
      <c r="W210" s="173"/>
      <c r="X210" s="173"/>
    </row>
    <row r="211" spans="12:24" ht="11.25" customHeight="1">
      <c r="L211" s="13" t="s">
        <v>1406</v>
      </c>
      <c r="M211" s="13" t="s">
        <v>1308</v>
      </c>
      <c r="N211" s="13" t="s">
        <v>1532</v>
      </c>
      <c r="O211" s="203" t="s">
        <v>132</v>
      </c>
      <c r="P211" s="37" t="s">
        <v>132</v>
      </c>
      <c r="Q211" s="37" t="s">
        <v>132</v>
      </c>
      <c r="U211" s="173"/>
      <c r="V211" s="173"/>
      <c r="W211" s="173"/>
      <c r="X211" s="173"/>
    </row>
    <row r="212" spans="12:24" ht="11.25" customHeight="1">
      <c r="L212" s="13" t="s">
        <v>1407</v>
      </c>
      <c r="M212" s="13" t="s">
        <v>1309</v>
      </c>
      <c r="N212" s="13" t="s">
        <v>1533</v>
      </c>
      <c r="O212" s="203" t="s">
        <v>132</v>
      </c>
      <c r="P212" s="37" t="s">
        <v>132</v>
      </c>
      <c r="Q212" s="37" t="s">
        <v>132</v>
      </c>
      <c r="U212" s="173"/>
      <c r="V212" s="173"/>
      <c r="W212" s="173"/>
      <c r="X212" s="173"/>
    </row>
    <row r="213" spans="12:24" ht="11.25" customHeight="1">
      <c r="L213" s="13" t="s">
        <v>1408</v>
      </c>
      <c r="M213" s="13" t="s">
        <v>1310</v>
      </c>
      <c r="N213" s="13" t="s">
        <v>1534</v>
      </c>
      <c r="O213" s="203" t="s">
        <v>132</v>
      </c>
      <c r="P213" s="37" t="s">
        <v>132</v>
      </c>
      <c r="Q213" s="37" t="s">
        <v>132</v>
      </c>
      <c r="U213" s="173"/>
      <c r="V213" s="173"/>
      <c r="W213" s="173"/>
      <c r="X213" s="173"/>
    </row>
    <row r="214" spans="12:24" ht="11.25" customHeight="1">
      <c r="L214" s="13" t="s">
        <v>1409</v>
      </c>
      <c r="M214" s="13" t="s">
        <v>1311</v>
      </c>
      <c r="N214" s="13" t="s">
        <v>1535</v>
      </c>
      <c r="O214" s="203" t="s">
        <v>132</v>
      </c>
      <c r="P214" s="37" t="s">
        <v>132</v>
      </c>
      <c r="Q214" s="37" t="s">
        <v>132</v>
      </c>
      <c r="U214" s="173"/>
      <c r="V214" s="173"/>
      <c r="W214" s="173"/>
      <c r="X214" s="173"/>
    </row>
    <row r="215" spans="12:24" ht="11.25" customHeight="1">
      <c r="L215" s="13" t="s">
        <v>1410</v>
      </c>
      <c r="M215" s="13" t="s">
        <v>1312</v>
      </c>
      <c r="N215" s="13" t="s">
        <v>1536</v>
      </c>
      <c r="O215" s="203" t="s">
        <v>132</v>
      </c>
      <c r="P215" s="37" t="s">
        <v>132</v>
      </c>
      <c r="Q215" s="37" t="s">
        <v>132</v>
      </c>
      <c r="U215" s="173"/>
      <c r="V215" s="173"/>
      <c r="W215" s="173"/>
      <c r="X215" s="173"/>
    </row>
    <row r="216" spans="12:24" ht="11.25" customHeight="1">
      <c r="L216" s="22" t="s">
        <v>1411</v>
      </c>
      <c r="M216" s="22" t="s">
        <v>1313</v>
      </c>
      <c r="N216" s="22" t="s">
        <v>1537</v>
      </c>
      <c r="O216" s="203" t="s">
        <v>132</v>
      </c>
      <c r="P216" s="37" t="s">
        <v>132</v>
      </c>
      <c r="Q216" s="37" t="s">
        <v>132</v>
      </c>
      <c r="U216" s="173"/>
      <c r="V216" s="173"/>
      <c r="W216" s="173"/>
      <c r="X216" s="173"/>
    </row>
    <row r="217" spans="12:24" ht="11.25" customHeight="1">
      <c r="L217" s="22" t="s">
        <v>1412</v>
      </c>
      <c r="M217" s="22" t="s">
        <v>1314</v>
      </c>
      <c r="N217" s="22" t="s">
        <v>1538</v>
      </c>
      <c r="O217" s="203" t="s">
        <v>132</v>
      </c>
      <c r="P217" s="37" t="s">
        <v>132</v>
      </c>
      <c r="Q217" s="37" t="s">
        <v>132</v>
      </c>
      <c r="U217" s="173"/>
      <c r="V217" s="173"/>
      <c r="W217" s="173"/>
      <c r="X217" s="173"/>
    </row>
    <row r="218" spans="12:24" ht="11.25" customHeight="1">
      <c r="L218" s="22" t="s">
        <v>1413</v>
      </c>
      <c r="M218" s="22" t="s">
        <v>1318</v>
      </c>
      <c r="N218" s="22" t="s">
        <v>1539</v>
      </c>
      <c r="O218" s="203" t="s">
        <v>132</v>
      </c>
      <c r="P218" s="37" t="s">
        <v>132</v>
      </c>
      <c r="Q218" s="37" t="s">
        <v>132</v>
      </c>
      <c r="U218" s="173"/>
      <c r="V218" s="173"/>
      <c r="W218" s="173"/>
      <c r="X218" s="173"/>
    </row>
    <row r="219" spans="12:24" ht="11.25" customHeight="1">
      <c r="L219" s="22" t="s">
        <v>881</v>
      </c>
      <c r="M219" s="22" t="s">
        <v>1126</v>
      </c>
      <c r="N219" s="22" t="s">
        <v>882</v>
      </c>
      <c r="O219" s="203" t="s">
        <v>132</v>
      </c>
      <c r="P219" s="37" t="s">
        <v>132</v>
      </c>
      <c r="Q219" s="37" t="s">
        <v>132</v>
      </c>
      <c r="U219" s="173"/>
      <c r="V219" s="173"/>
      <c r="W219" s="173"/>
      <c r="X219" s="173"/>
    </row>
    <row r="220" spans="12:24" ht="11.25" customHeight="1">
      <c r="L220" s="22" t="s">
        <v>1562</v>
      </c>
      <c r="M220" s="22" t="s">
        <v>1326</v>
      </c>
      <c r="N220" s="22" t="s">
        <v>1543</v>
      </c>
      <c r="O220" s="203" t="s">
        <v>132</v>
      </c>
      <c r="P220" s="37" t="s">
        <v>132</v>
      </c>
      <c r="Q220" s="37" t="s">
        <v>132</v>
      </c>
      <c r="U220" s="173"/>
      <c r="V220" s="173"/>
      <c r="W220" s="173"/>
      <c r="X220" s="173"/>
    </row>
    <row r="221" spans="12:24" ht="11.25" customHeight="1">
      <c r="L221" s="22" t="s">
        <v>1563</v>
      </c>
      <c r="M221" s="22" t="s">
        <v>1328</v>
      </c>
      <c r="N221" s="22" t="s">
        <v>1545</v>
      </c>
      <c r="O221" s="203" t="s">
        <v>132</v>
      </c>
      <c r="P221" s="37" t="s">
        <v>132</v>
      </c>
      <c r="Q221" s="37" t="s">
        <v>132</v>
      </c>
      <c r="U221" s="173"/>
      <c r="V221" s="173"/>
      <c r="W221" s="173"/>
      <c r="X221" s="173"/>
    </row>
    <row r="222" spans="12:24" ht="11.25" customHeight="1">
      <c r="L222" s="22" t="s">
        <v>1564</v>
      </c>
      <c r="M222" s="22" t="s">
        <v>1329</v>
      </c>
      <c r="N222" s="22" t="s">
        <v>1546</v>
      </c>
      <c r="O222" s="203" t="s">
        <v>132</v>
      </c>
      <c r="P222" s="37" t="s">
        <v>132</v>
      </c>
      <c r="Q222" s="37" t="s">
        <v>132</v>
      </c>
      <c r="U222" s="173"/>
      <c r="V222" s="173"/>
      <c r="W222" s="173"/>
      <c r="X222" s="173"/>
    </row>
    <row r="223" spans="12:24" ht="11.25" customHeight="1">
      <c r="L223" s="22" t="s">
        <v>883</v>
      </c>
      <c r="M223" s="22" t="s">
        <v>1127</v>
      </c>
      <c r="N223" s="22" t="s">
        <v>884</v>
      </c>
      <c r="O223" s="203" t="s">
        <v>132</v>
      </c>
      <c r="P223" s="37" t="s">
        <v>132</v>
      </c>
      <c r="Q223" s="37" t="s">
        <v>132</v>
      </c>
      <c r="U223" s="173"/>
      <c r="V223" s="173"/>
      <c r="W223" s="173"/>
      <c r="X223" s="173"/>
    </row>
    <row r="224" spans="12:24" ht="11.25" customHeight="1">
      <c r="L224" s="22" t="s">
        <v>1565</v>
      </c>
      <c r="M224" s="22" t="s">
        <v>1327</v>
      </c>
      <c r="N224" s="22" t="s">
        <v>1544</v>
      </c>
      <c r="O224" s="203" t="s">
        <v>132</v>
      </c>
      <c r="P224" s="37" t="s">
        <v>132</v>
      </c>
      <c r="Q224" s="37" t="s">
        <v>132</v>
      </c>
      <c r="U224" s="173"/>
      <c r="V224" s="173"/>
      <c r="W224" s="173"/>
      <c r="X224" s="173"/>
    </row>
    <row r="225" spans="12:24" ht="11.25" customHeight="1">
      <c r="L225" s="22" t="s">
        <v>885</v>
      </c>
      <c r="M225" s="22" t="s">
        <v>1128</v>
      </c>
      <c r="N225" s="22" t="s">
        <v>886</v>
      </c>
      <c r="O225" s="203" t="s">
        <v>132</v>
      </c>
      <c r="P225" s="37" t="s">
        <v>132</v>
      </c>
      <c r="Q225" s="37" t="s">
        <v>132</v>
      </c>
      <c r="U225" s="173"/>
      <c r="V225" s="173"/>
      <c r="W225" s="173"/>
      <c r="X225" s="173"/>
    </row>
    <row r="226" spans="12:24" ht="11.25" customHeight="1">
      <c r="L226" s="22" t="s">
        <v>887</v>
      </c>
      <c r="M226" s="22" t="s">
        <v>1129</v>
      </c>
      <c r="N226" s="22" t="s">
        <v>888</v>
      </c>
      <c r="O226" s="203" t="s">
        <v>132</v>
      </c>
      <c r="P226" s="37" t="s">
        <v>132</v>
      </c>
      <c r="Q226" s="37" t="s">
        <v>132</v>
      </c>
      <c r="U226" s="173"/>
      <c r="V226" s="173"/>
      <c r="W226" s="173"/>
      <c r="X226" s="173"/>
    </row>
    <row r="227" spans="12:24" ht="11.25" customHeight="1">
      <c r="L227" s="22" t="s">
        <v>889</v>
      </c>
      <c r="M227" s="22" t="s">
        <v>1130</v>
      </c>
      <c r="N227" s="22" t="s">
        <v>890</v>
      </c>
      <c r="O227" s="203" t="s">
        <v>132</v>
      </c>
      <c r="P227" s="37" t="s">
        <v>132</v>
      </c>
      <c r="Q227" s="37" t="s">
        <v>132</v>
      </c>
      <c r="U227" s="173"/>
      <c r="V227" s="173"/>
      <c r="W227" s="173"/>
      <c r="X227" s="173"/>
    </row>
    <row r="228" spans="12:24" ht="11.25" customHeight="1">
      <c r="L228" s="22" t="s">
        <v>1566</v>
      </c>
      <c r="M228" s="22" t="s">
        <v>1330</v>
      </c>
      <c r="N228" s="22" t="s">
        <v>1547</v>
      </c>
      <c r="O228" s="203" t="s">
        <v>132</v>
      </c>
      <c r="P228" s="37" t="s">
        <v>132</v>
      </c>
      <c r="Q228" s="37" t="s">
        <v>132</v>
      </c>
      <c r="U228" s="173"/>
      <c r="V228" s="173"/>
      <c r="W228" s="173"/>
      <c r="X228" s="173"/>
    </row>
    <row r="229" spans="12:24" ht="11.25" customHeight="1">
      <c r="L229" s="22" t="s">
        <v>638</v>
      </c>
      <c r="M229" s="22" t="s">
        <v>1115</v>
      </c>
      <c r="N229" s="22" t="s">
        <v>730</v>
      </c>
      <c r="O229" s="203">
        <v>4.3</v>
      </c>
      <c r="P229" s="169">
        <v>2</v>
      </c>
      <c r="Q229" s="38">
        <v>2011</v>
      </c>
      <c r="U229" s="173"/>
      <c r="V229" s="173"/>
      <c r="W229" s="173"/>
      <c r="X229" s="173"/>
    </row>
    <row r="230" spans="12:24" ht="11.25" customHeight="1">
      <c r="L230" s="22" t="s">
        <v>639</v>
      </c>
      <c r="M230" s="22" t="s">
        <v>1116</v>
      </c>
      <c r="N230" s="22" t="s">
        <v>731</v>
      </c>
      <c r="O230" s="203">
        <v>0</v>
      </c>
      <c r="P230" s="169">
        <v>1</v>
      </c>
      <c r="Q230" s="38">
        <v>2011</v>
      </c>
      <c r="U230" s="173"/>
      <c r="V230" s="173"/>
      <c r="W230" s="173"/>
      <c r="X230" s="173"/>
    </row>
    <row r="231" spans="12:24" ht="11.25" customHeight="1">
      <c r="L231" s="22" t="s">
        <v>861</v>
      </c>
      <c r="M231" s="22" t="s">
        <v>1241</v>
      </c>
      <c r="N231" s="22" t="s">
        <v>862</v>
      </c>
      <c r="O231" s="203">
        <v>2.3</v>
      </c>
      <c r="P231" s="169">
        <v>2</v>
      </c>
      <c r="Q231" s="38">
        <v>2011</v>
      </c>
      <c r="U231" s="173"/>
      <c r="V231" s="173"/>
      <c r="W231" s="173"/>
      <c r="X231" s="173"/>
    </row>
    <row r="232" spans="12:24" ht="11.25" customHeight="1">
      <c r="L232" s="22" t="s">
        <v>863</v>
      </c>
      <c r="M232" s="22" t="s">
        <v>1117</v>
      </c>
      <c r="N232" s="22" t="s">
        <v>864</v>
      </c>
      <c r="O232" s="203">
        <v>14</v>
      </c>
      <c r="P232" s="169">
        <v>3</v>
      </c>
      <c r="Q232" s="38">
        <v>2011</v>
      </c>
      <c r="U232" s="173"/>
      <c r="V232" s="173"/>
      <c r="W232" s="173"/>
      <c r="X232" s="173"/>
    </row>
    <row r="233" spans="12:24" ht="11.25" customHeight="1">
      <c r="L233" s="22" t="s">
        <v>865</v>
      </c>
      <c r="M233" s="22" t="s">
        <v>1118</v>
      </c>
      <c r="N233" s="22" t="s">
        <v>866</v>
      </c>
      <c r="O233" s="203">
        <v>0</v>
      </c>
      <c r="P233" s="169">
        <v>1</v>
      </c>
      <c r="Q233" s="38">
        <v>2011</v>
      </c>
      <c r="U233" s="173"/>
      <c r="V233" s="173"/>
      <c r="W233" s="173"/>
      <c r="X233" s="173"/>
    </row>
    <row r="234" spans="12:24" ht="11.25" customHeight="1">
      <c r="L234" s="22" t="s">
        <v>867</v>
      </c>
      <c r="M234" s="22" t="s">
        <v>1119</v>
      </c>
      <c r="N234" s="22" t="s">
        <v>868</v>
      </c>
      <c r="O234" s="203">
        <v>0</v>
      </c>
      <c r="P234" s="169">
        <v>1</v>
      </c>
      <c r="Q234" s="38">
        <v>2011</v>
      </c>
      <c r="U234" s="173"/>
      <c r="V234" s="173"/>
      <c r="W234" s="173"/>
      <c r="X234" s="173"/>
    </row>
    <row r="235" spans="12:24" ht="11.25" customHeight="1">
      <c r="L235" s="22" t="s">
        <v>869</v>
      </c>
      <c r="M235" s="22" t="s">
        <v>1120</v>
      </c>
      <c r="N235" s="22" t="s">
        <v>870</v>
      </c>
      <c r="O235" s="203">
        <v>10.6</v>
      </c>
      <c r="P235" s="169">
        <v>3</v>
      </c>
      <c r="Q235" s="38">
        <v>2011</v>
      </c>
      <c r="U235" s="173"/>
      <c r="V235" s="173"/>
      <c r="W235" s="173"/>
      <c r="X235" s="173"/>
    </row>
    <row r="236" spans="12:24" ht="11.25" customHeight="1">
      <c r="L236" s="22" t="s">
        <v>871</v>
      </c>
      <c r="M236" s="22" t="s">
        <v>1121</v>
      </c>
      <c r="N236" s="22" t="s">
        <v>872</v>
      </c>
      <c r="O236" s="203">
        <v>5.1</v>
      </c>
      <c r="P236" s="169">
        <v>2</v>
      </c>
      <c r="Q236" s="38">
        <v>2011</v>
      </c>
      <c r="U236" s="173"/>
      <c r="V236" s="173"/>
      <c r="W236" s="173"/>
      <c r="X236" s="173"/>
    </row>
    <row r="237" spans="12:24" ht="11.25" customHeight="1">
      <c r="L237" s="22" t="s">
        <v>873</v>
      </c>
      <c r="M237" s="22" t="s">
        <v>1122</v>
      </c>
      <c r="N237" s="22" t="s">
        <v>874</v>
      </c>
      <c r="O237" s="203">
        <v>3.3</v>
      </c>
      <c r="P237" s="169">
        <v>2</v>
      </c>
      <c r="Q237" s="38">
        <v>2011</v>
      </c>
      <c r="U237" s="173"/>
      <c r="V237" s="173"/>
      <c r="W237" s="173"/>
      <c r="X237" s="173"/>
    </row>
    <row r="238" spans="12:24" ht="11.25" customHeight="1">
      <c r="L238" s="22" t="s">
        <v>875</v>
      </c>
      <c r="M238" s="22" t="s">
        <v>1123</v>
      </c>
      <c r="N238" s="22" t="s">
        <v>876</v>
      </c>
      <c r="O238" s="203">
        <v>3.4</v>
      </c>
      <c r="P238" s="169">
        <v>2</v>
      </c>
      <c r="Q238" s="38">
        <v>2011</v>
      </c>
      <c r="U238" s="173"/>
      <c r="V238" s="173"/>
      <c r="W238" s="173"/>
      <c r="X238" s="173"/>
    </row>
    <row r="239" spans="12:24" ht="11.25" customHeight="1">
      <c r="L239" s="22" t="s">
        <v>877</v>
      </c>
      <c r="M239" s="22" t="s">
        <v>1124</v>
      </c>
      <c r="N239" s="22" t="s">
        <v>878</v>
      </c>
      <c r="O239" s="203">
        <v>2.8</v>
      </c>
      <c r="P239" s="169">
        <v>2</v>
      </c>
      <c r="Q239" s="38">
        <v>2011</v>
      </c>
      <c r="U239" s="173"/>
      <c r="V239" s="173"/>
      <c r="W239" s="173"/>
      <c r="X239" s="173"/>
    </row>
    <row r="240" spans="12:24" ht="11.25" customHeight="1">
      <c r="L240" s="22" t="s">
        <v>879</v>
      </c>
      <c r="M240" s="22" t="s">
        <v>1125</v>
      </c>
      <c r="N240" s="22" t="s">
        <v>880</v>
      </c>
      <c r="O240" s="203">
        <v>4.2</v>
      </c>
      <c r="P240" s="169">
        <v>2</v>
      </c>
      <c r="Q240" s="38">
        <v>2011</v>
      </c>
      <c r="U240" s="173"/>
      <c r="V240" s="173"/>
      <c r="W240" s="173"/>
      <c r="X240" s="173"/>
    </row>
    <row r="241" spans="12:24" ht="11.25" customHeight="1">
      <c r="L241" s="22" t="s">
        <v>1346</v>
      </c>
      <c r="M241" s="22" t="s">
        <v>1248</v>
      </c>
      <c r="N241" s="22" t="s">
        <v>1444</v>
      </c>
      <c r="O241" s="203" t="s">
        <v>132</v>
      </c>
      <c r="P241" s="37" t="s">
        <v>132</v>
      </c>
      <c r="Q241" s="37" t="s">
        <v>132</v>
      </c>
      <c r="U241" s="173"/>
      <c r="V241" s="173"/>
      <c r="W241" s="173"/>
      <c r="X241" s="173"/>
    </row>
    <row r="242" spans="12:24" ht="11.25" customHeight="1">
      <c r="L242" s="22" t="s">
        <v>1347</v>
      </c>
      <c r="M242" s="22" t="s">
        <v>1249</v>
      </c>
      <c r="N242" s="22" t="s">
        <v>1445</v>
      </c>
      <c r="O242" s="203" t="s">
        <v>132</v>
      </c>
      <c r="P242" s="37" t="s">
        <v>132</v>
      </c>
      <c r="Q242" s="37" t="s">
        <v>132</v>
      </c>
      <c r="U242" s="173"/>
      <c r="V242" s="173"/>
      <c r="W242" s="173"/>
      <c r="X242" s="173"/>
    </row>
    <row r="243" spans="3:24" ht="11.25" customHeight="1">
      <c r="C243" s="34"/>
      <c r="L243" s="22" t="s">
        <v>1348</v>
      </c>
      <c r="M243" s="22" t="s">
        <v>1250</v>
      </c>
      <c r="N243" s="22" t="s">
        <v>1446</v>
      </c>
      <c r="O243" s="203" t="s">
        <v>132</v>
      </c>
      <c r="P243" s="37" t="s">
        <v>132</v>
      </c>
      <c r="Q243" s="37" t="s">
        <v>132</v>
      </c>
      <c r="U243" s="173"/>
      <c r="V243" s="173"/>
      <c r="W243" s="173"/>
      <c r="X243" s="173"/>
    </row>
    <row r="244" spans="3:24" ht="11.25" customHeight="1">
      <c r="C244" s="34"/>
      <c r="L244" s="22" t="s">
        <v>1349</v>
      </c>
      <c r="M244" s="22" t="s">
        <v>1251</v>
      </c>
      <c r="N244" s="22" t="s">
        <v>1447</v>
      </c>
      <c r="O244" s="203" t="s">
        <v>132</v>
      </c>
      <c r="P244" s="37" t="s">
        <v>132</v>
      </c>
      <c r="Q244" s="37" t="s">
        <v>132</v>
      </c>
      <c r="U244" s="173"/>
      <c r="V244" s="173"/>
      <c r="W244" s="173"/>
      <c r="X244" s="173"/>
    </row>
    <row r="245" spans="3:24" ht="11.25" customHeight="1">
      <c r="C245" s="24"/>
      <c r="L245" s="22" t="s">
        <v>1350</v>
      </c>
      <c r="M245" s="22" t="s">
        <v>1252</v>
      </c>
      <c r="N245" s="22" t="s">
        <v>1448</v>
      </c>
      <c r="O245" s="203" t="s">
        <v>132</v>
      </c>
      <c r="P245" s="37" t="s">
        <v>132</v>
      </c>
      <c r="Q245" s="37" t="s">
        <v>132</v>
      </c>
      <c r="U245" s="173"/>
      <c r="V245" s="173"/>
      <c r="W245" s="173"/>
      <c r="X245" s="173"/>
    </row>
    <row r="246" spans="3:24" ht="11.25" customHeight="1">
      <c r="C246" s="24"/>
      <c r="L246" s="22" t="s">
        <v>1351</v>
      </c>
      <c r="M246" s="22" t="s">
        <v>1253</v>
      </c>
      <c r="N246" s="22" t="s">
        <v>1449</v>
      </c>
      <c r="O246" s="203" t="s">
        <v>132</v>
      </c>
      <c r="P246" s="37" t="s">
        <v>132</v>
      </c>
      <c r="Q246" s="37" t="s">
        <v>132</v>
      </c>
      <c r="U246" s="173"/>
      <c r="V246" s="173"/>
      <c r="W246" s="173"/>
      <c r="X246" s="173"/>
    </row>
    <row r="247" spans="3:24" ht="11.25" customHeight="1">
      <c r="C247" s="24"/>
      <c r="L247" s="22" t="s">
        <v>1352</v>
      </c>
      <c r="M247" s="22" t="s">
        <v>1254</v>
      </c>
      <c r="N247" s="22" t="s">
        <v>1450</v>
      </c>
      <c r="O247" s="203" t="s">
        <v>132</v>
      </c>
      <c r="P247" s="37" t="s">
        <v>132</v>
      </c>
      <c r="Q247" s="37" t="s">
        <v>132</v>
      </c>
      <c r="U247" s="173"/>
      <c r="V247" s="173"/>
      <c r="W247" s="173"/>
      <c r="X247" s="173"/>
    </row>
    <row r="248" spans="3:24" ht="11.25" customHeight="1">
      <c r="C248" s="24"/>
      <c r="L248" s="22" t="s">
        <v>1353</v>
      </c>
      <c r="M248" s="22" t="s">
        <v>1255</v>
      </c>
      <c r="N248" s="22" t="s">
        <v>1451</v>
      </c>
      <c r="O248" s="203" t="s">
        <v>132</v>
      </c>
      <c r="P248" s="37" t="s">
        <v>132</v>
      </c>
      <c r="Q248" s="37" t="s">
        <v>132</v>
      </c>
      <c r="U248" s="173"/>
      <c r="V248" s="173"/>
      <c r="W248" s="173"/>
      <c r="X248" s="173"/>
    </row>
    <row r="249" spans="3:24" ht="11.25" customHeight="1">
      <c r="C249" s="24"/>
      <c r="L249" s="22" t="s">
        <v>1354</v>
      </c>
      <c r="M249" s="22" t="s">
        <v>1256</v>
      </c>
      <c r="N249" s="22" t="s">
        <v>1452</v>
      </c>
      <c r="O249" s="203" t="s">
        <v>132</v>
      </c>
      <c r="P249" s="37" t="s">
        <v>132</v>
      </c>
      <c r="Q249" s="37" t="s">
        <v>132</v>
      </c>
      <c r="U249" s="173"/>
      <c r="V249" s="173"/>
      <c r="W249" s="173"/>
      <c r="X249" s="173"/>
    </row>
    <row r="250" spans="3:24" ht="11.25" customHeight="1">
      <c r="C250" s="24"/>
      <c r="L250" s="22" t="s">
        <v>1355</v>
      </c>
      <c r="M250" s="22" t="s">
        <v>1257</v>
      </c>
      <c r="N250" s="22" t="s">
        <v>1453</v>
      </c>
      <c r="O250" s="203" t="s">
        <v>132</v>
      </c>
      <c r="P250" s="37" t="s">
        <v>132</v>
      </c>
      <c r="Q250" s="37" t="s">
        <v>132</v>
      </c>
      <c r="U250" s="173"/>
      <c r="V250" s="173"/>
      <c r="W250" s="173"/>
      <c r="X250" s="173"/>
    </row>
    <row r="251" spans="3:24" ht="11.25" customHeight="1">
      <c r="C251" s="24"/>
      <c r="L251" s="22" t="s">
        <v>1356</v>
      </c>
      <c r="M251" s="22" t="s">
        <v>1258</v>
      </c>
      <c r="N251" s="22" t="s">
        <v>1454</v>
      </c>
      <c r="O251" s="203" t="s">
        <v>132</v>
      </c>
      <c r="P251" s="37" t="s">
        <v>132</v>
      </c>
      <c r="Q251" s="37" t="s">
        <v>132</v>
      </c>
      <c r="U251" s="173"/>
      <c r="V251" s="173"/>
      <c r="W251" s="173"/>
      <c r="X251" s="173"/>
    </row>
    <row r="252" spans="3:24" ht="11.25" customHeight="1">
      <c r="C252" s="24"/>
      <c r="L252" s="22" t="s">
        <v>1357</v>
      </c>
      <c r="M252" s="22" t="s">
        <v>1259</v>
      </c>
      <c r="N252" s="22" t="s">
        <v>1455</v>
      </c>
      <c r="O252" s="203" t="s">
        <v>132</v>
      </c>
      <c r="P252" s="37" t="s">
        <v>132</v>
      </c>
      <c r="Q252" s="37" t="s">
        <v>132</v>
      </c>
      <c r="U252" s="173"/>
      <c r="V252" s="173"/>
      <c r="W252" s="173"/>
      <c r="X252" s="173"/>
    </row>
    <row r="253" spans="3:24" ht="11.25" customHeight="1">
      <c r="C253" s="24"/>
      <c r="L253" s="22" t="s">
        <v>1358</v>
      </c>
      <c r="M253" s="22" t="s">
        <v>1260</v>
      </c>
      <c r="N253" s="22" t="s">
        <v>1456</v>
      </c>
      <c r="O253" s="203" t="s">
        <v>132</v>
      </c>
      <c r="P253" s="37" t="s">
        <v>132</v>
      </c>
      <c r="Q253" s="37" t="s">
        <v>132</v>
      </c>
      <c r="U253" s="173"/>
      <c r="V253" s="173"/>
      <c r="W253" s="173"/>
      <c r="X253" s="173"/>
    </row>
    <row r="254" spans="3:24" ht="11.25" customHeight="1">
      <c r="C254" s="24"/>
      <c r="L254" s="22" t="s">
        <v>640</v>
      </c>
      <c r="M254" s="22" t="s">
        <v>1131</v>
      </c>
      <c r="N254" s="22" t="s">
        <v>732</v>
      </c>
      <c r="O254" s="203">
        <v>201.2</v>
      </c>
      <c r="P254" s="169">
        <v>5</v>
      </c>
      <c r="Q254" s="38">
        <v>2009</v>
      </c>
      <c r="U254" s="173"/>
      <c r="V254" s="173"/>
      <c r="W254" s="173"/>
      <c r="X254" s="173"/>
    </row>
    <row r="255" spans="3:24" ht="11.25" customHeight="1">
      <c r="C255" s="24"/>
      <c r="L255" s="22" t="s">
        <v>641</v>
      </c>
      <c r="M255" s="22" t="s">
        <v>1132</v>
      </c>
      <c r="N255" s="22" t="s">
        <v>733</v>
      </c>
      <c r="O255" s="203">
        <v>63.3</v>
      </c>
      <c r="P255" s="169">
        <v>4</v>
      </c>
      <c r="Q255" s="38">
        <v>2009</v>
      </c>
      <c r="U255" s="173"/>
      <c r="V255" s="173"/>
      <c r="W255" s="173"/>
      <c r="X255" s="173"/>
    </row>
    <row r="256" spans="3:24" ht="11.25" customHeight="1">
      <c r="C256" s="24"/>
      <c r="L256" s="22" t="s">
        <v>1567</v>
      </c>
      <c r="M256" s="22" t="s">
        <v>1331</v>
      </c>
      <c r="N256" s="22" t="s">
        <v>1548</v>
      </c>
      <c r="O256" s="203" t="s">
        <v>132</v>
      </c>
      <c r="P256" s="37" t="s">
        <v>132</v>
      </c>
      <c r="Q256" s="37" t="s">
        <v>132</v>
      </c>
      <c r="U256" s="173"/>
      <c r="V256" s="173"/>
      <c r="W256" s="173"/>
      <c r="X256" s="173"/>
    </row>
    <row r="257" spans="3:24" ht="11.25" customHeight="1">
      <c r="C257" s="24"/>
      <c r="L257" s="22" t="s">
        <v>1568</v>
      </c>
      <c r="M257" s="22" t="s">
        <v>1332</v>
      </c>
      <c r="N257" s="22" t="s">
        <v>1549</v>
      </c>
      <c r="O257" s="203" t="s">
        <v>132</v>
      </c>
      <c r="P257" s="37" t="s">
        <v>132</v>
      </c>
      <c r="Q257" s="37" t="s">
        <v>132</v>
      </c>
      <c r="U257" s="173"/>
      <c r="V257" s="173"/>
      <c r="W257" s="173"/>
      <c r="X257" s="173"/>
    </row>
    <row r="258" spans="3:24" ht="11.25" customHeight="1">
      <c r="C258" s="24"/>
      <c r="L258" s="224" t="s">
        <v>1569</v>
      </c>
      <c r="M258" s="224" t="s">
        <v>1333</v>
      </c>
      <c r="N258" s="224" t="s">
        <v>1550</v>
      </c>
      <c r="O258" s="203" t="s">
        <v>132</v>
      </c>
      <c r="P258" s="37" t="s">
        <v>132</v>
      </c>
      <c r="Q258" s="37" t="s">
        <v>132</v>
      </c>
      <c r="U258" s="173"/>
      <c r="V258" s="173"/>
      <c r="W258" s="173"/>
      <c r="X258" s="173"/>
    </row>
    <row r="259" spans="3:24" ht="11.25" customHeight="1">
      <c r="C259" s="24"/>
      <c r="L259" s="224" t="s">
        <v>1570</v>
      </c>
      <c r="M259" s="224" t="s">
        <v>1334</v>
      </c>
      <c r="N259" s="224" t="s">
        <v>1551</v>
      </c>
      <c r="O259" s="203" t="s">
        <v>132</v>
      </c>
      <c r="P259" s="37" t="s">
        <v>132</v>
      </c>
      <c r="Q259" s="37" t="s">
        <v>132</v>
      </c>
      <c r="U259" s="173"/>
      <c r="V259" s="173"/>
      <c r="W259" s="173"/>
      <c r="X259" s="173"/>
    </row>
    <row r="260" spans="3:24" ht="11.25" customHeight="1">
      <c r="C260" s="24"/>
      <c r="L260" s="224" t="s">
        <v>1571</v>
      </c>
      <c r="M260" s="224" t="s">
        <v>1335</v>
      </c>
      <c r="N260" s="224" t="s">
        <v>1552</v>
      </c>
      <c r="O260" s="203" t="s">
        <v>132</v>
      </c>
      <c r="P260" s="37" t="s">
        <v>132</v>
      </c>
      <c r="Q260" s="37" t="s">
        <v>132</v>
      </c>
      <c r="U260" s="173"/>
      <c r="V260" s="173"/>
      <c r="W260" s="173"/>
      <c r="X260" s="173"/>
    </row>
    <row r="261" spans="3:24" ht="11.25" customHeight="1">
      <c r="C261" s="24"/>
      <c r="L261" s="224" t="s">
        <v>1572</v>
      </c>
      <c r="M261" s="224" t="s">
        <v>1336</v>
      </c>
      <c r="N261" s="224" t="s">
        <v>1553</v>
      </c>
      <c r="O261" s="203" t="s">
        <v>132</v>
      </c>
      <c r="P261" s="37" t="s">
        <v>132</v>
      </c>
      <c r="Q261" s="37" t="s">
        <v>132</v>
      </c>
      <c r="U261" s="173"/>
      <c r="V261" s="173"/>
      <c r="W261" s="173"/>
      <c r="X261" s="173"/>
    </row>
    <row r="262" spans="3:24" ht="11.25" customHeight="1">
      <c r="C262" s="24"/>
      <c r="L262" s="224" t="s">
        <v>1573</v>
      </c>
      <c r="M262" s="224" t="s">
        <v>1337</v>
      </c>
      <c r="N262" s="224" t="s">
        <v>1554</v>
      </c>
      <c r="O262" s="203" t="s">
        <v>132</v>
      </c>
      <c r="P262" s="37" t="s">
        <v>132</v>
      </c>
      <c r="Q262" s="37" t="s">
        <v>132</v>
      </c>
      <c r="U262" s="173"/>
      <c r="V262" s="173"/>
      <c r="W262" s="173"/>
      <c r="X262" s="173"/>
    </row>
    <row r="263" spans="3:24" ht="11.25" customHeight="1">
      <c r="C263" s="24"/>
      <c r="L263" s="224" t="s">
        <v>1574</v>
      </c>
      <c r="M263" s="224" t="s">
        <v>1338</v>
      </c>
      <c r="N263" s="224" t="s">
        <v>1555</v>
      </c>
      <c r="O263" s="203" t="s">
        <v>132</v>
      </c>
      <c r="P263" s="37" t="s">
        <v>132</v>
      </c>
      <c r="Q263" s="37" t="s">
        <v>132</v>
      </c>
      <c r="U263" s="173"/>
      <c r="V263" s="173"/>
      <c r="W263" s="173"/>
      <c r="X263" s="173"/>
    </row>
    <row r="264" spans="3:24" ht="11.25" customHeight="1">
      <c r="C264" s="24"/>
      <c r="L264" s="224" t="s">
        <v>1359</v>
      </c>
      <c r="M264" s="224" t="s">
        <v>1261</v>
      </c>
      <c r="N264" s="224" t="s">
        <v>1457</v>
      </c>
      <c r="O264" s="203" t="s">
        <v>132</v>
      </c>
      <c r="P264" s="37" t="s">
        <v>132</v>
      </c>
      <c r="Q264" s="37" t="s">
        <v>132</v>
      </c>
      <c r="U264" s="173"/>
      <c r="V264" s="173"/>
      <c r="W264" s="173"/>
      <c r="X264" s="173"/>
    </row>
    <row r="265" spans="3:24" ht="11.25" customHeight="1">
      <c r="C265" s="24"/>
      <c r="L265" s="224" t="s">
        <v>1360</v>
      </c>
      <c r="M265" s="224" t="s">
        <v>1262</v>
      </c>
      <c r="N265" s="224" t="s">
        <v>1458</v>
      </c>
      <c r="O265" s="203" t="s">
        <v>132</v>
      </c>
      <c r="P265" s="37" t="s">
        <v>132</v>
      </c>
      <c r="Q265" s="37" t="s">
        <v>132</v>
      </c>
      <c r="U265" s="173"/>
      <c r="V265" s="173"/>
      <c r="W265" s="173"/>
      <c r="X265" s="173"/>
    </row>
    <row r="266" spans="3:24" ht="11.25" customHeight="1">
      <c r="C266" s="24"/>
      <c r="L266" s="224" t="s">
        <v>1361</v>
      </c>
      <c r="M266" s="224" t="s">
        <v>1263</v>
      </c>
      <c r="N266" s="224" t="s">
        <v>1459</v>
      </c>
      <c r="O266" s="203" t="s">
        <v>132</v>
      </c>
      <c r="P266" s="37" t="s">
        <v>132</v>
      </c>
      <c r="Q266" s="37" t="s">
        <v>132</v>
      </c>
      <c r="U266" s="173"/>
      <c r="V266" s="173"/>
      <c r="W266" s="173"/>
      <c r="X266" s="173"/>
    </row>
    <row r="267" spans="12:24" ht="11.25" customHeight="1">
      <c r="L267" s="224" t="s">
        <v>1362</v>
      </c>
      <c r="M267" s="224" t="s">
        <v>1264</v>
      </c>
      <c r="N267" s="224" t="s">
        <v>1460</v>
      </c>
      <c r="O267" s="203" t="s">
        <v>132</v>
      </c>
      <c r="P267" s="37" t="s">
        <v>132</v>
      </c>
      <c r="Q267" s="37" t="s">
        <v>132</v>
      </c>
      <c r="U267" s="173"/>
      <c r="V267" s="173"/>
      <c r="W267" s="173"/>
      <c r="X267" s="173"/>
    </row>
    <row r="268" spans="12:24" ht="11.25" customHeight="1">
      <c r="L268" s="224" t="s">
        <v>1363</v>
      </c>
      <c r="M268" s="224" t="s">
        <v>1265</v>
      </c>
      <c r="N268" s="226" t="s">
        <v>1461</v>
      </c>
      <c r="O268" s="203" t="s">
        <v>132</v>
      </c>
      <c r="P268" s="37" t="s">
        <v>132</v>
      </c>
      <c r="Q268" s="37" t="s">
        <v>132</v>
      </c>
      <c r="U268" s="173"/>
      <c r="V268" s="173"/>
      <c r="W268" s="173"/>
      <c r="X268" s="173"/>
    </row>
    <row r="269" spans="12:24" ht="11.25" customHeight="1">
      <c r="L269" s="224" t="s">
        <v>1414</v>
      </c>
      <c r="M269" s="224" t="s">
        <v>1606</v>
      </c>
      <c r="N269" s="224" t="s">
        <v>1512</v>
      </c>
      <c r="O269" s="203" t="s">
        <v>132</v>
      </c>
      <c r="P269" s="37" t="s">
        <v>132</v>
      </c>
      <c r="Q269" s="37" t="s">
        <v>132</v>
      </c>
      <c r="U269" s="173"/>
      <c r="V269" s="173"/>
      <c r="W269" s="173"/>
      <c r="X269" s="173"/>
    </row>
    <row r="270" spans="12:24" ht="11.25" customHeight="1">
      <c r="L270" s="224" t="s">
        <v>1415</v>
      </c>
      <c r="M270" s="224" t="s">
        <v>1605</v>
      </c>
      <c r="N270" s="224" t="s">
        <v>1513</v>
      </c>
      <c r="O270" s="203" t="s">
        <v>132</v>
      </c>
      <c r="P270" s="37" t="s">
        <v>132</v>
      </c>
      <c r="Q270" s="37" t="s">
        <v>132</v>
      </c>
      <c r="U270" s="173"/>
      <c r="V270" s="173"/>
      <c r="W270" s="173"/>
      <c r="X270" s="173"/>
    </row>
    <row r="271" spans="12:24" ht="11.25" customHeight="1">
      <c r="L271" s="224" t="s">
        <v>1416</v>
      </c>
      <c r="M271" s="224" t="s">
        <v>1604</v>
      </c>
      <c r="N271" s="226" t="s">
        <v>1514</v>
      </c>
      <c r="O271" s="203" t="s">
        <v>132</v>
      </c>
      <c r="P271" s="37" t="s">
        <v>132</v>
      </c>
      <c r="Q271" s="37" t="s">
        <v>132</v>
      </c>
      <c r="U271" s="173"/>
      <c r="V271" s="173"/>
      <c r="W271" s="173"/>
      <c r="X271" s="173"/>
    </row>
    <row r="272" spans="12:24" ht="11.25" customHeight="1">
      <c r="L272" s="224" t="s">
        <v>1417</v>
      </c>
      <c r="M272" s="224" t="s">
        <v>1603</v>
      </c>
      <c r="N272" s="224" t="s">
        <v>1515</v>
      </c>
      <c r="O272" s="203" t="s">
        <v>132</v>
      </c>
      <c r="P272" s="37" t="s">
        <v>132</v>
      </c>
      <c r="Q272" s="37" t="s">
        <v>132</v>
      </c>
      <c r="U272" s="173"/>
      <c r="V272" s="173"/>
      <c r="W272" s="173"/>
      <c r="X272" s="173"/>
    </row>
    <row r="273" spans="12:24" ht="11.25" customHeight="1">
      <c r="L273" s="224" t="s">
        <v>1418</v>
      </c>
      <c r="M273" s="224" t="s">
        <v>1602</v>
      </c>
      <c r="N273" s="224" t="s">
        <v>1516</v>
      </c>
      <c r="O273" s="203" t="s">
        <v>132</v>
      </c>
      <c r="P273" s="37" t="s">
        <v>132</v>
      </c>
      <c r="Q273" s="37" t="s">
        <v>132</v>
      </c>
      <c r="U273" s="173"/>
      <c r="V273" s="173"/>
      <c r="W273" s="173"/>
      <c r="X273" s="173"/>
    </row>
    <row r="274" spans="12:24" ht="11.25" customHeight="1">
      <c r="L274" s="224" t="s">
        <v>1419</v>
      </c>
      <c r="M274" s="224" t="s">
        <v>1601</v>
      </c>
      <c r="N274" s="224" t="s">
        <v>1517</v>
      </c>
      <c r="O274" s="203" t="s">
        <v>132</v>
      </c>
      <c r="P274" s="37" t="s">
        <v>132</v>
      </c>
      <c r="Q274" s="37" t="s">
        <v>132</v>
      </c>
      <c r="U274" s="173"/>
      <c r="V274" s="173"/>
      <c r="W274" s="173"/>
      <c r="X274" s="173"/>
    </row>
    <row r="275" spans="12:24" ht="11.25" customHeight="1">
      <c r="L275" s="12" t="s">
        <v>1420</v>
      </c>
      <c r="M275" s="12" t="s">
        <v>1600</v>
      </c>
      <c r="N275" s="12" t="s">
        <v>1518</v>
      </c>
      <c r="O275" s="203" t="s">
        <v>132</v>
      </c>
      <c r="P275" s="37" t="s">
        <v>132</v>
      </c>
      <c r="Q275" s="37" t="s">
        <v>132</v>
      </c>
      <c r="U275" s="173"/>
      <c r="V275" s="173"/>
      <c r="W275" s="173"/>
      <c r="X275" s="173"/>
    </row>
    <row r="276" spans="12:24" ht="11.25" customHeight="1">
      <c r="L276" s="224" t="s">
        <v>1421</v>
      </c>
      <c r="M276" s="224" t="s">
        <v>1599</v>
      </c>
      <c r="N276" s="224" t="s">
        <v>1519</v>
      </c>
      <c r="O276" s="203" t="s">
        <v>132</v>
      </c>
      <c r="P276" s="37" t="s">
        <v>132</v>
      </c>
      <c r="Q276" s="37" t="s">
        <v>132</v>
      </c>
      <c r="U276" s="173"/>
      <c r="V276" s="173"/>
      <c r="W276" s="173"/>
      <c r="X276" s="173"/>
    </row>
    <row r="277" spans="12:24" ht="11.25" customHeight="1">
      <c r="L277" s="224" t="s">
        <v>1422</v>
      </c>
      <c r="M277" s="224" t="s">
        <v>1598</v>
      </c>
      <c r="N277" s="224" t="s">
        <v>1520</v>
      </c>
      <c r="O277" s="203" t="s">
        <v>132</v>
      </c>
      <c r="P277" s="37" t="s">
        <v>132</v>
      </c>
      <c r="Q277" s="37" t="s">
        <v>132</v>
      </c>
      <c r="U277" s="173"/>
      <c r="V277" s="173"/>
      <c r="W277" s="173"/>
      <c r="X277" s="173"/>
    </row>
    <row r="278" spans="12:24" ht="11.25" customHeight="1">
      <c r="L278" s="224" t="s">
        <v>1423</v>
      </c>
      <c r="M278" s="224" t="s">
        <v>1597</v>
      </c>
      <c r="N278" s="224" t="s">
        <v>1521</v>
      </c>
      <c r="O278" s="203" t="s">
        <v>132</v>
      </c>
      <c r="P278" s="37" t="s">
        <v>132</v>
      </c>
      <c r="Q278" s="37" t="s">
        <v>132</v>
      </c>
      <c r="U278" s="173"/>
      <c r="V278" s="173"/>
      <c r="W278" s="173"/>
      <c r="X278" s="173"/>
    </row>
    <row r="279" spans="12:24" ht="11.25" customHeight="1">
      <c r="L279" s="224" t="s">
        <v>1424</v>
      </c>
      <c r="M279" s="224" t="s">
        <v>1596</v>
      </c>
      <c r="N279" s="224" t="s">
        <v>1522</v>
      </c>
      <c r="O279" s="203" t="s">
        <v>132</v>
      </c>
      <c r="P279" s="37" t="s">
        <v>132</v>
      </c>
      <c r="Q279" s="37" t="s">
        <v>132</v>
      </c>
      <c r="U279" s="173"/>
      <c r="V279" s="173"/>
      <c r="W279" s="173"/>
      <c r="X279" s="173"/>
    </row>
    <row r="280" spans="12:24" ht="11.25" customHeight="1">
      <c r="L280" s="224" t="s">
        <v>1425</v>
      </c>
      <c r="M280" s="224" t="s">
        <v>1595</v>
      </c>
      <c r="N280" s="224" t="s">
        <v>1523</v>
      </c>
      <c r="O280" s="203" t="s">
        <v>132</v>
      </c>
      <c r="P280" s="37" t="s">
        <v>132</v>
      </c>
      <c r="Q280" s="37" t="s">
        <v>132</v>
      </c>
      <c r="U280" s="173"/>
      <c r="V280" s="173"/>
      <c r="W280" s="173"/>
      <c r="X280" s="173"/>
    </row>
    <row r="281" spans="12:24" ht="11.25" customHeight="1">
      <c r="L281" s="224" t="s">
        <v>1426</v>
      </c>
      <c r="M281" s="224" t="s">
        <v>1594</v>
      </c>
      <c r="N281" s="224" t="s">
        <v>1524</v>
      </c>
      <c r="O281" s="203" t="s">
        <v>132</v>
      </c>
      <c r="P281" s="37" t="s">
        <v>132</v>
      </c>
      <c r="Q281" s="37" t="s">
        <v>132</v>
      </c>
      <c r="U281" s="173"/>
      <c r="V281" s="173"/>
      <c r="W281" s="173"/>
      <c r="X281" s="173"/>
    </row>
    <row r="282" spans="12:24" ht="11.25" customHeight="1">
      <c r="L282" s="224" t="s">
        <v>1427</v>
      </c>
      <c r="M282" s="224" t="s">
        <v>1593</v>
      </c>
      <c r="N282" s="224" t="s">
        <v>1525</v>
      </c>
      <c r="O282" s="203" t="s">
        <v>132</v>
      </c>
      <c r="P282" s="37" t="s">
        <v>132</v>
      </c>
      <c r="Q282" s="37" t="s">
        <v>132</v>
      </c>
      <c r="U282" s="173"/>
      <c r="V282" s="173"/>
      <c r="W282" s="173"/>
      <c r="X282" s="173"/>
    </row>
    <row r="283" spans="12:24" ht="11.25" customHeight="1">
      <c r="L283" s="224" t="s">
        <v>1428</v>
      </c>
      <c r="M283" s="224" t="s">
        <v>1592</v>
      </c>
      <c r="N283" s="224" t="s">
        <v>1526</v>
      </c>
      <c r="O283" s="203" t="s">
        <v>132</v>
      </c>
      <c r="P283" s="37" t="s">
        <v>132</v>
      </c>
      <c r="Q283" s="37" t="s">
        <v>132</v>
      </c>
      <c r="U283" s="173"/>
      <c r="V283" s="173"/>
      <c r="W283" s="173"/>
      <c r="X283" s="173"/>
    </row>
    <row r="284" spans="12:24" ht="11.25" customHeight="1">
      <c r="L284" s="224" t="s">
        <v>1429</v>
      </c>
      <c r="M284" s="224" t="s">
        <v>1591</v>
      </c>
      <c r="N284" s="224" t="s">
        <v>1527</v>
      </c>
      <c r="O284" s="203" t="s">
        <v>132</v>
      </c>
      <c r="P284" s="37" t="s">
        <v>132</v>
      </c>
      <c r="Q284" s="37" t="s">
        <v>132</v>
      </c>
      <c r="U284" s="173"/>
      <c r="V284" s="173"/>
      <c r="W284" s="173"/>
      <c r="X284" s="173"/>
    </row>
    <row r="285" spans="12:24" ht="11.25" customHeight="1">
      <c r="L285" s="224" t="s">
        <v>1430</v>
      </c>
      <c r="M285" s="224" t="s">
        <v>1590</v>
      </c>
      <c r="N285" s="224" t="s">
        <v>1528</v>
      </c>
      <c r="O285" s="203" t="s">
        <v>132</v>
      </c>
      <c r="P285" s="37" t="s">
        <v>132</v>
      </c>
      <c r="Q285" s="37" t="s">
        <v>132</v>
      </c>
      <c r="U285" s="173"/>
      <c r="V285" s="173"/>
      <c r="W285" s="173"/>
      <c r="X285" s="173"/>
    </row>
    <row r="286" spans="12:24" ht="11.25" customHeight="1">
      <c r="L286" s="224" t="s">
        <v>1575</v>
      </c>
      <c r="M286" s="224" t="s">
        <v>1315</v>
      </c>
      <c r="N286" s="224" t="s">
        <v>1529</v>
      </c>
      <c r="O286" s="203" t="s">
        <v>132</v>
      </c>
      <c r="P286" s="37" t="s">
        <v>132</v>
      </c>
      <c r="Q286" s="37" t="s">
        <v>132</v>
      </c>
      <c r="U286" s="173"/>
      <c r="V286" s="173"/>
      <c r="W286" s="173"/>
      <c r="X286" s="173"/>
    </row>
    <row r="287" spans="12:24" ht="11.25" customHeight="1">
      <c r="L287" s="224" t="s">
        <v>1576</v>
      </c>
      <c r="M287" s="224" t="s">
        <v>1323</v>
      </c>
      <c r="N287" s="224" t="s">
        <v>1540</v>
      </c>
      <c r="O287" s="203" t="s">
        <v>132</v>
      </c>
      <c r="P287" s="37" t="s">
        <v>132</v>
      </c>
      <c r="Q287" s="37" t="s">
        <v>132</v>
      </c>
      <c r="U287" s="173"/>
      <c r="V287" s="173"/>
      <c r="W287" s="173"/>
      <c r="X287" s="173"/>
    </row>
    <row r="288" spans="12:24" ht="11.25" customHeight="1">
      <c r="L288" s="224" t="s">
        <v>1577</v>
      </c>
      <c r="M288" s="224" t="s">
        <v>1324</v>
      </c>
      <c r="N288" s="224" t="s">
        <v>1541</v>
      </c>
      <c r="O288" s="203" t="s">
        <v>132</v>
      </c>
      <c r="P288" s="37" t="s">
        <v>132</v>
      </c>
      <c r="Q288" s="37" t="s">
        <v>132</v>
      </c>
      <c r="U288" s="173"/>
      <c r="V288" s="173"/>
      <c r="W288" s="173"/>
      <c r="X288" s="173"/>
    </row>
    <row r="289" spans="12:24" ht="11.25" customHeight="1">
      <c r="L289" s="224" t="s">
        <v>1578</v>
      </c>
      <c r="M289" s="224" t="s">
        <v>1325</v>
      </c>
      <c r="N289" s="224" t="s">
        <v>1542</v>
      </c>
      <c r="O289" s="203" t="s">
        <v>132</v>
      </c>
      <c r="P289" s="37" t="s">
        <v>132</v>
      </c>
      <c r="Q289" s="37" t="s">
        <v>132</v>
      </c>
      <c r="U289" s="173"/>
      <c r="V289" s="173"/>
      <c r="W289" s="173"/>
      <c r="X289" s="173"/>
    </row>
    <row r="290" spans="12:24" ht="11.25" customHeight="1">
      <c r="L290" s="224" t="s">
        <v>891</v>
      </c>
      <c r="M290" s="224" t="s">
        <v>891</v>
      </c>
      <c r="N290" s="224" t="s">
        <v>892</v>
      </c>
      <c r="O290" s="203">
        <v>98.9</v>
      </c>
      <c r="P290" s="169">
        <v>4</v>
      </c>
      <c r="Q290" s="38">
        <v>2011</v>
      </c>
      <c r="R290" s="168" t="s">
        <v>1579</v>
      </c>
      <c r="U290" s="173"/>
      <c r="V290" s="173"/>
      <c r="W290" s="173"/>
      <c r="X290" s="173"/>
    </row>
    <row r="291" spans="12:24" ht="11.25" customHeight="1">
      <c r="L291" s="224" t="s">
        <v>893</v>
      </c>
      <c r="M291" s="224" t="s">
        <v>893</v>
      </c>
      <c r="N291" s="224" t="s">
        <v>894</v>
      </c>
      <c r="O291" s="203">
        <v>12.6</v>
      </c>
      <c r="P291" s="169">
        <v>3</v>
      </c>
      <c r="Q291" s="38">
        <v>2011</v>
      </c>
      <c r="R291" s="168" t="s">
        <v>1579</v>
      </c>
      <c r="U291" s="173"/>
      <c r="V291" s="173"/>
      <c r="W291" s="173"/>
      <c r="X291" s="173"/>
    </row>
    <row r="292" spans="12:24" ht="11.25" customHeight="1">
      <c r="L292" s="224" t="s">
        <v>895</v>
      </c>
      <c r="M292" s="224" t="s">
        <v>895</v>
      </c>
      <c r="N292" s="224" t="s">
        <v>896</v>
      </c>
      <c r="O292" s="203">
        <v>88.8</v>
      </c>
      <c r="P292" s="169">
        <v>4</v>
      </c>
      <c r="Q292" s="38">
        <v>2011</v>
      </c>
      <c r="R292" s="168" t="s">
        <v>1579</v>
      </c>
      <c r="U292" s="173"/>
      <c r="V292" s="173"/>
      <c r="W292" s="173"/>
      <c r="X292" s="173"/>
    </row>
    <row r="293" spans="12:24" ht="11.25" customHeight="1">
      <c r="L293" s="3" t="s">
        <v>640</v>
      </c>
      <c r="M293" s="228" t="s">
        <v>1589</v>
      </c>
      <c r="N293" s="213" t="s">
        <v>1588</v>
      </c>
      <c r="O293" s="210" t="s">
        <v>132</v>
      </c>
      <c r="P293" s="197" t="s">
        <v>132</v>
      </c>
      <c r="Q293" s="37" t="s">
        <v>132</v>
      </c>
      <c r="U293" s="173"/>
      <c r="V293" s="173"/>
      <c r="W293" s="173"/>
      <c r="X293" s="173"/>
    </row>
    <row r="294" spans="12:24" ht="11.25" customHeight="1">
      <c r="L294" s="3" t="s">
        <v>641</v>
      </c>
      <c r="M294" s="228" t="s">
        <v>1587</v>
      </c>
      <c r="N294" s="213" t="s">
        <v>1586</v>
      </c>
      <c r="O294" s="210" t="s">
        <v>132</v>
      </c>
      <c r="P294" s="197" t="s">
        <v>132</v>
      </c>
      <c r="Q294" s="37" t="s">
        <v>132</v>
      </c>
      <c r="U294" s="173"/>
      <c r="V294" s="173"/>
      <c r="W294" s="173"/>
      <c r="X294" s="173"/>
    </row>
    <row r="295" spans="12:24" ht="11.25" customHeight="1">
      <c r="L295" s="53"/>
      <c r="M295" s="214"/>
      <c r="N295" s="53"/>
      <c r="O295" s="203"/>
      <c r="P295" s="169"/>
      <c r="Q295" s="15"/>
      <c r="U295" s="173"/>
      <c r="V295" s="173"/>
      <c r="W295" s="173"/>
      <c r="X295" s="173"/>
    </row>
    <row r="296" spans="12:24" ht="11.25" customHeight="1">
      <c r="L296" s="53"/>
      <c r="M296" s="54"/>
      <c r="N296" s="53"/>
      <c r="O296" s="203"/>
      <c r="P296" s="169"/>
      <c r="Q296" s="15"/>
      <c r="U296" s="173"/>
      <c r="V296" s="173"/>
      <c r="W296" s="173"/>
      <c r="X296" s="173"/>
    </row>
    <row r="297" spans="12:24" ht="11.25" customHeight="1">
      <c r="L297" s="53"/>
      <c r="M297" s="53"/>
      <c r="N297" s="53"/>
      <c r="O297" s="203"/>
      <c r="P297" s="169"/>
      <c r="Q297" s="15"/>
      <c r="U297" s="173"/>
      <c r="V297" s="173"/>
      <c r="W297" s="173"/>
      <c r="X297" s="173"/>
    </row>
    <row r="298" spans="12:24" ht="11.25" customHeight="1">
      <c r="L298" s="53"/>
      <c r="M298" s="53"/>
      <c r="N298" s="53"/>
      <c r="O298" s="203"/>
      <c r="P298" s="169"/>
      <c r="Q298" s="15"/>
      <c r="U298" s="173"/>
      <c r="V298" s="173"/>
      <c r="W298" s="173"/>
      <c r="X298" s="173"/>
    </row>
    <row r="299" spans="12:24" ht="11.25" customHeight="1">
      <c r="L299" s="53"/>
      <c r="M299" s="53"/>
      <c r="N299" s="53"/>
      <c r="O299" s="203"/>
      <c r="P299" s="169"/>
      <c r="Q299" s="15"/>
      <c r="U299" s="173"/>
      <c r="V299" s="173"/>
      <c r="W299" s="173"/>
      <c r="X299" s="173"/>
    </row>
    <row r="300" spans="12:24" ht="11.25" customHeight="1">
      <c r="L300" s="53"/>
      <c r="M300" s="53"/>
      <c r="N300" s="53"/>
      <c r="O300" s="202"/>
      <c r="P300" s="169"/>
      <c r="Q300" s="15"/>
      <c r="U300" s="173"/>
      <c r="V300" s="173"/>
      <c r="W300" s="173"/>
      <c r="X300" s="173"/>
    </row>
    <row r="301" spans="15:24" ht="11.25" customHeight="1">
      <c r="O301" s="202"/>
      <c r="P301" s="169"/>
      <c r="Q301" s="15"/>
      <c r="U301" s="173"/>
      <c r="V301" s="173"/>
      <c r="W301" s="173"/>
      <c r="X301" s="173"/>
    </row>
    <row r="302" spans="15:24" ht="11.25" customHeight="1">
      <c r="O302" s="202"/>
      <c r="P302" s="169"/>
      <c r="Q302" s="15"/>
      <c r="U302" s="173"/>
      <c r="V302" s="173"/>
      <c r="W302" s="173"/>
      <c r="X302" s="173"/>
    </row>
    <row r="303" spans="15:24" ht="11.25" customHeight="1">
      <c r="O303" s="202"/>
      <c r="P303" s="167"/>
      <c r="Q303" s="15"/>
      <c r="U303" s="173"/>
      <c r="V303" s="173"/>
      <c r="W303" s="173"/>
      <c r="X303" s="173"/>
    </row>
    <row r="304" spans="15:24" ht="11.25" customHeight="1">
      <c r="O304" s="202"/>
      <c r="P304" s="167"/>
      <c r="Q304" s="15"/>
      <c r="U304" s="173"/>
      <c r="V304" s="173"/>
      <c r="W304" s="173"/>
      <c r="X304" s="173"/>
    </row>
    <row r="305" spans="15:24" ht="11.25" customHeight="1">
      <c r="O305" s="202"/>
      <c r="P305" s="167"/>
      <c r="Q305" s="15"/>
      <c r="U305" s="173"/>
      <c r="V305" s="173"/>
      <c r="W305" s="173"/>
      <c r="X305" s="173"/>
    </row>
    <row r="306" spans="15:24" ht="11.25" customHeight="1">
      <c r="O306" s="202"/>
      <c r="P306" s="167"/>
      <c r="Q306" s="15"/>
      <c r="U306" s="173"/>
      <c r="V306" s="173"/>
      <c r="W306" s="173"/>
      <c r="X306" s="173"/>
    </row>
    <row r="307" spans="15:24" ht="11.25" customHeight="1">
      <c r="O307" s="202"/>
      <c r="P307" s="167"/>
      <c r="Q307" s="15"/>
      <c r="U307" s="173"/>
      <c r="V307" s="173"/>
      <c r="W307" s="173"/>
      <c r="X307" s="173"/>
    </row>
    <row r="308" spans="15:24" ht="11.25" customHeight="1">
      <c r="O308" s="202"/>
      <c r="P308" s="167"/>
      <c r="Q308" s="15"/>
      <c r="U308" s="173"/>
      <c r="V308" s="173"/>
      <c r="W308" s="173"/>
      <c r="X308" s="173"/>
    </row>
    <row r="309" spans="15:24" ht="11.25" customHeight="1">
      <c r="O309" s="202"/>
      <c r="P309" s="167"/>
      <c r="Q309" s="15"/>
      <c r="U309" s="173"/>
      <c r="V309" s="173"/>
      <c r="W309" s="173"/>
      <c r="X309" s="173"/>
    </row>
    <row r="310" spans="15:24" ht="11.25" customHeight="1">
      <c r="O310" s="202"/>
      <c r="P310" s="167"/>
      <c r="Q310" s="15"/>
      <c r="U310" s="173"/>
      <c r="V310" s="173"/>
      <c r="W310" s="173"/>
      <c r="X310" s="173"/>
    </row>
    <row r="311" spans="15:24" ht="11.25" customHeight="1">
      <c r="O311" s="202"/>
      <c r="P311" s="167"/>
      <c r="Q311" s="15"/>
      <c r="U311" s="173"/>
      <c r="V311" s="173"/>
      <c r="W311" s="173"/>
      <c r="X311" s="173"/>
    </row>
    <row r="312" spans="15:24" ht="11.25" customHeight="1">
      <c r="O312" s="202"/>
      <c r="P312" s="167"/>
      <c r="Q312" s="15"/>
      <c r="U312" s="173"/>
      <c r="V312" s="173"/>
      <c r="W312" s="173"/>
      <c r="X312" s="173"/>
    </row>
    <row r="313" spans="15:24" ht="11.25" customHeight="1">
      <c r="O313" s="202"/>
      <c r="P313" s="167"/>
      <c r="Q313" s="15"/>
      <c r="U313" s="173"/>
      <c r="V313" s="173"/>
      <c r="W313" s="173"/>
      <c r="X313" s="173"/>
    </row>
    <row r="314" spans="15:24" ht="11.25" customHeight="1">
      <c r="O314" s="202"/>
      <c r="P314" s="167"/>
      <c r="Q314" s="15"/>
      <c r="U314" s="173"/>
      <c r="V314" s="173"/>
      <c r="W314" s="173"/>
      <c r="X314" s="173"/>
    </row>
    <row r="315" spans="15:24" ht="11.25" customHeight="1">
      <c r="O315" s="202"/>
      <c r="P315" s="167"/>
      <c r="Q315" s="15"/>
      <c r="U315" s="173"/>
      <c r="V315" s="173"/>
      <c r="W315" s="173"/>
      <c r="X315" s="173"/>
    </row>
    <row r="316" spans="15:24" ht="11.25" customHeight="1">
      <c r="O316" s="202"/>
      <c r="P316" s="167"/>
      <c r="Q316" s="15"/>
      <c r="U316" s="173"/>
      <c r="V316" s="173"/>
      <c r="W316" s="173"/>
      <c r="X316" s="173"/>
    </row>
    <row r="317" spans="15:24" ht="11.25" customHeight="1">
      <c r="O317" s="202"/>
      <c r="P317" s="167"/>
      <c r="Q317" s="15"/>
      <c r="U317" s="173"/>
      <c r="V317" s="173"/>
      <c r="W317" s="173"/>
      <c r="X317" s="173"/>
    </row>
    <row r="318" spans="15:24" ht="11.25" customHeight="1">
      <c r="O318" s="202"/>
      <c r="P318" s="167"/>
      <c r="Q318" s="15"/>
      <c r="U318" s="173"/>
      <c r="V318" s="173"/>
      <c r="W318" s="173"/>
      <c r="X318" s="173"/>
    </row>
    <row r="319" spans="15:24" ht="11.25" customHeight="1">
      <c r="O319" s="202"/>
      <c r="P319" s="167"/>
      <c r="Q319" s="15"/>
      <c r="U319" s="173"/>
      <c r="V319" s="173"/>
      <c r="W319" s="173"/>
      <c r="X319" s="173"/>
    </row>
    <row r="320" spans="16:24" ht="11.25" customHeight="1">
      <c r="P320" s="167"/>
      <c r="Q320" s="15"/>
      <c r="U320" s="173"/>
      <c r="V320" s="173"/>
      <c r="W320" s="173"/>
      <c r="X320" s="173"/>
    </row>
    <row r="321" spans="16:24" ht="11.25" customHeight="1">
      <c r="P321" s="167"/>
      <c r="Q321" s="15"/>
      <c r="U321" s="173"/>
      <c r="V321" s="173"/>
      <c r="W321" s="173"/>
      <c r="X321" s="173"/>
    </row>
    <row r="322" spans="16:24" ht="11.25" customHeight="1">
      <c r="P322" s="167"/>
      <c r="Q322" s="15"/>
      <c r="U322" s="173"/>
      <c r="V322" s="173"/>
      <c r="W322" s="173"/>
      <c r="X322" s="173"/>
    </row>
    <row r="323" spans="16:24" ht="11.25" customHeight="1">
      <c r="P323" s="167"/>
      <c r="Q323" s="15"/>
      <c r="U323" s="173"/>
      <c r="V323" s="173"/>
      <c r="W323" s="173"/>
      <c r="X323" s="173"/>
    </row>
    <row r="324" spans="16:24" ht="11.25" customHeight="1">
      <c r="P324" s="167"/>
      <c r="Q324" s="15"/>
      <c r="U324" s="173"/>
      <c r="V324" s="173"/>
      <c r="W324" s="173"/>
      <c r="X324" s="173"/>
    </row>
    <row r="325" spans="16:24" ht="11.25" customHeight="1">
      <c r="P325" s="167"/>
      <c r="Q325" s="15"/>
      <c r="U325" s="173"/>
      <c r="V325" s="173"/>
      <c r="W325" s="173"/>
      <c r="X325" s="173"/>
    </row>
    <row r="326" spans="16:24" ht="11.25" customHeight="1">
      <c r="P326" s="167"/>
      <c r="Q326" s="15"/>
      <c r="U326" s="173"/>
      <c r="V326" s="173"/>
      <c r="W326" s="173"/>
      <c r="X326" s="173"/>
    </row>
    <row r="327" spans="16:24" ht="11.25" customHeight="1">
      <c r="P327" s="167"/>
      <c r="Q327" s="15"/>
      <c r="U327" s="173"/>
      <c r="V327" s="173"/>
      <c r="W327" s="173"/>
      <c r="X327" s="173"/>
    </row>
    <row r="328" spans="16:24" ht="11.25" customHeight="1">
      <c r="P328" s="167"/>
      <c r="Q328" s="15"/>
      <c r="U328" s="173"/>
      <c r="V328" s="173"/>
      <c r="W328" s="173"/>
      <c r="X328" s="173"/>
    </row>
    <row r="329" spans="16:24" ht="11.25" customHeight="1">
      <c r="P329" s="167"/>
      <c r="Q329" s="15"/>
      <c r="U329" s="173"/>
      <c r="V329" s="173"/>
      <c r="W329" s="173"/>
      <c r="X329" s="173"/>
    </row>
    <row r="330" spans="16:24" ht="11.25" customHeight="1">
      <c r="P330" s="167"/>
      <c r="Q330" s="15"/>
      <c r="U330" s="173"/>
      <c r="V330" s="173"/>
      <c r="W330" s="173"/>
      <c r="X330" s="173"/>
    </row>
    <row r="331" spans="16:24" ht="11.25" customHeight="1">
      <c r="P331" s="167"/>
      <c r="Q331" s="15"/>
      <c r="U331" s="173"/>
      <c r="V331" s="173"/>
      <c r="W331" s="173"/>
      <c r="X331" s="173"/>
    </row>
    <row r="332" spans="16:24" ht="11.25" customHeight="1">
      <c r="P332" s="167"/>
      <c r="Q332" s="15"/>
      <c r="U332" s="173"/>
      <c r="V332" s="173"/>
      <c r="W332" s="173"/>
      <c r="X332" s="173"/>
    </row>
    <row r="333" spans="16:24" ht="11.25" customHeight="1">
      <c r="P333" s="167"/>
      <c r="Q333" s="15"/>
      <c r="U333" s="173"/>
      <c r="V333" s="173"/>
      <c r="W333" s="173"/>
      <c r="X333" s="173"/>
    </row>
    <row r="334" spans="16:24" ht="11.25" customHeight="1">
      <c r="P334" s="167"/>
      <c r="Q334" s="15"/>
      <c r="U334" s="173"/>
      <c r="V334" s="173"/>
      <c r="W334" s="173"/>
      <c r="X334" s="173"/>
    </row>
    <row r="335" spans="16:24" ht="11.25" customHeight="1">
      <c r="P335" s="167"/>
      <c r="Q335" s="15"/>
      <c r="U335" s="173"/>
      <c r="V335" s="173"/>
      <c r="W335" s="173"/>
      <c r="X335" s="173"/>
    </row>
    <row r="336" spans="16:24" ht="11.25" customHeight="1">
      <c r="P336" s="167"/>
      <c r="Q336" s="15"/>
      <c r="U336" s="173"/>
      <c r="V336" s="173"/>
      <c r="W336" s="173"/>
      <c r="X336" s="173"/>
    </row>
    <row r="337" spans="16:24" ht="11.25" customHeight="1">
      <c r="P337" s="167"/>
      <c r="Q337" s="15"/>
      <c r="U337" s="173"/>
      <c r="V337" s="173"/>
      <c r="W337" s="173"/>
      <c r="X337" s="173"/>
    </row>
    <row r="338" spans="16:24" ht="11.25" customHeight="1">
      <c r="P338" s="167"/>
      <c r="Q338" s="15"/>
      <c r="U338" s="173"/>
      <c r="V338" s="173"/>
      <c r="W338" s="173"/>
      <c r="X338" s="173"/>
    </row>
    <row r="339" spans="16:24" ht="11.25" customHeight="1">
      <c r="P339" s="167"/>
      <c r="Q339" s="15"/>
      <c r="U339" s="173"/>
      <c r="V339" s="173"/>
      <c r="W339" s="173"/>
      <c r="X339" s="173"/>
    </row>
    <row r="340" spans="16:24" ht="11.25" customHeight="1">
      <c r="P340" s="167"/>
      <c r="Q340" s="15"/>
      <c r="U340" s="173"/>
      <c r="V340" s="173"/>
      <c r="W340" s="173"/>
      <c r="X340" s="173"/>
    </row>
    <row r="341" spans="16:24" ht="11.25" customHeight="1">
      <c r="P341" s="167"/>
      <c r="Q341" s="15"/>
      <c r="U341" s="173"/>
      <c r="V341" s="173"/>
      <c r="W341" s="173"/>
      <c r="X341" s="173"/>
    </row>
    <row r="342" spans="16:24" ht="11.25" customHeight="1">
      <c r="P342" s="167"/>
      <c r="Q342" s="15"/>
      <c r="U342" s="173"/>
      <c r="V342" s="173"/>
      <c r="W342" s="173"/>
      <c r="X342" s="173"/>
    </row>
    <row r="343" spans="16:24" ht="11.25" customHeight="1">
      <c r="P343" s="167"/>
      <c r="Q343" s="15"/>
      <c r="U343" s="173"/>
      <c r="V343" s="173"/>
      <c r="W343" s="173"/>
      <c r="X343" s="173"/>
    </row>
    <row r="344" spans="16:24" ht="11.25" customHeight="1">
      <c r="P344" s="167"/>
      <c r="Q344" s="15"/>
      <c r="U344" s="173"/>
      <c r="V344" s="173"/>
      <c r="W344" s="173"/>
      <c r="X344" s="173"/>
    </row>
    <row r="345" spans="16:24" ht="11.25" customHeight="1">
      <c r="P345" s="167"/>
      <c r="Q345" s="15"/>
      <c r="U345" s="173"/>
      <c r="V345" s="173"/>
      <c r="W345" s="173"/>
      <c r="X345" s="173"/>
    </row>
    <row r="346" spans="16:24" ht="11.25" customHeight="1">
      <c r="P346" s="167"/>
      <c r="Q346" s="15"/>
      <c r="U346" s="173"/>
      <c r="V346" s="173"/>
      <c r="W346" s="173"/>
      <c r="X346" s="173"/>
    </row>
    <row r="347" spans="16:24" ht="11.25" customHeight="1">
      <c r="P347" s="167"/>
      <c r="Q347" s="15"/>
      <c r="U347" s="173"/>
      <c r="V347" s="173"/>
      <c r="W347" s="173"/>
      <c r="X347" s="173"/>
    </row>
    <row r="348" spans="16:24" ht="11.25" customHeight="1">
      <c r="P348" s="167"/>
      <c r="Q348" s="15"/>
      <c r="U348" s="173"/>
      <c r="V348" s="173"/>
      <c r="W348" s="173"/>
      <c r="X348" s="173"/>
    </row>
    <row r="349" spans="17:24" ht="11.25" customHeight="1">
      <c r="Q349" s="15"/>
      <c r="U349" s="173"/>
      <c r="V349" s="173"/>
      <c r="W349" s="173"/>
      <c r="X349" s="173"/>
    </row>
    <row r="350" spans="17:24" ht="11.25" customHeight="1">
      <c r="Q350" s="15"/>
      <c r="U350" s="173"/>
      <c r="V350" s="173"/>
      <c r="W350" s="173"/>
      <c r="X350" s="173"/>
    </row>
    <row r="351" spans="17:24" ht="11.25" customHeight="1">
      <c r="Q351" s="15"/>
      <c r="U351" s="173"/>
      <c r="V351" s="173"/>
      <c r="W351" s="173"/>
      <c r="X351" s="173"/>
    </row>
    <row r="352" spans="17:24" ht="11.25" customHeight="1">
      <c r="Q352" s="15"/>
      <c r="U352" s="173"/>
      <c r="V352" s="173"/>
      <c r="W352" s="173"/>
      <c r="X352" s="173"/>
    </row>
    <row r="353" spans="17:24" ht="11.25" customHeight="1">
      <c r="Q353" s="15"/>
      <c r="U353" s="173"/>
      <c r="V353" s="173"/>
      <c r="W353" s="173"/>
      <c r="X353" s="173"/>
    </row>
    <row r="354" spans="17:24" ht="11.25" customHeight="1">
      <c r="Q354" s="15"/>
      <c r="U354" s="173"/>
      <c r="V354" s="173"/>
      <c r="W354" s="173"/>
      <c r="X354" s="173"/>
    </row>
    <row r="355" spans="17:24" ht="11.25" customHeight="1">
      <c r="Q355" s="15"/>
      <c r="U355" s="173"/>
      <c r="V355" s="173"/>
      <c r="W355" s="173"/>
      <c r="X355" s="173"/>
    </row>
    <row r="356" spans="17:24" ht="11.25" customHeight="1">
      <c r="Q356" s="15"/>
      <c r="U356" s="173"/>
      <c r="V356" s="173"/>
      <c r="W356" s="173"/>
      <c r="X356" s="173"/>
    </row>
    <row r="357" spans="17:24" ht="11.25" customHeight="1">
      <c r="Q357" s="15"/>
      <c r="U357" s="173"/>
      <c r="V357" s="173"/>
      <c r="W357" s="173"/>
      <c r="X357" s="173"/>
    </row>
    <row r="358" spans="17:24" ht="11.25" customHeight="1">
      <c r="Q358" s="15"/>
      <c r="U358" s="173"/>
      <c r="V358" s="173"/>
      <c r="W358" s="173"/>
      <c r="X358" s="173"/>
    </row>
    <row r="359" spans="17:24" ht="11.25" customHeight="1">
      <c r="Q359" s="15"/>
      <c r="U359" s="173"/>
      <c r="V359" s="173"/>
      <c r="W359" s="173"/>
      <c r="X359" s="173"/>
    </row>
    <row r="360" spans="17:24" ht="11.25" customHeight="1">
      <c r="Q360" s="15"/>
      <c r="U360" s="173"/>
      <c r="V360" s="173"/>
      <c r="W360" s="173"/>
      <c r="X360" s="173"/>
    </row>
    <row r="361" spans="17:24" ht="11.25" customHeight="1">
      <c r="Q361" s="15"/>
      <c r="U361" s="173"/>
      <c r="V361" s="173"/>
      <c r="W361" s="173"/>
      <c r="X361" s="173"/>
    </row>
    <row r="362" spans="17:24" ht="11.25" customHeight="1">
      <c r="Q362" s="15"/>
      <c r="U362" s="173"/>
      <c r="V362" s="173"/>
      <c r="W362" s="173"/>
      <c r="X362" s="173"/>
    </row>
    <row r="363" spans="17:24" ht="11.25" customHeight="1">
      <c r="Q363" s="15"/>
      <c r="U363" s="173"/>
      <c r="V363" s="173"/>
      <c r="W363" s="173"/>
      <c r="X363" s="173"/>
    </row>
    <row r="364" spans="17:24" ht="11.25" customHeight="1">
      <c r="Q364" s="15"/>
      <c r="U364" s="173"/>
      <c r="V364" s="173"/>
      <c r="W364" s="173"/>
      <c r="X364" s="173"/>
    </row>
    <row r="365" spans="17:24" ht="11.25" customHeight="1">
      <c r="Q365" s="15"/>
      <c r="U365" s="173"/>
      <c r="V365" s="173"/>
      <c r="W365" s="173"/>
      <c r="X365" s="173"/>
    </row>
    <row r="366" spans="17:24" ht="11.25" customHeight="1">
      <c r="Q366" s="15"/>
      <c r="U366" s="173"/>
      <c r="V366" s="173"/>
      <c r="W366" s="173"/>
      <c r="X366" s="173"/>
    </row>
    <row r="367" spans="17:24" ht="11.25" customHeight="1">
      <c r="Q367" s="15"/>
      <c r="U367" s="173"/>
      <c r="V367" s="173"/>
      <c r="W367" s="173"/>
      <c r="X367" s="173"/>
    </row>
    <row r="368" spans="17:24" ht="11.25" customHeight="1">
      <c r="Q368" s="15"/>
      <c r="U368" s="173"/>
      <c r="V368" s="173"/>
      <c r="W368" s="173"/>
      <c r="X368" s="173"/>
    </row>
    <row r="369" spans="17:24" ht="11.25" customHeight="1">
      <c r="Q369" s="15"/>
      <c r="U369" s="173"/>
      <c r="V369" s="173"/>
      <c r="W369" s="173"/>
      <c r="X369" s="173"/>
    </row>
    <row r="370" spans="17:24" ht="11.25" customHeight="1">
      <c r="Q370" s="15"/>
      <c r="U370" s="173"/>
      <c r="V370" s="173"/>
      <c r="W370" s="173"/>
      <c r="X370" s="173"/>
    </row>
    <row r="371" spans="17:24" ht="11.25" customHeight="1">
      <c r="Q371" s="15"/>
      <c r="U371" s="173"/>
      <c r="V371" s="173"/>
      <c r="W371" s="173"/>
      <c r="X371" s="173"/>
    </row>
    <row r="372" spans="17:24" ht="11.25" customHeight="1">
      <c r="Q372" s="15"/>
      <c r="U372" s="173"/>
      <c r="V372" s="173"/>
      <c r="W372" s="173"/>
      <c r="X372" s="173"/>
    </row>
    <row r="373" spans="17:24" ht="11.25" customHeight="1">
      <c r="Q373" s="15"/>
      <c r="U373" s="173"/>
      <c r="V373" s="173"/>
      <c r="W373" s="173"/>
      <c r="X373" s="173"/>
    </row>
    <row r="374" spans="17:24" ht="11.25" customHeight="1">
      <c r="Q374" s="15"/>
      <c r="U374" s="173"/>
      <c r="V374" s="173"/>
      <c r="W374" s="173"/>
      <c r="X374" s="173"/>
    </row>
    <row r="375" spans="17:24" ht="11.25" customHeight="1">
      <c r="Q375" s="15"/>
      <c r="U375" s="173"/>
      <c r="V375" s="173"/>
      <c r="W375" s="173"/>
      <c r="X375" s="173"/>
    </row>
    <row r="376" spans="17:24" ht="11.25" customHeight="1">
      <c r="Q376" s="15"/>
      <c r="U376" s="173"/>
      <c r="V376" s="173"/>
      <c r="W376" s="173"/>
      <c r="X376" s="173"/>
    </row>
    <row r="377" spans="17:24" ht="11.25" customHeight="1">
      <c r="Q377" s="15"/>
      <c r="U377" s="173"/>
      <c r="V377" s="173"/>
      <c r="W377" s="173"/>
      <c r="X377" s="173"/>
    </row>
    <row r="378" spans="17:24" ht="11.25" customHeight="1">
      <c r="Q378" s="15"/>
      <c r="U378" s="173"/>
      <c r="V378" s="173"/>
      <c r="W378" s="173"/>
      <c r="X378" s="173"/>
    </row>
    <row r="379" spans="17:24" ht="11.25" customHeight="1">
      <c r="Q379" s="15"/>
      <c r="U379" s="173"/>
      <c r="V379" s="173"/>
      <c r="W379" s="173"/>
      <c r="X379" s="173"/>
    </row>
    <row r="380" spans="17:24" ht="11.25" customHeight="1">
      <c r="Q380" s="15"/>
      <c r="U380" s="173"/>
      <c r="V380" s="173"/>
      <c r="W380" s="173"/>
      <c r="X380" s="173"/>
    </row>
    <row r="381" spans="17:24" ht="11.25" customHeight="1">
      <c r="Q381" s="15"/>
      <c r="U381" s="173"/>
      <c r="V381" s="173"/>
      <c r="W381" s="173"/>
      <c r="X381" s="173"/>
    </row>
    <row r="382" spans="17:24" ht="11.25" customHeight="1">
      <c r="Q382" s="15"/>
      <c r="U382" s="173"/>
      <c r="V382" s="173"/>
      <c r="W382" s="173"/>
      <c r="X382" s="173"/>
    </row>
    <row r="383" spans="17:24" ht="11.25" customHeight="1">
      <c r="Q383" s="15"/>
      <c r="U383" s="173"/>
      <c r="V383" s="173"/>
      <c r="W383" s="173"/>
      <c r="X383" s="173"/>
    </row>
    <row r="384" spans="17:24" ht="11.25" customHeight="1">
      <c r="Q384" s="15"/>
      <c r="U384" s="173"/>
      <c r="V384" s="173"/>
      <c r="W384" s="173"/>
      <c r="X384" s="173"/>
    </row>
    <row r="385" spans="17:24" ht="11.25" customHeight="1">
      <c r="Q385" s="15"/>
      <c r="U385" s="173"/>
      <c r="V385" s="173"/>
      <c r="W385" s="173"/>
      <c r="X385" s="173"/>
    </row>
    <row r="386" spans="17:24" ht="11.25" customHeight="1">
      <c r="Q386" s="15"/>
      <c r="U386" s="173"/>
      <c r="V386" s="173"/>
      <c r="W386" s="173"/>
      <c r="X386" s="173"/>
    </row>
    <row r="387" spans="17:24" ht="11.25" customHeight="1">
      <c r="Q387" s="15"/>
      <c r="U387" s="173"/>
      <c r="V387" s="173"/>
      <c r="W387" s="173"/>
      <c r="X387" s="173"/>
    </row>
    <row r="388" spans="17:24" ht="11.25" customHeight="1">
      <c r="Q388" s="15"/>
      <c r="U388" s="173"/>
      <c r="V388" s="173"/>
      <c r="W388" s="173"/>
      <c r="X388" s="173"/>
    </row>
    <row r="389" spans="17:24" ht="11.25" customHeight="1">
      <c r="Q389" s="15"/>
      <c r="U389" s="173"/>
      <c r="V389" s="173"/>
      <c r="W389" s="173"/>
      <c r="X389" s="173"/>
    </row>
    <row r="390" spans="17:24" ht="11.25" customHeight="1">
      <c r="Q390" s="15"/>
      <c r="U390" s="173"/>
      <c r="V390" s="173"/>
      <c r="W390" s="173"/>
      <c r="X390" s="173"/>
    </row>
    <row r="391" spans="17:24" ht="11.25" customHeight="1">
      <c r="Q391" s="15"/>
      <c r="U391" s="173"/>
      <c r="V391" s="173"/>
      <c r="W391" s="173"/>
      <c r="X391" s="173"/>
    </row>
    <row r="392" spans="17:24" ht="11.25" customHeight="1">
      <c r="Q392" s="15"/>
      <c r="U392" s="173"/>
      <c r="V392" s="173"/>
      <c r="W392" s="173"/>
      <c r="X392" s="173"/>
    </row>
    <row r="393" spans="17:24" ht="11.25" customHeight="1">
      <c r="Q393" s="15"/>
      <c r="U393" s="173"/>
      <c r="V393" s="173"/>
      <c r="W393" s="173"/>
      <c r="X393" s="173"/>
    </row>
    <row r="394" spans="17:24" ht="11.25" customHeight="1">
      <c r="Q394" s="15"/>
      <c r="U394" s="173"/>
      <c r="V394" s="173"/>
      <c r="W394" s="173"/>
      <c r="X394" s="173"/>
    </row>
    <row r="395" spans="17:24" ht="11.25" customHeight="1">
      <c r="Q395" s="15"/>
      <c r="U395" s="173"/>
      <c r="V395" s="173"/>
      <c r="W395" s="173"/>
      <c r="X395" s="173"/>
    </row>
    <row r="396" spans="17:24" ht="11.25" customHeight="1">
      <c r="Q396" s="15"/>
      <c r="U396" s="173"/>
      <c r="V396" s="173"/>
      <c r="W396" s="173"/>
      <c r="X396" s="173"/>
    </row>
    <row r="397" spans="17:24" ht="11.25" customHeight="1">
      <c r="Q397" s="15"/>
      <c r="U397" s="173"/>
      <c r="V397" s="173"/>
      <c r="W397" s="173"/>
      <c r="X397" s="173"/>
    </row>
    <row r="398" spans="17:24" ht="11.25" customHeight="1">
      <c r="Q398" s="15"/>
      <c r="U398" s="173"/>
      <c r="V398" s="173"/>
      <c r="W398" s="173"/>
      <c r="X398" s="173"/>
    </row>
    <row r="399" spans="17:24" ht="11.25" customHeight="1">
      <c r="Q399" s="15"/>
      <c r="U399" s="173"/>
      <c r="V399" s="173"/>
      <c r="W399" s="173"/>
      <c r="X399" s="173"/>
    </row>
    <row r="400" spans="17:24" ht="11.25" customHeight="1">
      <c r="Q400" s="15"/>
      <c r="U400" s="173"/>
      <c r="V400" s="173"/>
      <c r="W400" s="173"/>
      <c r="X400" s="173"/>
    </row>
    <row r="401" spans="17:24" ht="11.25" customHeight="1">
      <c r="Q401" s="15"/>
      <c r="U401" s="173"/>
      <c r="V401" s="173"/>
      <c r="W401" s="173"/>
      <c r="X401" s="173"/>
    </row>
    <row r="402" spans="17:24" ht="11.25" customHeight="1">
      <c r="Q402" s="15"/>
      <c r="U402" s="173"/>
      <c r="V402" s="173"/>
      <c r="W402" s="173"/>
      <c r="X402" s="173"/>
    </row>
    <row r="403" spans="17:24" ht="11.25" customHeight="1">
      <c r="Q403" s="15"/>
      <c r="U403" s="173"/>
      <c r="V403" s="173"/>
      <c r="W403" s="173"/>
      <c r="X403" s="173"/>
    </row>
    <row r="404" spans="17:24" ht="11.25" customHeight="1">
      <c r="Q404" s="15"/>
      <c r="U404" s="173"/>
      <c r="V404" s="173"/>
      <c r="W404" s="173"/>
      <c r="X404" s="173"/>
    </row>
    <row r="405" spans="17:24" ht="11.25" customHeight="1">
      <c r="Q405" s="15"/>
      <c r="U405" s="173"/>
      <c r="V405" s="173"/>
      <c r="W405" s="173"/>
      <c r="X405" s="173"/>
    </row>
    <row r="406" spans="17:24" ht="11.25" customHeight="1">
      <c r="Q406" s="15"/>
      <c r="U406" s="173"/>
      <c r="V406" s="173"/>
      <c r="W406" s="173"/>
      <c r="X406" s="173"/>
    </row>
    <row r="407" spans="17:24" ht="11.25" customHeight="1">
      <c r="Q407" s="15"/>
      <c r="U407" s="173"/>
      <c r="V407" s="173"/>
      <c r="W407" s="173"/>
      <c r="X407" s="173"/>
    </row>
    <row r="408" spans="17:24" ht="11.25" customHeight="1">
      <c r="Q408" s="15"/>
      <c r="U408" s="173"/>
      <c r="V408" s="173"/>
      <c r="W408" s="173"/>
      <c r="X408" s="173"/>
    </row>
    <row r="409" spans="17:24" ht="11.25" customHeight="1">
      <c r="Q409" s="15"/>
      <c r="U409" s="173"/>
      <c r="V409" s="173"/>
      <c r="W409" s="173"/>
      <c r="X409" s="173"/>
    </row>
    <row r="410" spans="17:24" ht="11.25" customHeight="1">
      <c r="Q410" s="15"/>
      <c r="U410" s="173"/>
      <c r="V410" s="173"/>
      <c r="W410" s="173"/>
      <c r="X410" s="173"/>
    </row>
    <row r="411" spans="17:24" ht="11.25" customHeight="1">
      <c r="Q411" s="15"/>
      <c r="U411" s="173"/>
      <c r="V411" s="173"/>
      <c r="W411" s="173"/>
      <c r="X411" s="173"/>
    </row>
    <row r="412" spans="17:24" ht="11.25" customHeight="1">
      <c r="Q412" s="15"/>
      <c r="U412" s="173"/>
      <c r="V412" s="173"/>
      <c r="W412" s="173"/>
      <c r="X412" s="173"/>
    </row>
    <row r="413" spans="17:24" ht="11.25" customHeight="1">
      <c r="Q413" s="15"/>
      <c r="U413" s="173"/>
      <c r="V413" s="173"/>
      <c r="W413" s="173"/>
      <c r="X413" s="173"/>
    </row>
    <row r="414" spans="17:24" ht="11.25" customHeight="1">
      <c r="Q414" s="15"/>
      <c r="U414" s="173"/>
      <c r="V414" s="173"/>
      <c r="W414" s="173"/>
      <c r="X414" s="173"/>
    </row>
    <row r="415" spans="17:24" ht="11.25" customHeight="1">
      <c r="Q415" s="15"/>
      <c r="U415" s="173"/>
      <c r="V415" s="173"/>
      <c r="W415" s="173"/>
      <c r="X415" s="173"/>
    </row>
    <row r="416" spans="17:24" ht="11.25" customHeight="1">
      <c r="Q416" s="15"/>
      <c r="U416" s="173"/>
      <c r="V416" s="173"/>
      <c r="W416" s="173"/>
      <c r="X416" s="173"/>
    </row>
    <row r="417" spans="17:24" ht="11.25" customHeight="1">
      <c r="Q417" s="15"/>
      <c r="U417" s="173"/>
      <c r="V417" s="173"/>
      <c r="W417" s="173"/>
      <c r="X417" s="173"/>
    </row>
    <row r="418" spans="17:24" ht="11.25" customHeight="1">
      <c r="Q418" s="15"/>
      <c r="U418" s="173"/>
      <c r="V418" s="173"/>
      <c r="W418" s="173"/>
      <c r="X418" s="173"/>
    </row>
    <row r="419" spans="17:24" ht="11.25" customHeight="1">
      <c r="Q419" s="15"/>
      <c r="U419" s="173"/>
      <c r="V419" s="173"/>
      <c r="W419" s="173"/>
      <c r="X419" s="173"/>
    </row>
    <row r="420" spans="17:24" ht="11.25" customHeight="1">
      <c r="Q420" s="15"/>
      <c r="U420" s="173"/>
      <c r="V420" s="173"/>
      <c r="W420" s="173"/>
      <c r="X420" s="173"/>
    </row>
    <row r="421" spans="17:24" ht="11.25" customHeight="1">
      <c r="Q421" s="15"/>
      <c r="U421" s="173"/>
      <c r="V421" s="173"/>
      <c r="W421" s="173"/>
      <c r="X421" s="173"/>
    </row>
    <row r="422" spans="17:24" ht="11.25" customHeight="1">
      <c r="Q422" s="15"/>
      <c r="U422" s="173"/>
      <c r="V422" s="173"/>
      <c r="W422" s="173"/>
      <c r="X422" s="173"/>
    </row>
    <row r="423" spans="17:24" ht="11.25" customHeight="1">
      <c r="Q423" s="15"/>
      <c r="U423" s="173"/>
      <c r="V423" s="173"/>
      <c r="W423" s="173"/>
      <c r="X423" s="173"/>
    </row>
    <row r="424" spans="17:24" ht="11.25" customHeight="1">
      <c r="Q424" s="15"/>
      <c r="U424" s="173"/>
      <c r="V424" s="173"/>
      <c r="W424" s="173"/>
      <c r="X424" s="173"/>
    </row>
    <row r="425" spans="17:24" ht="11.25" customHeight="1">
      <c r="Q425" s="15"/>
      <c r="U425" s="173"/>
      <c r="V425" s="173"/>
      <c r="W425" s="173"/>
      <c r="X425" s="173"/>
    </row>
    <row r="426" spans="17:24" ht="11.25" customHeight="1">
      <c r="Q426" s="15"/>
      <c r="U426" s="173"/>
      <c r="V426" s="173"/>
      <c r="W426" s="173"/>
      <c r="X426" s="173"/>
    </row>
    <row r="427" spans="17:24" ht="11.25" customHeight="1">
      <c r="Q427" s="15"/>
      <c r="U427" s="173"/>
      <c r="V427" s="173"/>
      <c r="W427" s="173"/>
      <c r="X427" s="173"/>
    </row>
    <row r="428" spans="17:24" ht="11.25" customHeight="1">
      <c r="Q428" s="15"/>
      <c r="U428" s="173"/>
      <c r="V428" s="173"/>
      <c r="W428" s="173"/>
      <c r="X428" s="173"/>
    </row>
    <row r="429" spans="17:24" ht="11.25" customHeight="1">
      <c r="Q429" s="15"/>
      <c r="U429" s="173"/>
      <c r="V429" s="173"/>
      <c r="W429" s="173"/>
      <c r="X429" s="173"/>
    </row>
    <row r="430" spans="17:24" ht="11.25" customHeight="1">
      <c r="Q430" s="15"/>
      <c r="U430" s="173"/>
      <c r="V430" s="173"/>
      <c r="W430" s="173"/>
      <c r="X430" s="173"/>
    </row>
    <row r="431" spans="17:24" ht="11.25" customHeight="1">
      <c r="Q431" s="15"/>
      <c r="U431" s="173"/>
      <c r="V431" s="173"/>
      <c r="W431" s="173"/>
      <c r="X431" s="173"/>
    </row>
    <row r="432" spans="17:24" ht="11.25" customHeight="1">
      <c r="Q432" s="15"/>
      <c r="U432" s="173"/>
      <c r="V432" s="173"/>
      <c r="W432" s="173"/>
      <c r="X432" s="173"/>
    </row>
    <row r="433" spans="17:24" ht="11.25" customHeight="1">
      <c r="Q433" s="15"/>
      <c r="U433" s="173"/>
      <c r="V433" s="173"/>
      <c r="W433" s="173"/>
      <c r="X433" s="173"/>
    </row>
    <row r="434" spans="17:24" ht="11.25" customHeight="1">
      <c r="Q434" s="15"/>
      <c r="U434" s="173"/>
      <c r="V434" s="173"/>
      <c r="W434" s="173"/>
      <c r="X434" s="173"/>
    </row>
    <row r="435" spans="17:24" ht="11.25" customHeight="1">
      <c r="Q435" s="15"/>
      <c r="U435" s="173"/>
      <c r="V435" s="173"/>
      <c r="W435" s="173"/>
      <c r="X435" s="173"/>
    </row>
    <row r="436" spans="17:24" ht="11.25" customHeight="1">
      <c r="Q436" s="15"/>
      <c r="U436" s="173"/>
      <c r="V436" s="173"/>
      <c r="W436" s="173"/>
      <c r="X436" s="173"/>
    </row>
    <row r="437" spans="17:24" ht="11.25" customHeight="1">
      <c r="Q437" s="15"/>
      <c r="U437" s="173"/>
      <c r="V437" s="173"/>
      <c r="W437" s="173"/>
      <c r="X437" s="173"/>
    </row>
    <row r="438" spans="17:24" ht="11.25" customHeight="1">
      <c r="Q438" s="15"/>
      <c r="U438" s="173"/>
      <c r="V438" s="173"/>
      <c r="W438" s="173"/>
      <c r="X438" s="173"/>
    </row>
    <row r="439" spans="17:24" ht="11.25" customHeight="1">
      <c r="Q439" s="15"/>
      <c r="U439" s="173"/>
      <c r="V439" s="173"/>
      <c r="W439" s="173"/>
      <c r="X439" s="173"/>
    </row>
    <row r="440" spans="17:24" ht="11.25" customHeight="1">
      <c r="Q440" s="15"/>
      <c r="U440" s="173"/>
      <c r="V440" s="173"/>
      <c r="W440" s="173"/>
      <c r="X440" s="173"/>
    </row>
    <row r="441" spans="17:24" ht="11.25" customHeight="1">
      <c r="Q441" s="15"/>
      <c r="U441" s="173"/>
      <c r="V441" s="173"/>
      <c r="W441" s="173"/>
      <c r="X441" s="173"/>
    </row>
    <row r="442" spans="17:24" ht="11.25" customHeight="1">
      <c r="Q442" s="15"/>
      <c r="U442" s="173"/>
      <c r="V442" s="173"/>
      <c r="W442" s="173"/>
      <c r="X442" s="173"/>
    </row>
    <row r="443" spans="17:24" ht="11.25" customHeight="1">
      <c r="Q443" s="15"/>
      <c r="U443" s="173"/>
      <c r="V443" s="173"/>
      <c r="W443" s="173"/>
      <c r="X443" s="173"/>
    </row>
    <row r="444" spans="17:24" ht="11.25" customHeight="1">
      <c r="Q444" s="15"/>
      <c r="U444" s="173"/>
      <c r="V444" s="173"/>
      <c r="W444" s="173"/>
      <c r="X444" s="173"/>
    </row>
    <row r="445" spans="17:24" ht="11.25" customHeight="1">
      <c r="Q445" s="15"/>
      <c r="U445" s="173"/>
      <c r="V445" s="173"/>
      <c r="W445" s="173"/>
      <c r="X445" s="173"/>
    </row>
    <row r="446" spans="17:24" ht="11.25" customHeight="1">
      <c r="Q446" s="15"/>
      <c r="U446" s="173"/>
      <c r="V446" s="173"/>
      <c r="W446" s="173"/>
      <c r="X446" s="173"/>
    </row>
    <row r="447" spans="17:24" ht="11.25" customHeight="1">
      <c r="Q447" s="15"/>
      <c r="U447" s="173"/>
      <c r="V447" s="173"/>
      <c r="W447" s="173"/>
      <c r="X447" s="173"/>
    </row>
    <row r="448" spans="17:24" ht="11.25" customHeight="1">
      <c r="Q448" s="15"/>
      <c r="U448" s="173"/>
      <c r="V448" s="173"/>
      <c r="W448" s="173"/>
      <c r="X448" s="173"/>
    </row>
    <row r="449" spans="17:24" ht="11.25" customHeight="1">
      <c r="Q449" s="15"/>
      <c r="U449" s="173"/>
      <c r="V449" s="173"/>
      <c r="W449" s="173"/>
      <c r="X449" s="173"/>
    </row>
    <row r="450" spans="17:24" ht="11.25" customHeight="1">
      <c r="Q450" s="15"/>
      <c r="U450" s="173"/>
      <c r="V450" s="173"/>
      <c r="W450" s="173"/>
      <c r="X450" s="173"/>
    </row>
    <row r="451" spans="17:24" ht="11.25" customHeight="1">
      <c r="Q451" s="15"/>
      <c r="U451" s="173"/>
      <c r="V451" s="173"/>
      <c r="W451" s="173"/>
      <c r="X451" s="173"/>
    </row>
    <row r="452" spans="17:24" ht="11.25" customHeight="1">
      <c r="Q452" s="15"/>
      <c r="U452" s="173"/>
      <c r="V452" s="173"/>
      <c r="W452" s="173"/>
      <c r="X452" s="173"/>
    </row>
    <row r="453" spans="17:24" ht="11.25" customHeight="1">
      <c r="Q453" s="15"/>
      <c r="U453" s="173"/>
      <c r="V453" s="173"/>
      <c r="W453" s="173"/>
      <c r="X453" s="173"/>
    </row>
    <row r="454" spans="17:24" ht="11.25" customHeight="1">
      <c r="Q454" s="15"/>
      <c r="U454" s="173"/>
      <c r="V454" s="173"/>
      <c r="W454" s="173"/>
      <c r="X454" s="173"/>
    </row>
    <row r="455" spans="17:24" ht="11.25" customHeight="1">
      <c r="Q455" s="15"/>
      <c r="U455" s="173"/>
      <c r="V455" s="173"/>
      <c r="W455" s="173"/>
      <c r="X455" s="173"/>
    </row>
    <row r="456" spans="17:24" ht="11.25" customHeight="1">
      <c r="Q456" s="15"/>
      <c r="U456" s="173"/>
      <c r="V456" s="173"/>
      <c r="W456" s="173"/>
      <c r="X456" s="173"/>
    </row>
    <row r="457" spans="17:24" ht="11.25" customHeight="1">
      <c r="Q457" s="15"/>
      <c r="U457" s="173"/>
      <c r="V457" s="173"/>
      <c r="W457" s="173"/>
      <c r="X457" s="173"/>
    </row>
    <row r="458" spans="17:24" ht="11.25" customHeight="1">
      <c r="Q458" s="15"/>
      <c r="U458" s="173"/>
      <c r="V458" s="173"/>
      <c r="W458" s="173"/>
      <c r="X458" s="173"/>
    </row>
    <row r="459" spans="17:24" ht="11.25" customHeight="1">
      <c r="Q459" s="15"/>
      <c r="U459" s="173"/>
      <c r="V459" s="173"/>
      <c r="W459" s="173"/>
      <c r="X459" s="173"/>
    </row>
    <row r="460" spans="17:24" ht="11.25" customHeight="1">
      <c r="Q460" s="15"/>
      <c r="U460" s="173"/>
      <c r="V460" s="173"/>
      <c r="W460" s="173"/>
      <c r="X460" s="173"/>
    </row>
    <row r="461" spans="17:24" ht="11.25" customHeight="1">
      <c r="Q461" s="15"/>
      <c r="U461" s="173"/>
      <c r="V461" s="173"/>
      <c r="W461" s="173"/>
      <c r="X461" s="173"/>
    </row>
    <row r="462" spans="17:24" ht="11.25" customHeight="1">
      <c r="Q462" s="15"/>
      <c r="U462" s="173"/>
      <c r="V462" s="173"/>
      <c r="W462" s="173"/>
      <c r="X462" s="173"/>
    </row>
    <row r="463" spans="17:24" ht="11.25" customHeight="1">
      <c r="Q463" s="15"/>
      <c r="U463" s="173"/>
      <c r="V463" s="173"/>
      <c r="W463" s="173"/>
      <c r="X463" s="173"/>
    </row>
    <row r="464" spans="17:24" ht="11.25" customHeight="1">
      <c r="Q464" s="15"/>
      <c r="U464" s="173"/>
      <c r="V464" s="173"/>
      <c r="W464" s="173"/>
      <c r="X464" s="173"/>
    </row>
    <row r="465" spans="17:24" ht="11.25" customHeight="1">
      <c r="Q465" s="15"/>
      <c r="U465" s="173"/>
      <c r="V465" s="173"/>
      <c r="W465" s="173"/>
      <c r="X465" s="173"/>
    </row>
    <row r="466" spans="17:24" ht="11.25" customHeight="1">
      <c r="Q466" s="15"/>
      <c r="U466" s="173"/>
      <c r="V466" s="173"/>
      <c r="W466" s="173"/>
      <c r="X466" s="173"/>
    </row>
    <row r="467" spans="17:24" ht="11.25" customHeight="1">
      <c r="Q467" s="15"/>
      <c r="U467" s="173"/>
      <c r="V467" s="173"/>
      <c r="W467" s="173"/>
      <c r="X467" s="173"/>
    </row>
    <row r="468" spans="17:24" ht="11.25" customHeight="1">
      <c r="Q468" s="15"/>
      <c r="U468" s="173"/>
      <c r="V468" s="173"/>
      <c r="W468" s="173"/>
      <c r="X468" s="173"/>
    </row>
    <row r="469" spans="17:24" ht="11.25" customHeight="1">
      <c r="Q469" s="15"/>
      <c r="U469" s="173"/>
      <c r="V469" s="173"/>
      <c r="W469" s="173"/>
      <c r="X469" s="173"/>
    </row>
    <row r="470" spans="17:24" ht="11.25" customHeight="1">
      <c r="Q470" s="15"/>
      <c r="U470" s="173"/>
      <c r="V470" s="173"/>
      <c r="W470" s="173"/>
      <c r="X470" s="173"/>
    </row>
    <row r="471" spans="17:24" ht="11.25" customHeight="1">
      <c r="Q471" s="15"/>
      <c r="U471" s="173"/>
      <c r="V471" s="173"/>
      <c r="W471" s="173"/>
      <c r="X471" s="173"/>
    </row>
    <row r="472" spans="17:24" ht="11.25" customHeight="1">
      <c r="Q472" s="15"/>
      <c r="U472" s="173"/>
      <c r="V472" s="173"/>
      <c r="W472" s="173"/>
      <c r="X472" s="173"/>
    </row>
    <row r="473" spans="17:24" ht="11.25" customHeight="1">
      <c r="Q473" s="15"/>
      <c r="U473" s="173"/>
      <c r="V473" s="173"/>
      <c r="W473" s="173"/>
      <c r="X473" s="173"/>
    </row>
    <row r="474" spans="17:24" ht="11.25" customHeight="1">
      <c r="Q474" s="15"/>
      <c r="U474" s="173"/>
      <c r="V474" s="173"/>
      <c r="W474" s="173"/>
      <c r="X474" s="173"/>
    </row>
    <row r="475" spans="17:24" ht="11.25" customHeight="1">
      <c r="Q475" s="15"/>
      <c r="U475" s="173"/>
      <c r="V475" s="173"/>
      <c r="W475" s="173"/>
      <c r="X475" s="173"/>
    </row>
    <row r="476" spans="17:24" ht="11.25" customHeight="1">
      <c r="Q476" s="15"/>
      <c r="U476" s="173"/>
      <c r="V476" s="173"/>
      <c r="W476" s="173"/>
      <c r="X476" s="173"/>
    </row>
    <row r="477" spans="17:24" ht="11.25" customHeight="1">
      <c r="Q477" s="15"/>
      <c r="U477" s="173"/>
      <c r="V477" s="173"/>
      <c r="W477" s="173"/>
      <c r="X477" s="173"/>
    </row>
    <row r="478" spans="17:24" ht="11.25" customHeight="1">
      <c r="Q478" s="15"/>
      <c r="U478" s="173"/>
      <c r="V478" s="173"/>
      <c r="W478" s="173"/>
      <c r="X478" s="173"/>
    </row>
    <row r="479" spans="17:24" ht="11.25" customHeight="1">
      <c r="Q479" s="15"/>
      <c r="U479" s="173"/>
      <c r="V479" s="173"/>
      <c r="W479" s="173"/>
      <c r="X479" s="173"/>
    </row>
    <row r="480" spans="17:24" ht="11.25" customHeight="1">
      <c r="Q480" s="15"/>
      <c r="U480" s="173"/>
      <c r="V480" s="173"/>
      <c r="W480" s="173"/>
      <c r="X480" s="173"/>
    </row>
    <row r="481" spans="17:24" ht="11.25" customHeight="1">
      <c r="Q481" s="15"/>
      <c r="U481" s="173"/>
      <c r="V481" s="173"/>
      <c r="W481" s="173"/>
      <c r="X481" s="173"/>
    </row>
    <row r="482" spans="17:24" ht="11.25" customHeight="1">
      <c r="Q482" s="15"/>
      <c r="U482" s="173"/>
      <c r="V482" s="173"/>
      <c r="W482" s="173"/>
      <c r="X482" s="173"/>
    </row>
    <row r="483" spans="17:24" ht="11.25" customHeight="1">
      <c r="Q483" s="15"/>
      <c r="U483" s="173"/>
      <c r="V483" s="173"/>
      <c r="W483" s="173"/>
      <c r="X483" s="173"/>
    </row>
    <row r="484" spans="17:24" ht="11.25" customHeight="1">
      <c r="Q484" s="15"/>
      <c r="U484" s="173"/>
      <c r="V484" s="173"/>
      <c r="W484" s="173"/>
      <c r="X484" s="173"/>
    </row>
    <row r="485" spans="17:24" ht="11.25" customHeight="1">
      <c r="Q485" s="15"/>
      <c r="U485" s="173"/>
      <c r="V485" s="173"/>
      <c r="W485" s="173"/>
      <c r="X485" s="173"/>
    </row>
    <row r="486" spans="17:24" ht="11.25" customHeight="1">
      <c r="Q486" s="15"/>
      <c r="U486" s="173"/>
      <c r="V486" s="173"/>
      <c r="W486" s="173"/>
      <c r="X486" s="173"/>
    </row>
    <row r="487" spans="17:24" ht="11.25" customHeight="1">
      <c r="Q487" s="15"/>
      <c r="U487" s="173"/>
      <c r="V487" s="173"/>
      <c r="W487" s="173"/>
      <c r="X487" s="173"/>
    </row>
    <row r="488" spans="17:24" ht="11.25" customHeight="1">
      <c r="Q488" s="15"/>
      <c r="U488" s="173"/>
      <c r="V488" s="173"/>
      <c r="W488" s="173"/>
      <c r="X488" s="173"/>
    </row>
    <row r="489" spans="17:24" ht="11.25" customHeight="1">
      <c r="Q489" s="15"/>
      <c r="U489" s="173"/>
      <c r="V489" s="173"/>
      <c r="W489" s="173"/>
      <c r="X489" s="173"/>
    </row>
    <row r="490" spans="17:24" ht="11.25" customHeight="1">
      <c r="Q490" s="15"/>
      <c r="U490" s="173"/>
      <c r="V490" s="173"/>
      <c r="W490" s="173"/>
      <c r="X490" s="173"/>
    </row>
    <row r="491" spans="17:24" ht="11.25" customHeight="1">
      <c r="Q491" s="15"/>
      <c r="U491" s="173"/>
      <c r="V491" s="173"/>
      <c r="W491" s="173"/>
      <c r="X491" s="173"/>
    </row>
    <row r="492" spans="17:24" ht="11.25" customHeight="1">
      <c r="Q492" s="15"/>
      <c r="U492" s="173"/>
      <c r="V492" s="173"/>
      <c r="W492" s="173"/>
      <c r="X492" s="173"/>
    </row>
    <row r="493" spans="17:24" ht="11.25" customHeight="1">
      <c r="Q493" s="15"/>
      <c r="U493" s="173"/>
      <c r="V493" s="173"/>
      <c r="W493" s="173"/>
      <c r="X493" s="173"/>
    </row>
    <row r="494" spans="17:24" ht="11.25" customHeight="1">
      <c r="Q494" s="15"/>
      <c r="U494" s="173"/>
      <c r="V494" s="173"/>
      <c r="W494" s="173"/>
      <c r="X494" s="173"/>
    </row>
    <row r="495" spans="17:24" ht="11.25" customHeight="1">
      <c r="Q495" s="15"/>
      <c r="U495" s="173"/>
      <c r="V495" s="173"/>
      <c r="W495" s="173"/>
      <c r="X495" s="173"/>
    </row>
    <row r="496" spans="17:24" ht="11.25" customHeight="1">
      <c r="Q496" s="15"/>
      <c r="U496" s="173"/>
      <c r="V496" s="173"/>
      <c r="W496" s="173"/>
      <c r="X496" s="173"/>
    </row>
    <row r="497" spans="17:24" ht="11.25" customHeight="1">
      <c r="Q497" s="15"/>
      <c r="U497" s="173"/>
      <c r="V497" s="173"/>
      <c r="W497" s="173"/>
      <c r="X497" s="173"/>
    </row>
    <row r="498" spans="17:24" ht="11.25" customHeight="1">
      <c r="Q498" s="15"/>
      <c r="U498" s="173"/>
      <c r="V498" s="173"/>
      <c r="W498" s="173"/>
      <c r="X498" s="173"/>
    </row>
    <row r="499" spans="17:24" ht="11.25" customHeight="1">
      <c r="Q499" s="15"/>
      <c r="U499" s="173"/>
      <c r="V499" s="173"/>
      <c r="W499" s="173"/>
      <c r="X499" s="173"/>
    </row>
    <row r="500" spans="17:24" ht="11.25" customHeight="1">
      <c r="Q500" s="15"/>
      <c r="U500" s="173"/>
      <c r="V500" s="173"/>
      <c r="W500" s="173"/>
      <c r="X500" s="173"/>
    </row>
    <row r="501" spans="17:24" ht="11.25" customHeight="1">
      <c r="Q501" s="15"/>
      <c r="U501" s="173"/>
      <c r="V501" s="173"/>
      <c r="W501" s="173"/>
      <c r="X501" s="173"/>
    </row>
    <row r="502" spans="17:24" ht="11.25" customHeight="1">
      <c r="Q502" s="15"/>
      <c r="U502" s="173"/>
      <c r="V502" s="173"/>
      <c r="W502" s="173"/>
      <c r="X502" s="173"/>
    </row>
    <row r="503" spans="17:24" ht="11.25" customHeight="1">
      <c r="Q503" s="15"/>
      <c r="U503" s="173"/>
      <c r="V503" s="173"/>
      <c r="W503" s="173"/>
      <c r="X503" s="173"/>
    </row>
    <row r="504" spans="17:24" ht="11.25" customHeight="1">
      <c r="Q504" s="15"/>
      <c r="U504" s="173"/>
      <c r="V504" s="173"/>
      <c r="W504" s="173"/>
      <c r="X504" s="173"/>
    </row>
    <row r="505" spans="17:24" ht="11.25" customHeight="1">
      <c r="Q505" s="15"/>
      <c r="U505" s="173"/>
      <c r="V505" s="173"/>
      <c r="W505" s="173"/>
      <c r="X505" s="173"/>
    </row>
    <row r="506" spans="17:24" ht="11.25" customHeight="1">
      <c r="Q506" s="15"/>
      <c r="U506" s="173"/>
      <c r="V506" s="173"/>
      <c r="W506" s="173"/>
      <c r="X506" s="173"/>
    </row>
    <row r="507" spans="17:24" ht="11.25" customHeight="1">
      <c r="Q507" s="15"/>
      <c r="U507" s="173"/>
      <c r="V507" s="173"/>
      <c r="W507" s="173"/>
      <c r="X507" s="173"/>
    </row>
    <row r="508" spans="17:24" ht="11.25" customHeight="1">
      <c r="Q508" s="15"/>
      <c r="U508" s="173"/>
      <c r="V508" s="173"/>
      <c r="W508" s="173"/>
      <c r="X508" s="173"/>
    </row>
    <row r="509" spans="17:24" ht="11.25" customHeight="1">
      <c r="Q509" s="15"/>
      <c r="U509" s="173"/>
      <c r="V509" s="173"/>
      <c r="W509" s="173"/>
      <c r="X509" s="173"/>
    </row>
    <row r="510" spans="17:24" ht="11.25" customHeight="1">
      <c r="Q510" s="15"/>
      <c r="U510" s="173"/>
      <c r="V510" s="173"/>
      <c r="W510" s="173"/>
      <c r="X510" s="173"/>
    </row>
    <row r="511" spans="17:24" ht="11.25" customHeight="1">
      <c r="Q511" s="15"/>
      <c r="U511" s="173"/>
      <c r="V511" s="173"/>
      <c r="W511" s="173"/>
      <c r="X511" s="173"/>
    </row>
    <row r="512" spans="17:24" ht="11.25" customHeight="1">
      <c r="Q512" s="15"/>
      <c r="U512" s="173"/>
      <c r="V512" s="173"/>
      <c r="W512" s="173"/>
      <c r="X512" s="173"/>
    </row>
    <row r="513" spans="17:24" ht="11.25" customHeight="1">
      <c r="Q513" s="15"/>
      <c r="U513" s="173"/>
      <c r="V513" s="173"/>
      <c r="W513" s="173"/>
      <c r="X513" s="173"/>
    </row>
    <row r="514" spans="17:24" ht="11.25" customHeight="1">
      <c r="Q514" s="15"/>
      <c r="U514" s="173"/>
      <c r="V514" s="173"/>
      <c r="W514" s="173"/>
      <c r="X514" s="173"/>
    </row>
    <row r="515" spans="17:24" ht="11.25" customHeight="1">
      <c r="Q515" s="15"/>
      <c r="U515" s="173"/>
      <c r="V515" s="173"/>
      <c r="W515" s="173"/>
      <c r="X515" s="173"/>
    </row>
    <row r="516" spans="17:24" ht="11.25" customHeight="1">
      <c r="Q516" s="15"/>
      <c r="U516" s="173"/>
      <c r="V516" s="173"/>
      <c r="W516" s="173"/>
      <c r="X516" s="173"/>
    </row>
    <row r="517" spans="17:24" ht="11.25" customHeight="1">
      <c r="Q517" s="15"/>
      <c r="U517" s="173"/>
      <c r="V517" s="173"/>
      <c r="W517" s="173"/>
      <c r="X517" s="173"/>
    </row>
    <row r="518" spans="17:24" ht="11.25" customHeight="1">
      <c r="Q518" s="15"/>
      <c r="U518" s="173"/>
      <c r="V518" s="173"/>
      <c r="W518" s="173"/>
      <c r="X518" s="173"/>
    </row>
    <row r="519" spans="17:24" ht="11.25" customHeight="1">
      <c r="Q519" s="15"/>
      <c r="U519" s="173"/>
      <c r="V519" s="173"/>
      <c r="W519" s="173"/>
      <c r="X519" s="173"/>
    </row>
    <row r="520" spans="17:24" ht="11.25" customHeight="1">
      <c r="Q520" s="15"/>
      <c r="U520" s="173"/>
      <c r="V520" s="173"/>
      <c r="W520" s="173"/>
      <c r="X520" s="173"/>
    </row>
    <row r="521" spans="17:24" ht="11.25" customHeight="1">
      <c r="Q521" s="15"/>
      <c r="U521" s="173"/>
      <c r="V521" s="173"/>
      <c r="W521" s="173"/>
      <c r="X521" s="173"/>
    </row>
    <row r="522" spans="17:24" ht="11.25" customHeight="1">
      <c r="Q522" s="15"/>
      <c r="U522" s="173"/>
      <c r="V522" s="173"/>
      <c r="W522" s="173"/>
      <c r="X522" s="173"/>
    </row>
    <row r="523" spans="17:24" ht="11.25" customHeight="1">
      <c r="Q523" s="15"/>
      <c r="U523" s="173"/>
      <c r="V523" s="173"/>
      <c r="W523" s="173"/>
      <c r="X523" s="173"/>
    </row>
    <row r="524" spans="17:24" ht="11.25" customHeight="1">
      <c r="Q524" s="15"/>
      <c r="U524" s="173"/>
      <c r="V524" s="173"/>
      <c r="W524" s="173"/>
      <c r="X524" s="173"/>
    </row>
    <row r="525" spans="17:24" ht="11.25" customHeight="1">
      <c r="Q525" s="15"/>
      <c r="U525" s="173"/>
      <c r="V525" s="173"/>
      <c r="W525" s="173"/>
      <c r="X525" s="173"/>
    </row>
    <row r="526" spans="17:24" ht="11.25" customHeight="1">
      <c r="Q526" s="15"/>
      <c r="U526" s="173"/>
      <c r="V526" s="173"/>
      <c r="W526" s="173"/>
      <c r="X526" s="173"/>
    </row>
    <row r="527" spans="17:24" ht="11.25" customHeight="1">
      <c r="Q527" s="15"/>
      <c r="U527" s="173"/>
      <c r="V527" s="173"/>
      <c r="W527" s="173"/>
      <c r="X527" s="173"/>
    </row>
    <row r="528" spans="17:24" ht="11.25" customHeight="1">
      <c r="Q528" s="15"/>
      <c r="U528" s="173"/>
      <c r="V528" s="173"/>
      <c r="W528" s="173"/>
      <c r="X528" s="173"/>
    </row>
    <row r="529" spans="17:24" ht="11.25" customHeight="1">
      <c r="Q529" s="15"/>
      <c r="U529" s="173"/>
      <c r="V529" s="173"/>
      <c r="W529" s="173"/>
      <c r="X529" s="173"/>
    </row>
    <row r="530" spans="17:24" ht="11.25" customHeight="1">
      <c r="Q530" s="15"/>
      <c r="U530" s="173"/>
      <c r="V530" s="173"/>
      <c r="W530" s="173"/>
      <c r="X530" s="173"/>
    </row>
    <row r="531" spans="17:24" ht="11.25" customHeight="1">
      <c r="Q531" s="15"/>
      <c r="U531" s="173"/>
      <c r="V531" s="173"/>
      <c r="W531" s="173"/>
      <c r="X531" s="173"/>
    </row>
    <row r="532" spans="17:24" ht="11.25" customHeight="1">
      <c r="Q532" s="15"/>
      <c r="U532" s="173"/>
      <c r="V532" s="173"/>
      <c r="W532" s="173"/>
      <c r="X532" s="173"/>
    </row>
    <row r="533" spans="17:24" ht="11.25" customHeight="1">
      <c r="Q533" s="15"/>
      <c r="U533" s="173"/>
      <c r="V533" s="173"/>
      <c r="W533" s="173"/>
      <c r="X533" s="173"/>
    </row>
    <row r="534" spans="17:24" ht="11.25" customHeight="1">
      <c r="Q534" s="15"/>
      <c r="U534" s="173"/>
      <c r="V534" s="173"/>
      <c r="W534" s="173"/>
      <c r="X534" s="173"/>
    </row>
    <row r="535" spans="17:24" ht="11.25" customHeight="1">
      <c r="Q535" s="15"/>
      <c r="U535" s="173"/>
      <c r="V535" s="173"/>
      <c r="W535" s="173"/>
      <c r="X535" s="173"/>
    </row>
    <row r="536" spans="17:24" ht="11.25" customHeight="1">
      <c r="Q536" s="15"/>
      <c r="U536" s="173"/>
      <c r="V536" s="173"/>
      <c r="W536" s="173"/>
      <c r="X536" s="173"/>
    </row>
    <row r="537" spans="17:24" ht="11.25" customHeight="1">
      <c r="Q537" s="15"/>
      <c r="U537" s="173"/>
      <c r="V537" s="173"/>
      <c r="W537" s="173"/>
      <c r="X537" s="173"/>
    </row>
    <row r="538" spans="17:24" ht="11.25" customHeight="1">
      <c r="Q538" s="15"/>
      <c r="U538" s="173"/>
      <c r="V538" s="173"/>
      <c r="W538" s="173"/>
      <c r="X538" s="173"/>
    </row>
    <row r="539" spans="17:24" ht="11.25" customHeight="1">
      <c r="Q539" s="15"/>
      <c r="U539" s="173"/>
      <c r="V539" s="173"/>
      <c r="W539" s="173"/>
      <c r="X539" s="173"/>
    </row>
    <row r="540" spans="17:24" ht="11.25" customHeight="1">
      <c r="Q540" s="15"/>
      <c r="U540" s="173"/>
      <c r="V540" s="173"/>
      <c r="W540" s="173"/>
      <c r="X540" s="173"/>
    </row>
    <row r="541" spans="17:24" ht="11.25" customHeight="1">
      <c r="Q541" s="15"/>
      <c r="U541" s="173"/>
      <c r="V541" s="173"/>
      <c r="W541" s="173"/>
      <c r="X541" s="173"/>
    </row>
    <row r="542" spans="17:24" ht="11.25" customHeight="1">
      <c r="Q542" s="15"/>
      <c r="U542" s="173"/>
      <c r="V542" s="173"/>
      <c r="W542" s="173"/>
      <c r="X542" s="173"/>
    </row>
    <row r="543" spans="17:24" ht="11.25" customHeight="1">
      <c r="Q543" s="15"/>
      <c r="U543" s="173"/>
      <c r="V543" s="173"/>
      <c r="W543" s="173"/>
      <c r="X543" s="173"/>
    </row>
    <row r="544" spans="17:24" ht="11.25" customHeight="1">
      <c r="Q544" s="15"/>
      <c r="U544" s="173"/>
      <c r="V544" s="173"/>
      <c r="W544" s="173"/>
      <c r="X544" s="173"/>
    </row>
    <row r="545" spans="17:24" ht="11.25" customHeight="1">
      <c r="Q545" s="15"/>
      <c r="U545" s="173"/>
      <c r="V545" s="173"/>
      <c r="W545" s="173"/>
      <c r="X545" s="173"/>
    </row>
    <row r="546" spans="17:24" ht="11.25" customHeight="1">
      <c r="Q546" s="15"/>
      <c r="U546" s="173"/>
      <c r="V546" s="173"/>
      <c r="W546" s="173"/>
      <c r="X546" s="173"/>
    </row>
    <row r="547" spans="17:24" ht="11.25" customHeight="1">
      <c r="Q547" s="15"/>
      <c r="U547" s="173"/>
      <c r="V547" s="173"/>
      <c r="W547" s="173"/>
      <c r="X547" s="173"/>
    </row>
    <row r="548" spans="17:24" ht="11.25" customHeight="1">
      <c r="Q548" s="15"/>
      <c r="U548" s="173"/>
      <c r="V548" s="173"/>
      <c r="W548" s="173"/>
      <c r="X548" s="173"/>
    </row>
    <row r="549" spans="17:24" ht="11.25" customHeight="1">
      <c r="Q549" s="15"/>
      <c r="U549" s="173"/>
      <c r="V549" s="173"/>
      <c r="W549" s="173"/>
      <c r="X549" s="173"/>
    </row>
    <row r="550" spans="17:24" ht="11.25" customHeight="1">
      <c r="Q550" s="15"/>
      <c r="U550" s="173"/>
      <c r="V550" s="173"/>
      <c r="W550" s="173"/>
      <c r="X550" s="173"/>
    </row>
    <row r="551" spans="17:24" ht="11.25" customHeight="1">
      <c r="Q551" s="15"/>
      <c r="U551" s="173"/>
      <c r="V551" s="173"/>
      <c r="W551" s="173"/>
      <c r="X551" s="173"/>
    </row>
    <row r="552" spans="17:24" ht="11.25" customHeight="1">
      <c r="Q552" s="15"/>
      <c r="U552" s="173"/>
      <c r="V552" s="173"/>
      <c r="W552" s="173"/>
      <c r="X552" s="173"/>
    </row>
    <row r="553" spans="17:24" ht="11.25" customHeight="1">
      <c r="Q553" s="15"/>
      <c r="U553" s="173"/>
      <c r="V553" s="173"/>
      <c r="W553" s="173"/>
      <c r="X553" s="173"/>
    </row>
    <row r="554" spans="17:24" ht="11.25" customHeight="1">
      <c r="Q554" s="15"/>
      <c r="U554" s="173"/>
      <c r="V554" s="173"/>
      <c r="W554" s="173"/>
      <c r="X554" s="173"/>
    </row>
    <row r="555" spans="17:24" ht="11.25" customHeight="1">
      <c r="Q555" s="15"/>
      <c r="U555" s="173"/>
      <c r="V555" s="173"/>
      <c r="W555" s="173"/>
      <c r="X555" s="173"/>
    </row>
    <row r="556" spans="17:24" ht="11.25" customHeight="1">
      <c r="Q556" s="15"/>
      <c r="U556" s="173"/>
      <c r="V556" s="173"/>
      <c r="W556" s="173"/>
      <c r="X556" s="173"/>
    </row>
    <row r="557" spans="17:24" ht="11.25" customHeight="1">
      <c r="Q557" s="15"/>
      <c r="U557" s="173"/>
      <c r="V557" s="173"/>
      <c r="W557" s="173"/>
      <c r="X557" s="173"/>
    </row>
    <row r="558" spans="17:24" ht="11.25" customHeight="1">
      <c r="Q558" s="15"/>
      <c r="U558" s="173"/>
      <c r="V558" s="173"/>
      <c r="W558" s="173"/>
      <c r="X558" s="173"/>
    </row>
    <row r="559" spans="17:24" ht="11.25" customHeight="1">
      <c r="Q559" s="15"/>
      <c r="U559" s="173"/>
      <c r="V559" s="173"/>
      <c r="W559" s="173"/>
      <c r="X559" s="173"/>
    </row>
    <row r="560" spans="17:24" ht="11.25" customHeight="1">
      <c r="Q560" s="15"/>
      <c r="U560" s="173"/>
      <c r="V560" s="173"/>
      <c r="W560" s="173"/>
      <c r="X560" s="173"/>
    </row>
    <row r="561" spans="17:24" ht="11.25" customHeight="1">
      <c r="Q561" s="15"/>
      <c r="U561" s="173"/>
      <c r="V561" s="173"/>
      <c r="W561" s="173"/>
      <c r="X561" s="173"/>
    </row>
    <row r="562" spans="17:24" ht="11.25" customHeight="1">
      <c r="Q562" s="15"/>
      <c r="U562" s="173"/>
      <c r="V562" s="173"/>
      <c r="W562" s="173"/>
      <c r="X562" s="173"/>
    </row>
    <row r="563" spans="17:24" ht="11.25" customHeight="1">
      <c r="Q563" s="15"/>
      <c r="U563" s="173"/>
      <c r="V563" s="173"/>
      <c r="W563" s="173"/>
      <c r="X563" s="173"/>
    </row>
    <row r="564" spans="17:24" ht="11.25" customHeight="1">
      <c r="Q564" s="15"/>
      <c r="U564" s="173"/>
      <c r="V564" s="173"/>
      <c r="W564" s="173"/>
      <c r="X564" s="173"/>
    </row>
    <row r="565" spans="17:24" ht="11.25" customHeight="1">
      <c r="Q565" s="15"/>
      <c r="U565" s="173"/>
      <c r="V565" s="173"/>
      <c r="W565" s="173"/>
      <c r="X565" s="173"/>
    </row>
    <row r="566" spans="17:24" ht="11.25" customHeight="1">
      <c r="Q566" s="15"/>
      <c r="U566" s="173"/>
      <c r="V566" s="173"/>
      <c r="W566" s="173"/>
      <c r="X566" s="173"/>
    </row>
    <row r="567" spans="17:24" ht="11.25" customHeight="1">
      <c r="Q567" s="15"/>
      <c r="U567" s="173"/>
      <c r="V567" s="173"/>
      <c r="W567" s="173"/>
      <c r="X567" s="173"/>
    </row>
    <row r="568" spans="17:24" ht="11.25" customHeight="1">
      <c r="Q568" s="15"/>
      <c r="U568" s="173"/>
      <c r="V568" s="173"/>
      <c r="W568" s="173"/>
      <c r="X568" s="173"/>
    </row>
    <row r="569" spans="17:24" ht="11.25" customHeight="1">
      <c r="Q569" s="15"/>
      <c r="U569" s="173"/>
      <c r="V569" s="173"/>
      <c r="W569" s="173"/>
      <c r="X569" s="173"/>
    </row>
    <row r="570" spans="17:24" ht="11.25" customHeight="1">
      <c r="Q570" s="15"/>
      <c r="U570" s="173"/>
      <c r="V570" s="173"/>
      <c r="W570" s="173"/>
      <c r="X570" s="173"/>
    </row>
    <row r="571" spans="17:24" ht="11.25" customHeight="1">
      <c r="Q571" s="15"/>
      <c r="U571" s="173"/>
      <c r="V571" s="173"/>
      <c r="W571" s="173"/>
      <c r="X571" s="173"/>
    </row>
    <row r="572" spans="17:24" ht="11.25" customHeight="1">
      <c r="Q572" s="15"/>
      <c r="U572" s="173"/>
      <c r="V572" s="173"/>
      <c r="W572" s="173"/>
      <c r="X572" s="173"/>
    </row>
    <row r="573" spans="17:24" ht="11.25" customHeight="1">
      <c r="Q573" s="15"/>
      <c r="U573" s="173"/>
      <c r="V573" s="173"/>
      <c r="W573" s="173"/>
      <c r="X573" s="173"/>
    </row>
    <row r="574" spans="17:24" ht="11.25" customHeight="1">
      <c r="Q574" s="15"/>
      <c r="U574" s="173"/>
      <c r="V574" s="173"/>
      <c r="W574" s="173"/>
      <c r="X574" s="173"/>
    </row>
    <row r="575" spans="17:24" ht="11.25" customHeight="1">
      <c r="Q575" s="15"/>
      <c r="U575" s="173"/>
      <c r="V575" s="173"/>
      <c r="W575" s="173"/>
      <c r="X575" s="173"/>
    </row>
    <row r="576" spans="17:24" ht="11.25" customHeight="1">
      <c r="Q576" s="15"/>
      <c r="U576" s="173"/>
      <c r="V576" s="173"/>
      <c r="W576" s="173"/>
      <c r="X576" s="173"/>
    </row>
    <row r="577" spans="17:24" ht="11.25" customHeight="1">
      <c r="Q577" s="15"/>
      <c r="U577" s="173"/>
      <c r="V577" s="173"/>
      <c r="W577" s="173"/>
      <c r="X577" s="173"/>
    </row>
    <row r="578" spans="17:24" ht="11.25" customHeight="1">
      <c r="Q578" s="15"/>
      <c r="U578" s="173"/>
      <c r="V578" s="173"/>
      <c r="W578" s="173"/>
      <c r="X578" s="173"/>
    </row>
    <row r="579" spans="17:24" ht="11.25" customHeight="1">
      <c r="Q579" s="15"/>
      <c r="U579" s="173"/>
      <c r="V579" s="173"/>
      <c r="W579" s="173"/>
      <c r="X579" s="173"/>
    </row>
    <row r="580" spans="17:24" ht="11.25" customHeight="1">
      <c r="Q580" s="15"/>
      <c r="U580" s="173"/>
      <c r="V580" s="173"/>
      <c r="W580" s="173"/>
      <c r="X580" s="173"/>
    </row>
    <row r="581" spans="17:24" ht="11.25" customHeight="1">
      <c r="Q581" s="15"/>
      <c r="U581" s="173"/>
      <c r="V581" s="173"/>
      <c r="W581" s="173"/>
      <c r="X581" s="173"/>
    </row>
    <row r="582" spans="17:24" ht="11.25" customHeight="1">
      <c r="Q582" s="15"/>
      <c r="U582" s="173"/>
      <c r="V582" s="173"/>
      <c r="W582" s="173"/>
      <c r="X582" s="173"/>
    </row>
    <row r="583" spans="17:24" ht="11.25" customHeight="1">
      <c r="Q583" s="15"/>
      <c r="U583" s="173"/>
      <c r="V583" s="173"/>
      <c r="W583" s="173"/>
      <c r="X583" s="173"/>
    </row>
    <row r="584" spans="17:24" ht="11.25" customHeight="1">
      <c r="Q584" s="15"/>
      <c r="U584" s="173"/>
      <c r="V584" s="173"/>
      <c r="W584" s="173"/>
      <c r="X584" s="173"/>
    </row>
    <row r="585" spans="17:24" ht="11.25" customHeight="1">
      <c r="Q585" s="15"/>
      <c r="U585" s="173"/>
      <c r="V585" s="173"/>
      <c r="W585" s="173"/>
      <c r="X585" s="173"/>
    </row>
    <row r="586" spans="17:24" ht="11.25" customHeight="1">
      <c r="Q586" s="15"/>
      <c r="U586" s="173"/>
      <c r="V586" s="173"/>
      <c r="W586" s="173"/>
      <c r="X586" s="173"/>
    </row>
    <row r="587" spans="17:24" ht="11.25" customHeight="1">
      <c r="Q587" s="15"/>
      <c r="U587" s="173"/>
      <c r="V587" s="173"/>
      <c r="W587" s="173"/>
      <c r="X587" s="173"/>
    </row>
    <row r="588" spans="17:24" ht="11.25" customHeight="1">
      <c r="Q588" s="15"/>
      <c r="U588" s="173"/>
      <c r="V588" s="173"/>
      <c r="W588" s="173"/>
      <c r="X588" s="173"/>
    </row>
    <row r="589" spans="17:24" ht="11.25" customHeight="1">
      <c r="Q589" s="15"/>
      <c r="U589" s="173"/>
      <c r="V589" s="173"/>
      <c r="W589" s="173"/>
      <c r="X589" s="173"/>
    </row>
    <row r="590" spans="17:24" ht="11.25" customHeight="1">
      <c r="Q590" s="15"/>
      <c r="U590" s="173"/>
      <c r="V590" s="173"/>
      <c r="W590" s="173"/>
      <c r="X590" s="173"/>
    </row>
    <row r="591" spans="17:24" ht="11.25" customHeight="1">
      <c r="Q591" s="15"/>
      <c r="U591" s="173"/>
      <c r="V591" s="173"/>
      <c r="W591" s="173"/>
      <c r="X591" s="173"/>
    </row>
    <row r="592" spans="17:24" ht="11.25" customHeight="1">
      <c r="Q592" s="15"/>
      <c r="U592" s="173"/>
      <c r="V592" s="173"/>
      <c r="W592" s="173"/>
      <c r="X592" s="173"/>
    </row>
    <row r="593" spans="17:24" ht="11.25" customHeight="1">
      <c r="Q593" s="15"/>
      <c r="U593" s="173"/>
      <c r="V593" s="173"/>
      <c r="W593" s="173"/>
      <c r="X593" s="173"/>
    </row>
    <row r="594" spans="17:24" ht="11.25" customHeight="1">
      <c r="Q594" s="15"/>
      <c r="U594" s="173"/>
      <c r="V594" s="173"/>
      <c r="W594" s="173"/>
      <c r="X594" s="173"/>
    </row>
    <row r="595" spans="17:24" ht="11.25" customHeight="1">
      <c r="Q595" s="15"/>
      <c r="U595" s="173"/>
      <c r="V595" s="173"/>
      <c r="W595" s="173"/>
      <c r="X595" s="173"/>
    </row>
    <row r="596" spans="17:24" ht="11.25" customHeight="1">
      <c r="Q596" s="15"/>
      <c r="U596" s="173"/>
      <c r="V596" s="173"/>
      <c r="W596" s="173"/>
      <c r="X596" s="173"/>
    </row>
    <row r="597" spans="17:24" ht="11.25" customHeight="1">
      <c r="Q597" s="15"/>
      <c r="U597" s="173"/>
      <c r="V597" s="173"/>
      <c r="W597" s="173"/>
      <c r="X597" s="173"/>
    </row>
    <row r="598" spans="17:24" ht="11.25" customHeight="1">
      <c r="Q598" s="15"/>
      <c r="U598" s="173"/>
      <c r="V598" s="173"/>
      <c r="W598" s="173"/>
      <c r="X598" s="173"/>
    </row>
    <row r="599" spans="17:24" ht="11.25" customHeight="1">
      <c r="Q599" s="15"/>
      <c r="U599" s="173"/>
      <c r="V599" s="173"/>
      <c r="W599" s="173"/>
      <c r="X599" s="173"/>
    </row>
    <row r="600" spans="17:24" ht="11.25" customHeight="1">
      <c r="Q600" s="15"/>
      <c r="U600" s="173"/>
      <c r="V600" s="173"/>
      <c r="W600" s="173"/>
      <c r="X600" s="173"/>
    </row>
    <row r="601" spans="17:24" ht="11.25" customHeight="1">
      <c r="Q601" s="15"/>
      <c r="U601" s="173"/>
      <c r="V601" s="173"/>
      <c r="W601" s="173"/>
      <c r="X601" s="173"/>
    </row>
    <row r="602" spans="17:24" ht="11.25" customHeight="1">
      <c r="Q602" s="15"/>
      <c r="U602" s="173"/>
      <c r="V602" s="173"/>
      <c r="W602" s="173"/>
      <c r="X602" s="173"/>
    </row>
    <row r="603" spans="17:24" ht="11.25" customHeight="1">
      <c r="Q603" s="15"/>
      <c r="U603" s="173"/>
      <c r="V603" s="173"/>
      <c r="W603" s="173"/>
      <c r="X603" s="173"/>
    </row>
    <row r="604" spans="17:24" ht="11.25" customHeight="1">
      <c r="Q604" s="15"/>
      <c r="U604" s="173"/>
      <c r="V604" s="173"/>
      <c r="W604" s="173"/>
      <c r="X604" s="173"/>
    </row>
    <row r="605" spans="17:24" ht="11.25" customHeight="1">
      <c r="Q605" s="15"/>
      <c r="U605" s="173"/>
      <c r="V605" s="173"/>
      <c r="W605" s="173"/>
      <c r="X605" s="173"/>
    </row>
    <row r="606" spans="17:24" ht="11.25" customHeight="1">
      <c r="Q606" s="15"/>
      <c r="U606" s="173"/>
      <c r="V606" s="173"/>
      <c r="W606" s="173"/>
      <c r="X606" s="173"/>
    </row>
    <row r="607" spans="17:24" ht="11.25" customHeight="1">
      <c r="Q607" s="15"/>
      <c r="U607" s="173"/>
      <c r="V607" s="173"/>
      <c r="W607" s="173"/>
      <c r="X607" s="173"/>
    </row>
    <row r="608" spans="17:24" ht="11.25" customHeight="1">
      <c r="Q608" s="15"/>
      <c r="U608" s="173"/>
      <c r="V608" s="173"/>
      <c r="W608" s="173"/>
      <c r="X608" s="173"/>
    </row>
    <row r="609" spans="17:24" ht="11.25" customHeight="1">
      <c r="Q609" s="15"/>
      <c r="U609" s="173"/>
      <c r="V609" s="173"/>
      <c r="W609" s="173"/>
      <c r="X609" s="173"/>
    </row>
    <row r="610" spans="17:24" ht="11.25" customHeight="1">
      <c r="Q610" s="15"/>
      <c r="U610" s="173"/>
      <c r="V610" s="173"/>
      <c r="W610" s="173"/>
      <c r="X610" s="173"/>
    </row>
    <row r="611" spans="17:24" ht="11.25" customHeight="1">
      <c r="Q611" s="15"/>
      <c r="U611" s="173"/>
      <c r="V611" s="173"/>
      <c r="W611" s="173"/>
      <c r="X611" s="173"/>
    </row>
    <row r="612" spans="17:24" ht="11.25" customHeight="1">
      <c r="Q612" s="15"/>
      <c r="U612" s="173"/>
      <c r="V612" s="173"/>
      <c r="W612" s="173"/>
      <c r="X612" s="173"/>
    </row>
    <row r="613" spans="17:24" ht="11.25" customHeight="1">
      <c r="Q613" s="15"/>
      <c r="U613" s="173"/>
      <c r="V613" s="173"/>
      <c r="W613" s="173"/>
      <c r="X613" s="173"/>
    </row>
    <row r="614" spans="17:24" ht="11.25" customHeight="1">
      <c r="Q614" s="15"/>
      <c r="U614" s="173"/>
      <c r="V614" s="173"/>
      <c r="W614" s="173"/>
      <c r="X614" s="173"/>
    </row>
    <row r="615" spans="17:24" ht="11.25" customHeight="1">
      <c r="Q615" s="15"/>
      <c r="U615" s="173"/>
      <c r="V615" s="173"/>
      <c r="W615" s="173"/>
      <c r="X615" s="173"/>
    </row>
    <row r="616" spans="17:24" ht="11.25" customHeight="1">
      <c r="Q616" s="15"/>
      <c r="U616" s="173"/>
      <c r="V616" s="173"/>
      <c r="W616" s="173"/>
      <c r="X616" s="173"/>
    </row>
    <row r="617" spans="17:24" ht="11.25" customHeight="1">
      <c r="Q617" s="15"/>
      <c r="U617" s="173"/>
      <c r="V617" s="173"/>
      <c r="W617" s="173"/>
      <c r="X617" s="173"/>
    </row>
    <row r="618" spans="17:24" ht="11.25" customHeight="1">
      <c r="Q618" s="15"/>
      <c r="U618" s="173"/>
      <c r="V618" s="173"/>
      <c r="W618" s="173"/>
      <c r="X618" s="173"/>
    </row>
    <row r="619" spans="17:24" ht="11.25" customHeight="1">
      <c r="Q619" s="15"/>
      <c r="U619" s="173"/>
      <c r="V619" s="173"/>
      <c r="W619" s="173"/>
      <c r="X619" s="173"/>
    </row>
    <row r="620" spans="17:24" ht="11.25" customHeight="1">
      <c r="Q620" s="15"/>
      <c r="U620" s="173"/>
      <c r="V620" s="173"/>
      <c r="W620" s="173"/>
      <c r="X620" s="173"/>
    </row>
    <row r="621" spans="17:24" ht="11.25" customHeight="1">
      <c r="Q621" s="15"/>
      <c r="U621" s="173"/>
      <c r="V621" s="173"/>
      <c r="W621" s="173"/>
      <c r="X621" s="173"/>
    </row>
    <row r="622" spans="17:24" ht="11.25" customHeight="1">
      <c r="Q622" s="15"/>
      <c r="U622" s="173"/>
      <c r="V622" s="173"/>
      <c r="W622" s="173"/>
      <c r="X622" s="173"/>
    </row>
    <row r="623" spans="17:24" ht="11.25" customHeight="1">
      <c r="Q623" s="15"/>
      <c r="U623" s="173"/>
      <c r="V623" s="173"/>
      <c r="W623" s="173"/>
      <c r="X623" s="173"/>
    </row>
    <row r="624" spans="17:24" ht="11.25" customHeight="1">
      <c r="Q624" s="15"/>
      <c r="U624" s="173"/>
      <c r="V624" s="173"/>
      <c r="W624" s="173"/>
      <c r="X624" s="173"/>
    </row>
    <row r="625" spans="17:24" ht="11.25" customHeight="1">
      <c r="Q625" s="15"/>
      <c r="U625" s="173"/>
      <c r="V625" s="173"/>
      <c r="W625" s="173"/>
      <c r="X625" s="173"/>
    </row>
    <row r="626" spans="17:24" ht="11.25" customHeight="1">
      <c r="Q626" s="15"/>
      <c r="U626" s="173"/>
      <c r="V626" s="173"/>
      <c r="W626" s="173"/>
      <c r="X626" s="173"/>
    </row>
    <row r="627" spans="17:24" ht="11.25" customHeight="1">
      <c r="Q627" s="15"/>
      <c r="U627" s="173"/>
      <c r="V627" s="173"/>
      <c r="W627" s="173"/>
      <c r="X627" s="173"/>
    </row>
    <row r="628" spans="17:24" ht="11.25" customHeight="1">
      <c r="Q628" s="15"/>
      <c r="U628" s="173"/>
      <c r="V628" s="173"/>
      <c r="W628" s="173"/>
      <c r="X628" s="173"/>
    </row>
    <row r="629" spans="17:24" ht="11.25" customHeight="1">
      <c r="Q629" s="15"/>
      <c r="U629" s="173"/>
      <c r="V629" s="173"/>
      <c r="W629" s="173"/>
      <c r="X629" s="173"/>
    </row>
    <row r="630" spans="17:24" ht="11.25" customHeight="1">
      <c r="Q630" s="15"/>
      <c r="U630" s="173"/>
      <c r="V630" s="173"/>
      <c r="W630" s="173"/>
      <c r="X630" s="173"/>
    </row>
    <row r="631" spans="17:24" ht="11.25" customHeight="1">
      <c r="Q631" s="15"/>
      <c r="U631" s="173"/>
      <c r="V631" s="173"/>
      <c r="W631" s="173"/>
      <c r="X631" s="173"/>
    </row>
    <row r="632" spans="17:24" ht="11.25" customHeight="1">
      <c r="Q632" s="15"/>
      <c r="U632" s="173"/>
      <c r="V632" s="173"/>
      <c r="W632" s="173"/>
      <c r="X632" s="173"/>
    </row>
    <row r="633" spans="17:24" ht="11.25" customHeight="1">
      <c r="Q633" s="15"/>
      <c r="U633" s="173"/>
      <c r="V633" s="173"/>
      <c r="W633" s="173"/>
      <c r="X633" s="173"/>
    </row>
    <row r="634" spans="17:24" ht="11.25" customHeight="1">
      <c r="Q634" s="15"/>
      <c r="U634" s="173"/>
      <c r="V634" s="173"/>
      <c r="W634" s="173"/>
      <c r="X634" s="173"/>
    </row>
    <row r="635" spans="17:24" ht="11.25" customHeight="1">
      <c r="Q635" s="15"/>
      <c r="U635" s="173"/>
      <c r="V635" s="173"/>
      <c r="W635" s="173"/>
      <c r="X635" s="173"/>
    </row>
    <row r="636" spans="17:24" ht="11.25" customHeight="1">
      <c r="Q636" s="15"/>
      <c r="U636" s="173"/>
      <c r="V636" s="173"/>
      <c r="W636" s="173"/>
      <c r="X636" s="173"/>
    </row>
    <row r="637" spans="17:24" ht="11.25" customHeight="1">
      <c r="Q637" s="15"/>
      <c r="U637" s="173"/>
      <c r="V637" s="173"/>
      <c r="W637" s="173"/>
      <c r="X637" s="173"/>
    </row>
    <row r="638" spans="17:24" ht="11.25" customHeight="1">
      <c r="Q638" s="15"/>
      <c r="U638" s="173"/>
      <c r="V638" s="173"/>
      <c r="W638" s="173"/>
      <c r="X638" s="173"/>
    </row>
    <row r="639" spans="17:24" ht="11.25" customHeight="1">
      <c r="Q639" s="15"/>
      <c r="U639" s="173"/>
      <c r="V639" s="173"/>
      <c r="W639" s="173"/>
      <c r="X639" s="173"/>
    </row>
    <row r="640" spans="17:24" ht="11.25" customHeight="1">
      <c r="Q640" s="15"/>
      <c r="U640" s="173"/>
      <c r="V640" s="173"/>
      <c r="W640" s="173"/>
      <c r="X640" s="173"/>
    </row>
    <row r="641" spans="17:24" ht="11.25" customHeight="1">
      <c r="Q641" s="15"/>
      <c r="U641" s="173"/>
      <c r="V641" s="173"/>
      <c r="W641" s="173"/>
      <c r="X641" s="173"/>
    </row>
    <row r="642" spans="17:24" ht="11.25" customHeight="1">
      <c r="Q642" s="15"/>
      <c r="U642" s="173"/>
      <c r="V642" s="173"/>
      <c r="W642" s="173"/>
      <c r="X642" s="173"/>
    </row>
    <row r="643" spans="17:24" ht="11.25" customHeight="1">
      <c r="Q643" s="15"/>
      <c r="U643" s="173"/>
      <c r="V643" s="173"/>
      <c r="W643" s="173"/>
      <c r="X643" s="173"/>
    </row>
    <row r="644" spans="17:24" ht="11.25" customHeight="1">
      <c r="Q644" s="15"/>
      <c r="U644" s="173"/>
      <c r="V644" s="173"/>
      <c r="W644" s="173"/>
      <c r="X644" s="173"/>
    </row>
    <row r="645" spans="17:24" ht="11.25" customHeight="1">
      <c r="Q645" s="15"/>
      <c r="U645" s="173"/>
      <c r="V645" s="173"/>
      <c r="W645" s="173"/>
      <c r="X645" s="173"/>
    </row>
    <row r="646" spans="17:24" ht="11.25" customHeight="1">
      <c r="Q646" s="15"/>
      <c r="U646" s="173"/>
      <c r="V646" s="173"/>
      <c r="W646" s="173"/>
      <c r="X646" s="173"/>
    </row>
    <row r="647" spans="17:24" ht="11.25" customHeight="1">
      <c r="Q647" s="15"/>
      <c r="U647" s="173"/>
      <c r="V647" s="173"/>
      <c r="W647" s="173"/>
      <c r="X647" s="173"/>
    </row>
    <row r="648" spans="17:24" ht="11.25" customHeight="1">
      <c r="Q648" s="15"/>
      <c r="U648" s="173"/>
      <c r="V648" s="173"/>
      <c r="W648" s="173"/>
      <c r="X648" s="173"/>
    </row>
    <row r="649" spans="17:24" ht="11.25" customHeight="1">
      <c r="Q649" s="15"/>
      <c r="U649" s="173"/>
      <c r="V649" s="173"/>
      <c r="W649" s="173"/>
      <c r="X649" s="173"/>
    </row>
    <row r="650" spans="17:24" ht="11.25" customHeight="1">
      <c r="Q650" s="15"/>
      <c r="U650" s="173"/>
      <c r="V650" s="173"/>
      <c r="W650" s="173"/>
      <c r="X650" s="173"/>
    </row>
    <row r="651" spans="17:24" ht="11.25" customHeight="1">
      <c r="Q651" s="15"/>
      <c r="U651" s="173"/>
      <c r="V651" s="173"/>
      <c r="W651" s="173"/>
      <c r="X651" s="173"/>
    </row>
    <row r="652" spans="17:24" ht="11.25" customHeight="1">
      <c r="Q652" s="15"/>
      <c r="U652" s="173"/>
      <c r="V652" s="173"/>
      <c r="W652" s="173"/>
      <c r="X652" s="173"/>
    </row>
    <row r="653" spans="17:24" ht="11.25" customHeight="1">
      <c r="Q653" s="15"/>
      <c r="U653" s="173"/>
      <c r="V653" s="173"/>
      <c r="W653" s="173"/>
      <c r="X653" s="173"/>
    </row>
    <row r="654" spans="17:24" ht="11.25" customHeight="1">
      <c r="Q654" s="15"/>
      <c r="U654" s="173"/>
      <c r="V654" s="173"/>
      <c r="W654" s="173"/>
      <c r="X654" s="173"/>
    </row>
    <row r="655" spans="17:24" ht="11.25" customHeight="1">
      <c r="Q655" s="15"/>
      <c r="U655" s="173"/>
      <c r="V655" s="173"/>
      <c r="W655" s="173"/>
      <c r="X655" s="173"/>
    </row>
    <row r="656" spans="17:24" ht="11.25" customHeight="1">
      <c r="Q656" s="15"/>
      <c r="U656" s="173"/>
      <c r="V656" s="173"/>
      <c r="W656" s="173"/>
      <c r="X656" s="173"/>
    </row>
    <row r="657" spans="17:24" ht="11.25" customHeight="1">
      <c r="Q657" s="15"/>
      <c r="U657" s="173"/>
      <c r="V657" s="173"/>
      <c r="W657" s="173"/>
      <c r="X657" s="173"/>
    </row>
    <row r="658" spans="17:24" ht="11.25" customHeight="1">
      <c r="Q658" s="15"/>
      <c r="U658" s="173"/>
      <c r="V658" s="173"/>
      <c r="W658" s="173"/>
      <c r="X658" s="173"/>
    </row>
    <row r="659" spans="17:24" ht="11.25" customHeight="1">
      <c r="Q659" s="15"/>
      <c r="U659" s="173"/>
      <c r="V659" s="173"/>
      <c r="W659" s="173"/>
      <c r="X659" s="173"/>
    </row>
    <row r="660" spans="17:24" ht="11.25" customHeight="1">
      <c r="Q660" s="15"/>
      <c r="U660" s="173"/>
      <c r="V660" s="173"/>
      <c r="W660" s="173"/>
      <c r="X660" s="173"/>
    </row>
    <row r="661" spans="17:24" ht="11.25" customHeight="1">
      <c r="Q661" s="15"/>
      <c r="U661" s="173"/>
      <c r="V661" s="173"/>
      <c r="W661" s="173"/>
      <c r="X661" s="173"/>
    </row>
    <row r="662" spans="17:24" ht="11.25" customHeight="1">
      <c r="Q662" s="15"/>
      <c r="U662" s="173"/>
      <c r="V662" s="173"/>
      <c r="W662" s="173"/>
      <c r="X662" s="173"/>
    </row>
    <row r="663" spans="17:24" ht="11.25" customHeight="1">
      <c r="Q663" s="15"/>
      <c r="U663" s="173"/>
      <c r="V663" s="173"/>
      <c r="W663" s="173"/>
      <c r="X663" s="173"/>
    </row>
    <row r="664" spans="17:24" ht="11.25" customHeight="1">
      <c r="Q664" s="15"/>
      <c r="U664" s="173"/>
      <c r="V664" s="173"/>
      <c r="W664" s="173"/>
      <c r="X664" s="173"/>
    </row>
    <row r="665" spans="17:24" ht="11.25" customHeight="1">
      <c r="Q665" s="15"/>
      <c r="U665" s="173"/>
      <c r="V665" s="173"/>
      <c r="W665" s="173"/>
      <c r="X665" s="173"/>
    </row>
    <row r="666" spans="17:24" ht="11.25" customHeight="1">
      <c r="Q666" s="15"/>
      <c r="U666" s="173"/>
      <c r="V666" s="173"/>
      <c r="W666" s="173"/>
      <c r="X666" s="173"/>
    </row>
    <row r="667" spans="17:24" ht="11.25" customHeight="1">
      <c r="Q667" s="15"/>
      <c r="U667" s="173"/>
      <c r="V667" s="173"/>
      <c r="W667" s="173"/>
      <c r="X667" s="173"/>
    </row>
    <row r="668" spans="17:24" ht="11.25" customHeight="1">
      <c r="Q668" s="15"/>
      <c r="U668" s="173"/>
      <c r="V668" s="173"/>
      <c r="W668" s="173"/>
      <c r="X668" s="173"/>
    </row>
    <row r="669" spans="17:24" ht="11.25" customHeight="1">
      <c r="Q669" s="15"/>
      <c r="U669" s="173"/>
      <c r="V669" s="173"/>
      <c r="W669" s="173"/>
      <c r="X669" s="173"/>
    </row>
    <row r="670" spans="17:24" ht="11.25" customHeight="1">
      <c r="Q670" s="15"/>
      <c r="U670" s="173"/>
      <c r="V670" s="173"/>
      <c r="W670" s="173"/>
      <c r="X670" s="173"/>
    </row>
    <row r="671" spans="17:24" ht="11.25" customHeight="1">
      <c r="Q671" s="15"/>
      <c r="U671" s="173"/>
      <c r="V671" s="173"/>
      <c r="W671" s="173"/>
      <c r="X671" s="173"/>
    </row>
    <row r="672" spans="17:24" ht="11.25" customHeight="1">
      <c r="Q672" s="15"/>
      <c r="U672" s="173"/>
      <c r="V672" s="173"/>
      <c r="W672" s="173"/>
      <c r="X672" s="173"/>
    </row>
    <row r="673" spans="17:24" ht="11.25" customHeight="1">
      <c r="Q673" s="15"/>
      <c r="U673" s="173"/>
      <c r="V673" s="173"/>
      <c r="W673" s="173"/>
      <c r="X673" s="173"/>
    </row>
    <row r="674" spans="17:24" ht="11.25" customHeight="1">
      <c r="Q674" s="15"/>
      <c r="U674" s="173"/>
      <c r="V674" s="173"/>
      <c r="W674" s="173"/>
      <c r="X674" s="173"/>
    </row>
    <row r="675" spans="17:24" ht="11.25" customHeight="1">
      <c r="Q675" s="15"/>
      <c r="U675" s="173"/>
      <c r="V675" s="173"/>
      <c r="W675" s="173"/>
      <c r="X675" s="173"/>
    </row>
    <row r="676" spans="17:24" ht="11.25" customHeight="1">
      <c r="Q676" s="15"/>
      <c r="U676" s="173"/>
      <c r="V676" s="173"/>
      <c r="W676" s="173"/>
      <c r="X676" s="173"/>
    </row>
    <row r="677" spans="17:24" ht="11.25" customHeight="1">
      <c r="Q677" s="15"/>
      <c r="U677" s="173"/>
      <c r="V677" s="173"/>
      <c r="W677" s="173"/>
      <c r="X677" s="173"/>
    </row>
    <row r="678" spans="17:24" ht="11.25" customHeight="1">
      <c r="Q678" s="15"/>
      <c r="U678" s="173"/>
      <c r="V678" s="173"/>
      <c r="W678" s="173"/>
      <c r="X678" s="173"/>
    </row>
    <row r="679" spans="17:24" ht="11.25" customHeight="1">
      <c r="Q679" s="15"/>
      <c r="U679" s="173"/>
      <c r="V679" s="173"/>
      <c r="W679" s="173"/>
      <c r="X679" s="173"/>
    </row>
    <row r="680" spans="17:24" ht="11.25" customHeight="1">
      <c r="Q680" s="15"/>
      <c r="U680" s="173"/>
      <c r="V680" s="173"/>
      <c r="W680" s="173"/>
      <c r="X680" s="173"/>
    </row>
    <row r="681" spans="17:24" ht="11.25" customHeight="1">
      <c r="Q681" s="15"/>
      <c r="U681" s="173"/>
      <c r="V681" s="173"/>
      <c r="W681" s="173"/>
      <c r="X681" s="173"/>
    </row>
    <row r="682" spans="17:24" ht="11.25" customHeight="1">
      <c r="Q682" s="15"/>
      <c r="U682" s="173"/>
      <c r="V682" s="173"/>
      <c r="W682" s="173"/>
      <c r="X682" s="173"/>
    </row>
    <row r="683" spans="17:24" ht="11.25" customHeight="1">
      <c r="Q683" s="15"/>
      <c r="U683" s="173"/>
      <c r="V683" s="173"/>
      <c r="W683" s="173"/>
      <c r="X683" s="173"/>
    </row>
    <row r="684" spans="17:24" ht="11.25" customHeight="1">
      <c r="Q684" s="15"/>
      <c r="U684" s="173"/>
      <c r="V684" s="173"/>
      <c r="W684" s="173"/>
      <c r="X684" s="173"/>
    </row>
    <row r="685" spans="17:24" ht="11.25" customHeight="1">
      <c r="Q685" s="15"/>
      <c r="U685" s="173"/>
      <c r="V685" s="173"/>
      <c r="W685" s="173"/>
      <c r="X685" s="173"/>
    </row>
    <row r="686" spans="17:24" ht="11.25" customHeight="1">
      <c r="Q686" s="15"/>
      <c r="U686" s="173"/>
      <c r="V686" s="173"/>
      <c r="W686" s="173"/>
      <c r="X686" s="173"/>
    </row>
    <row r="687" spans="17:24" ht="11.25" customHeight="1">
      <c r="Q687" s="15"/>
      <c r="U687" s="173"/>
      <c r="V687" s="173"/>
      <c r="W687" s="173"/>
      <c r="X687" s="173"/>
    </row>
    <row r="688" spans="17:24" ht="11.25" customHeight="1">
      <c r="Q688" s="15"/>
      <c r="U688" s="173"/>
      <c r="V688" s="173"/>
      <c r="W688" s="173"/>
      <c r="X688" s="173"/>
    </row>
    <row r="689" spans="17:24" ht="11.25" customHeight="1">
      <c r="Q689" s="15"/>
      <c r="U689" s="173"/>
      <c r="V689" s="173"/>
      <c r="W689" s="173"/>
      <c r="X689" s="173"/>
    </row>
    <row r="690" spans="17:24" ht="11.25" customHeight="1">
      <c r="Q690" s="15"/>
      <c r="U690" s="173"/>
      <c r="V690" s="173"/>
      <c r="W690" s="173"/>
      <c r="X690" s="173"/>
    </row>
    <row r="691" spans="17:24" ht="11.25" customHeight="1">
      <c r="Q691" s="15"/>
      <c r="U691" s="173"/>
      <c r="V691" s="173"/>
      <c r="W691" s="173"/>
      <c r="X691" s="173"/>
    </row>
    <row r="692" ht="11.25" customHeight="1">
      <c r="Q692" s="15"/>
    </row>
    <row r="693" ht="11.25" customHeight="1">
      <c r="Q693" s="15"/>
    </row>
    <row r="694" ht="11.25" customHeight="1">
      <c r="Q694" s="15"/>
    </row>
    <row r="695" ht="11.25" customHeight="1">
      <c r="Q695" s="15"/>
    </row>
    <row r="696" ht="11.25" customHeight="1">
      <c r="Q696" s="15"/>
    </row>
    <row r="697" ht="11.25" customHeight="1">
      <c r="Q697" s="15"/>
    </row>
    <row r="698" ht="11.25" customHeight="1">
      <c r="Q698" s="15"/>
    </row>
  </sheetData>
  <mergeCells count="1">
    <mergeCell ref="I22:I2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J118"/>
  <sheetViews>
    <sheetView showGridLines="0" workbookViewId="0" topLeftCell="A1"/>
  </sheetViews>
  <sheetFormatPr defaultColWidth="9.140625" defaultRowHeight="11.25" customHeight="1"/>
  <cols>
    <col min="1" max="2" width="6.421875" style="99" customWidth="1"/>
    <col min="3" max="3" width="17.421875" style="99" customWidth="1"/>
    <col min="4" max="4" width="8.7109375" style="99" customWidth="1"/>
    <col min="5" max="5" width="10.57421875" style="99" customWidth="1"/>
    <col min="6" max="14" width="8.7109375" style="99" customWidth="1"/>
    <col min="15" max="15" width="11.421875" style="99" customWidth="1"/>
    <col min="16" max="16" width="12.421875" style="100" customWidth="1"/>
    <col min="17" max="17" width="8.7109375" style="100" customWidth="1"/>
    <col min="18" max="19" width="8.7109375" style="99" customWidth="1"/>
    <col min="20" max="20" width="10.8515625" style="99" customWidth="1"/>
    <col min="21" max="21" width="8.7109375" style="99" customWidth="1"/>
    <col min="22" max="22" width="11.421875" style="99" customWidth="1"/>
    <col min="23" max="28" width="8.7109375" style="99" customWidth="1"/>
    <col min="29" max="30" width="9.140625" style="99" customWidth="1"/>
    <col min="31" max="31" width="10.7109375" style="99" customWidth="1"/>
    <col min="32" max="33" width="9.140625" style="99" customWidth="1"/>
    <col min="34" max="34" width="16.57421875" style="99" customWidth="1"/>
    <col min="35" max="248" width="9.140625" style="99" customWidth="1"/>
    <col min="249" max="250" width="5.57421875" style="99" customWidth="1"/>
    <col min="251" max="251" width="1.421875" style="99" customWidth="1"/>
    <col min="252" max="252" width="6.57421875" style="99" customWidth="1"/>
    <col min="253" max="253" width="21.57421875" style="99" customWidth="1"/>
    <col min="254" max="254" width="9.140625" style="99" customWidth="1"/>
    <col min="255" max="255" width="6.140625" style="99" customWidth="1"/>
    <col min="256" max="256" width="33.421875" style="99" customWidth="1"/>
    <col min="257" max="257" width="9.140625" style="99" customWidth="1"/>
    <col min="258" max="258" width="10.28125" style="99" customWidth="1"/>
    <col min="259" max="259" width="10.7109375" style="99" customWidth="1"/>
    <col min="260" max="260" width="6.7109375" style="99" customWidth="1"/>
    <col min="261" max="262" width="9.140625" style="99" customWidth="1"/>
    <col min="263" max="263" width="8.28125" style="99" customWidth="1"/>
    <col min="264" max="265" width="9.140625" style="99" customWidth="1"/>
    <col min="266" max="266" width="10.7109375" style="99" customWidth="1"/>
    <col min="267" max="504" width="9.140625" style="99" customWidth="1"/>
    <col min="505" max="506" width="5.57421875" style="99" customWidth="1"/>
    <col min="507" max="507" width="1.421875" style="99" customWidth="1"/>
    <col min="508" max="508" width="6.57421875" style="99" customWidth="1"/>
    <col min="509" max="509" width="21.57421875" style="99" customWidth="1"/>
    <col min="510" max="510" width="9.140625" style="99" customWidth="1"/>
    <col min="511" max="511" width="6.140625" style="99" customWidth="1"/>
    <col min="512" max="512" width="33.421875" style="99" customWidth="1"/>
    <col min="513" max="513" width="9.140625" style="99" customWidth="1"/>
    <col min="514" max="514" width="10.28125" style="99" customWidth="1"/>
    <col min="515" max="515" width="10.7109375" style="99" customWidth="1"/>
    <col min="516" max="516" width="6.7109375" style="99" customWidth="1"/>
    <col min="517" max="518" width="9.140625" style="99" customWidth="1"/>
    <col min="519" max="519" width="8.28125" style="99" customWidth="1"/>
    <col min="520" max="521" width="9.140625" style="99" customWidth="1"/>
    <col min="522" max="522" width="10.7109375" style="99" customWidth="1"/>
    <col min="523" max="760" width="9.140625" style="99" customWidth="1"/>
    <col min="761" max="762" width="5.57421875" style="99" customWidth="1"/>
    <col min="763" max="763" width="1.421875" style="99" customWidth="1"/>
    <col min="764" max="764" width="6.57421875" style="99" customWidth="1"/>
    <col min="765" max="765" width="21.57421875" style="99" customWidth="1"/>
    <col min="766" max="766" width="9.140625" style="99" customWidth="1"/>
    <col min="767" max="767" width="6.140625" style="99" customWidth="1"/>
    <col min="768" max="768" width="33.421875" style="99" customWidth="1"/>
    <col min="769" max="769" width="9.140625" style="99" customWidth="1"/>
    <col min="770" max="770" width="10.28125" style="99" customWidth="1"/>
    <col min="771" max="771" width="10.7109375" style="99" customWidth="1"/>
    <col min="772" max="772" width="6.7109375" style="99" customWidth="1"/>
    <col min="773" max="774" width="9.140625" style="99" customWidth="1"/>
    <col min="775" max="775" width="8.28125" style="99" customWidth="1"/>
    <col min="776" max="777" width="9.140625" style="99" customWidth="1"/>
    <col min="778" max="778" width="10.7109375" style="99" customWidth="1"/>
    <col min="779" max="1016" width="9.140625" style="99" customWidth="1"/>
    <col min="1017" max="1018" width="5.57421875" style="99" customWidth="1"/>
    <col min="1019" max="1019" width="1.421875" style="99" customWidth="1"/>
    <col min="1020" max="1020" width="6.57421875" style="99" customWidth="1"/>
    <col min="1021" max="1021" width="21.57421875" style="99" customWidth="1"/>
    <col min="1022" max="1022" width="9.140625" style="99" customWidth="1"/>
    <col min="1023" max="1023" width="6.140625" style="99" customWidth="1"/>
    <col min="1024" max="1024" width="33.421875" style="99" customWidth="1"/>
    <col min="1025" max="1025" width="9.140625" style="99" customWidth="1"/>
    <col min="1026" max="1026" width="10.28125" style="99" customWidth="1"/>
    <col min="1027" max="1027" width="10.7109375" style="99" customWidth="1"/>
    <col min="1028" max="1028" width="6.7109375" style="99" customWidth="1"/>
    <col min="1029" max="1030" width="9.140625" style="99" customWidth="1"/>
    <col min="1031" max="1031" width="8.28125" style="99" customWidth="1"/>
    <col min="1032" max="1033" width="9.140625" style="99" customWidth="1"/>
    <col min="1034" max="1034" width="10.7109375" style="99" customWidth="1"/>
    <col min="1035" max="1272" width="9.140625" style="99" customWidth="1"/>
    <col min="1273" max="1274" width="5.57421875" style="99" customWidth="1"/>
    <col min="1275" max="1275" width="1.421875" style="99" customWidth="1"/>
    <col min="1276" max="1276" width="6.57421875" style="99" customWidth="1"/>
    <col min="1277" max="1277" width="21.57421875" style="99" customWidth="1"/>
    <col min="1278" max="1278" width="9.140625" style="99" customWidth="1"/>
    <col min="1279" max="1279" width="6.140625" style="99" customWidth="1"/>
    <col min="1280" max="1280" width="33.421875" style="99" customWidth="1"/>
    <col min="1281" max="1281" width="9.140625" style="99" customWidth="1"/>
    <col min="1282" max="1282" width="10.28125" style="99" customWidth="1"/>
    <col min="1283" max="1283" width="10.7109375" style="99" customWidth="1"/>
    <col min="1284" max="1284" width="6.7109375" style="99" customWidth="1"/>
    <col min="1285" max="1286" width="9.140625" style="99" customWidth="1"/>
    <col min="1287" max="1287" width="8.28125" style="99" customWidth="1"/>
    <col min="1288" max="1289" width="9.140625" style="99" customWidth="1"/>
    <col min="1290" max="1290" width="10.7109375" style="99" customWidth="1"/>
    <col min="1291" max="1528" width="9.140625" style="99" customWidth="1"/>
    <col min="1529" max="1530" width="5.57421875" style="99" customWidth="1"/>
    <col min="1531" max="1531" width="1.421875" style="99" customWidth="1"/>
    <col min="1532" max="1532" width="6.57421875" style="99" customWidth="1"/>
    <col min="1533" max="1533" width="21.57421875" style="99" customWidth="1"/>
    <col min="1534" max="1534" width="9.140625" style="99" customWidth="1"/>
    <col min="1535" max="1535" width="6.140625" style="99" customWidth="1"/>
    <col min="1536" max="1536" width="33.421875" style="99" customWidth="1"/>
    <col min="1537" max="1537" width="9.140625" style="99" customWidth="1"/>
    <col min="1538" max="1538" width="10.28125" style="99" customWidth="1"/>
    <col min="1539" max="1539" width="10.7109375" style="99" customWidth="1"/>
    <col min="1540" max="1540" width="6.7109375" style="99" customWidth="1"/>
    <col min="1541" max="1542" width="9.140625" style="99" customWidth="1"/>
    <col min="1543" max="1543" width="8.28125" style="99" customWidth="1"/>
    <col min="1544" max="1545" width="9.140625" style="99" customWidth="1"/>
    <col min="1546" max="1546" width="10.7109375" style="99" customWidth="1"/>
    <col min="1547" max="1784" width="9.140625" style="99" customWidth="1"/>
    <col min="1785" max="1786" width="5.57421875" style="99" customWidth="1"/>
    <col min="1787" max="1787" width="1.421875" style="99" customWidth="1"/>
    <col min="1788" max="1788" width="6.57421875" style="99" customWidth="1"/>
    <col min="1789" max="1789" width="21.57421875" style="99" customWidth="1"/>
    <col min="1790" max="1790" width="9.140625" style="99" customWidth="1"/>
    <col min="1791" max="1791" width="6.140625" style="99" customWidth="1"/>
    <col min="1792" max="1792" width="33.421875" style="99" customWidth="1"/>
    <col min="1793" max="1793" width="9.140625" style="99" customWidth="1"/>
    <col min="1794" max="1794" width="10.28125" style="99" customWidth="1"/>
    <col min="1795" max="1795" width="10.7109375" style="99" customWidth="1"/>
    <col min="1796" max="1796" width="6.7109375" style="99" customWidth="1"/>
    <col min="1797" max="1798" width="9.140625" style="99" customWidth="1"/>
    <col min="1799" max="1799" width="8.28125" style="99" customWidth="1"/>
    <col min="1800" max="1801" width="9.140625" style="99" customWidth="1"/>
    <col min="1802" max="1802" width="10.7109375" style="99" customWidth="1"/>
    <col min="1803" max="2040" width="9.140625" style="99" customWidth="1"/>
    <col min="2041" max="2042" width="5.57421875" style="99" customWidth="1"/>
    <col min="2043" max="2043" width="1.421875" style="99" customWidth="1"/>
    <col min="2044" max="2044" width="6.57421875" style="99" customWidth="1"/>
    <col min="2045" max="2045" width="21.57421875" style="99" customWidth="1"/>
    <col min="2046" max="2046" width="9.140625" style="99" customWidth="1"/>
    <col min="2047" max="2047" width="6.140625" style="99" customWidth="1"/>
    <col min="2048" max="2048" width="33.421875" style="99" customWidth="1"/>
    <col min="2049" max="2049" width="9.140625" style="99" customWidth="1"/>
    <col min="2050" max="2050" width="10.28125" style="99" customWidth="1"/>
    <col min="2051" max="2051" width="10.7109375" style="99" customWidth="1"/>
    <col min="2052" max="2052" width="6.7109375" style="99" customWidth="1"/>
    <col min="2053" max="2054" width="9.140625" style="99" customWidth="1"/>
    <col min="2055" max="2055" width="8.28125" style="99" customWidth="1"/>
    <col min="2056" max="2057" width="9.140625" style="99" customWidth="1"/>
    <col min="2058" max="2058" width="10.7109375" style="99" customWidth="1"/>
    <col min="2059" max="2296" width="9.140625" style="99" customWidth="1"/>
    <col min="2297" max="2298" width="5.57421875" style="99" customWidth="1"/>
    <col min="2299" max="2299" width="1.421875" style="99" customWidth="1"/>
    <col min="2300" max="2300" width="6.57421875" style="99" customWidth="1"/>
    <col min="2301" max="2301" width="21.57421875" style="99" customWidth="1"/>
    <col min="2302" max="2302" width="9.140625" style="99" customWidth="1"/>
    <col min="2303" max="2303" width="6.140625" style="99" customWidth="1"/>
    <col min="2304" max="2304" width="33.421875" style="99" customWidth="1"/>
    <col min="2305" max="2305" width="9.140625" style="99" customWidth="1"/>
    <col min="2306" max="2306" width="10.28125" style="99" customWidth="1"/>
    <col min="2307" max="2307" width="10.7109375" style="99" customWidth="1"/>
    <col min="2308" max="2308" width="6.7109375" style="99" customWidth="1"/>
    <col min="2309" max="2310" width="9.140625" style="99" customWidth="1"/>
    <col min="2311" max="2311" width="8.28125" style="99" customWidth="1"/>
    <col min="2312" max="2313" width="9.140625" style="99" customWidth="1"/>
    <col min="2314" max="2314" width="10.7109375" style="99" customWidth="1"/>
    <col min="2315" max="2552" width="9.140625" style="99" customWidth="1"/>
    <col min="2553" max="2554" width="5.57421875" style="99" customWidth="1"/>
    <col min="2555" max="2555" width="1.421875" style="99" customWidth="1"/>
    <col min="2556" max="2556" width="6.57421875" style="99" customWidth="1"/>
    <col min="2557" max="2557" width="21.57421875" style="99" customWidth="1"/>
    <col min="2558" max="2558" width="9.140625" style="99" customWidth="1"/>
    <col min="2559" max="2559" width="6.140625" style="99" customWidth="1"/>
    <col min="2560" max="2560" width="33.421875" style="99" customWidth="1"/>
    <col min="2561" max="2561" width="9.140625" style="99" customWidth="1"/>
    <col min="2562" max="2562" width="10.28125" style="99" customWidth="1"/>
    <col min="2563" max="2563" width="10.7109375" style="99" customWidth="1"/>
    <col min="2564" max="2564" width="6.7109375" style="99" customWidth="1"/>
    <col min="2565" max="2566" width="9.140625" style="99" customWidth="1"/>
    <col min="2567" max="2567" width="8.28125" style="99" customWidth="1"/>
    <col min="2568" max="2569" width="9.140625" style="99" customWidth="1"/>
    <col min="2570" max="2570" width="10.7109375" style="99" customWidth="1"/>
    <col min="2571" max="2808" width="9.140625" style="99" customWidth="1"/>
    <col min="2809" max="2810" width="5.57421875" style="99" customWidth="1"/>
    <col min="2811" max="2811" width="1.421875" style="99" customWidth="1"/>
    <col min="2812" max="2812" width="6.57421875" style="99" customWidth="1"/>
    <col min="2813" max="2813" width="21.57421875" style="99" customWidth="1"/>
    <col min="2814" max="2814" width="9.140625" style="99" customWidth="1"/>
    <col min="2815" max="2815" width="6.140625" style="99" customWidth="1"/>
    <col min="2816" max="2816" width="33.421875" style="99" customWidth="1"/>
    <col min="2817" max="2817" width="9.140625" style="99" customWidth="1"/>
    <col min="2818" max="2818" width="10.28125" style="99" customWidth="1"/>
    <col min="2819" max="2819" width="10.7109375" style="99" customWidth="1"/>
    <col min="2820" max="2820" width="6.7109375" style="99" customWidth="1"/>
    <col min="2821" max="2822" width="9.140625" style="99" customWidth="1"/>
    <col min="2823" max="2823" width="8.28125" style="99" customWidth="1"/>
    <col min="2824" max="2825" width="9.140625" style="99" customWidth="1"/>
    <col min="2826" max="2826" width="10.7109375" style="99" customWidth="1"/>
    <col min="2827" max="3064" width="9.140625" style="99" customWidth="1"/>
    <col min="3065" max="3066" width="5.57421875" style="99" customWidth="1"/>
    <col min="3067" max="3067" width="1.421875" style="99" customWidth="1"/>
    <col min="3068" max="3068" width="6.57421875" style="99" customWidth="1"/>
    <col min="3069" max="3069" width="21.57421875" style="99" customWidth="1"/>
    <col min="3070" max="3070" width="9.140625" style="99" customWidth="1"/>
    <col min="3071" max="3071" width="6.140625" style="99" customWidth="1"/>
    <col min="3072" max="3072" width="33.421875" style="99" customWidth="1"/>
    <col min="3073" max="3073" width="9.140625" style="99" customWidth="1"/>
    <col min="3074" max="3074" width="10.28125" style="99" customWidth="1"/>
    <col min="3075" max="3075" width="10.7109375" style="99" customWidth="1"/>
    <col min="3076" max="3076" width="6.7109375" style="99" customWidth="1"/>
    <col min="3077" max="3078" width="9.140625" style="99" customWidth="1"/>
    <col min="3079" max="3079" width="8.28125" style="99" customWidth="1"/>
    <col min="3080" max="3081" width="9.140625" style="99" customWidth="1"/>
    <col min="3082" max="3082" width="10.7109375" style="99" customWidth="1"/>
    <col min="3083" max="3320" width="9.140625" style="99" customWidth="1"/>
    <col min="3321" max="3322" width="5.57421875" style="99" customWidth="1"/>
    <col min="3323" max="3323" width="1.421875" style="99" customWidth="1"/>
    <col min="3324" max="3324" width="6.57421875" style="99" customWidth="1"/>
    <col min="3325" max="3325" width="21.57421875" style="99" customWidth="1"/>
    <col min="3326" max="3326" width="9.140625" style="99" customWidth="1"/>
    <col min="3327" max="3327" width="6.140625" style="99" customWidth="1"/>
    <col min="3328" max="3328" width="33.421875" style="99" customWidth="1"/>
    <col min="3329" max="3329" width="9.140625" style="99" customWidth="1"/>
    <col min="3330" max="3330" width="10.28125" style="99" customWidth="1"/>
    <col min="3331" max="3331" width="10.7109375" style="99" customWidth="1"/>
    <col min="3332" max="3332" width="6.7109375" style="99" customWidth="1"/>
    <col min="3333" max="3334" width="9.140625" style="99" customWidth="1"/>
    <col min="3335" max="3335" width="8.28125" style="99" customWidth="1"/>
    <col min="3336" max="3337" width="9.140625" style="99" customWidth="1"/>
    <col min="3338" max="3338" width="10.7109375" style="99" customWidth="1"/>
    <col min="3339" max="3576" width="9.140625" style="99" customWidth="1"/>
    <col min="3577" max="3578" width="5.57421875" style="99" customWidth="1"/>
    <col min="3579" max="3579" width="1.421875" style="99" customWidth="1"/>
    <col min="3580" max="3580" width="6.57421875" style="99" customWidth="1"/>
    <col min="3581" max="3581" width="21.57421875" style="99" customWidth="1"/>
    <col min="3582" max="3582" width="9.140625" style="99" customWidth="1"/>
    <col min="3583" max="3583" width="6.140625" style="99" customWidth="1"/>
    <col min="3584" max="3584" width="33.421875" style="99" customWidth="1"/>
    <col min="3585" max="3585" width="9.140625" style="99" customWidth="1"/>
    <col min="3586" max="3586" width="10.28125" style="99" customWidth="1"/>
    <col min="3587" max="3587" width="10.7109375" style="99" customWidth="1"/>
    <col min="3588" max="3588" width="6.7109375" style="99" customWidth="1"/>
    <col min="3589" max="3590" width="9.140625" style="99" customWidth="1"/>
    <col min="3591" max="3591" width="8.28125" style="99" customWidth="1"/>
    <col min="3592" max="3593" width="9.140625" style="99" customWidth="1"/>
    <col min="3594" max="3594" width="10.7109375" style="99" customWidth="1"/>
    <col min="3595" max="3832" width="9.140625" style="99" customWidth="1"/>
    <col min="3833" max="3834" width="5.57421875" style="99" customWidth="1"/>
    <col min="3835" max="3835" width="1.421875" style="99" customWidth="1"/>
    <col min="3836" max="3836" width="6.57421875" style="99" customWidth="1"/>
    <col min="3837" max="3837" width="21.57421875" style="99" customWidth="1"/>
    <col min="3838" max="3838" width="9.140625" style="99" customWidth="1"/>
    <col min="3839" max="3839" width="6.140625" style="99" customWidth="1"/>
    <col min="3840" max="3840" width="33.421875" style="99" customWidth="1"/>
    <col min="3841" max="3841" width="9.140625" style="99" customWidth="1"/>
    <col min="3842" max="3842" width="10.28125" style="99" customWidth="1"/>
    <col min="3843" max="3843" width="10.7109375" style="99" customWidth="1"/>
    <col min="3844" max="3844" width="6.7109375" style="99" customWidth="1"/>
    <col min="3845" max="3846" width="9.140625" style="99" customWidth="1"/>
    <col min="3847" max="3847" width="8.28125" style="99" customWidth="1"/>
    <col min="3848" max="3849" width="9.140625" style="99" customWidth="1"/>
    <col min="3850" max="3850" width="10.7109375" style="99" customWidth="1"/>
    <col min="3851" max="4088" width="9.140625" style="99" customWidth="1"/>
    <col min="4089" max="4090" width="5.57421875" style="99" customWidth="1"/>
    <col min="4091" max="4091" width="1.421875" style="99" customWidth="1"/>
    <col min="4092" max="4092" width="6.57421875" style="99" customWidth="1"/>
    <col min="4093" max="4093" width="21.57421875" style="99" customWidth="1"/>
    <col min="4094" max="4094" width="9.140625" style="99" customWidth="1"/>
    <col min="4095" max="4095" width="6.140625" style="99" customWidth="1"/>
    <col min="4096" max="4096" width="33.421875" style="99" customWidth="1"/>
    <col min="4097" max="4097" width="9.140625" style="99" customWidth="1"/>
    <col min="4098" max="4098" width="10.28125" style="99" customWidth="1"/>
    <col min="4099" max="4099" width="10.7109375" style="99" customWidth="1"/>
    <col min="4100" max="4100" width="6.7109375" style="99" customWidth="1"/>
    <col min="4101" max="4102" width="9.140625" style="99" customWidth="1"/>
    <col min="4103" max="4103" width="8.28125" style="99" customWidth="1"/>
    <col min="4104" max="4105" width="9.140625" style="99" customWidth="1"/>
    <col min="4106" max="4106" width="10.7109375" style="99" customWidth="1"/>
    <col min="4107" max="4344" width="9.140625" style="99" customWidth="1"/>
    <col min="4345" max="4346" width="5.57421875" style="99" customWidth="1"/>
    <col min="4347" max="4347" width="1.421875" style="99" customWidth="1"/>
    <col min="4348" max="4348" width="6.57421875" style="99" customWidth="1"/>
    <col min="4349" max="4349" width="21.57421875" style="99" customWidth="1"/>
    <col min="4350" max="4350" width="9.140625" style="99" customWidth="1"/>
    <col min="4351" max="4351" width="6.140625" style="99" customWidth="1"/>
    <col min="4352" max="4352" width="33.421875" style="99" customWidth="1"/>
    <col min="4353" max="4353" width="9.140625" style="99" customWidth="1"/>
    <col min="4354" max="4354" width="10.28125" style="99" customWidth="1"/>
    <col min="4355" max="4355" width="10.7109375" style="99" customWidth="1"/>
    <col min="4356" max="4356" width="6.7109375" style="99" customWidth="1"/>
    <col min="4357" max="4358" width="9.140625" style="99" customWidth="1"/>
    <col min="4359" max="4359" width="8.28125" style="99" customWidth="1"/>
    <col min="4360" max="4361" width="9.140625" style="99" customWidth="1"/>
    <col min="4362" max="4362" width="10.7109375" style="99" customWidth="1"/>
    <col min="4363" max="4600" width="9.140625" style="99" customWidth="1"/>
    <col min="4601" max="4602" width="5.57421875" style="99" customWidth="1"/>
    <col min="4603" max="4603" width="1.421875" style="99" customWidth="1"/>
    <col min="4604" max="4604" width="6.57421875" style="99" customWidth="1"/>
    <col min="4605" max="4605" width="21.57421875" style="99" customWidth="1"/>
    <col min="4606" max="4606" width="9.140625" style="99" customWidth="1"/>
    <col min="4607" max="4607" width="6.140625" style="99" customWidth="1"/>
    <col min="4608" max="4608" width="33.421875" style="99" customWidth="1"/>
    <col min="4609" max="4609" width="9.140625" style="99" customWidth="1"/>
    <col min="4610" max="4610" width="10.28125" style="99" customWidth="1"/>
    <col min="4611" max="4611" width="10.7109375" style="99" customWidth="1"/>
    <col min="4612" max="4612" width="6.7109375" style="99" customWidth="1"/>
    <col min="4613" max="4614" width="9.140625" style="99" customWidth="1"/>
    <col min="4615" max="4615" width="8.28125" style="99" customWidth="1"/>
    <col min="4616" max="4617" width="9.140625" style="99" customWidth="1"/>
    <col min="4618" max="4618" width="10.7109375" style="99" customWidth="1"/>
    <col min="4619" max="4856" width="9.140625" style="99" customWidth="1"/>
    <col min="4857" max="4858" width="5.57421875" style="99" customWidth="1"/>
    <col min="4859" max="4859" width="1.421875" style="99" customWidth="1"/>
    <col min="4860" max="4860" width="6.57421875" style="99" customWidth="1"/>
    <col min="4861" max="4861" width="21.57421875" style="99" customWidth="1"/>
    <col min="4862" max="4862" width="9.140625" style="99" customWidth="1"/>
    <col min="4863" max="4863" width="6.140625" style="99" customWidth="1"/>
    <col min="4864" max="4864" width="33.421875" style="99" customWidth="1"/>
    <col min="4865" max="4865" width="9.140625" style="99" customWidth="1"/>
    <col min="4866" max="4866" width="10.28125" style="99" customWidth="1"/>
    <col min="4867" max="4867" width="10.7109375" style="99" customWidth="1"/>
    <col min="4868" max="4868" width="6.7109375" style="99" customWidth="1"/>
    <col min="4869" max="4870" width="9.140625" style="99" customWidth="1"/>
    <col min="4871" max="4871" width="8.28125" style="99" customWidth="1"/>
    <col min="4872" max="4873" width="9.140625" style="99" customWidth="1"/>
    <col min="4874" max="4874" width="10.7109375" style="99" customWidth="1"/>
    <col min="4875" max="5112" width="9.140625" style="99" customWidth="1"/>
    <col min="5113" max="5114" width="5.57421875" style="99" customWidth="1"/>
    <col min="5115" max="5115" width="1.421875" style="99" customWidth="1"/>
    <col min="5116" max="5116" width="6.57421875" style="99" customWidth="1"/>
    <col min="5117" max="5117" width="21.57421875" style="99" customWidth="1"/>
    <col min="5118" max="5118" width="9.140625" style="99" customWidth="1"/>
    <col min="5119" max="5119" width="6.140625" style="99" customWidth="1"/>
    <col min="5120" max="5120" width="33.421875" style="99" customWidth="1"/>
    <col min="5121" max="5121" width="9.140625" style="99" customWidth="1"/>
    <col min="5122" max="5122" width="10.28125" style="99" customWidth="1"/>
    <col min="5123" max="5123" width="10.7109375" style="99" customWidth="1"/>
    <col min="5124" max="5124" width="6.7109375" style="99" customWidth="1"/>
    <col min="5125" max="5126" width="9.140625" style="99" customWidth="1"/>
    <col min="5127" max="5127" width="8.28125" style="99" customWidth="1"/>
    <col min="5128" max="5129" width="9.140625" style="99" customWidth="1"/>
    <col min="5130" max="5130" width="10.7109375" style="99" customWidth="1"/>
    <col min="5131" max="5368" width="9.140625" style="99" customWidth="1"/>
    <col min="5369" max="5370" width="5.57421875" style="99" customWidth="1"/>
    <col min="5371" max="5371" width="1.421875" style="99" customWidth="1"/>
    <col min="5372" max="5372" width="6.57421875" style="99" customWidth="1"/>
    <col min="5373" max="5373" width="21.57421875" style="99" customWidth="1"/>
    <col min="5374" max="5374" width="9.140625" style="99" customWidth="1"/>
    <col min="5375" max="5375" width="6.140625" style="99" customWidth="1"/>
    <col min="5376" max="5376" width="33.421875" style="99" customWidth="1"/>
    <col min="5377" max="5377" width="9.140625" style="99" customWidth="1"/>
    <col min="5378" max="5378" width="10.28125" style="99" customWidth="1"/>
    <col min="5379" max="5379" width="10.7109375" style="99" customWidth="1"/>
    <col min="5380" max="5380" width="6.7109375" style="99" customWidth="1"/>
    <col min="5381" max="5382" width="9.140625" style="99" customWidth="1"/>
    <col min="5383" max="5383" width="8.28125" style="99" customWidth="1"/>
    <col min="5384" max="5385" width="9.140625" style="99" customWidth="1"/>
    <col min="5386" max="5386" width="10.7109375" style="99" customWidth="1"/>
    <col min="5387" max="5624" width="9.140625" style="99" customWidth="1"/>
    <col min="5625" max="5626" width="5.57421875" style="99" customWidth="1"/>
    <col min="5627" max="5627" width="1.421875" style="99" customWidth="1"/>
    <col min="5628" max="5628" width="6.57421875" style="99" customWidth="1"/>
    <col min="5629" max="5629" width="21.57421875" style="99" customWidth="1"/>
    <col min="5630" max="5630" width="9.140625" style="99" customWidth="1"/>
    <col min="5631" max="5631" width="6.140625" style="99" customWidth="1"/>
    <col min="5632" max="5632" width="33.421875" style="99" customWidth="1"/>
    <col min="5633" max="5633" width="9.140625" style="99" customWidth="1"/>
    <col min="5634" max="5634" width="10.28125" style="99" customWidth="1"/>
    <col min="5635" max="5635" width="10.7109375" style="99" customWidth="1"/>
    <col min="5636" max="5636" width="6.7109375" style="99" customWidth="1"/>
    <col min="5637" max="5638" width="9.140625" style="99" customWidth="1"/>
    <col min="5639" max="5639" width="8.28125" style="99" customWidth="1"/>
    <col min="5640" max="5641" width="9.140625" style="99" customWidth="1"/>
    <col min="5642" max="5642" width="10.7109375" style="99" customWidth="1"/>
    <col min="5643" max="5880" width="9.140625" style="99" customWidth="1"/>
    <col min="5881" max="5882" width="5.57421875" style="99" customWidth="1"/>
    <col min="5883" max="5883" width="1.421875" style="99" customWidth="1"/>
    <col min="5884" max="5884" width="6.57421875" style="99" customWidth="1"/>
    <col min="5885" max="5885" width="21.57421875" style="99" customWidth="1"/>
    <col min="5886" max="5886" width="9.140625" style="99" customWidth="1"/>
    <col min="5887" max="5887" width="6.140625" style="99" customWidth="1"/>
    <col min="5888" max="5888" width="33.421875" style="99" customWidth="1"/>
    <col min="5889" max="5889" width="9.140625" style="99" customWidth="1"/>
    <col min="5890" max="5890" width="10.28125" style="99" customWidth="1"/>
    <col min="5891" max="5891" width="10.7109375" style="99" customWidth="1"/>
    <col min="5892" max="5892" width="6.7109375" style="99" customWidth="1"/>
    <col min="5893" max="5894" width="9.140625" style="99" customWidth="1"/>
    <col min="5895" max="5895" width="8.28125" style="99" customWidth="1"/>
    <col min="5896" max="5897" width="9.140625" style="99" customWidth="1"/>
    <col min="5898" max="5898" width="10.7109375" style="99" customWidth="1"/>
    <col min="5899" max="6136" width="9.140625" style="99" customWidth="1"/>
    <col min="6137" max="6138" width="5.57421875" style="99" customWidth="1"/>
    <col min="6139" max="6139" width="1.421875" style="99" customWidth="1"/>
    <col min="6140" max="6140" width="6.57421875" style="99" customWidth="1"/>
    <col min="6141" max="6141" width="21.57421875" style="99" customWidth="1"/>
    <col min="6142" max="6142" width="9.140625" style="99" customWidth="1"/>
    <col min="6143" max="6143" width="6.140625" style="99" customWidth="1"/>
    <col min="6144" max="6144" width="33.421875" style="99" customWidth="1"/>
    <col min="6145" max="6145" width="9.140625" style="99" customWidth="1"/>
    <col min="6146" max="6146" width="10.28125" style="99" customWidth="1"/>
    <col min="6147" max="6147" width="10.7109375" style="99" customWidth="1"/>
    <col min="6148" max="6148" width="6.7109375" style="99" customWidth="1"/>
    <col min="6149" max="6150" width="9.140625" style="99" customWidth="1"/>
    <col min="6151" max="6151" width="8.28125" style="99" customWidth="1"/>
    <col min="6152" max="6153" width="9.140625" style="99" customWidth="1"/>
    <col min="6154" max="6154" width="10.7109375" style="99" customWidth="1"/>
    <col min="6155" max="6392" width="9.140625" style="99" customWidth="1"/>
    <col min="6393" max="6394" width="5.57421875" style="99" customWidth="1"/>
    <col min="6395" max="6395" width="1.421875" style="99" customWidth="1"/>
    <col min="6396" max="6396" width="6.57421875" style="99" customWidth="1"/>
    <col min="6397" max="6397" width="21.57421875" style="99" customWidth="1"/>
    <col min="6398" max="6398" width="9.140625" style="99" customWidth="1"/>
    <col min="6399" max="6399" width="6.140625" style="99" customWidth="1"/>
    <col min="6400" max="6400" width="33.421875" style="99" customWidth="1"/>
    <col min="6401" max="6401" width="9.140625" style="99" customWidth="1"/>
    <col min="6402" max="6402" width="10.28125" style="99" customWidth="1"/>
    <col min="6403" max="6403" width="10.7109375" style="99" customWidth="1"/>
    <col min="6404" max="6404" width="6.7109375" style="99" customWidth="1"/>
    <col min="6405" max="6406" width="9.140625" style="99" customWidth="1"/>
    <col min="6407" max="6407" width="8.28125" style="99" customWidth="1"/>
    <col min="6408" max="6409" width="9.140625" style="99" customWidth="1"/>
    <col min="6410" max="6410" width="10.7109375" style="99" customWidth="1"/>
    <col min="6411" max="6648" width="9.140625" style="99" customWidth="1"/>
    <col min="6649" max="6650" width="5.57421875" style="99" customWidth="1"/>
    <col min="6651" max="6651" width="1.421875" style="99" customWidth="1"/>
    <col min="6652" max="6652" width="6.57421875" style="99" customWidth="1"/>
    <col min="6653" max="6653" width="21.57421875" style="99" customWidth="1"/>
    <col min="6654" max="6654" width="9.140625" style="99" customWidth="1"/>
    <col min="6655" max="6655" width="6.140625" style="99" customWidth="1"/>
    <col min="6656" max="6656" width="33.421875" style="99" customWidth="1"/>
    <col min="6657" max="6657" width="9.140625" style="99" customWidth="1"/>
    <col min="6658" max="6658" width="10.28125" style="99" customWidth="1"/>
    <col min="6659" max="6659" width="10.7109375" style="99" customWidth="1"/>
    <col min="6660" max="6660" width="6.7109375" style="99" customWidth="1"/>
    <col min="6661" max="6662" width="9.140625" style="99" customWidth="1"/>
    <col min="6663" max="6663" width="8.28125" style="99" customWidth="1"/>
    <col min="6664" max="6665" width="9.140625" style="99" customWidth="1"/>
    <col min="6666" max="6666" width="10.7109375" style="99" customWidth="1"/>
    <col min="6667" max="6904" width="9.140625" style="99" customWidth="1"/>
    <col min="6905" max="6906" width="5.57421875" style="99" customWidth="1"/>
    <col min="6907" max="6907" width="1.421875" style="99" customWidth="1"/>
    <col min="6908" max="6908" width="6.57421875" style="99" customWidth="1"/>
    <col min="6909" max="6909" width="21.57421875" style="99" customWidth="1"/>
    <col min="6910" max="6910" width="9.140625" style="99" customWidth="1"/>
    <col min="6911" max="6911" width="6.140625" style="99" customWidth="1"/>
    <col min="6912" max="6912" width="33.421875" style="99" customWidth="1"/>
    <col min="6913" max="6913" width="9.140625" style="99" customWidth="1"/>
    <col min="6914" max="6914" width="10.28125" style="99" customWidth="1"/>
    <col min="6915" max="6915" width="10.7109375" style="99" customWidth="1"/>
    <col min="6916" max="6916" width="6.7109375" style="99" customWidth="1"/>
    <col min="6917" max="6918" width="9.140625" style="99" customWidth="1"/>
    <col min="6919" max="6919" width="8.28125" style="99" customWidth="1"/>
    <col min="6920" max="6921" width="9.140625" style="99" customWidth="1"/>
    <col min="6922" max="6922" width="10.7109375" style="99" customWidth="1"/>
    <col min="6923" max="7160" width="9.140625" style="99" customWidth="1"/>
    <col min="7161" max="7162" width="5.57421875" style="99" customWidth="1"/>
    <col min="7163" max="7163" width="1.421875" style="99" customWidth="1"/>
    <col min="7164" max="7164" width="6.57421875" style="99" customWidth="1"/>
    <col min="7165" max="7165" width="21.57421875" style="99" customWidth="1"/>
    <col min="7166" max="7166" width="9.140625" style="99" customWidth="1"/>
    <col min="7167" max="7167" width="6.140625" style="99" customWidth="1"/>
    <col min="7168" max="7168" width="33.421875" style="99" customWidth="1"/>
    <col min="7169" max="7169" width="9.140625" style="99" customWidth="1"/>
    <col min="7170" max="7170" width="10.28125" style="99" customWidth="1"/>
    <col min="7171" max="7171" width="10.7109375" style="99" customWidth="1"/>
    <col min="7172" max="7172" width="6.7109375" style="99" customWidth="1"/>
    <col min="7173" max="7174" width="9.140625" style="99" customWidth="1"/>
    <col min="7175" max="7175" width="8.28125" style="99" customWidth="1"/>
    <col min="7176" max="7177" width="9.140625" style="99" customWidth="1"/>
    <col min="7178" max="7178" width="10.7109375" style="99" customWidth="1"/>
    <col min="7179" max="7416" width="9.140625" style="99" customWidth="1"/>
    <col min="7417" max="7418" width="5.57421875" style="99" customWidth="1"/>
    <col min="7419" max="7419" width="1.421875" style="99" customWidth="1"/>
    <col min="7420" max="7420" width="6.57421875" style="99" customWidth="1"/>
    <col min="7421" max="7421" width="21.57421875" style="99" customWidth="1"/>
    <col min="7422" max="7422" width="9.140625" style="99" customWidth="1"/>
    <col min="7423" max="7423" width="6.140625" style="99" customWidth="1"/>
    <col min="7424" max="7424" width="33.421875" style="99" customWidth="1"/>
    <col min="7425" max="7425" width="9.140625" style="99" customWidth="1"/>
    <col min="7426" max="7426" width="10.28125" style="99" customWidth="1"/>
    <col min="7427" max="7427" width="10.7109375" style="99" customWidth="1"/>
    <col min="7428" max="7428" width="6.7109375" style="99" customWidth="1"/>
    <col min="7429" max="7430" width="9.140625" style="99" customWidth="1"/>
    <col min="7431" max="7431" width="8.28125" style="99" customWidth="1"/>
    <col min="7432" max="7433" width="9.140625" style="99" customWidth="1"/>
    <col min="7434" max="7434" width="10.7109375" style="99" customWidth="1"/>
    <col min="7435" max="7672" width="9.140625" style="99" customWidth="1"/>
    <col min="7673" max="7674" width="5.57421875" style="99" customWidth="1"/>
    <col min="7675" max="7675" width="1.421875" style="99" customWidth="1"/>
    <col min="7676" max="7676" width="6.57421875" style="99" customWidth="1"/>
    <col min="7677" max="7677" width="21.57421875" style="99" customWidth="1"/>
    <col min="7678" max="7678" width="9.140625" style="99" customWidth="1"/>
    <col min="7679" max="7679" width="6.140625" style="99" customWidth="1"/>
    <col min="7680" max="7680" width="33.421875" style="99" customWidth="1"/>
    <col min="7681" max="7681" width="9.140625" style="99" customWidth="1"/>
    <col min="7682" max="7682" width="10.28125" style="99" customWidth="1"/>
    <col min="7683" max="7683" width="10.7109375" style="99" customWidth="1"/>
    <col min="7684" max="7684" width="6.7109375" style="99" customWidth="1"/>
    <col min="7685" max="7686" width="9.140625" style="99" customWidth="1"/>
    <col min="7687" max="7687" width="8.28125" style="99" customWidth="1"/>
    <col min="7688" max="7689" width="9.140625" style="99" customWidth="1"/>
    <col min="7690" max="7690" width="10.7109375" style="99" customWidth="1"/>
    <col min="7691" max="7928" width="9.140625" style="99" customWidth="1"/>
    <col min="7929" max="7930" width="5.57421875" style="99" customWidth="1"/>
    <col min="7931" max="7931" width="1.421875" style="99" customWidth="1"/>
    <col min="7932" max="7932" width="6.57421875" style="99" customWidth="1"/>
    <col min="7933" max="7933" width="21.57421875" style="99" customWidth="1"/>
    <col min="7934" max="7934" width="9.140625" style="99" customWidth="1"/>
    <col min="7935" max="7935" width="6.140625" style="99" customWidth="1"/>
    <col min="7936" max="7936" width="33.421875" style="99" customWidth="1"/>
    <col min="7937" max="7937" width="9.140625" style="99" customWidth="1"/>
    <col min="7938" max="7938" width="10.28125" style="99" customWidth="1"/>
    <col min="7939" max="7939" width="10.7109375" style="99" customWidth="1"/>
    <col min="7940" max="7940" width="6.7109375" style="99" customWidth="1"/>
    <col min="7941" max="7942" width="9.140625" style="99" customWidth="1"/>
    <col min="7943" max="7943" width="8.28125" style="99" customWidth="1"/>
    <col min="7944" max="7945" width="9.140625" style="99" customWidth="1"/>
    <col min="7946" max="7946" width="10.7109375" style="99" customWidth="1"/>
    <col min="7947" max="8184" width="9.140625" style="99" customWidth="1"/>
    <col min="8185" max="8186" width="5.57421875" style="99" customWidth="1"/>
    <col min="8187" max="8187" width="1.421875" style="99" customWidth="1"/>
    <col min="8188" max="8188" width="6.57421875" style="99" customWidth="1"/>
    <col min="8189" max="8189" width="21.57421875" style="99" customWidth="1"/>
    <col min="8190" max="8190" width="9.140625" style="99" customWidth="1"/>
    <col min="8191" max="8191" width="6.140625" style="99" customWidth="1"/>
    <col min="8192" max="8192" width="33.421875" style="99" customWidth="1"/>
    <col min="8193" max="8193" width="9.140625" style="99" customWidth="1"/>
    <col min="8194" max="8194" width="10.28125" style="99" customWidth="1"/>
    <col min="8195" max="8195" width="10.7109375" style="99" customWidth="1"/>
    <col min="8196" max="8196" width="6.7109375" style="99" customWidth="1"/>
    <col min="8197" max="8198" width="9.140625" style="99" customWidth="1"/>
    <col min="8199" max="8199" width="8.28125" style="99" customWidth="1"/>
    <col min="8200" max="8201" width="9.140625" style="99" customWidth="1"/>
    <col min="8202" max="8202" width="10.7109375" style="99" customWidth="1"/>
    <col min="8203" max="8440" width="9.140625" style="99" customWidth="1"/>
    <col min="8441" max="8442" width="5.57421875" style="99" customWidth="1"/>
    <col min="8443" max="8443" width="1.421875" style="99" customWidth="1"/>
    <col min="8444" max="8444" width="6.57421875" style="99" customWidth="1"/>
    <col min="8445" max="8445" width="21.57421875" style="99" customWidth="1"/>
    <col min="8446" max="8446" width="9.140625" style="99" customWidth="1"/>
    <col min="8447" max="8447" width="6.140625" style="99" customWidth="1"/>
    <col min="8448" max="8448" width="33.421875" style="99" customWidth="1"/>
    <col min="8449" max="8449" width="9.140625" style="99" customWidth="1"/>
    <col min="8450" max="8450" width="10.28125" style="99" customWidth="1"/>
    <col min="8451" max="8451" width="10.7109375" style="99" customWidth="1"/>
    <col min="8452" max="8452" width="6.7109375" style="99" customWidth="1"/>
    <col min="8453" max="8454" width="9.140625" style="99" customWidth="1"/>
    <col min="8455" max="8455" width="8.28125" style="99" customWidth="1"/>
    <col min="8456" max="8457" width="9.140625" style="99" customWidth="1"/>
    <col min="8458" max="8458" width="10.7109375" style="99" customWidth="1"/>
    <col min="8459" max="8696" width="9.140625" style="99" customWidth="1"/>
    <col min="8697" max="8698" width="5.57421875" style="99" customWidth="1"/>
    <col min="8699" max="8699" width="1.421875" style="99" customWidth="1"/>
    <col min="8700" max="8700" width="6.57421875" style="99" customWidth="1"/>
    <col min="8701" max="8701" width="21.57421875" style="99" customWidth="1"/>
    <col min="8702" max="8702" width="9.140625" style="99" customWidth="1"/>
    <col min="8703" max="8703" width="6.140625" style="99" customWidth="1"/>
    <col min="8704" max="8704" width="33.421875" style="99" customWidth="1"/>
    <col min="8705" max="8705" width="9.140625" style="99" customWidth="1"/>
    <col min="8706" max="8706" width="10.28125" style="99" customWidth="1"/>
    <col min="8707" max="8707" width="10.7109375" style="99" customWidth="1"/>
    <col min="8708" max="8708" width="6.7109375" style="99" customWidth="1"/>
    <col min="8709" max="8710" width="9.140625" style="99" customWidth="1"/>
    <col min="8711" max="8711" width="8.28125" style="99" customWidth="1"/>
    <col min="8712" max="8713" width="9.140625" style="99" customWidth="1"/>
    <col min="8714" max="8714" width="10.7109375" style="99" customWidth="1"/>
    <col min="8715" max="8952" width="9.140625" style="99" customWidth="1"/>
    <col min="8953" max="8954" width="5.57421875" style="99" customWidth="1"/>
    <col min="8955" max="8955" width="1.421875" style="99" customWidth="1"/>
    <col min="8956" max="8956" width="6.57421875" style="99" customWidth="1"/>
    <col min="8957" max="8957" width="21.57421875" style="99" customWidth="1"/>
    <col min="8958" max="8958" width="9.140625" style="99" customWidth="1"/>
    <col min="8959" max="8959" width="6.140625" style="99" customWidth="1"/>
    <col min="8960" max="8960" width="33.421875" style="99" customWidth="1"/>
    <col min="8961" max="8961" width="9.140625" style="99" customWidth="1"/>
    <col min="8962" max="8962" width="10.28125" style="99" customWidth="1"/>
    <col min="8963" max="8963" width="10.7109375" style="99" customWidth="1"/>
    <col min="8964" max="8964" width="6.7109375" style="99" customWidth="1"/>
    <col min="8965" max="8966" width="9.140625" style="99" customWidth="1"/>
    <col min="8967" max="8967" width="8.28125" style="99" customWidth="1"/>
    <col min="8968" max="8969" width="9.140625" style="99" customWidth="1"/>
    <col min="8970" max="8970" width="10.7109375" style="99" customWidth="1"/>
    <col min="8971" max="9208" width="9.140625" style="99" customWidth="1"/>
    <col min="9209" max="9210" width="5.57421875" style="99" customWidth="1"/>
    <col min="9211" max="9211" width="1.421875" style="99" customWidth="1"/>
    <col min="9212" max="9212" width="6.57421875" style="99" customWidth="1"/>
    <col min="9213" max="9213" width="21.57421875" style="99" customWidth="1"/>
    <col min="9214" max="9214" width="9.140625" style="99" customWidth="1"/>
    <col min="9215" max="9215" width="6.140625" style="99" customWidth="1"/>
    <col min="9216" max="9216" width="33.421875" style="99" customWidth="1"/>
    <col min="9217" max="9217" width="9.140625" style="99" customWidth="1"/>
    <col min="9218" max="9218" width="10.28125" style="99" customWidth="1"/>
    <col min="9219" max="9219" width="10.7109375" style="99" customWidth="1"/>
    <col min="9220" max="9220" width="6.7109375" style="99" customWidth="1"/>
    <col min="9221" max="9222" width="9.140625" style="99" customWidth="1"/>
    <col min="9223" max="9223" width="8.28125" style="99" customWidth="1"/>
    <col min="9224" max="9225" width="9.140625" style="99" customWidth="1"/>
    <col min="9226" max="9226" width="10.7109375" style="99" customWidth="1"/>
    <col min="9227" max="9464" width="9.140625" style="99" customWidth="1"/>
    <col min="9465" max="9466" width="5.57421875" style="99" customWidth="1"/>
    <col min="9467" max="9467" width="1.421875" style="99" customWidth="1"/>
    <col min="9468" max="9468" width="6.57421875" style="99" customWidth="1"/>
    <col min="9469" max="9469" width="21.57421875" style="99" customWidth="1"/>
    <col min="9470" max="9470" width="9.140625" style="99" customWidth="1"/>
    <col min="9471" max="9471" width="6.140625" style="99" customWidth="1"/>
    <col min="9472" max="9472" width="33.421875" style="99" customWidth="1"/>
    <col min="9473" max="9473" width="9.140625" style="99" customWidth="1"/>
    <col min="9474" max="9474" width="10.28125" style="99" customWidth="1"/>
    <col min="9475" max="9475" width="10.7109375" style="99" customWidth="1"/>
    <col min="9476" max="9476" width="6.7109375" style="99" customWidth="1"/>
    <col min="9477" max="9478" width="9.140625" style="99" customWidth="1"/>
    <col min="9479" max="9479" width="8.28125" style="99" customWidth="1"/>
    <col min="9480" max="9481" width="9.140625" style="99" customWidth="1"/>
    <col min="9482" max="9482" width="10.7109375" style="99" customWidth="1"/>
    <col min="9483" max="9720" width="9.140625" style="99" customWidth="1"/>
    <col min="9721" max="9722" width="5.57421875" style="99" customWidth="1"/>
    <col min="9723" max="9723" width="1.421875" style="99" customWidth="1"/>
    <col min="9724" max="9724" width="6.57421875" style="99" customWidth="1"/>
    <col min="9725" max="9725" width="21.57421875" style="99" customWidth="1"/>
    <col min="9726" max="9726" width="9.140625" style="99" customWidth="1"/>
    <col min="9727" max="9727" width="6.140625" style="99" customWidth="1"/>
    <col min="9728" max="9728" width="33.421875" style="99" customWidth="1"/>
    <col min="9729" max="9729" width="9.140625" style="99" customWidth="1"/>
    <col min="9730" max="9730" width="10.28125" style="99" customWidth="1"/>
    <col min="9731" max="9731" width="10.7109375" style="99" customWidth="1"/>
    <col min="9732" max="9732" width="6.7109375" style="99" customWidth="1"/>
    <col min="9733" max="9734" width="9.140625" style="99" customWidth="1"/>
    <col min="9735" max="9735" width="8.28125" style="99" customWidth="1"/>
    <col min="9736" max="9737" width="9.140625" style="99" customWidth="1"/>
    <col min="9738" max="9738" width="10.7109375" style="99" customWidth="1"/>
    <col min="9739" max="9976" width="9.140625" style="99" customWidth="1"/>
    <col min="9977" max="9978" width="5.57421875" style="99" customWidth="1"/>
    <col min="9979" max="9979" width="1.421875" style="99" customWidth="1"/>
    <col min="9980" max="9980" width="6.57421875" style="99" customWidth="1"/>
    <col min="9981" max="9981" width="21.57421875" style="99" customWidth="1"/>
    <col min="9982" max="9982" width="9.140625" style="99" customWidth="1"/>
    <col min="9983" max="9983" width="6.140625" style="99" customWidth="1"/>
    <col min="9984" max="9984" width="33.421875" style="99" customWidth="1"/>
    <col min="9985" max="9985" width="9.140625" style="99" customWidth="1"/>
    <col min="9986" max="9986" width="10.28125" style="99" customWidth="1"/>
    <col min="9987" max="9987" width="10.7109375" style="99" customWidth="1"/>
    <col min="9988" max="9988" width="6.7109375" style="99" customWidth="1"/>
    <col min="9989" max="9990" width="9.140625" style="99" customWidth="1"/>
    <col min="9991" max="9991" width="8.28125" style="99" customWidth="1"/>
    <col min="9992" max="9993" width="9.140625" style="99" customWidth="1"/>
    <col min="9994" max="9994" width="10.7109375" style="99" customWidth="1"/>
    <col min="9995" max="10232" width="9.140625" style="99" customWidth="1"/>
    <col min="10233" max="10234" width="5.57421875" style="99" customWidth="1"/>
    <col min="10235" max="10235" width="1.421875" style="99" customWidth="1"/>
    <col min="10236" max="10236" width="6.57421875" style="99" customWidth="1"/>
    <col min="10237" max="10237" width="21.57421875" style="99" customWidth="1"/>
    <col min="10238" max="10238" width="9.140625" style="99" customWidth="1"/>
    <col min="10239" max="10239" width="6.140625" style="99" customWidth="1"/>
    <col min="10240" max="10240" width="33.421875" style="99" customWidth="1"/>
    <col min="10241" max="10241" width="9.140625" style="99" customWidth="1"/>
    <col min="10242" max="10242" width="10.28125" style="99" customWidth="1"/>
    <col min="10243" max="10243" width="10.7109375" style="99" customWidth="1"/>
    <col min="10244" max="10244" width="6.7109375" style="99" customWidth="1"/>
    <col min="10245" max="10246" width="9.140625" style="99" customWidth="1"/>
    <col min="10247" max="10247" width="8.28125" style="99" customWidth="1"/>
    <col min="10248" max="10249" width="9.140625" style="99" customWidth="1"/>
    <col min="10250" max="10250" width="10.7109375" style="99" customWidth="1"/>
    <col min="10251" max="10488" width="9.140625" style="99" customWidth="1"/>
    <col min="10489" max="10490" width="5.57421875" style="99" customWidth="1"/>
    <col min="10491" max="10491" width="1.421875" style="99" customWidth="1"/>
    <col min="10492" max="10492" width="6.57421875" style="99" customWidth="1"/>
    <col min="10493" max="10493" width="21.57421875" style="99" customWidth="1"/>
    <col min="10494" max="10494" width="9.140625" style="99" customWidth="1"/>
    <col min="10495" max="10495" width="6.140625" style="99" customWidth="1"/>
    <col min="10496" max="10496" width="33.421875" style="99" customWidth="1"/>
    <col min="10497" max="10497" width="9.140625" style="99" customWidth="1"/>
    <col min="10498" max="10498" width="10.28125" style="99" customWidth="1"/>
    <col min="10499" max="10499" width="10.7109375" style="99" customWidth="1"/>
    <col min="10500" max="10500" width="6.7109375" style="99" customWidth="1"/>
    <col min="10501" max="10502" width="9.140625" style="99" customWidth="1"/>
    <col min="10503" max="10503" width="8.28125" style="99" customWidth="1"/>
    <col min="10504" max="10505" width="9.140625" style="99" customWidth="1"/>
    <col min="10506" max="10506" width="10.7109375" style="99" customWidth="1"/>
    <col min="10507" max="10744" width="9.140625" style="99" customWidth="1"/>
    <col min="10745" max="10746" width="5.57421875" style="99" customWidth="1"/>
    <col min="10747" max="10747" width="1.421875" style="99" customWidth="1"/>
    <col min="10748" max="10748" width="6.57421875" style="99" customWidth="1"/>
    <col min="10749" max="10749" width="21.57421875" style="99" customWidth="1"/>
    <col min="10750" max="10750" width="9.140625" style="99" customWidth="1"/>
    <col min="10751" max="10751" width="6.140625" style="99" customWidth="1"/>
    <col min="10752" max="10752" width="33.421875" style="99" customWidth="1"/>
    <col min="10753" max="10753" width="9.140625" style="99" customWidth="1"/>
    <col min="10754" max="10754" width="10.28125" style="99" customWidth="1"/>
    <col min="10755" max="10755" width="10.7109375" style="99" customWidth="1"/>
    <col min="10756" max="10756" width="6.7109375" style="99" customWidth="1"/>
    <col min="10757" max="10758" width="9.140625" style="99" customWidth="1"/>
    <col min="10759" max="10759" width="8.28125" style="99" customWidth="1"/>
    <col min="10760" max="10761" width="9.140625" style="99" customWidth="1"/>
    <col min="10762" max="10762" width="10.7109375" style="99" customWidth="1"/>
    <col min="10763" max="11000" width="9.140625" style="99" customWidth="1"/>
    <col min="11001" max="11002" width="5.57421875" style="99" customWidth="1"/>
    <col min="11003" max="11003" width="1.421875" style="99" customWidth="1"/>
    <col min="11004" max="11004" width="6.57421875" style="99" customWidth="1"/>
    <col min="11005" max="11005" width="21.57421875" style="99" customWidth="1"/>
    <col min="11006" max="11006" width="9.140625" style="99" customWidth="1"/>
    <col min="11007" max="11007" width="6.140625" style="99" customWidth="1"/>
    <col min="11008" max="11008" width="33.421875" style="99" customWidth="1"/>
    <col min="11009" max="11009" width="9.140625" style="99" customWidth="1"/>
    <col min="11010" max="11010" width="10.28125" style="99" customWidth="1"/>
    <col min="11011" max="11011" width="10.7109375" style="99" customWidth="1"/>
    <col min="11012" max="11012" width="6.7109375" style="99" customWidth="1"/>
    <col min="11013" max="11014" width="9.140625" style="99" customWidth="1"/>
    <col min="11015" max="11015" width="8.28125" style="99" customWidth="1"/>
    <col min="11016" max="11017" width="9.140625" style="99" customWidth="1"/>
    <col min="11018" max="11018" width="10.7109375" style="99" customWidth="1"/>
    <col min="11019" max="11256" width="9.140625" style="99" customWidth="1"/>
    <col min="11257" max="11258" width="5.57421875" style="99" customWidth="1"/>
    <col min="11259" max="11259" width="1.421875" style="99" customWidth="1"/>
    <col min="11260" max="11260" width="6.57421875" style="99" customWidth="1"/>
    <col min="11261" max="11261" width="21.57421875" style="99" customWidth="1"/>
    <col min="11262" max="11262" width="9.140625" style="99" customWidth="1"/>
    <col min="11263" max="11263" width="6.140625" style="99" customWidth="1"/>
    <col min="11264" max="11264" width="33.421875" style="99" customWidth="1"/>
    <col min="11265" max="11265" width="9.140625" style="99" customWidth="1"/>
    <col min="11266" max="11266" width="10.28125" style="99" customWidth="1"/>
    <col min="11267" max="11267" width="10.7109375" style="99" customWidth="1"/>
    <col min="11268" max="11268" width="6.7109375" style="99" customWidth="1"/>
    <col min="11269" max="11270" width="9.140625" style="99" customWidth="1"/>
    <col min="11271" max="11271" width="8.28125" style="99" customWidth="1"/>
    <col min="11272" max="11273" width="9.140625" style="99" customWidth="1"/>
    <col min="11274" max="11274" width="10.7109375" style="99" customWidth="1"/>
    <col min="11275" max="11512" width="9.140625" style="99" customWidth="1"/>
    <col min="11513" max="11514" width="5.57421875" style="99" customWidth="1"/>
    <col min="11515" max="11515" width="1.421875" style="99" customWidth="1"/>
    <col min="11516" max="11516" width="6.57421875" style="99" customWidth="1"/>
    <col min="11517" max="11517" width="21.57421875" style="99" customWidth="1"/>
    <col min="11518" max="11518" width="9.140625" style="99" customWidth="1"/>
    <col min="11519" max="11519" width="6.140625" style="99" customWidth="1"/>
    <col min="11520" max="11520" width="33.421875" style="99" customWidth="1"/>
    <col min="11521" max="11521" width="9.140625" style="99" customWidth="1"/>
    <col min="11522" max="11522" width="10.28125" style="99" customWidth="1"/>
    <col min="11523" max="11523" width="10.7109375" style="99" customWidth="1"/>
    <col min="11524" max="11524" width="6.7109375" style="99" customWidth="1"/>
    <col min="11525" max="11526" width="9.140625" style="99" customWidth="1"/>
    <col min="11527" max="11527" width="8.28125" style="99" customWidth="1"/>
    <col min="11528" max="11529" width="9.140625" style="99" customWidth="1"/>
    <col min="11530" max="11530" width="10.7109375" style="99" customWidth="1"/>
    <col min="11531" max="11768" width="9.140625" style="99" customWidth="1"/>
    <col min="11769" max="11770" width="5.57421875" style="99" customWidth="1"/>
    <col min="11771" max="11771" width="1.421875" style="99" customWidth="1"/>
    <col min="11772" max="11772" width="6.57421875" style="99" customWidth="1"/>
    <col min="11773" max="11773" width="21.57421875" style="99" customWidth="1"/>
    <col min="11774" max="11774" width="9.140625" style="99" customWidth="1"/>
    <col min="11775" max="11775" width="6.140625" style="99" customWidth="1"/>
    <col min="11776" max="11776" width="33.421875" style="99" customWidth="1"/>
    <col min="11777" max="11777" width="9.140625" style="99" customWidth="1"/>
    <col min="11778" max="11778" width="10.28125" style="99" customWidth="1"/>
    <col min="11779" max="11779" width="10.7109375" style="99" customWidth="1"/>
    <col min="11780" max="11780" width="6.7109375" style="99" customWidth="1"/>
    <col min="11781" max="11782" width="9.140625" style="99" customWidth="1"/>
    <col min="11783" max="11783" width="8.28125" style="99" customWidth="1"/>
    <col min="11784" max="11785" width="9.140625" style="99" customWidth="1"/>
    <col min="11786" max="11786" width="10.7109375" style="99" customWidth="1"/>
    <col min="11787" max="12024" width="9.140625" style="99" customWidth="1"/>
    <col min="12025" max="12026" width="5.57421875" style="99" customWidth="1"/>
    <col min="12027" max="12027" width="1.421875" style="99" customWidth="1"/>
    <col min="12028" max="12028" width="6.57421875" style="99" customWidth="1"/>
    <col min="12029" max="12029" width="21.57421875" style="99" customWidth="1"/>
    <col min="12030" max="12030" width="9.140625" style="99" customWidth="1"/>
    <col min="12031" max="12031" width="6.140625" style="99" customWidth="1"/>
    <col min="12032" max="12032" width="33.421875" style="99" customWidth="1"/>
    <col min="12033" max="12033" width="9.140625" style="99" customWidth="1"/>
    <col min="12034" max="12034" width="10.28125" style="99" customWidth="1"/>
    <col min="12035" max="12035" width="10.7109375" style="99" customWidth="1"/>
    <col min="12036" max="12036" width="6.7109375" style="99" customWidth="1"/>
    <col min="12037" max="12038" width="9.140625" style="99" customWidth="1"/>
    <col min="12039" max="12039" width="8.28125" style="99" customWidth="1"/>
    <col min="12040" max="12041" width="9.140625" style="99" customWidth="1"/>
    <col min="12042" max="12042" width="10.7109375" style="99" customWidth="1"/>
    <col min="12043" max="12280" width="9.140625" style="99" customWidth="1"/>
    <col min="12281" max="12282" width="5.57421875" style="99" customWidth="1"/>
    <col min="12283" max="12283" width="1.421875" style="99" customWidth="1"/>
    <col min="12284" max="12284" width="6.57421875" style="99" customWidth="1"/>
    <col min="12285" max="12285" width="21.57421875" style="99" customWidth="1"/>
    <col min="12286" max="12286" width="9.140625" style="99" customWidth="1"/>
    <col min="12287" max="12287" width="6.140625" style="99" customWidth="1"/>
    <col min="12288" max="12288" width="33.421875" style="99" customWidth="1"/>
    <col min="12289" max="12289" width="9.140625" style="99" customWidth="1"/>
    <col min="12290" max="12290" width="10.28125" style="99" customWidth="1"/>
    <col min="12291" max="12291" width="10.7109375" style="99" customWidth="1"/>
    <col min="12292" max="12292" width="6.7109375" style="99" customWidth="1"/>
    <col min="12293" max="12294" width="9.140625" style="99" customWidth="1"/>
    <col min="12295" max="12295" width="8.28125" style="99" customWidth="1"/>
    <col min="12296" max="12297" width="9.140625" style="99" customWidth="1"/>
    <col min="12298" max="12298" width="10.7109375" style="99" customWidth="1"/>
    <col min="12299" max="12536" width="9.140625" style="99" customWidth="1"/>
    <col min="12537" max="12538" width="5.57421875" style="99" customWidth="1"/>
    <col min="12539" max="12539" width="1.421875" style="99" customWidth="1"/>
    <col min="12540" max="12540" width="6.57421875" style="99" customWidth="1"/>
    <col min="12541" max="12541" width="21.57421875" style="99" customWidth="1"/>
    <col min="12542" max="12542" width="9.140625" style="99" customWidth="1"/>
    <col min="12543" max="12543" width="6.140625" style="99" customWidth="1"/>
    <col min="12544" max="12544" width="33.421875" style="99" customWidth="1"/>
    <col min="12545" max="12545" width="9.140625" style="99" customWidth="1"/>
    <col min="12546" max="12546" width="10.28125" style="99" customWidth="1"/>
    <col min="12547" max="12547" width="10.7109375" style="99" customWidth="1"/>
    <col min="12548" max="12548" width="6.7109375" style="99" customWidth="1"/>
    <col min="12549" max="12550" width="9.140625" style="99" customWidth="1"/>
    <col min="12551" max="12551" width="8.28125" style="99" customWidth="1"/>
    <col min="12552" max="12553" width="9.140625" style="99" customWidth="1"/>
    <col min="12554" max="12554" width="10.7109375" style="99" customWidth="1"/>
    <col min="12555" max="12792" width="9.140625" style="99" customWidth="1"/>
    <col min="12793" max="12794" width="5.57421875" style="99" customWidth="1"/>
    <col min="12795" max="12795" width="1.421875" style="99" customWidth="1"/>
    <col min="12796" max="12796" width="6.57421875" style="99" customWidth="1"/>
    <col min="12797" max="12797" width="21.57421875" style="99" customWidth="1"/>
    <col min="12798" max="12798" width="9.140625" style="99" customWidth="1"/>
    <col min="12799" max="12799" width="6.140625" style="99" customWidth="1"/>
    <col min="12800" max="12800" width="33.421875" style="99" customWidth="1"/>
    <col min="12801" max="12801" width="9.140625" style="99" customWidth="1"/>
    <col min="12802" max="12802" width="10.28125" style="99" customWidth="1"/>
    <col min="12803" max="12803" width="10.7109375" style="99" customWidth="1"/>
    <col min="12804" max="12804" width="6.7109375" style="99" customWidth="1"/>
    <col min="12805" max="12806" width="9.140625" style="99" customWidth="1"/>
    <col min="12807" max="12807" width="8.28125" style="99" customWidth="1"/>
    <col min="12808" max="12809" width="9.140625" style="99" customWidth="1"/>
    <col min="12810" max="12810" width="10.7109375" style="99" customWidth="1"/>
    <col min="12811" max="13048" width="9.140625" style="99" customWidth="1"/>
    <col min="13049" max="13050" width="5.57421875" style="99" customWidth="1"/>
    <col min="13051" max="13051" width="1.421875" style="99" customWidth="1"/>
    <col min="13052" max="13052" width="6.57421875" style="99" customWidth="1"/>
    <col min="13053" max="13053" width="21.57421875" style="99" customWidth="1"/>
    <col min="13054" max="13054" width="9.140625" style="99" customWidth="1"/>
    <col min="13055" max="13055" width="6.140625" style="99" customWidth="1"/>
    <col min="13056" max="13056" width="33.421875" style="99" customWidth="1"/>
    <col min="13057" max="13057" width="9.140625" style="99" customWidth="1"/>
    <col min="13058" max="13058" width="10.28125" style="99" customWidth="1"/>
    <col min="13059" max="13059" width="10.7109375" style="99" customWidth="1"/>
    <col min="13060" max="13060" width="6.7109375" style="99" customWidth="1"/>
    <col min="13061" max="13062" width="9.140625" style="99" customWidth="1"/>
    <col min="13063" max="13063" width="8.28125" style="99" customWidth="1"/>
    <col min="13064" max="13065" width="9.140625" style="99" customWidth="1"/>
    <col min="13066" max="13066" width="10.7109375" style="99" customWidth="1"/>
    <col min="13067" max="13304" width="9.140625" style="99" customWidth="1"/>
    <col min="13305" max="13306" width="5.57421875" style="99" customWidth="1"/>
    <col min="13307" max="13307" width="1.421875" style="99" customWidth="1"/>
    <col min="13308" max="13308" width="6.57421875" style="99" customWidth="1"/>
    <col min="13309" max="13309" width="21.57421875" style="99" customWidth="1"/>
    <col min="13310" max="13310" width="9.140625" style="99" customWidth="1"/>
    <col min="13311" max="13311" width="6.140625" style="99" customWidth="1"/>
    <col min="13312" max="13312" width="33.421875" style="99" customWidth="1"/>
    <col min="13313" max="13313" width="9.140625" style="99" customWidth="1"/>
    <col min="13314" max="13314" width="10.28125" style="99" customWidth="1"/>
    <col min="13315" max="13315" width="10.7109375" style="99" customWidth="1"/>
    <col min="13316" max="13316" width="6.7109375" style="99" customWidth="1"/>
    <col min="13317" max="13318" width="9.140625" style="99" customWidth="1"/>
    <col min="13319" max="13319" width="8.28125" style="99" customWidth="1"/>
    <col min="13320" max="13321" width="9.140625" style="99" customWidth="1"/>
    <col min="13322" max="13322" width="10.7109375" style="99" customWidth="1"/>
    <col min="13323" max="13560" width="9.140625" style="99" customWidth="1"/>
    <col min="13561" max="13562" width="5.57421875" style="99" customWidth="1"/>
    <col min="13563" max="13563" width="1.421875" style="99" customWidth="1"/>
    <col min="13564" max="13564" width="6.57421875" style="99" customWidth="1"/>
    <col min="13565" max="13565" width="21.57421875" style="99" customWidth="1"/>
    <col min="13566" max="13566" width="9.140625" style="99" customWidth="1"/>
    <col min="13567" max="13567" width="6.140625" style="99" customWidth="1"/>
    <col min="13568" max="13568" width="33.421875" style="99" customWidth="1"/>
    <col min="13569" max="13569" width="9.140625" style="99" customWidth="1"/>
    <col min="13570" max="13570" width="10.28125" style="99" customWidth="1"/>
    <col min="13571" max="13571" width="10.7109375" style="99" customWidth="1"/>
    <col min="13572" max="13572" width="6.7109375" style="99" customWidth="1"/>
    <col min="13573" max="13574" width="9.140625" style="99" customWidth="1"/>
    <col min="13575" max="13575" width="8.28125" style="99" customWidth="1"/>
    <col min="13576" max="13577" width="9.140625" style="99" customWidth="1"/>
    <col min="13578" max="13578" width="10.7109375" style="99" customWidth="1"/>
    <col min="13579" max="13816" width="9.140625" style="99" customWidth="1"/>
    <col min="13817" max="13818" width="5.57421875" style="99" customWidth="1"/>
    <col min="13819" max="13819" width="1.421875" style="99" customWidth="1"/>
    <col min="13820" max="13820" width="6.57421875" style="99" customWidth="1"/>
    <col min="13821" max="13821" width="21.57421875" style="99" customWidth="1"/>
    <col min="13822" max="13822" width="9.140625" style="99" customWidth="1"/>
    <col min="13823" max="13823" width="6.140625" style="99" customWidth="1"/>
    <col min="13824" max="13824" width="33.421875" style="99" customWidth="1"/>
    <col min="13825" max="13825" width="9.140625" style="99" customWidth="1"/>
    <col min="13826" max="13826" width="10.28125" style="99" customWidth="1"/>
    <col min="13827" max="13827" width="10.7109375" style="99" customWidth="1"/>
    <col min="13828" max="13828" width="6.7109375" style="99" customWidth="1"/>
    <col min="13829" max="13830" width="9.140625" style="99" customWidth="1"/>
    <col min="13831" max="13831" width="8.28125" style="99" customWidth="1"/>
    <col min="13832" max="13833" width="9.140625" style="99" customWidth="1"/>
    <col min="13834" max="13834" width="10.7109375" style="99" customWidth="1"/>
    <col min="13835" max="14072" width="9.140625" style="99" customWidth="1"/>
    <col min="14073" max="14074" width="5.57421875" style="99" customWidth="1"/>
    <col min="14075" max="14075" width="1.421875" style="99" customWidth="1"/>
    <col min="14076" max="14076" width="6.57421875" style="99" customWidth="1"/>
    <col min="14077" max="14077" width="21.57421875" style="99" customWidth="1"/>
    <col min="14078" max="14078" width="9.140625" style="99" customWidth="1"/>
    <col min="14079" max="14079" width="6.140625" style="99" customWidth="1"/>
    <col min="14080" max="14080" width="33.421875" style="99" customWidth="1"/>
    <col min="14081" max="14081" width="9.140625" style="99" customWidth="1"/>
    <col min="14082" max="14082" width="10.28125" style="99" customWidth="1"/>
    <col min="14083" max="14083" width="10.7109375" style="99" customWidth="1"/>
    <col min="14084" max="14084" width="6.7109375" style="99" customWidth="1"/>
    <col min="14085" max="14086" width="9.140625" style="99" customWidth="1"/>
    <col min="14087" max="14087" width="8.28125" style="99" customWidth="1"/>
    <col min="14088" max="14089" width="9.140625" style="99" customWidth="1"/>
    <col min="14090" max="14090" width="10.7109375" style="99" customWidth="1"/>
    <col min="14091" max="14328" width="9.140625" style="99" customWidth="1"/>
    <col min="14329" max="14330" width="5.57421875" style="99" customWidth="1"/>
    <col min="14331" max="14331" width="1.421875" style="99" customWidth="1"/>
    <col min="14332" max="14332" width="6.57421875" style="99" customWidth="1"/>
    <col min="14333" max="14333" width="21.57421875" style="99" customWidth="1"/>
    <col min="14334" max="14334" width="9.140625" style="99" customWidth="1"/>
    <col min="14335" max="14335" width="6.140625" style="99" customWidth="1"/>
    <col min="14336" max="14336" width="33.421875" style="99" customWidth="1"/>
    <col min="14337" max="14337" width="9.140625" style="99" customWidth="1"/>
    <col min="14338" max="14338" width="10.28125" style="99" customWidth="1"/>
    <col min="14339" max="14339" width="10.7109375" style="99" customWidth="1"/>
    <col min="14340" max="14340" width="6.7109375" style="99" customWidth="1"/>
    <col min="14341" max="14342" width="9.140625" style="99" customWidth="1"/>
    <col min="14343" max="14343" width="8.28125" style="99" customWidth="1"/>
    <col min="14344" max="14345" width="9.140625" style="99" customWidth="1"/>
    <col min="14346" max="14346" width="10.7109375" style="99" customWidth="1"/>
    <col min="14347" max="14584" width="9.140625" style="99" customWidth="1"/>
    <col min="14585" max="14586" width="5.57421875" style="99" customWidth="1"/>
    <col min="14587" max="14587" width="1.421875" style="99" customWidth="1"/>
    <col min="14588" max="14588" width="6.57421875" style="99" customWidth="1"/>
    <col min="14589" max="14589" width="21.57421875" style="99" customWidth="1"/>
    <col min="14590" max="14590" width="9.140625" style="99" customWidth="1"/>
    <col min="14591" max="14591" width="6.140625" style="99" customWidth="1"/>
    <col min="14592" max="14592" width="33.421875" style="99" customWidth="1"/>
    <col min="14593" max="14593" width="9.140625" style="99" customWidth="1"/>
    <col min="14594" max="14594" width="10.28125" style="99" customWidth="1"/>
    <col min="14595" max="14595" width="10.7109375" style="99" customWidth="1"/>
    <col min="14596" max="14596" width="6.7109375" style="99" customWidth="1"/>
    <col min="14597" max="14598" width="9.140625" style="99" customWidth="1"/>
    <col min="14599" max="14599" width="8.28125" style="99" customWidth="1"/>
    <col min="14600" max="14601" width="9.140625" style="99" customWidth="1"/>
    <col min="14602" max="14602" width="10.7109375" style="99" customWidth="1"/>
    <col min="14603" max="14840" width="9.140625" style="99" customWidth="1"/>
    <col min="14841" max="14842" width="5.57421875" style="99" customWidth="1"/>
    <col min="14843" max="14843" width="1.421875" style="99" customWidth="1"/>
    <col min="14844" max="14844" width="6.57421875" style="99" customWidth="1"/>
    <col min="14845" max="14845" width="21.57421875" style="99" customWidth="1"/>
    <col min="14846" max="14846" width="9.140625" style="99" customWidth="1"/>
    <col min="14847" max="14847" width="6.140625" style="99" customWidth="1"/>
    <col min="14848" max="14848" width="33.421875" style="99" customWidth="1"/>
    <col min="14849" max="14849" width="9.140625" style="99" customWidth="1"/>
    <col min="14850" max="14850" width="10.28125" style="99" customWidth="1"/>
    <col min="14851" max="14851" width="10.7109375" style="99" customWidth="1"/>
    <col min="14852" max="14852" width="6.7109375" style="99" customWidth="1"/>
    <col min="14853" max="14854" width="9.140625" style="99" customWidth="1"/>
    <col min="14855" max="14855" width="8.28125" style="99" customWidth="1"/>
    <col min="14856" max="14857" width="9.140625" style="99" customWidth="1"/>
    <col min="14858" max="14858" width="10.7109375" style="99" customWidth="1"/>
    <col min="14859" max="15096" width="9.140625" style="99" customWidth="1"/>
    <col min="15097" max="15098" width="5.57421875" style="99" customWidth="1"/>
    <col min="15099" max="15099" width="1.421875" style="99" customWidth="1"/>
    <col min="15100" max="15100" width="6.57421875" style="99" customWidth="1"/>
    <col min="15101" max="15101" width="21.57421875" style="99" customWidth="1"/>
    <col min="15102" max="15102" width="9.140625" style="99" customWidth="1"/>
    <col min="15103" max="15103" width="6.140625" style="99" customWidth="1"/>
    <col min="15104" max="15104" width="33.421875" style="99" customWidth="1"/>
    <col min="15105" max="15105" width="9.140625" style="99" customWidth="1"/>
    <col min="15106" max="15106" width="10.28125" style="99" customWidth="1"/>
    <col min="15107" max="15107" width="10.7109375" style="99" customWidth="1"/>
    <col min="15108" max="15108" width="6.7109375" style="99" customWidth="1"/>
    <col min="15109" max="15110" width="9.140625" style="99" customWidth="1"/>
    <col min="15111" max="15111" width="8.28125" style="99" customWidth="1"/>
    <col min="15112" max="15113" width="9.140625" style="99" customWidth="1"/>
    <col min="15114" max="15114" width="10.7109375" style="99" customWidth="1"/>
    <col min="15115" max="15352" width="9.140625" style="99" customWidth="1"/>
    <col min="15353" max="15354" width="5.57421875" style="99" customWidth="1"/>
    <col min="15355" max="15355" width="1.421875" style="99" customWidth="1"/>
    <col min="15356" max="15356" width="6.57421875" style="99" customWidth="1"/>
    <col min="15357" max="15357" width="21.57421875" style="99" customWidth="1"/>
    <col min="15358" max="15358" width="9.140625" style="99" customWidth="1"/>
    <col min="15359" max="15359" width="6.140625" style="99" customWidth="1"/>
    <col min="15360" max="15360" width="33.421875" style="99" customWidth="1"/>
    <col min="15361" max="15361" width="9.140625" style="99" customWidth="1"/>
    <col min="15362" max="15362" width="10.28125" style="99" customWidth="1"/>
    <col min="15363" max="15363" width="10.7109375" style="99" customWidth="1"/>
    <col min="15364" max="15364" width="6.7109375" style="99" customWidth="1"/>
    <col min="15365" max="15366" width="9.140625" style="99" customWidth="1"/>
    <col min="15367" max="15367" width="8.28125" style="99" customWidth="1"/>
    <col min="15368" max="15369" width="9.140625" style="99" customWidth="1"/>
    <col min="15370" max="15370" width="10.7109375" style="99" customWidth="1"/>
    <col min="15371" max="15608" width="9.140625" style="99" customWidth="1"/>
    <col min="15609" max="15610" width="5.57421875" style="99" customWidth="1"/>
    <col min="15611" max="15611" width="1.421875" style="99" customWidth="1"/>
    <col min="15612" max="15612" width="6.57421875" style="99" customWidth="1"/>
    <col min="15613" max="15613" width="21.57421875" style="99" customWidth="1"/>
    <col min="15614" max="15614" width="9.140625" style="99" customWidth="1"/>
    <col min="15615" max="15615" width="6.140625" style="99" customWidth="1"/>
    <col min="15616" max="15616" width="33.421875" style="99" customWidth="1"/>
    <col min="15617" max="15617" width="9.140625" style="99" customWidth="1"/>
    <col min="15618" max="15618" width="10.28125" style="99" customWidth="1"/>
    <col min="15619" max="15619" width="10.7109375" style="99" customWidth="1"/>
    <col min="15620" max="15620" width="6.7109375" style="99" customWidth="1"/>
    <col min="15621" max="15622" width="9.140625" style="99" customWidth="1"/>
    <col min="15623" max="15623" width="8.28125" style="99" customWidth="1"/>
    <col min="15624" max="15625" width="9.140625" style="99" customWidth="1"/>
    <col min="15626" max="15626" width="10.7109375" style="99" customWidth="1"/>
    <col min="15627" max="15864" width="9.140625" style="99" customWidth="1"/>
    <col min="15865" max="15866" width="5.57421875" style="99" customWidth="1"/>
    <col min="15867" max="15867" width="1.421875" style="99" customWidth="1"/>
    <col min="15868" max="15868" width="6.57421875" style="99" customWidth="1"/>
    <col min="15869" max="15869" width="21.57421875" style="99" customWidth="1"/>
    <col min="15870" max="15870" width="9.140625" style="99" customWidth="1"/>
    <col min="15871" max="15871" width="6.140625" style="99" customWidth="1"/>
    <col min="15872" max="15872" width="33.421875" style="99" customWidth="1"/>
    <col min="15873" max="15873" width="9.140625" style="99" customWidth="1"/>
    <col min="15874" max="15874" width="10.28125" style="99" customWidth="1"/>
    <col min="15875" max="15875" width="10.7109375" style="99" customWidth="1"/>
    <col min="15876" max="15876" width="6.7109375" style="99" customWidth="1"/>
    <col min="15877" max="15878" width="9.140625" style="99" customWidth="1"/>
    <col min="15879" max="15879" width="8.28125" style="99" customWidth="1"/>
    <col min="15880" max="15881" width="9.140625" style="99" customWidth="1"/>
    <col min="15882" max="15882" width="10.7109375" style="99" customWidth="1"/>
    <col min="15883" max="16120" width="9.140625" style="99" customWidth="1"/>
    <col min="16121" max="16122" width="5.57421875" style="99" customWidth="1"/>
    <col min="16123" max="16123" width="1.421875" style="99" customWidth="1"/>
    <col min="16124" max="16124" width="6.57421875" style="99" customWidth="1"/>
    <col min="16125" max="16125" width="21.57421875" style="99" customWidth="1"/>
    <col min="16126" max="16126" width="9.140625" style="99" customWidth="1"/>
    <col min="16127" max="16127" width="6.140625" style="99" customWidth="1"/>
    <col min="16128" max="16128" width="33.421875" style="99" customWidth="1"/>
    <col min="16129" max="16129" width="9.140625" style="99" customWidth="1"/>
    <col min="16130" max="16130" width="10.28125" style="99" customWidth="1"/>
    <col min="16131" max="16131" width="10.7109375" style="99" customWidth="1"/>
    <col min="16132" max="16132" width="6.7109375" style="99" customWidth="1"/>
    <col min="16133" max="16134" width="9.140625" style="99" customWidth="1"/>
    <col min="16135" max="16135" width="8.28125" style="99" customWidth="1"/>
    <col min="16136" max="16137" width="9.140625" style="99" customWidth="1"/>
    <col min="16138" max="16138" width="10.7109375" style="99" customWidth="1"/>
    <col min="16139" max="16384" width="9.140625" style="99" customWidth="1"/>
  </cols>
  <sheetData>
    <row r="1" ht="11.25" customHeight="1">
      <c r="A1" s="98"/>
    </row>
    <row r="2" ht="11.25" customHeight="1">
      <c r="A2" s="98"/>
    </row>
    <row r="3" spans="1:3" ht="11.25" customHeight="1">
      <c r="A3" s="98"/>
      <c r="C3" s="47" t="s">
        <v>542</v>
      </c>
    </row>
    <row r="4" spans="1:3" ht="11.25" customHeight="1">
      <c r="A4" s="98"/>
      <c r="C4" s="47" t="s">
        <v>543</v>
      </c>
    </row>
    <row r="5" spans="1:3" ht="11.25" customHeight="1">
      <c r="A5" s="98"/>
      <c r="C5" s="59"/>
    </row>
    <row r="6" ht="15" customHeight="1">
      <c r="C6" s="60" t="s">
        <v>1583</v>
      </c>
    </row>
    <row r="7" spans="3:16" ht="15" customHeight="1">
      <c r="C7" s="240" t="s">
        <v>1619</v>
      </c>
      <c r="P7" s="99"/>
    </row>
    <row r="8" spans="1:35" ht="12" customHeight="1">
      <c r="A8" s="117"/>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4:35" ht="12" customHeight="1">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ht="24" customHeight="1">
      <c r="A10" s="117"/>
      <c r="C10" s="119"/>
      <c r="D10" s="120" t="s">
        <v>89</v>
      </c>
      <c r="E10" s="120" t="s">
        <v>395</v>
      </c>
      <c r="F10" s="120" t="s">
        <v>537</v>
      </c>
      <c r="G10" s="122" t="s">
        <v>539</v>
      </c>
      <c r="H10" s="122" t="s">
        <v>92</v>
      </c>
      <c r="I10" s="120" t="s">
        <v>83</v>
      </c>
      <c r="J10" s="120" t="s">
        <v>86</v>
      </c>
      <c r="K10" s="120" t="s">
        <v>88</v>
      </c>
      <c r="L10" s="120" t="s">
        <v>82</v>
      </c>
      <c r="M10" s="120" t="s">
        <v>535</v>
      </c>
      <c r="N10" s="122" t="s">
        <v>392</v>
      </c>
      <c r="O10" s="122" t="s">
        <v>91</v>
      </c>
      <c r="P10" s="122" t="s">
        <v>393</v>
      </c>
      <c r="Q10" s="120" t="s">
        <v>84</v>
      </c>
      <c r="R10" s="120" t="s">
        <v>81</v>
      </c>
      <c r="S10" s="120" t="s">
        <v>538</v>
      </c>
      <c r="T10" s="121" t="s">
        <v>321</v>
      </c>
      <c r="U10" s="122" t="s">
        <v>389</v>
      </c>
      <c r="V10" s="121" t="s">
        <v>90</v>
      </c>
      <c r="W10" s="120" t="s">
        <v>87</v>
      </c>
      <c r="X10" s="120" t="s">
        <v>536</v>
      </c>
      <c r="Y10" s="122" t="s">
        <v>337</v>
      </c>
      <c r="Z10" s="122" t="s">
        <v>390</v>
      </c>
      <c r="AA10" s="120" t="s">
        <v>534</v>
      </c>
      <c r="AB10" s="120" t="s">
        <v>85</v>
      </c>
      <c r="AC10" s="122" t="s">
        <v>394</v>
      </c>
      <c r="AD10" s="122" t="s">
        <v>391</v>
      </c>
      <c r="AE10" s="125" t="s">
        <v>450</v>
      </c>
      <c r="AF10" s="124" t="s">
        <v>277</v>
      </c>
      <c r="AG10" s="126" t="s">
        <v>449</v>
      </c>
      <c r="AH10" s="123" t="s">
        <v>467</v>
      </c>
      <c r="AI10" s="125" t="s">
        <v>134</v>
      </c>
    </row>
    <row r="11" spans="1:35" s="103" customFormat="1" ht="12" customHeight="1">
      <c r="A11" s="117"/>
      <c r="C11" s="127" t="s">
        <v>736</v>
      </c>
      <c r="D11" s="122">
        <v>0</v>
      </c>
      <c r="E11" s="122">
        <v>0</v>
      </c>
      <c r="F11" s="122"/>
      <c r="G11" s="122">
        <v>0</v>
      </c>
      <c r="H11" s="122">
        <v>0</v>
      </c>
      <c r="I11" s="122"/>
      <c r="J11" s="122"/>
      <c r="K11" s="122">
        <v>0</v>
      </c>
      <c r="L11" s="122">
        <v>0</v>
      </c>
      <c r="M11" s="122"/>
      <c r="N11" s="122"/>
      <c r="O11" s="122"/>
      <c r="P11" s="122"/>
      <c r="Q11" s="122">
        <v>0</v>
      </c>
      <c r="R11" s="122">
        <v>0</v>
      </c>
      <c r="S11" s="122"/>
      <c r="T11" s="121"/>
      <c r="U11" s="122">
        <v>0</v>
      </c>
      <c r="V11" s="122">
        <v>0</v>
      </c>
      <c r="W11" s="122"/>
      <c r="X11" s="122"/>
      <c r="Y11" s="122"/>
      <c r="Z11" s="122">
        <v>0</v>
      </c>
      <c r="AA11" s="122">
        <v>0</v>
      </c>
      <c r="AB11" s="122"/>
      <c r="AC11" s="122"/>
      <c r="AD11" s="122"/>
      <c r="AE11" s="122"/>
      <c r="AF11" s="122"/>
      <c r="AG11" s="122">
        <v>0</v>
      </c>
      <c r="AH11" s="122"/>
      <c r="AI11" s="122"/>
    </row>
    <row r="12" spans="1:35" s="103" customFormat="1" ht="12" customHeight="1">
      <c r="A12" s="128"/>
      <c r="C12" s="127" t="s">
        <v>737</v>
      </c>
      <c r="D12" s="122">
        <v>28.46036816461779</v>
      </c>
      <c r="E12" s="122">
        <v>92.1014392377662</v>
      </c>
      <c r="F12" s="122"/>
      <c r="G12" s="122">
        <v>69.80158594666325</v>
      </c>
      <c r="H12" s="122">
        <v>55.546011567313755</v>
      </c>
      <c r="I12" s="122"/>
      <c r="J12" s="122"/>
      <c r="K12" s="122">
        <v>17.627019886429352</v>
      </c>
      <c r="L12" s="122">
        <v>15.606465857223801</v>
      </c>
      <c r="M12" s="122"/>
      <c r="N12" s="122"/>
      <c r="O12" s="122"/>
      <c r="P12" s="122"/>
      <c r="Q12" s="122">
        <v>8.963469306034334</v>
      </c>
      <c r="R12" s="122">
        <v>1.5394386590873506</v>
      </c>
      <c r="S12" s="122"/>
      <c r="T12" s="121"/>
      <c r="U12" s="122">
        <v>15.044809256094123</v>
      </c>
      <c r="V12" s="122">
        <v>9.874645182526118</v>
      </c>
      <c r="W12" s="122"/>
      <c r="X12" s="122"/>
      <c r="Y12" s="122"/>
      <c r="Z12" s="122">
        <v>6.779279062788033</v>
      </c>
      <c r="AA12" s="122">
        <v>0.008103484741543406</v>
      </c>
      <c r="AB12" s="122"/>
      <c r="AC12" s="122"/>
      <c r="AD12" s="122"/>
      <c r="AE12" s="122"/>
      <c r="AF12" s="122"/>
      <c r="AG12" s="122">
        <v>2.435123132059244</v>
      </c>
      <c r="AH12" s="122"/>
      <c r="AI12" s="122"/>
    </row>
    <row r="13" spans="1:35" s="103" customFormat="1" ht="12" customHeight="1">
      <c r="A13" s="128"/>
      <c r="C13" s="127" t="s">
        <v>738</v>
      </c>
      <c r="D13" s="122">
        <v>439.9068451953957</v>
      </c>
      <c r="E13" s="122">
        <v>37.00568572192192</v>
      </c>
      <c r="F13" s="122"/>
      <c r="G13" s="122">
        <v>22.444411657175564</v>
      </c>
      <c r="H13" s="122">
        <v>35.52508511236306</v>
      </c>
      <c r="I13" s="122"/>
      <c r="J13" s="122"/>
      <c r="K13" s="122">
        <v>88.83933600216555</v>
      </c>
      <c r="L13" s="122">
        <v>73.6111574604046</v>
      </c>
      <c r="M13" s="122"/>
      <c r="N13" s="122"/>
      <c r="O13" s="122"/>
      <c r="P13" s="122"/>
      <c r="Q13" s="122">
        <v>75.21064330226497</v>
      </c>
      <c r="R13" s="122">
        <v>41.02056134091265</v>
      </c>
      <c r="S13" s="122"/>
      <c r="T13" s="121"/>
      <c r="U13" s="122">
        <v>38.222838916312014</v>
      </c>
      <c r="V13" s="122">
        <v>44.93732881628935</v>
      </c>
      <c r="W13" s="122"/>
      <c r="X13" s="122"/>
      <c r="Y13" s="122"/>
      <c r="Z13" s="122">
        <v>96.45588728558046</v>
      </c>
      <c r="AA13" s="122">
        <v>66.7829499474384</v>
      </c>
      <c r="AB13" s="122"/>
      <c r="AC13" s="122"/>
      <c r="AD13" s="122"/>
      <c r="AE13" s="122"/>
      <c r="AF13" s="122"/>
      <c r="AG13" s="122">
        <v>108.74974537239908</v>
      </c>
      <c r="AH13" s="122"/>
      <c r="AI13" s="122"/>
    </row>
    <row r="14" spans="3:35" ht="12" customHeight="1">
      <c r="C14" s="104" t="s">
        <v>532</v>
      </c>
      <c r="D14" s="132">
        <v>131.77</v>
      </c>
      <c r="E14" s="132">
        <v>107.38</v>
      </c>
      <c r="F14" s="132">
        <v>87.95</v>
      </c>
      <c r="G14" s="132">
        <v>80.38</v>
      </c>
      <c r="H14" s="132">
        <v>73.02</v>
      </c>
      <c r="I14" s="132">
        <v>69.83</v>
      </c>
      <c r="J14" s="132">
        <v>61.92</v>
      </c>
      <c r="K14" s="132">
        <v>59.92</v>
      </c>
      <c r="L14" s="132">
        <v>59.19</v>
      </c>
      <c r="M14" s="132">
        <v>56.33</v>
      </c>
      <c r="N14" s="132">
        <v>47.07</v>
      </c>
      <c r="O14" s="132">
        <v>45.9</v>
      </c>
      <c r="P14" s="132">
        <v>44.65</v>
      </c>
      <c r="Q14" s="132">
        <v>43.21</v>
      </c>
      <c r="R14" s="132">
        <v>42.56</v>
      </c>
      <c r="S14" s="132">
        <v>40.62</v>
      </c>
      <c r="T14" s="132">
        <v>40.44</v>
      </c>
      <c r="U14" s="132">
        <v>36.92</v>
      </c>
      <c r="V14" s="132">
        <v>34.6</v>
      </c>
      <c r="W14" s="132">
        <v>34.2</v>
      </c>
      <c r="X14" s="132">
        <v>32.15</v>
      </c>
      <c r="Y14" s="132">
        <v>31.57</v>
      </c>
      <c r="Z14" s="132">
        <v>30.54</v>
      </c>
      <c r="AA14" s="132">
        <v>29.69</v>
      </c>
      <c r="AB14" s="132">
        <v>27.66</v>
      </c>
      <c r="AC14" s="132">
        <v>21.41</v>
      </c>
      <c r="AD14" s="132">
        <v>18.71</v>
      </c>
      <c r="AE14" s="132">
        <v>96.95</v>
      </c>
      <c r="AF14" s="132">
        <v>65.16</v>
      </c>
      <c r="AG14" s="132">
        <v>44.56</v>
      </c>
      <c r="AH14" s="132">
        <v>22.94</v>
      </c>
      <c r="AI14" s="132">
        <v>16.06</v>
      </c>
    </row>
    <row r="15" spans="3:36" ht="12" customHeight="1">
      <c r="C15" s="158" t="s">
        <v>975</v>
      </c>
      <c r="D15" s="132">
        <v>202.5636677607711</v>
      </c>
      <c r="E15" s="132">
        <v>92.1014392377662</v>
      </c>
      <c r="F15" s="132"/>
      <c r="G15" s="132">
        <v>92.24599760383882</v>
      </c>
      <c r="H15" s="132">
        <v>84.93595771471763</v>
      </c>
      <c r="I15" s="132"/>
      <c r="J15" s="132"/>
      <c r="K15" s="132">
        <v>23.69883374112545</v>
      </c>
      <c r="L15" s="132">
        <v>15.606465857223801</v>
      </c>
      <c r="M15" s="132"/>
      <c r="N15" s="132"/>
      <c r="O15" s="132"/>
      <c r="P15" s="132"/>
      <c r="Q15" s="132">
        <v>13.655079262492102</v>
      </c>
      <c r="R15" s="132">
        <v>1.5394386590873506</v>
      </c>
      <c r="S15" s="132"/>
      <c r="T15" s="132"/>
      <c r="U15" s="132">
        <v>29.48507254125252</v>
      </c>
      <c r="V15" s="132">
        <v>9.874645182526118</v>
      </c>
      <c r="W15" s="132"/>
      <c r="X15" s="132"/>
      <c r="Y15" s="132"/>
      <c r="Z15" s="132">
        <v>48.92441071722332</v>
      </c>
      <c r="AA15" s="132">
        <v>0.008103484741543406</v>
      </c>
      <c r="AB15" s="132"/>
      <c r="AC15" s="132"/>
      <c r="AD15" s="132"/>
      <c r="AE15" s="132"/>
      <c r="AF15" s="132"/>
      <c r="AG15" s="132">
        <v>7.018144397460911</v>
      </c>
      <c r="AH15" s="132"/>
      <c r="AI15" s="132"/>
      <c r="AJ15" s="132"/>
    </row>
    <row r="16" spans="3:36" ht="12" customHeight="1">
      <c r="C16" s="104" t="s">
        <v>739</v>
      </c>
      <c r="D16" s="132">
        <v>118.41138436077256</v>
      </c>
      <c r="E16" s="132">
        <v>129.10712495968812</v>
      </c>
      <c r="F16" s="132"/>
      <c r="G16" s="132">
        <v>69.80158594666325</v>
      </c>
      <c r="H16" s="132">
        <v>87.13124811067446</v>
      </c>
      <c r="I16" s="132"/>
      <c r="J16" s="132"/>
      <c r="K16" s="132">
        <v>77.24996126273746</v>
      </c>
      <c r="L16" s="132">
        <v>58.462916897539586</v>
      </c>
      <c r="M16" s="132"/>
      <c r="N16" s="132"/>
      <c r="O16" s="132"/>
      <c r="P16" s="132"/>
      <c r="Q16" s="132">
        <v>26.216942008294243</v>
      </c>
      <c r="R16" s="132"/>
      <c r="S16" s="132"/>
      <c r="T16" s="132"/>
      <c r="U16" s="132">
        <v>51.21072860831108</v>
      </c>
      <c r="V16" s="132">
        <v>54.81197399881547</v>
      </c>
      <c r="W16" s="132"/>
      <c r="X16" s="132"/>
      <c r="Y16" s="132"/>
      <c r="Z16" s="132">
        <v>6.779279062788033</v>
      </c>
      <c r="AA16" s="132">
        <v>43.415500250595656</v>
      </c>
      <c r="AB16" s="132"/>
      <c r="AC16" s="132"/>
      <c r="AD16" s="132"/>
      <c r="AE16" s="132"/>
      <c r="AF16" s="132"/>
      <c r="AG16" s="132">
        <v>2.435123132059244</v>
      </c>
      <c r="AH16" s="132"/>
      <c r="AI16" s="132"/>
      <c r="AJ16" s="132"/>
    </row>
    <row r="17" spans="1:36" ht="12" customHeight="1">
      <c r="A17" s="106"/>
      <c r="B17" s="106"/>
      <c r="C17" s="130">
        <v>1</v>
      </c>
      <c r="D17" s="132">
        <v>313.86183411520966</v>
      </c>
      <c r="E17" s="132"/>
      <c r="F17" s="132"/>
      <c r="G17" s="132"/>
      <c r="H17" s="132">
        <v>77.29224108665125</v>
      </c>
      <c r="I17" s="132"/>
      <c r="J17" s="132"/>
      <c r="K17" s="132">
        <v>77.08199728019619</v>
      </c>
      <c r="L17" s="132">
        <v>68.69113348489769</v>
      </c>
      <c r="M17" s="132"/>
      <c r="N17" s="132"/>
      <c r="O17" s="132"/>
      <c r="P17" s="132"/>
      <c r="Q17" s="132">
        <v>51.82260336879763</v>
      </c>
      <c r="R17" s="132"/>
      <c r="S17" s="132"/>
      <c r="T17" s="132"/>
      <c r="U17" s="132">
        <v>15.044809256094123</v>
      </c>
      <c r="V17" s="132">
        <v>41.530193083729934</v>
      </c>
      <c r="W17" s="132"/>
      <c r="X17" s="132"/>
      <c r="Y17" s="132"/>
      <c r="Z17" s="132">
        <v>33.490780654149056</v>
      </c>
      <c r="AA17" s="132">
        <v>17.315271323673787</v>
      </c>
      <c r="AB17" s="132"/>
      <c r="AC17" s="132"/>
      <c r="AD17" s="132"/>
      <c r="AE17" s="132"/>
      <c r="AF17" s="132"/>
      <c r="AG17" s="132">
        <v>51.81381419515964</v>
      </c>
      <c r="AH17" s="132"/>
      <c r="AI17" s="132"/>
      <c r="AJ17" s="132"/>
    </row>
    <row r="18" spans="1:36" ht="12" customHeight="1">
      <c r="A18" s="106"/>
      <c r="B18" s="106"/>
      <c r="C18" s="130">
        <v>2</v>
      </c>
      <c r="D18" s="132">
        <v>100.81238795345075</v>
      </c>
      <c r="E18" s="132"/>
      <c r="F18" s="132"/>
      <c r="G18" s="132"/>
      <c r="H18" s="132">
        <v>61.57173910715624</v>
      </c>
      <c r="I18" s="132"/>
      <c r="J18" s="132"/>
      <c r="K18" s="132">
        <v>81.18330671317844</v>
      </c>
      <c r="L18" s="132">
        <v>82.79797335894231</v>
      </c>
      <c r="M18" s="132"/>
      <c r="N18" s="132"/>
      <c r="O18" s="132"/>
      <c r="P18" s="132"/>
      <c r="Q18" s="132">
        <v>51.852944739068626</v>
      </c>
      <c r="R18" s="132"/>
      <c r="S18" s="132"/>
      <c r="T18" s="132"/>
      <c r="U18" s="132">
        <v>22.95609323539597</v>
      </c>
      <c r="V18" s="132">
        <v>44.42979635014379</v>
      </c>
      <c r="W18" s="132"/>
      <c r="X18" s="132"/>
      <c r="Y18" s="132"/>
      <c r="Z18" s="132">
        <v>25.608666878186153</v>
      </c>
      <c r="AA18" s="132">
        <v>26.910970349356855</v>
      </c>
      <c r="AB18" s="132"/>
      <c r="AC18" s="132"/>
      <c r="AD18" s="132"/>
      <c r="AE18" s="132"/>
      <c r="AF18" s="132"/>
      <c r="AG18" s="132">
        <v>54.184025416919056</v>
      </c>
      <c r="AH18" s="132"/>
      <c r="AI18" s="132"/>
      <c r="AJ18" s="132"/>
    </row>
    <row r="19" spans="1:36" ht="12" customHeight="1">
      <c r="A19" s="106"/>
      <c r="B19" s="106"/>
      <c r="C19" s="130">
        <v>3</v>
      </c>
      <c r="D19" s="132">
        <v>146.11394707918336</v>
      </c>
      <c r="E19" s="132"/>
      <c r="F19" s="132"/>
      <c r="G19" s="132"/>
      <c r="H19" s="132">
        <v>55.546011567313755</v>
      </c>
      <c r="I19" s="132"/>
      <c r="J19" s="132"/>
      <c r="K19" s="132">
        <v>83.09442655505255</v>
      </c>
      <c r="L19" s="132">
        <v>76.03395892998034</v>
      </c>
      <c r="M19" s="132"/>
      <c r="N19" s="132"/>
      <c r="O19" s="132"/>
      <c r="P19" s="132"/>
      <c r="Q19" s="132">
        <v>60.19190595899869</v>
      </c>
      <c r="R19" s="132"/>
      <c r="S19" s="132"/>
      <c r="T19" s="132"/>
      <c r="U19" s="132">
        <v>39.0156847642833</v>
      </c>
      <c r="V19" s="132">
        <v>41.41635912704225</v>
      </c>
      <c r="W19" s="132"/>
      <c r="X19" s="132"/>
      <c r="Y19" s="132"/>
      <c r="Z19" s="132">
        <v>40.318924267971035</v>
      </c>
      <c r="AA19" s="132">
        <v>66.79105343217994</v>
      </c>
      <c r="AB19" s="132"/>
      <c r="AC19" s="132"/>
      <c r="AD19" s="132"/>
      <c r="AE19" s="132"/>
      <c r="AF19" s="132"/>
      <c r="AG19" s="132">
        <v>55.628972667119584</v>
      </c>
      <c r="AH19" s="132"/>
      <c r="AI19" s="132"/>
      <c r="AJ19" s="132"/>
    </row>
    <row r="20" spans="1:36" ht="12" customHeight="1">
      <c r="A20" s="106"/>
      <c r="B20" s="106"/>
      <c r="C20" s="130">
        <v>4</v>
      </c>
      <c r="D20" s="132">
        <v>155.6761353282987</v>
      </c>
      <c r="E20" s="132"/>
      <c r="F20" s="132"/>
      <c r="G20" s="132"/>
      <c r="H20" s="132">
        <v>59.63755381526789</v>
      </c>
      <c r="I20" s="132"/>
      <c r="J20" s="132"/>
      <c r="K20" s="132">
        <v>57.319541172207</v>
      </c>
      <c r="L20" s="132">
        <v>89.2176233176284</v>
      </c>
      <c r="M20" s="132"/>
      <c r="N20" s="132"/>
      <c r="O20" s="132"/>
      <c r="P20" s="132"/>
      <c r="Q20" s="132">
        <v>72.38756092594787</v>
      </c>
      <c r="R20" s="132"/>
      <c r="S20" s="132"/>
      <c r="T20" s="132"/>
      <c r="U20" s="132">
        <v>19.22039448332384</v>
      </c>
      <c r="V20" s="132">
        <v>47.16172646063693</v>
      </c>
      <c r="W20" s="132"/>
      <c r="X20" s="132"/>
      <c r="Y20" s="132"/>
      <c r="Z20" s="132">
        <v>103.2351663483685</v>
      </c>
      <c r="AA20" s="132">
        <v>23.718995245460274</v>
      </c>
      <c r="AB20" s="132"/>
      <c r="AC20" s="132"/>
      <c r="AD20" s="132"/>
      <c r="AE20" s="132"/>
      <c r="AF20" s="132"/>
      <c r="AG20" s="132">
        <v>70.7929176062023</v>
      </c>
      <c r="AH20" s="132"/>
      <c r="AI20" s="132"/>
      <c r="AJ20" s="132"/>
    </row>
    <row r="21" spans="1:36" ht="12" customHeight="1">
      <c r="A21" s="107"/>
      <c r="B21" s="106"/>
      <c r="C21" s="130">
        <v>5</v>
      </c>
      <c r="D21" s="132">
        <v>260.7152527383478</v>
      </c>
      <c r="E21" s="132"/>
      <c r="F21" s="132"/>
      <c r="G21" s="132"/>
      <c r="H21" s="132">
        <v>71.22923033754729</v>
      </c>
      <c r="I21" s="132"/>
      <c r="J21" s="132"/>
      <c r="K21" s="132">
        <v>106.4663558885949</v>
      </c>
      <c r="L21" s="132"/>
      <c r="M21" s="132"/>
      <c r="N21" s="132"/>
      <c r="O21" s="132"/>
      <c r="P21" s="132"/>
      <c r="Q21" s="132">
        <v>53.33023880039758</v>
      </c>
      <c r="R21" s="132"/>
      <c r="S21" s="132"/>
      <c r="T21" s="132"/>
      <c r="U21" s="132">
        <v>43.58518135022058</v>
      </c>
      <c r="V21" s="132">
        <v>41.0402989751389</v>
      </c>
      <c r="W21" s="132"/>
      <c r="X21" s="132"/>
      <c r="Y21" s="132"/>
      <c r="Z21" s="132">
        <v>97.5317099668003</v>
      </c>
      <c r="AA21" s="132">
        <v>38.287648775503065</v>
      </c>
      <c r="AB21" s="132"/>
      <c r="AC21" s="132"/>
      <c r="AD21" s="132"/>
      <c r="AE21" s="132"/>
      <c r="AF21" s="132"/>
      <c r="AG21" s="132">
        <v>62.558080781462564</v>
      </c>
      <c r="AH21" s="132"/>
      <c r="AI21" s="132"/>
      <c r="AJ21" s="132"/>
    </row>
    <row r="22" spans="1:36" ht="12" customHeight="1">
      <c r="A22" s="107"/>
      <c r="B22" s="106"/>
      <c r="C22" s="130">
        <v>6</v>
      </c>
      <c r="D22" s="132">
        <v>135.7892863498843</v>
      </c>
      <c r="E22" s="132"/>
      <c r="F22" s="132"/>
      <c r="G22" s="132"/>
      <c r="H22" s="132">
        <v>87.05493166187865</v>
      </c>
      <c r="I22" s="132"/>
      <c r="J22" s="132"/>
      <c r="K22" s="132">
        <v>61.396820381178834</v>
      </c>
      <c r="L22" s="132"/>
      <c r="M22" s="132"/>
      <c r="N22" s="132"/>
      <c r="O22" s="132"/>
      <c r="P22" s="132"/>
      <c r="Q22" s="132">
        <v>62.935944228729525</v>
      </c>
      <c r="R22" s="132"/>
      <c r="S22" s="132"/>
      <c r="T22" s="132"/>
      <c r="U22" s="132">
        <v>41.96276033530323</v>
      </c>
      <c r="V22" s="132"/>
      <c r="W22" s="132"/>
      <c r="X22" s="132"/>
      <c r="Y22" s="132"/>
      <c r="Z22" s="132"/>
      <c r="AA22" s="132">
        <v>14.181525141633022</v>
      </c>
      <c r="AB22" s="132"/>
      <c r="AC22" s="132"/>
      <c r="AD22" s="132"/>
      <c r="AE22" s="132"/>
      <c r="AF22" s="132"/>
      <c r="AG22" s="132">
        <v>24.04697883461089</v>
      </c>
      <c r="AH22" s="132"/>
      <c r="AI22" s="132"/>
      <c r="AJ22" s="132"/>
    </row>
    <row r="23" spans="1:36" ht="12" customHeight="1">
      <c r="A23" s="107"/>
      <c r="B23" s="106"/>
      <c r="C23" s="130">
        <v>7</v>
      </c>
      <c r="D23" s="132">
        <v>176.6851245559755</v>
      </c>
      <c r="E23" s="132"/>
      <c r="F23" s="132"/>
      <c r="G23" s="132"/>
      <c r="H23" s="132">
        <v>91.07109667967681</v>
      </c>
      <c r="I23" s="132"/>
      <c r="J23" s="132"/>
      <c r="K23" s="132">
        <v>67.5565310601807</v>
      </c>
      <c r="L23" s="132"/>
      <c r="M23" s="132"/>
      <c r="N23" s="132"/>
      <c r="O23" s="132"/>
      <c r="P23" s="132"/>
      <c r="Q23" s="132">
        <v>49.238201412114456</v>
      </c>
      <c r="R23" s="132"/>
      <c r="S23" s="132"/>
      <c r="T23" s="132"/>
      <c r="U23" s="132">
        <v>53.26764817240614</v>
      </c>
      <c r="V23" s="132"/>
      <c r="W23" s="132"/>
      <c r="X23" s="132"/>
      <c r="Y23" s="132"/>
      <c r="Z23" s="132"/>
      <c r="AA23" s="132"/>
      <c r="AB23" s="132"/>
      <c r="AC23" s="132"/>
      <c r="AD23" s="132"/>
      <c r="AE23" s="132"/>
      <c r="AF23" s="132"/>
      <c r="AG23" s="132">
        <v>23.866266233664554</v>
      </c>
      <c r="AH23" s="132"/>
      <c r="AI23" s="132"/>
      <c r="AJ23" s="132"/>
    </row>
    <row r="24" spans="1:36" ht="12" customHeight="1">
      <c r="A24" s="107"/>
      <c r="B24" s="106"/>
      <c r="C24" s="130">
        <v>8</v>
      </c>
      <c r="D24" s="132">
        <v>93.379254227848</v>
      </c>
      <c r="E24" s="132"/>
      <c r="F24" s="132"/>
      <c r="G24" s="132"/>
      <c r="H24" s="132"/>
      <c r="I24" s="132"/>
      <c r="J24" s="132"/>
      <c r="K24" s="132">
        <v>73.58235713856142</v>
      </c>
      <c r="L24" s="132"/>
      <c r="M24" s="132"/>
      <c r="N24" s="132"/>
      <c r="O24" s="132"/>
      <c r="P24" s="132"/>
      <c r="Q24" s="132">
        <v>47.28838782676323</v>
      </c>
      <c r="R24" s="132"/>
      <c r="S24" s="132"/>
      <c r="T24" s="132"/>
      <c r="U24" s="132">
        <v>43.393990164415655</v>
      </c>
      <c r="V24" s="132"/>
      <c r="W24" s="132"/>
      <c r="X24" s="132"/>
      <c r="Y24" s="132"/>
      <c r="Z24" s="132"/>
      <c r="AA24" s="132"/>
      <c r="AB24" s="132"/>
      <c r="AC24" s="132"/>
      <c r="AD24" s="132"/>
      <c r="AE24" s="132"/>
      <c r="AF24" s="132"/>
      <c r="AG24" s="132">
        <v>57.35100224899721</v>
      </c>
      <c r="AH24" s="132"/>
      <c r="AI24" s="132"/>
      <c r="AJ24" s="132"/>
    </row>
    <row r="25" spans="1:36" ht="12" customHeight="1">
      <c r="A25" s="107"/>
      <c r="B25" s="108"/>
      <c r="C25" s="130">
        <v>9</v>
      </c>
      <c r="D25" s="132">
        <v>130.87229351574425</v>
      </c>
      <c r="E25" s="132"/>
      <c r="F25" s="132"/>
      <c r="G25" s="132"/>
      <c r="H25" s="132"/>
      <c r="I25" s="132"/>
      <c r="J25" s="132"/>
      <c r="K25" s="132">
        <v>72.25010518338605</v>
      </c>
      <c r="L25" s="132"/>
      <c r="M25" s="132"/>
      <c r="N25" s="132"/>
      <c r="O25" s="132"/>
      <c r="P25" s="132"/>
      <c r="Q25" s="132">
        <v>51.461583092339616</v>
      </c>
      <c r="R25" s="132"/>
      <c r="S25" s="132"/>
      <c r="T25" s="132"/>
      <c r="U25" s="132">
        <v>47.79054255459508</v>
      </c>
      <c r="V25" s="132"/>
      <c r="W25" s="132"/>
      <c r="X25" s="132"/>
      <c r="Y25" s="132"/>
      <c r="Z25" s="132"/>
      <c r="AA25" s="132"/>
      <c r="AB25" s="132"/>
      <c r="AC25" s="132"/>
      <c r="AD25" s="132"/>
      <c r="AE25" s="132"/>
      <c r="AF25" s="132"/>
      <c r="AG25" s="132">
        <v>91.478834524464</v>
      </c>
      <c r="AH25" s="132"/>
      <c r="AI25" s="132"/>
      <c r="AJ25" s="132"/>
    </row>
    <row r="26" spans="1:36" ht="12" customHeight="1">
      <c r="A26" s="107"/>
      <c r="B26" s="106"/>
      <c r="C26" s="130">
        <v>10</v>
      </c>
      <c r="D26" s="132">
        <v>204.91137752863133</v>
      </c>
      <c r="E26" s="132"/>
      <c r="F26" s="132"/>
      <c r="G26" s="132"/>
      <c r="H26" s="132"/>
      <c r="I26" s="132"/>
      <c r="J26" s="132"/>
      <c r="K26" s="132">
        <v>28.643467231509494</v>
      </c>
      <c r="L26" s="132"/>
      <c r="M26" s="132"/>
      <c r="N26" s="132"/>
      <c r="O26" s="132"/>
      <c r="P26" s="132"/>
      <c r="Q26" s="132">
        <v>84.1741126082993</v>
      </c>
      <c r="R26" s="132"/>
      <c r="S26" s="132"/>
      <c r="T26" s="132"/>
      <c r="U26" s="132">
        <v>41.54609045118643</v>
      </c>
      <c r="V26" s="132"/>
      <c r="W26" s="132"/>
      <c r="X26" s="132"/>
      <c r="Y26" s="132"/>
      <c r="Z26" s="132"/>
      <c r="AA26" s="132"/>
      <c r="AB26" s="132"/>
      <c r="AC26" s="132"/>
      <c r="AD26" s="132"/>
      <c r="AE26" s="132"/>
      <c r="AF26" s="132"/>
      <c r="AG26" s="132">
        <v>16.699458887844123</v>
      </c>
      <c r="AH26" s="132"/>
      <c r="AI26" s="132"/>
      <c r="AJ26" s="132"/>
    </row>
    <row r="27" spans="1:36" ht="12" customHeight="1">
      <c r="A27" s="107"/>
      <c r="B27" s="106"/>
      <c r="C27" s="130">
        <v>11</v>
      </c>
      <c r="D27" s="132">
        <v>468.36721336001347</v>
      </c>
      <c r="E27" s="132"/>
      <c r="F27" s="132"/>
      <c r="G27" s="132"/>
      <c r="H27" s="132"/>
      <c r="I27" s="132"/>
      <c r="J27" s="132"/>
      <c r="K27" s="132">
        <v>17.627019886429352</v>
      </c>
      <c r="L27" s="132"/>
      <c r="M27" s="132"/>
      <c r="N27" s="132"/>
      <c r="O27" s="132"/>
      <c r="P27" s="132"/>
      <c r="Q27" s="132">
        <v>54.042862404316104</v>
      </c>
      <c r="R27" s="132"/>
      <c r="S27" s="132"/>
      <c r="T27" s="132"/>
      <c r="U27" s="132">
        <v>43.94238926665363</v>
      </c>
      <c r="V27" s="132"/>
      <c r="W27" s="132"/>
      <c r="X27" s="132"/>
      <c r="Y27" s="132"/>
      <c r="Z27" s="132"/>
      <c r="AA27" s="132"/>
      <c r="AB27" s="132"/>
      <c r="AC27" s="132"/>
      <c r="AD27" s="132"/>
      <c r="AE27" s="132"/>
      <c r="AF27" s="132"/>
      <c r="AG27" s="132">
        <v>69.8512668402918</v>
      </c>
      <c r="AH27" s="132"/>
      <c r="AI27" s="132"/>
      <c r="AJ27" s="132"/>
    </row>
    <row r="28" spans="1:36" ht="12" customHeight="1">
      <c r="A28" s="107"/>
      <c r="B28" s="106"/>
      <c r="C28" s="130">
        <v>12</v>
      </c>
      <c r="D28" s="132">
        <v>150.05532239274942</v>
      </c>
      <c r="E28" s="132"/>
      <c r="F28" s="132"/>
      <c r="G28" s="132"/>
      <c r="H28" s="132"/>
      <c r="I28" s="132"/>
      <c r="J28" s="132"/>
      <c r="K28" s="132">
        <v>57.982458964630425</v>
      </c>
      <c r="L28" s="132"/>
      <c r="M28" s="132"/>
      <c r="N28" s="132"/>
      <c r="O28" s="132"/>
      <c r="P28" s="132"/>
      <c r="Q28" s="132">
        <v>11.757309782444434</v>
      </c>
      <c r="R28" s="132"/>
      <c r="S28" s="132"/>
      <c r="T28" s="132"/>
      <c r="U28" s="132">
        <v>45.17058327706864</v>
      </c>
      <c r="V28" s="132"/>
      <c r="W28" s="132"/>
      <c r="X28" s="132"/>
      <c r="Y28" s="132"/>
      <c r="Z28" s="132"/>
      <c r="AA28" s="132"/>
      <c r="AB28" s="132"/>
      <c r="AC28" s="132"/>
      <c r="AD28" s="132"/>
      <c r="AE28" s="132"/>
      <c r="AF28" s="132"/>
      <c r="AG28" s="132">
        <v>71.57814152017325</v>
      </c>
      <c r="AH28" s="132"/>
      <c r="AI28" s="132"/>
      <c r="AJ28" s="132"/>
    </row>
    <row r="29" spans="1:36" ht="12" customHeight="1">
      <c r="A29" s="107"/>
      <c r="B29" s="106"/>
      <c r="C29" s="130">
        <v>13</v>
      </c>
      <c r="D29" s="132">
        <v>28.46036816461779</v>
      </c>
      <c r="E29" s="132"/>
      <c r="F29" s="132"/>
      <c r="G29" s="132"/>
      <c r="H29" s="132"/>
      <c r="I29" s="132"/>
      <c r="J29" s="132"/>
      <c r="K29" s="132">
        <v>91.46590470344813</v>
      </c>
      <c r="L29" s="132"/>
      <c r="M29" s="132"/>
      <c r="N29" s="132"/>
      <c r="O29" s="132"/>
      <c r="P29" s="132"/>
      <c r="Q29" s="132">
        <v>40.83475367259152</v>
      </c>
      <c r="R29" s="132"/>
      <c r="S29" s="132"/>
      <c r="T29" s="132"/>
      <c r="U29" s="132">
        <v>48.35663118679417</v>
      </c>
      <c r="V29" s="132"/>
      <c r="W29" s="132"/>
      <c r="X29" s="132"/>
      <c r="Y29" s="132"/>
      <c r="Z29" s="132"/>
      <c r="AA29" s="132"/>
      <c r="AB29" s="132"/>
      <c r="AC29" s="132"/>
      <c r="AD29" s="132"/>
      <c r="AE29" s="132"/>
      <c r="AF29" s="132"/>
      <c r="AG29" s="132">
        <v>81.90119075864014</v>
      </c>
      <c r="AH29" s="132"/>
      <c r="AI29" s="132"/>
      <c r="AJ29" s="132"/>
    </row>
    <row r="30" spans="1:36" ht="12" customHeight="1">
      <c r="A30" s="107"/>
      <c r="B30" s="106"/>
      <c r="C30" s="130">
        <v>14</v>
      </c>
      <c r="D30" s="132">
        <v>298.07056164033565</v>
      </c>
      <c r="E30" s="132"/>
      <c r="F30" s="132"/>
      <c r="G30" s="132"/>
      <c r="H30" s="132"/>
      <c r="I30" s="132"/>
      <c r="J30" s="132"/>
      <c r="K30" s="132">
        <v>98.57184300128117</v>
      </c>
      <c r="L30" s="132"/>
      <c r="M30" s="132"/>
      <c r="N30" s="132"/>
      <c r="O30" s="132"/>
      <c r="P30" s="132"/>
      <c r="Q30" s="132">
        <v>43.66268813567098</v>
      </c>
      <c r="R30" s="132"/>
      <c r="S30" s="132"/>
      <c r="T30" s="132"/>
      <c r="U30" s="132">
        <v>48.34115141591232</v>
      </c>
      <c r="V30" s="132"/>
      <c r="W30" s="132"/>
      <c r="X30" s="132"/>
      <c r="Y30" s="132"/>
      <c r="Z30" s="132"/>
      <c r="AA30" s="132"/>
      <c r="AB30" s="132"/>
      <c r="AC30" s="132"/>
      <c r="AD30" s="132"/>
      <c r="AE30" s="132"/>
      <c r="AF30" s="132"/>
      <c r="AG30" s="132">
        <v>58.79288096803253</v>
      </c>
      <c r="AH30" s="132"/>
      <c r="AI30" s="132"/>
      <c r="AJ30" s="132"/>
    </row>
    <row r="31" spans="1:36" ht="12" customHeight="1">
      <c r="A31" s="107"/>
      <c r="B31" s="106"/>
      <c r="C31" s="130">
        <v>15</v>
      </c>
      <c r="D31" s="132">
        <v>176.5098194109001</v>
      </c>
      <c r="E31" s="132"/>
      <c r="F31" s="132"/>
      <c r="G31" s="132"/>
      <c r="H31" s="132"/>
      <c r="I31" s="132"/>
      <c r="J31" s="132"/>
      <c r="K31" s="132">
        <v>51.85985990298491</v>
      </c>
      <c r="L31" s="132"/>
      <c r="M31" s="132"/>
      <c r="N31" s="132"/>
      <c r="O31" s="132"/>
      <c r="P31" s="132"/>
      <c r="Q31" s="132">
        <v>76.17768984811384</v>
      </c>
      <c r="R31" s="132"/>
      <c r="S31" s="132"/>
      <c r="T31" s="132"/>
      <c r="U31" s="132"/>
      <c r="V31" s="132"/>
      <c r="W31" s="132"/>
      <c r="X31" s="132"/>
      <c r="Y31" s="132"/>
      <c r="Z31" s="132"/>
      <c r="AA31" s="132"/>
      <c r="AB31" s="132"/>
      <c r="AC31" s="132"/>
      <c r="AD31" s="132"/>
      <c r="AE31" s="132"/>
      <c r="AF31" s="132"/>
      <c r="AG31" s="132">
        <v>74.5868499790878</v>
      </c>
      <c r="AH31" s="132"/>
      <c r="AI31" s="132"/>
      <c r="AJ31" s="132"/>
    </row>
    <row r="32" spans="1:36" ht="12" customHeight="1">
      <c r="A32" s="107"/>
      <c r="B32" s="106"/>
      <c r="C32" s="130">
        <v>16</v>
      </c>
      <c r="D32" s="132">
        <v>96.68402561354264</v>
      </c>
      <c r="E32" s="132"/>
      <c r="F32" s="132"/>
      <c r="G32" s="132"/>
      <c r="H32" s="132"/>
      <c r="I32" s="132"/>
      <c r="J32" s="132"/>
      <c r="K32" s="132">
        <v>79.70705014901236</v>
      </c>
      <c r="L32" s="132"/>
      <c r="M32" s="132"/>
      <c r="N32" s="132"/>
      <c r="O32" s="132"/>
      <c r="P32" s="132"/>
      <c r="Q32" s="132">
        <v>57.71832575213861</v>
      </c>
      <c r="R32" s="132"/>
      <c r="S32" s="132"/>
      <c r="T32" s="132"/>
      <c r="U32" s="132"/>
      <c r="V32" s="132"/>
      <c r="W32" s="132"/>
      <c r="X32" s="132"/>
      <c r="Y32" s="132"/>
      <c r="Z32" s="132"/>
      <c r="AA32" s="132"/>
      <c r="AB32" s="132"/>
      <c r="AC32" s="132"/>
      <c r="AD32" s="132"/>
      <c r="AE32" s="132"/>
      <c r="AF32" s="132"/>
      <c r="AG32" s="132">
        <v>55.514043322709696</v>
      </c>
      <c r="AH32" s="132"/>
      <c r="AI32" s="132"/>
      <c r="AJ32" s="132"/>
    </row>
    <row r="33" spans="1:36" ht="12" customHeight="1">
      <c r="A33" s="107"/>
      <c r="B33" s="106"/>
      <c r="C33" s="130">
        <v>17</v>
      </c>
      <c r="D33" s="132">
        <v>28.62002489167678</v>
      </c>
      <c r="E33" s="132"/>
      <c r="F33" s="132"/>
      <c r="G33" s="132"/>
      <c r="H33" s="132"/>
      <c r="I33" s="132"/>
      <c r="J33" s="132"/>
      <c r="K33" s="132">
        <v>80.94927441039582</v>
      </c>
      <c r="L33" s="132"/>
      <c r="M33" s="132"/>
      <c r="N33" s="132"/>
      <c r="O33" s="132"/>
      <c r="P33" s="132"/>
      <c r="Q33" s="132">
        <v>48.45519907752832</v>
      </c>
      <c r="R33" s="132"/>
      <c r="S33" s="132"/>
      <c r="T33" s="132"/>
      <c r="U33" s="132"/>
      <c r="V33" s="132"/>
      <c r="W33" s="132"/>
      <c r="X33" s="132"/>
      <c r="Y33" s="132"/>
      <c r="Z33" s="132"/>
      <c r="AA33" s="132"/>
      <c r="AB33" s="132"/>
      <c r="AC33" s="132"/>
      <c r="AD33" s="132"/>
      <c r="AE33" s="132"/>
      <c r="AF33" s="132"/>
      <c r="AG33" s="132">
        <v>57.582880521360764</v>
      </c>
      <c r="AH33" s="132"/>
      <c r="AI33" s="132"/>
      <c r="AJ33" s="132"/>
    </row>
    <row r="34" spans="1:36" ht="12" customHeight="1">
      <c r="A34" s="107"/>
      <c r="B34" s="106"/>
      <c r="C34" s="130">
        <v>18</v>
      </c>
      <c r="D34" s="132"/>
      <c r="E34" s="132"/>
      <c r="F34" s="132"/>
      <c r="G34" s="132"/>
      <c r="H34" s="132"/>
      <c r="I34" s="132"/>
      <c r="J34" s="132"/>
      <c r="K34" s="132">
        <v>103.23363741536595</v>
      </c>
      <c r="L34" s="132"/>
      <c r="M34" s="132"/>
      <c r="N34" s="132"/>
      <c r="O34" s="132"/>
      <c r="P34" s="132"/>
      <c r="Q34" s="132">
        <v>31.786580236528284</v>
      </c>
      <c r="R34" s="132"/>
      <c r="S34" s="132"/>
      <c r="T34" s="132"/>
      <c r="U34" s="132"/>
      <c r="V34" s="132"/>
      <c r="W34" s="132"/>
      <c r="X34" s="132"/>
      <c r="Y34" s="132"/>
      <c r="Z34" s="132"/>
      <c r="AA34" s="132"/>
      <c r="AB34" s="132"/>
      <c r="AC34" s="132"/>
      <c r="AD34" s="132"/>
      <c r="AE34" s="132"/>
      <c r="AF34" s="132"/>
      <c r="AG34" s="132">
        <v>86.33926596090208</v>
      </c>
      <c r="AH34" s="132"/>
      <c r="AI34" s="132"/>
      <c r="AJ34" s="132"/>
    </row>
    <row r="35" spans="1:36" ht="12" customHeight="1">
      <c r="A35" s="107"/>
      <c r="B35" s="106"/>
      <c r="C35" s="130">
        <v>19</v>
      </c>
      <c r="D35" s="132"/>
      <c r="E35" s="132"/>
      <c r="F35" s="132"/>
      <c r="G35" s="132"/>
      <c r="H35" s="132"/>
      <c r="I35" s="132"/>
      <c r="J35" s="132"/>
      <c r="K35" s="132">
        <v>64.96222307724496</v>
      </c>
      <c r="L35" s="132"/>
      <c r="M35" s="132"/>
      <c r="N35" s="132"/>
      <c r="O35" s="132"/>
      <c r="P35" s="132"/>
      <c r="Q35" s="132">
        <v>52.533559866320644</v>
      </c>
      <c r="R35" s="132"/>
      <c r="S35" s="132"/>
      <c r="T35" s="132"/>
      <c r="U35" s="132"/>
      <c r="V35" s="132"/>
      <c r="W35" s="132"/>
      <c r="X35" s="132"/>
      <c r="Y35" s="132"/>
      <c r="Z35" s="132"/>
      <c r="AA35" s="132"/>
      <c r="AB35" s="132"/>
      <c r="AC35" s="132"/>
      <c r="AD35" s="132"/>
      <c r="AE35" s="132"/>
      <c r="AF35" s="132"/>
      <c r="AG35" s="132">
        <v>111.18486850445832</v>
      </c>
      <c r="AH35" s="132"/>
      <c r="AI35" s="132"/>
      <c r="AJ35" s="132"/>
    </row>
    <row r="36" spans="1:36" ht="12" customHeight="1">
      <c r="A36" s="107"/>
      <c r="B36" s="106"/>
      <c r="C36" s="130">
        <v>20</v>
      </c>
      <c r="D36" s="132"/>
      <c r="E36" s="132"/>
      <c r="F36" s="132"/>
      <c r="G36" s="132"/>
      <c r="H36" s="132"/>
      <c r="I36" s="132"/>
      <c r="J36" s="132"/>
      <c r="K36" s="132">
        <v>68.97152986990342</v>
      </c>
      <c r="L36" s="132"/>
      <c r="M36" s="132"/>
      <c r="N36" s="132"/>
      <c r="O36" s="132"/>
      <c r="P36" s="132"/>
      <c r="Q36" s="132">
        <v>68.83342170242565</v>
      </c>
      <c r="R36" s="132"/>
      <c r="S36" s="132"/>
      <c r="T36" s="132"/>
      <c r="U36" s="132"/>
      <c r="V36" s="132"/>
      <c r="W36" s="132"/>
      <c r="X36" s="132"/>
      <c r="Y36" s="132"/>
      <c r="Z36" s="132"/>
      <c r="AA36" s="132"/>
      <c r="AB36" s="132"/>
      <c r="AC36" s="132"/>
      <c r="AD36" s="132"/>
      <c r="AE36" s="132"/>
      <c r="AF36" s="132"/>
      <c r="AG36" s="132">
        <v>77.08639616025265</v>
      </c>
      <c r="AH36" s="132"/>
      <c r="AI36" s="132"/>
      <c r="AJ36" s="132"/>
    </row>
    <row r="37" spans="1:36" ht="12" customHeight="1">
      <c r="A37" s="107"/>
      <c r="B37" s="106"/>
      <c r="C37" s="130">
        <v>21</v>
      </c>
      <c r="D37" s="132"/>
      <c r="E37" s="132"/>
      <c r="F37" s="132"/>
      <c r="G37" s="132"/>
      <c r="H37" s="132"/>
      <c r="I37" s="132"/>
      <c r="J37" s="132"/>
      <c r="K37" s="132"/>
      <c r="L37" s="132"/>
      <c r="M37" s="132"/>
      <c r="N37" s="132"/>
      <c r="O37" s="132"/>
      <c r="P37" s="132"/>
      <c r="Q37" s="132">
        <v>77.11628549423041</v>
      </c>
      <c r="R37" s="132"/>
      <c r="S37" s="132"/>
      <c r="T37" s="132"/>
      <c r="U37" s="132"/>
      <c r="V37" s="132"/>
      <c r="W37" s="132"/>
      <c r="X37" s="132"/>
      <c r="Y37" s="132"/>
      <c r="Z37" s="132"/>
      <c r="AA37" s="132"/>
      <c r="AB37" s="132"/>
      <c r="AC37" s="132"/>
      <c r="AD37" s="132"/>
      <c r="AE37" s="132"/>
      <c r="AF37" s="132"/>
      <c r="AG37" s="132">
        <v>103.21841868269283</v>
      </c>
      <c r="AH37" s="132"/>
      <c r="AI37" s="132"/>
      <c r="AJ37" s="132"/>
    </row>
    <row r="38" spans="1:36" ht="12" customHeight="1">
      <c r="A38" s="107"/>
      <c r="B38" s="106"/>
      <c r="C38" s="130">
        <v>22</v>
      </c>
      <c r="D38" s="132"/>
      <c r="E38" s="132"/>
      <c r="F38" s="132"/>
      <c r="G38" s="132"/>
      <c r="H38" s="132"/>
      <c r="I38" s="132"/>
      <c r="J38" s="132"/>
      <c r="K38" s="132"/>
      <c r="L38" s="132"/>
      <c r="M38" s="132"/>
      <c r="N38" s="132"/>
      <c r="O38" s="132"/>
      <c r="P38" s="132"/>
      <c r="Q38" s="132">
        <v>23.934632413651382</v>
      </c>
      <c r="R38" s="132"/>
      <c r="S38" s="132"/>
      <c r="T38" s="132"/>
      <c r="U38" s="132"/>
      <c r="V38" s="132"/>
      <c r="W38" s="132"/>
      <c r="X38" s="132"/>
      <c r="Y38" s="132"/>
      <c r="Z38" s="132"/>
      <c r="AA38" s="132"/>
      <c r="AB38" s="132"/>
      <c r="AC38" s="132"/>
      <c r="AD38" s="132"/>
      <c r="AE38" s="132"/>
      <c r="AF38" s="132"/>
      <c r="AG38" s="132">
        <v>40.15651481717873</v>
      </c>
      <c r="AH38" s="132"/>
      <c r="AI38" s="132"/>
      <c r="AJ38" s="132"/>
    </row>
    <row r="39" spans="1:36" ht="12" customHeight="1">
      <c r="A39" s="107"/>
      <c r="B39" s="106"/>
      <c r="C39" s="130">
        <v>23</v>
      </c>
      <c r="D39" s="132"/>
      <c r="E39" s="132"/>
      <c r="F39" s="132"/>
      <c r="G39" s="132"/>
      <c r="H39" s="132"/>
      <c r="I39" s="132"/>
      <c r="J39" s="132"/>
      <c r="K39" s="132"/>
      <c r="L39" s="132"/>
      <c r="M39" s="132"/>
      <c r="N39" s="132"/>
      <c r="O39" s="132"/>
      <c r="P39" s="132"/>
      <c r="Q39" s="132">
        <v>28.07865948870237</v>
      </c>
      <c r="R39" s="132"/>
      <c r="S39" s="132"/>
      <c r="T39" s="132"/>
      <c r="U39" s="132"/>
      <c r="V39" s="132"/>
      <c r="W39" s="132"/>
      <c r="X39" s="132"/>
      <c r="Y39" s="132"/>
      <c r="Z39" s="132"/>
      <c r="AA39" s="132"/>
      <c r="AB39" s="132"/>
      <c r="AC39" s="132"/>
      <c r="AD39" s="132"/>
      <c r="AE39" s="132"/>
      <c r="AF39" s="132"/>
      <c r="AG39" s="132">
        <v>37.84580925021766</v>
      </c>
      <c r="AH39" s="132"/>
      <c r="AI39" s="132"/>
      <c r="AJ39" s="132"/>
    </row>
    <row r="40" spans="1:36" ht="12" customHeight="1">
      <c r="A40" s="107"/>
      <c r="B40" s="106"/>
      <c r="C40" s="130">
        <v>24</v>
      </c>
      <c r="D40" s="132"/>
      <c r="E40" s="132"/>
      <c r="F40" s="132"/>
      <c r="G40" s="132"/>
      <c r="H40" s="132"/>
      <c r="I40" s="132"/>
      <c r="J40" s="132"/>
      <c r="K40" s="132"/>
      <c r="L40" s="132"/>
      <c r="M40" s="132"/>
      <c r="N40" s="132"/>
      <c r="O40" s="132"/>
      <c r="P40" s="132"/>
      <c r="Q40" s="132">
        <v>44.32106730889162</v>
      </c>
      <c r="R40" s="132"/>
      <c r="S40" s="132"/>
      <c r="T40" s="132"/>
      <c r="U40" s="132"/>
      <c r="V40" s="132"/>
      <c r="W40" s="132"/>
      <c r="X40" s="132"/>
      <c r="Y40" s="132"/>
      <c r="Z40" s="132"/>
      <c r="AA40" s="132"/>
      <c r="AB40" s="132"/>
      <c r="AC40" s="132"/>
      <c r="AD40" s="132"/>
      <c r="AE40" s="132"/>
      <c r="AF40" s="132"/>
      <c r="AG40" s="132">
        <v>72.31346223353923</v>
      </c>
      <c r="AH40" s="132"/>
      <c r="AI40" s="132"/>
      <c r="AJ40" s="132"/>
    </row>
    <row r="41" spans="1:36" ht="12" customHeight="1">
      <c r="A41" s="107"/>
      <c r="B41" s="106"/>
      <c r="C41" s="130">
        <v>25</v>
      </c>
      <c r="D41" s="132"/>
      <c r="E41" s="132"/>
      <c r="F41" s="132"/>
      <c r="G41" s="132"/>
      <c r="H41" s="132"/>
      <c r="I41" s="132"/>
      <c r="J41" s="132"/>
      <c r="K41" s="132"/>
      <c r="L41" s="132"/>
      <c r="M41" s="132"/>
      <c r="N41" s="132"/>
      <c r="O41" s="132"/>
      <c r="P41" s="132"/>
      <c r="Q41" s="132">
        <v>49.304722172735865</v>
      </c>
      <c r="R41" s="132"/>
      <c r="S41" s="132"/>
      <c r="T41" s="132"/>
      <c r="U41" s="132"/>
      <c r="V41" s="132"/>
      <c r="W41" s="132"/>
      <c r="X41" s="132"/>
      <c r="Y41" s="132"/>
      <c r="Z41" s="132"/>
      <c r="AA41" s="132"/>
      <c r="AB41" s="132"/>
      <c r="AC41" s="132"/>
      <c r="AD41" s="132"/>
      <c r="AE41" s="132"/>
      <c r="AF41" s="132"/>
      <c r="AG41" s="132"/>
      <c r="AH41" s="132"/>
      <c r="AI41" s="132"/>
      <c r="AJ41" s="132"/>
    </row>
    <row r="42" spans="1:36" ht="12" customHeight="1">
      <c r="A42" s="107"/>
      <c r="B42" s="106"/>
      <c r="C42" s="130">
        <v>26</v>
      </c>
      <c r="D42" s="132"/>
      <c r="E42" s="132"/>
      <c r="F42" s="132"/>
      <c r="G42" s="132"/>
      <c r="H42" s="132"/>
      <c r="I42" s="132"/>
      <c r="J42" s="132"/>
      <c r="K42" s="132"/>
      <c r="L42" s="132"/>
      <c r="M42" s="132"/>
      <c r="N42" s="132"/>
      <c r="O42" s="132"/>
      <c r="P42" s="132"/>
      <c r="Q42" s="132">
        <v>8.963469306034334</v>
      </c>
      <c r="R42" s="132"/>
      <c r="S42" s="132"/>
      <c r="T42" s="132"/>
      <c r="U42" s="132"/>
      <c r="V42" s="132"/>
      <c r="W42" s="132"/>
      <c r="X42" s="132"/>
      <c r="Y42" s="132"/>
      <c r="Z42" s="132"/>
      <c r="AA42" s="132"/>
      <c r="AB42" s="132"/>
      <c r="AC42" s="132"/>
      <c r="AD42" s="132"/>
      <c r="AE42" s="132"/>
      <c r="AF42" s="132"/>
      <c r="AG42" s="132"/>
      <c r="AH42" s="132"/>
      <c r="AI42" s="132"/>
      <c r="AJ42" s="132"/>
    </row>
    <row r="43" spans="1:36" ht="12" customHeight="1">
      <c r="A43" s="107"/>
      <c r="B43" s="108"/>
      <c r="C43" s="130">
        <v>27</v>
      </c>
      <c r="D43" s="132"/>
      <c r="E43" s="132"/>
      <c r="F43" s="132"/>
      <c r="G43" s="132"/>
      <c r="H43" s="132"/>
      <c r="I43" s="132"/>
      <c r="J43" s="132"/>
      <c r="K43" s="132"/>
      <c r="L43" s="132"/>
      <c r="M43" s="132"/>
      <c r="N43" s="132"/>
      <c r="O43" s="132"/>
      <c r="P43" s="132"/>
      <c r="Q43" s="132">
        <v>40.94019565160517</v>
      </c>
      <c r="R43" s="132"/>
      <c r="S43" s="132"/>
      <c r="T43" s="132"/>
      <c r="U43" s="132"/>
      <c r="V43" s="132"/>
      <c r="W43" s="132"/>
      <c r="X43" s="132"/>
      <c r="Y43" s="132"/>
      <c r="Z43" s="132"/>
      <c r="AA43" s="132"/>
      <c r="AB43" s="132"/>
      <c r="AC43" s="132"/>
      <c r="AD43" s="132"/>
      <c r="AE43" s="132"/>
      <c r="AF43" s="132"/>
      <c r="AG43" s="132"/>
      <c r="AH43" s="132"/>
      <c r="AI43" s="132"/>
      <c r="AJ43" s="132"/>
    </row>
    <row r="44" spans="1:36" ht="12" customHeight="1">
      <c r="A44" s="107"/>
      <c r="B44" s="108"/>
      <c r="C44" s="130">
        <v>28</v>
      </c>
      <c r="D44" s="132"/>
      <c r="E44" s="132"/>
      <c r="F44" s="132"/>
      <c r="G44" s="132"/>
      <c r="H44" s="132"/>
      <c r="I44" s="132"/>
      <c r="J44" s="132"/>
      <c r="K44" s="132"/>
      <c r="L44" s="132"/>
      <c r="M44" s="132"/>
      <c r="N44" s="132"/>
      <c r="O44" s="132"/>
      <c r="P44" s="132"/>
      <c r="Q44" s="132">
        <v>65.55156346707045</v>
      </c>
      <c r="R44" s="132"/>
      <c r="S44" s="132"/>
      <c r="T44" s="132"/>
      <c r="U44" s="132"/>
      <c r="V44" s="132"/>
      <c r="W44" s="132"/>
      <c r="X44" s="132"/>
      <c r="Y44" s="132"/>
      <c r="Z44" s="132"/>
      <c r="AA44" s="132"/>
      <c r="AB44" s="132"/>
      <c r="AC44" s="132"/>
      <c r="AD44" s="132"/>
      <c r="AE44" s="132"/>
      <c r="AF44" s="132"/>
      <c r="AG44" s="132"/>
      <c r="AH44" s="132"/>
      <c r="AI44" s="132"/>
      <c r="AJ44" s="132"/>
    </row>
    <row r="45" spans="1:36" ht="12" customHeight="1">
      <c r="A45" s="107"/>
      <c r="B45" s="108"/>
      <c r="C45" s="130">
        <v>29</v>
      </c>
      <c r="D45" s="132"/>
      <c r="E45" s="132"/>
      <c r="F45" s="132"/>
      <c r="G45" s="132"/>
      <c r="H45" s="132"/>
      <c r="I45" s="132"/>
      <c r="J45" s="132"/>
      <c r="K45" s="132"/>
      <c r="L45" s="132"/>
      <c r="M45" s="132"/>
      <c r="N45" s="132"/>
      <c r="O45" s="132"/>
      <c r="P45" s="132"/>
      <c r="Q45" s="132">
        <v>50.90704472230937</v>
      </c>
      <c r="R45" s="132"/>
      <c r="S45" s="132"/>
      <c r="T45" s="132"/>
      <c r="U45" s="132"/>
      <c r="V45" s="132"/>
      <c r="W45" s="132"/>
      <c r="X45" s="132"/>
      <c r="Y45" s="132"/>
      <c r="Z45" s="132"/>
      <c r="AA45" s="132"/>
      <c r="AB45" s="132"/>
      <c r="AC45" s="132"/>
      <c r="AD45" s="132"/>
      <c r="AE45" s="132"/>
      <c r="AF45" s="132"/>
      <c r="AG45" s="132"/>
      <c r="AH45" s="132"/>
      <c r="AI45" s="132"/>
      <c r="AJ45" s="132"/>
    </row>
    <row r="46" spans="1:36" ht="12" customHeight="1">
      <c r="A46" s="107"/>
      <c r="B46" s="108"/>
      <c r="C46" s="130">
        <v>30</v>
      </c>
      <c r="D46" s="132"/>
      <c r="E46" s="132"/>
      <c r="F46" s="132"/>
      <c r="G46" s="132"/>
      <c r="H46" s="132"/>
      <c r="I46" s="132"/>
      <c r="J46" s="132"/>
      <c r="K46" s="132"/>
      <c r="L46" s="132"/>
      <c r="M46" s="132"/>
      <c r="N46" s="132"/>
      <c r="O46" s="132"/>
      <c r="P46" s="132"/>
      <c r="Q46" s="132">
        <v>62.43001804250992</v>
      </c>
      <c r="R46" s="132"/>
      <c r="S46" s="132"/>
      <c r="T46" s="132"/>
      <c r="U46" s="132"/>
      <c r="V46" s="132"/>
      <c r="W46" s="132"/>
      <c r="X46" s="132"/>
      <c r="Y46" s="132"/>
      <c r="Z46" s="132"/>
      <c r="AA46" s="132"/>
      <c r="AB46" s="132"/>
      <c r="AC46" s="132"/>
      <c r="AD46" s="132"/>
      <c r="AE46" s="132"/>
      <c r="AF46" s="132"/>
      <c r="AG46" s="132"/>
      <c r="AH46" s="132"/>
      <c r="AI46" s="132"/>
      <c r="AJ46" s="132"/>
    </row>
    <row r="47" spans="1:36" ht="12" customHeight="1">
      <c r="A47" s="107"/>
      <c r="B47" s="108"/>
      <c r="C47" s="130">
        <v>31</v>
      </c>
      <c r="D47" s="132"/>
      <c r="E47" s="132"/>
      <c r="F47" s="132"/>
      <c r="G47" s="132"/>
      <c r="H47" s="132"/>
      <c r="I47" s="132"/>
      <c r="J47" s="132"/>
      <c r="K47" s="132"/>
      <c r="L47" s="132"/>
      <c r="M47" s="132"/>
      <c r="N47" s="132"/>
      <c r="O47" s="132"/>
      <c r="P47" s="132"/>
      <c r="Q47" s="132">
        <v>21.029907703774352</v>
      </c>
      <c r="R47" s="132"/>
      <c r="S47" s="132"/>
      <c r="T47" s="132"/>
      <c r="U47" s="132"/>
      <c r="V47" s="132"/>
      <c r="W47" s="132"/>
      <c r="X47" s="132"/>
      <c r="Y47" s="132"/>
      <c r="Z47" s="132"/>
      <c r="AA47" s="132"/>
      <c r="AB47" s="132"/>
      <c r="AC47" s="132"/>
      <c r="AD47" s="132"/>
      <c r="AE47" s="132"/>
      <c r="AF47" s="132"/>
      <c r="AG47" s="132"/>
      <c r="AH47" s="132"/>
      <c r="AI47" s="132"/>
      <c r="AJ47" s="132"/>
    </row>
    <row r="48" spans="1:36" ht="12" customHeight="1">
      <c r="A48" s="107"/>
      <c r="B48" s="108"/>
      <c r="C48" s="130">
        <v>32</v>
      </c>
      <c r="D48" s="132"/>
      <c r="E48" s="132"/>
      <c r="F48" s="132"/>
      <c r="G48" s="132"/>
      <c r="H48" s="132"/>
      <c r="I48" s="132"/>
      <c r="J48" s="132"/>
      <c r="K48" s="132"/>
      <c r="L48" s="132"/>
      <c r="M48" s="132"/>
      <c r="N48" s="132"/>
      <c r="O48" s="132"/>
      <c r="P48" s="132"/>
      <c r="Q48" s="132">
        <v>24.26344919551196</v>
      </c>
      <c r="R48" s="132"/>
      <c r="S48" s="132"/>
      <c r="T48" s="132"/>
      <c r="U48" s="132"/>
      <c r="V48" s="132"/>
      <c r="W48" s="132"/>
      <c r="X48" s="132"/>
      <c r="Y48" s="132"/>
      <c r="Z48" s="132"/>
      <c r="AA48" s="132"/>
      <c r="AB48" s="132"/>
      <c r="AC48" s="132"/>
      <c r="AD48" s="132"/>
      <c r="AE48" s="132"/>
      <c r="AF48" s="132"/>
      <c r="AG48" s="132"/>
      <c r="AH48" s="132"/>
      <c r="AI48" s="132"/>
      <c r="AJ48" s="132"/>
    </row>
    <row r="49" spans="1:36" ht="12" customHeight="1">
      <c r="A49" s="106"/>
      <c r="B49" s="106"/>
      <c r="C49" s="130">
        <v>33</v>
      </c>
      <c r="D49" s="132"/>
      <c r="E49" s="132"/>
      <c r="F49" s="132"/>
      <c r="G49" s="132"/>
      <c r="H49" s="132"/>
      <c r="I49" s="132"/>
      <c r="J49" s="132"/>
      <c r="K49" s="132"/>
      <c r="L49" s="132"/>
      <c r="M49" s="132"/>
      <c r="N49" s="132"/>
      <c r="O49" s="132"/>
      <c r="P49" s="132"/>
      <c r="Q49" s="132">
        <v>71.25285175600374</v>
      </c>
      <c r="R49" s="132"/>
      <c r="S49" s="132"/>
      <c r="T49" s="132"/>
      <c r="U49" s="132"/>
      <c r="V49" s="132"/>
      <c r="W49" s="132"/>
      <c r="X49" s="132"/>
      <c r="Y49" s="132"/>
      <c r="Z49" s="132"/>
      <c r="AA49" s="132"/>
      <c r="AB49" s="132"/>
      <c r="AC49" s="132"/>
      <c r="AD49" s="132"/>
      <c r="AE49" s="132"/>
      <c r="AF49" s="132"/>
      <c r="AG49" s="132"/>
      <c r="AH49" s="132"/>
      <c r="AI49" s="132"/>
      <c r="AJ49" s="132"/>
    </row>
    <row r="50" spans="1:36" ht="12" customHeight="1">
      <c r="A50" s="106"/>
      <c r="B50" s="106"/>
      <c r="C50" s="130">
        <v>34</v>
      </c>
      <c r="D50" s="132"/>
      <c r="E50" s="132"/>
      <c r="F50" s="132"/>
      <c r="G50" s="132"/>
      <c r="H50" s="132"/>
      <c r="I50" s="132"/>
      <c r="J50" s="132"/>
      <c r="K50" s="132"/>
      <c r="L50" s="132"/>
      <c r="M50" s="132"/>
      <c r="N50" s="132"/>
      <c r="O50" s="132"/>
      <c r="P50" s="132"/>
      <c r="Q50" s="132">
        <v>28.92151677287964</v>
      </c>
      <c r="R50" s="132"/>
      <c r="S50" s="132"/>
      <c r="T50" s="132"/>
      <c r="U50" s="132"/>
      <c r="V50" s="132"/>
      <c r="W50" s="132"/>
      <c r="X50" s="132"/>
      <c r="Y50" s="132"/>
      <c r="Z50" s="132"/>
      <c r="AA50" s="132"/>
      <c r="AB50" s="132"/>
      <c r="AC50" s="132"/>
      <c r="AD50" s="132"/>
      <c r="AE50" s="132"/>
      <c r="AF50" s="132"/>
      <c r="AG50" s="132"/>
      <c r="AH50" s="132"/>
      <c r="AI50" s="132"/>
      <c r="AJ50" s="132"/>
    </row>
    <row r="51" spans="1:36" ht="12" customHeight="1">
      <c r="A51" s="106"/>
      <c r="B51" s="106"/>
      <c r="C51" s="130">
        <v>35</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row>
    <row r="52" spans="1:36" ht="12" customHeight="1">
      <c r="A52" s="106"/>
      <c r="B52" s="106"/>
      <c r="C52" s="130">
        <v>36</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row>
    <row r="53" spans="4:34" ht="12" customHeight="1">
      <c r="D53" s="102"/>
      <c r="E53" s="102"/>
      <c r="F53" s="102"/>
      <c r="G53" s="102"/>
      <c r="H53" s="102"/>
      <c r="I53" s="102"/>
      <c r="J53" s="102"/>
      <c r="K53" s="102"/>
      <c r="L53" s="102"/>
      <c r="M53" s="102"/>
      <c r="N53" s="102"/>
      <c r="O53" s="102"/>
      <c r="P53" s="109"/>
      <c r="Q53" s="109"/>
      <c r="R53" s="102"/>
      <c r="S53" s="102"/>
      <c r="T53" s="102"/>
      <c r="U53" s="102"/>
      <c r="V53" s="102"/>
      <c r="W53" s="102"/>
      <c r="X53" s="102"/>
      <c r="Y53" s="102"/>
      <c r="Z53" s="102"/>
      <c r="AA53" s="102"/>
      <c r="AB53" s="102"/>
      <c r="AC53" s="101"/>
      <c r="AD53" s="101"/>
      <c r="AE53" s="102"/>
      <c r="AF53" s="101"/>
      <c r="AG53" s="101"/>
      <c r="AH53" s="102"/>
    </row>
    <row r="54" spans="3:34" ht="48" customHeight="1">
      <c r="C54" s="243" t="s">
        <v>907</v>
      </c>
      <c r="D54" s="243"/>
      <c r="E54" s="243"/>
      <c r="F54" s="243"/>
      <c r="G54" s="243"/>
      <c r="H54" s="243"/>
      <c r="I54" s="243"/>
      <c r="J54" s="243"/>
      <c r="K54" s="243"/>
      <c r="L54" s="243"/>
      <c r="M54" s="243"/>
      <c r="N54" s="243"/>
      <c r="O54" s="243"/>
      <c r="P54" s="243"/>
      <c r="Q54" s="109"/>
      <c r="R54" s="102"/>
      <c r="S54" s="102"/>
      <c r="T54" s="102"/>
      <c r="U54" s="102"/>
      <c r="V54" s="102"/>
      <c r="W54" s="102"/>
      <c r="X54" s="102"/>
      <c r="Y54" s="102"/>
      <c r="Z54" s="102"/>
      <c r="AA54" s="102"/>
      <c r="AB54" s="102"/>
      <c r="AC54" s="101"/>
      <c r="AD54" s="101"/>
      <c r="AE54" s="102"/>
      <c r="AF54" s="101"/>
      <c r="AG54" s="101"/>
      <c r="AH54" s="102"/>
    </row>
    <row r="55" spans="3:34" ht="12" customHeight="1">
      <c r="C55" s="27" t="s">
        <v>927</v>
      </c>
      <c r="D55" s="102"/>
      <c r="E55" s="102"/>
      <c r="F55" s="102"/>
      <c r="G55" s="102"/>
      <c r="H55" s="102"/>
      <c r="I55" s="102"/>
      <c r="J55" s="102"/>
      <c r="K55" s="102"/>
      <c r="L55" s="102"/>
      <c r="M55" s="102"/>
      <c r="N55" s="102"/>
      <c r="O55" s="102"/>
      <c r="P55" s="109"/>
      <c r="Q55" s="109"/>
      <c r="R55" s="102"/>
      <c r="S55" s="102"/>
      <c r="T55" s="102"/>
      <c r="U55" s="102"/>
      <c r="V55" s="102"/>
      <c r="W55" s="102"/>
      <c r="X55" s="102"/>
      <c r="Y55" s="102"/>
      <c r="Z55" s="102"/>
      <c r="AA55" s="102"/>
      <c r="AB55" s="102"/>
      <c r="AC55" s="101"/>
      <c r="AD55" s="101"/>
      <c r="AE55" s="102"/>
      <c r="AF55" s="101"/>
      <c r="AG55" s="101"/>
      <c r="AH55" s="102"/>
    </row>
    <row r="56" spans="3:34" ht="11.25" customHeight="1">
      <c r="C56" s="71"/>
      <c r="D56" s="102"/>
      <c r="E56" s="102"/>
      <c r="F56" s="102"/>
      <c r="G56" s="102"/>
      <c r="H56" s="102"/>
      <c r="I56" s="102"/>
      <c r="J56" s="102"/>
      <c r="K56" s="102"/>
      <c r="L56" s="102"/>
      <c r="M56" s="102"/>
      <c r="N56" s="102"/>
      <c r="O56" s="102"/>
      <c r="P56" s="109"/>
      <c r="Q56" s="109"/>
      <c r="R56" s="102"/>
      <c r="S56" s="102"/>
      <c r="T56" s="102"/>
      <c r="U56" s="102"/>
      <c r="V56" s="102"/>
      <c r="W56" s="102"/>
      <c r="X56" s="102"/>
      <c r="Y56" s="102"/>
      <c r="Z56" s="102"/>
      <c r="AA56" s="102"/>
      <c r="AB56" s="102"/>
      <c r="AC56" s="101"/>
      <c r="AD56" s="101"/>
      <c r="AE56" s="102"/>
      <c r="AF56" s="101"/>
      <c r="AG56" s="101"/>
      <c r="AH56" s="102"/>
    </row>
    <row r="57" spans="4:34" ht="11.25" customHeight="1">
      <c r="D57" s="102"/>
      <c r="E57" s="102"/>
      <c r="F57" s="102"/>
      <c r="G57" s="102"/>
      <c r="H57" s="102"/>
      <c r="I57" s="102"/>
      <c r="J57" s="110"/>
      <c r="K57" s="102"/>
      <c r="L57" s="102"/>
      <c r="M57" s="102"/>
      <c r="N57" s="102"/>
      <c r="O57" s="102"/>
      <c r="P57" s="109"/>
      <c r="Q57" s="109"/>
      <c r="R57" s="102"/>
      <c r="S57" s="102"/>
      <c r="T57" s="102"/>
      <c r="U57" s="102"/>
      <c r="V57" s="102"/>
      <c r="W57" s="102"/>
      <c r="X57" s="102"/>
      <c r="Y57" s="102"/>
      <c r="Z57" s="102"/>
      <c r="AA57" s="102"/>
      <c r="AB57" s="102"/>
      <c r="AC57" s="101"/>
      <c r="AD57" s="101"/>
      <c r="AE57" s="102"/>
      <c r="AF57" s="101"/>
      <c r="AG57" s="101"/>
      <c r="AH57" s="102"/>
    </row>
    <row r="58" spans="4:34" ht="11.25" customHeight="1">
      <c r="D58" s="102"/>
      <c r="E58" s="102"/>
      <c r="F58" s="102"/>
      <c r="G58" s="102"/>
      <c r="H58" s="102"/>
      <c r="I58" s="102"/>
      <c r="J58" s="110"/>
      <c r="K58" s="102"/>
      <c r="L58" s="102"/>
      <c r="M58" s="102"/>
      <c r="N58" s="102"/>
      <c r="O58" s="102"/>
      <c r="P58" s="109"/>
      <c r="Q58" s="109"/>
      <c r="R58" s="102"/>
      <c r="S58" s="102"/>
      <c r="T58" s="102"/>
      <c r="U58" s="102"/>
      <c r="V58" s="102"/>
      <c r="W58" s="102"/>
      <c r="X58" s="102"/>
      <c r="Y58" s="102"/>
      <c r="Z58" s="102"/>
      <c r="AA58" s="102"/>
      <c r="AB58" s="102"/>
      <c r="AC58" s="101"/>
      <c r="AD58" s="101"/>
      <c r="AE58" s="102"/>
      <c r="AF58" s="101"/>
      <c r="AG58" s="101"/>
      <c r="AH58" s="102"/>
    </row>
    <row r="59" spans="4:34" ht="11.25" customHeight="1">
      <c r="D59" s="102"/>
      <c r="E59" s="102"/>
      <c r="F59" s="102"/>
      <c r="G59" s="102"/>
      <c r="H59" s="102"/>
      <c r="I59" s="102"/>
      <c r="J59" s="110"/>
      <c r="K59" s="102"/>
      <c r="L59" s="102"/>
      <c r="M59" s="102"/>
      <c r="N59" s="102"/>
      <c r="O59" s="102"/>
      <c r="P59" s="109"/>
      <c r="Q59" s="109"/>
      <c r="R59" s="102"/>
      <c r="S59" s="102"/>
      <c r="T59" s="102"/>
      <c r="U59" s="102"/>
      <c r="V59" s="102"/>
      <c r="W59" s="102"/>
      <c r="X59" s="102"/>
      <c r="Y59" s="102"/>
      <c r="Z59" s="102"/>
      <c r="AA59" s="102"/>
      <c r="AB59" s="102"/>
      <c r="AC59" s="101"/>
      <c r="AD59" s="101"/>
      <c r="AE59" s="102"/>
      <c r="AF59" s="101"/>
      <c r="AG59" s="101"/>
      <c r="AH59" s="102"/>
    </row>
    <row r="60" spans="1:34" ht="11.25" customHeight="1">
      <c r="A60" s="26"/>
      <c r="B60" s="59"/>
      <c r="C60" s="59"/>
      <c r="D60" s="102"/>
      <c r="E60" s="102"/>
      <c r="F60" s="102"/>
      <c r="G60" s="111"/>
      <c r="H60" s="102"/>
      <c r="I60" s="102"/>
      <c r="J60" s="110"/>
      <c r="K60" s="102"/>
      <c r="L60" s="102"/>
      <c r="M60" s="102"/>
      <c r="N60" s="102"/>
      <c r="O60" s="102"/>
      <c r="P60" s="109"/>
      <c r="Q60" s="109"/>
      <c r="R60" s="102"/>
      <c r="S60" s="102"/>
      <c r="T60" s="102"/>
      <c r="U60" s="102"/>
      <c r="V60" s="102"/>
      <c r="W60" s="102"/>
      <c r="X60" s="102"/>
      <c r="Y60" s="102"/>
      <c r="Z60" s="102"/>
      <c r="AA60" s="102"/>
      <c r="AB60" s="102"/>
      <c r="AC60" s="101"/>
      <c r="AD60" s="101"/>
      <c r="AE60" s="102"/>
      <c r="AF60" s="101"/>
      <c r="AG60" s="101"/>
      <c r="AH60" s="102"/>
    </row>
    <row r="61" spans="1:34" ht="11.25" customHeight="1">
      <c r="A61" s="51"/>
      <c r="B61" s="58"/>
      <c r="C61" s="59"/>
      <c r="D61" s="102"/>
      <c r="E61" s="102"/>
      <c r="F61" s="102"/>
      <c r="G61" s="102"/>
      <c r="H61" s="102"/>
      <c r="I61" s="102"/>
      <c r="J61" s="110"/>
      <c r="K61" s="102"/>
      <c r="L61" s="102"/>
      <c r="M61" s="102"/>
      <c r="N61" s="102"/>
      <c r="O61" s="102"/>
      <c r="P61" s="109"/>
      <c r="Q61" s="109"/>
      <c r="R61" s="102"/>
      <c r="S61" s="102"/>
      <c r="T61" s="102"/>
      <c r="U61" s="102"/>
      <c r="V61" s="102"/>
      <c r="W61" s="102"/>
      <c r="X61" s="102"/>
      <c r="Y61" s="102"/>
      <c r="Z61" s="102"/>
      <c r="AA61" s="102"/>
      <c r="AB61" s="102"/>
      <c r="AC61" s="101"/>
      <c r="AD61" s="101"/>
      <c r="AE61" s="102"/>
      <c r="AF61" s="101"/>
      <c r="AG61" s="101"/>
      <c r="AH61" s="102"/>
    </row>
    <row r="62" spans="1:34" ht="11.25" customHeight="1">
      <c r="A62" s="59"/>
      <c r="B62" s="58"/>
      <c r="C62" s="59"/>
      <c r="D62" s="102"/>
      <c r="E62" s="102"/>
      <c r="F62" s="102"/>
      <c r="G62" s="102"/>
      <c r="H62" s="102"/>
      <c r="I62" s="102"/>
      <c r="J62" s="102"/>
      <c r="K62" s="102"/>
      <c r="L62" s="102"/>
      <c r="M62" s="102"/>
      <c r="N62" s="102"/>
      <c r="O62" s="102"/>
      <c r="P62" s="109"/>
      <c r="Q62" s="109"/>
      <c r="R62" s="102"/>
      <c r="S62" s="102"/>
      <c r="T62" s="102"/>
      <c r="U62" s="102"/>
      <c r="V62" s="102"/>
      <c r="W62" s="102"/>
      <c r="X62" s="102"/>
      <c r="Y62" s="102"/>
      <c r="Z62" s="102"/>
      <c r="AA62" s="102"/>
      <c r="AB62" s="102"/>
      <c r="AC62" s="101"/>
      <c r="AD62" s="101"/>
      <c r="AE62" s="102"/>
      <c r="AF62" s="101"/>
      <c r="AG62" s="101"/>
      <c r="AH62" s="102"/>
    </row>
    <row r="63" spans="1:34" ht="11.25" customHeight="1">
      <c r="A63" s="59"/>
      <c r="B63" s="59"/>
      <c r="C63" s="59"/>
      <c r="D63" s="102"/>
      <c r="E63" s="102"/>
      <c r="F63" s="102"/>
      <c r="G63" s="112"/>
      <c r="H63" s="102"/>
      <c r="I63" s="102"/>
      <c r="J63" s="102"/>
      <c r="K63" s="102"/>
      <c r="L63" s="102"/>
      <c r="M63" s="102"/>
      <c r="N63" s="102"/>
      <c r="O63" s="102"/>
      <c r="P63" s="109"/>
      <c r="Q63" s="109"/>
      <c r="R63" s="102"/>
      <c r="S63" s="102"/>
      <c r="T63" s="102"/>
      <c r="U63" s="102"/>
      <c r="V63" s="102"/>
      <c r="W63" s="102"/>
      <c r="X63" s="102"/>
      <c r="Y63" s="102"/>
      <c r="Z63" s="102"/>
      <c r="AA63" s="102"/>
      <c r="AB63" s="102"/>
      <c r="AC63" s="101"/>
      <c r="AD63" s="101"/>
      <c r="AE63" s="102"/>
      <c r="AF63" s="101"/>
      <c r="AG63" s="101"/>
      <c r="AH63" s="102"/>
    </row>
    <row r="64" spans="1:34" ht="11.25" customHeight="1">
      <c r="A64" s="59"/>
      <c r="B64" s="58"/>
      <c r="C64" s="59"/>
      <c r="D64" s="102"/>
      <c r="E64" s="102"/>
      <c r="F64" s="102"/>
      <c r="G64" s="102"/>
      <c r="H64" s="102"/>
      <c r="I64" s="102"/>
      <c r="J64" s="102"/>
      <c r="K64" s="102"/>
      <c r="L64" s="102"/>
      <c r="M64" s="102"/>
      <c r="N64" s="102"/>
      <c r="O64" s="102"/>
      <c r="P64" s="109"/>
      <c r="Q64" s="109"/>
      <c r="R64" s="102"/>
      <c r="S64" s="102"/>
      <c r="T64" s="102"/>
      <c r="U64" s="102"/>
      <c r="V64" s="102"/>
      <c r="W64" s="102"/>
      <c r="X64" s="102"/>
      <c r="Y64" s="102"/>
      <c r="Z64" s="102"/>
      <c r="AA64" s="102"/>
      <c r="AB64" s="102"/>
      <c r="AC64" s="101"/>
      <c r="AD64" s="101"/>
      <c r="AE64" s="102"/>
      <c r="AF64" s="101"/>
      <c r="AG64" s="101"/>
      <c r="AH64" s="102"/>
    </row>
    <row r="65" spans="1:34" ht="11.25" customHeight="1">
      <c r="A65" s="59"/>
      <c r="B65" s="58"/>
      <c r="C65" s="59"/>
      <c r="D65" s="102"/>
      <c r="E65" s="102"/>
      <c r="F65" s="102"/>
      <c r="G65" s="102"/>
      <c r="H65" s="102"/>
      <c r="I65" s="102"/>
      <c r="J65" s="102"/>
      <c r="K65" s="102"/>
      <c r="L65" s="102"/>
      <c r="M65" s="102"/>
      <c r="N65" s="102"/>
      <c r="O65" s="102"/>
      <c r="P65" s="109"/>
      <c r="Q65" s="109"/>
      <c r="R65" s="102"/>
      <c r="S65" s="102"/>
      <c r="T65" s="102"/>
      <c r="U65" s="102"/>
      <c r="V65" s="102"/>
      <c r="W65" s="102"/>
      <c r="X65" s="102"/>
      <c r="Y65" s="102"/>
      <c r="Z65" s="102"/>
      <c r="AA65" s="102"/>
      <c r="AB65" s="102"/>
      <c r="AC65" s="101"/>
      <c r="AD65" s="101"/>
      <c r="AE65" s="102"/>
      <c r="AF65" s="101"/>
      <c r="AG65" s="101"/>
      <c r="AH65" s="102"/>
    </row>
    <row r="66" spans="1:3" ht="11.25" customHeight="1">
      <c r="A66" s="59"/>
      <c r="B66" s="58"/>
      <c r="C66" s="59"/>
    </row>
    <row r="90" spans="5:31" ht="11.25" customHeight="1">
      <c r="E90" s="106"/>
      <c r="F90" s="106"/>
      <c r="M90" s="106"/>
      <c r="AE90" s="106"/>
    </row>
    <row r="91" spans="5:31" ht="11.25" customHeight="1">
      <c r="E91" s="106"/>
      <c r="F91" s="106"/>
      <c r="M91" s="113"/>
      <c r="AE91" s="113"/>
    </row>
    <row r="92" spans="5:31" ht="11.25" customHeight="1">
      <c r="E92" s="106"/>
      <c r="F92" s="106"/>
      <c r="M92" s="113"/>
      <c r="AE92" s="113"/>
    </row>
    <row r="93" spans="5:31" ht="11.25" customHeight="1">
      <c r="E93" s="106"/>
      <c r="F93" s="106"/>
      <c r="M93" s="113"/>
      <c r="AE93" s="113"/>
    </row>
    <row r="94" spans="5:31" ht="11.25" customHeight="1">
      <c r="E94" s="106"/>
      <c r="F94" s="106"/>
      <c r="M94" s="113"/>
      <c r="AE94" s="113"/>
    </row>
    <row r="95" spans="5:31" ht="11.25" customHeight="1">
      <c r="E95" s="106"/>
      <c r="F95" s="106"/>
      <c r="M95" s="113"/>
      <c r="AE95" s="113"/>
    </row>
    <row r="96" spans="5:31" ht="11.25" customHeight="1">
      <c r="E96" s="106"/>
      <c r="F96" s="106"/>
      <c r="M96" s="113"/>
      <c r="AE96" s="113"/>
    </row>
    <row r="97" spans="5:31" ht="11.25" customHeight="1">
      <c r="E97" s="106"/>
      <c r="F97" s="106"/>
      <c r="M97" s="113"/>
      <c r="AE97" s="113"/>
    </row>
    <row r="98" spans="5:31" ht="11.25" customHeight="1">
      <c r="E98" s="106"/>
      <c r="F98" s="106"/>
      <c r="M98" s="113"/>
      <c r="AE98" s="113"/>
    </row>
    <row r="99" spans="5:31" ht="11.25" customHeight="1">
      <c r="E99" s="106"/>
      <c r="F99" s="106"/>
      <c r="M99" s="113"/>
      <c r="AE99" s="113"/>
    </row>
    <row r="100" spans="5:31" ht="11.25" customHeight="1">
      <c r="E100" s="106"/>
      <c r="F100" s="106"/>
      <c r="M100" s="113"/>
      <c r="AE100" s="113"/>
    </row>
    <row r="101" spans="5:31" ht="11.25" customHeight="1">
      <c r="E101" s="106"/>
      <c r="F101" s="106"/>
      <c r="M101" s="113"/>
      <c r="AE101" s="113"/>
    </row>
    <row r="102" spans="5:31" ht="11.25" customHeight="1">
      <c r="E102" s="106"/>
      <c r="F102" s="106"/>
      <c r="M102" s="113"/>
      <c r="AE102" s="113"/>
    </row>
    <row r="103" spans="5:31" ht="11.25" customHeight="1">
      <c r="E103" s="106"/>
      <c r="F103" s="106"/>
      <c r="M103" s="113"/>
      <c r="AE103" s="113"/>
    </row>
    <row r="104" spans="5:31" ht="11.25" customHeight="1">
      <c r="E104" s="106"/>
      <c r="F104" s="106"/>
      <c r="M104" s="113"/>
      <c r="AE104" s="113"/>
    </row>
    <row r="105" spans="5:31" ht="11.25" customHeight="1">
      <c r="E105" s="106"/>
      <c r="F105" s="106"/>
      <c r="M105" s="113"/>
      <c r="AE105" s="113"/>
    </row>
    <row r="106" spans="5:31" ht="11.25" customHeight="1">
      <c r="E106" s="106"/>
      <c r="F106" s="106"/>
      <c r="M106" s="113"/>
      <c r="AE106" s="113"/>
    </row>
    <row r="107" spans="5:31" ht="11.25" customHeight="1">
      <c r="E107" s="106"/>
      <c r="F107" s="106"/>
      <c r="M107" s="113"/>
      <c r="AE107" s="113"/>
    </row>
    <row r="108" spans="5:31" ht="11.25" customHeight="1">
      <c r="E108" s="106"/>
      <c r="F108" s="106"/>
      <c r="M108" s="113"/>
      <c r="AE108" s="113"/>
    </row>
    <row r="109" spans="5:31" ht="11.25" customHeight="1">
      <c r="E109" s="106"/>
      <c r="F109" s="106"/>
      <c r="M109" s="113"/>
      <c r="AE109" s="113"/>
    </row>
    <row r="110" spans="5:31" ht="11.25" customHeight="1">
      <c r="E110" s="106"/>
      <c r="F110" s="106"/>
      <c r="M110" s="113"/>
      <c r="AE110" s="113"/>
    </row>
    <row r="111" spans="5:31" ht="11.25" customHeight="1">
      <c r="E111" s="106"/>
      <c r="F111" s="106"/>
      <c r="M111" s="113"/>
      <c r="AE111" s="113"/>
    </row>
    <row r="112" spans="5:31" ht="11.25" customHeight="1">
      <c r="E112" s="106"/>
      <c r="F112" s="106"/>
      <c r="M112" s="113"/>
      <c r="AE112" s="113"/>
    </row>
    <row r="113" spans="5:31" ht="11.25" customHeight="1">
      <c r="E113" s="106"/>
      <c r="F113" s="106"/>
      <c r="M113" s="113"/>
      <c r="AE113" s="113"/>
    </row>
    <row r="114" spans="5:31" ht="11.25" customHeight="1">
      <c r="E114" s="106"/>
      <c r="F114" s="106"/>
      <c r="M114" s="113"/>
      <c r="AE114" s="113"/>
    </row>
    <row r="115" spans="5:31" ht="11.25" customHeight="1">
      <c r="E115" s="106"/>
      <c r="F115" s="106"/>
      <c r="M115" s="106"/>
      <c r="AE115" s="106"/>
    </row>
    <row r="116" spans="5:31" ht="11.25" customHeight="1">
      <c r="E116" s="106"/>
      <c r="F116" s="106"/>
      <c r="M116" s="106"/>
      <c r="AE116" s="106"/>
    </row>
    <row r="117" spans="5:31" ht="11.25" customHeight="1">
      <c r="E117" s="106"/>
      <c r="F117" s="106"/>
      <c r="M117" s="106"/>
      <c r="AE117" s="106"/>
    </row>
    <row r="118" spans="5:31" ht="11.25" customHeight="1">
      <c r="E118" s="106"/>
      <c r="F118" s="106"/>
      <c r="M118" s="106"/>
      <c r="AE118" s="106"/>
    </row>
  </sheetData>
  <mergeCells count="1">
    <mergeCell ref="C54:P54"/>
  </mergeCells>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X118"/>
  <sheetViews>
    <sheetView showGridLines="0" workbookViewId="0" topLeftCell="A1"/>
  </sheetViews>
  <sheetFormatPr defaultColWidth="9.140625" defaultRowHeight="11.25" customHeight="1"/>
  <cols>
    <col min="1" max="2" width="6.421875" style="99" customWidth="1"/>
    <col min="3" max="3" width="17.421875" style="99" customWidth="1"/>
    <col min="4" max="4" width="8.7109375" style="99" customWidth="1"/>
    <col min="5" max="5" width="10.57421875" style="99" customWidth="1"/>
    <col min="6" max="9" width="8.7109375" style="99" customWidth="1"/>
    <col min="10" max="10" width="11.8515625" style="99" customWidth="1"/>
    <col min="11" max="14" width="8.7109375" style="99" customWidth="1"/>
    <col min="15" max="15" width="11.140625" style="99" customWidth="1"/>
    <col min="16" max="16" width="8.7109375" style="99" customWidth="1"/>
    <col min="17" max="17" width="12.421875" style="100" customWidth="1"/>
    <col min="18" max="18" width="8.7109375" style="100" customWidth="1"/>
    <col min="19" max="20" width="8.7109375" style="99" customWidth="1"/>
    <col min="21" max="21" width="10.8515625" style="99" customWidth="1"/>
    <col min="22" max="22" width="8.7109375" style="99" customWidth="1"/>
    <col min="23" max="23" width="11.421875" style="99" customWidth="1"/>
    <col min="24" max="29" width="8.7109375" style="99" customWidth="1"/>
    <col min="30" max="30" width="11.421875" style="99" customWidth="1"/>
    <col min="31" max="31" width="9.140625" style="99" customWidth="1"/>
    <col min="32" max="32" width="16.421875" style="99" customWidth="1"/>
    <col min="33" max="34" width="9.140625" style="99" customWidth="1"/>
    <col min="35" max="35" width="10.421875" style="99" customWidth="1"/>
    <col min="36" max="248" width="9.140625" style="99" customWidth="1"/>
    <col min="249" max="250" width="5.57421875" style="99" customWidth="1"/>
    <col min="251" max="251" width="1.421875" style="99" customWidth="1"/>
    <col min="252" max="252" width="6.57421875" style="99" customWidth="1"/>
    <col min="253" max="253" width="21.57421875" style="99" customWidth="1"/>
    <col min="254" max="254" width="9.140625" style="99" customWidth="1"/>
    <col min="255" max="255" width="6.140625" style="99" customWidth="1"/>
    <col min="256" max="256" width="33.421875" style="99" customWidth="1"/>
    <col min="257" max="257" width="9.140625" style="99" customWidth="1"/>
    <col min="258" max="258" width="10.28125" style="99" customWidth="1"/>
    <col min="259" max="259" width="10.7109375" style="99" customWidth="1"/>
    <col min="260" max="260" width="6.7109375" style="99" customWidth="1"/>
    <col min="261" max="262" width="9.140625" style="99" customWidth="1"/>
    <col min="263" max="263" width="8.28125" style="99" customWidth="1"/>
    <col min="264" max="265" width="9.140625" style="99" customWidth="1"/>
    <col min="266" max="266" width="10.7109375" style="99" customWidth="1"/>
    <col min="267" max="504" width="9.140625" style="99" customWidth="1"/>
    <col min="505" max="506" width="5.57421875" style="99" customWidth="1"/>
    <col min="507" max="507" width="1.421875" style="99" customWidth="1"/>
    <col min="508" max="508" width="6.57421875" style="99" customWidth="1"/>
    <col min="509" max="509" width="21.57421875" style="99" customWidth="1"/>
    <col min="510" max="510" width="9.140625" style="99" customWidth="1"/>
    <col min="511" max="511" width="6.140625" style="99" customWidth="1"/>
    <col min="512" max="512" width="33.421875" style="99" customWidth="1"/>
    <col min="513" max="513" width="9.140625" style="99" customWidth="1"/>
    <col min="514" max="514" width="10.28125" style="99" customWidth="1"/>
    <col min="515" max="515" width="10.7109375" style="99" customWidth="1"/>
    <col min="516" max="516" width="6.7109375" style="99" customWidth="1"/>
    <col min="517" max="518" width="9.140625" style="99" customWidth="1"/>
    <col min="519" max="519" width="8.28125" style="99" customWidth="1"/>
    <col min="520" max="521" width="9.140625" style="99" customWidth="1"/>
    <col min="522" max="522" width="10.7109375" style="99" customWidth="1"/>
    <col min="523" max="760" width="9.140625" style="99" customWidth="1"/>
    <col min="761" max="762" width="5.57421875" style="99" customWidth="1"/>
    <col min="763" max="763" width="1.421875" style="99" customWidth="1"/>
    <col min="764" max="764" width="6.57421875" style="99" customWidth="1"/>
    <col min="765" max="765" width="21.57421875" style="99" customWidth="1"/>
    <col min="766" max="766" width="9.140625" style="99" customWidth="1"/>
    <col min="767" max="767" width="6.140625" style="99" customWidth="1"/>
    <col min="768" max="768" width="33.421875" style="99" customWidth="1"/>
    <col min="769" max="769" width="9.140625" style="99" customWidth="1"/>
    <col min="770" max="770" width="10.28125" style="99" customWidth="1"/>
    <col min="771" max="771" width="10.7109375" style="99" customWidth="1"/>
    <col min="772" max="772" width="6.7109375" style="99" customWidth="1"/>
    <col min="773" max="774" width="9.140625" style="99" customWidth="1"/>
    <col min="775" max="775" width="8.28125" style="99" customWidth="1"/>
    <col min="776" max="777" width="9.140625" style="99" customWidth="1"/>
    <col min="778" max="778" width="10.7109375" style="99" customWidth="1"/>
    <col min="779" max="1016" width="9.140625" style="99" customWidth="1"/>
    <col min="1017" max="1018" width="5.57421875" style="99" customWidth="1"/>
    <col min="1019" max="1019" width="1.421875" style="99" customWidth="1"/>
    <col min="1020" max="1020" width="6.57421875" style="99" customWidth="1"/>
    <col min="1021" max="1021" width="21.57421875" style="99" customWidth="1"/>
    <col min="1022" max="1022" width="9.140625" style="99" customWidth="1"/>
    <col min="1023" max="1023" width="6.140625" style="99" customWidth="1"/>
    <col min="1024" max="1024" width="33.421875" style="99" customWidth="1"/>
    <col min="1025" max="1025" width="9.140625" style="99" customWidth="1"/>
    <col min="1026" max="1026" width="10.28125" style="99" customWidth="1"/>
    <col min="1027" max="1027" width="10.7109375" style="99" customWidth="1"/>
    <col min="1028" max="1028" width="6.7109375" style="99" customWidth="1"/>
    <col min="1029" max="1030" width="9.140625" style="99" customWidth="1"/>
    <col min="1031" max="1031" width="8.28125" style="99" customWidth="1"/>
    <col min="1032" max="1033" width="9.140625" style="99" customWidth="1"/>
    <col min="1034" max="1034" width="10.7109375" style="99" customWidth="1"/>
    <col min="1035" max="1272" width="9.140625" style="99" customWidth="1"/>
    <col min="1273" max="1274" width="5.57421875" style="99" customWidth="1"/>
    <col min="1275" max="1275" width="1.421875" style="99" customWidth="1"/>
    <col min="1276" max="1276" width="6.57421875" style="99" customWidth="1"/>
    <col min="1277" max="1277" width="21.57421875" style="99" customWidth="1"/>
    <col min="1278" max="1278" width="9.140625" style="99" customWidth="1"/>
    <col min="1279" max="1279" width="6.140625" style="99" customWidth="1"/>
    <col min="1280" max="1280" width="33.421875" style="99" customWidth="1"/>
    <col min="1281" max="1281" width="9.140625" style="99" customWidth="1"/>
    <col min="1282" max="1282" width="10.28125" style="99" customWidth="1"/>
    <col min="1283" max="1283" width="10.7109375" style="99" customWidth="1"/>
    <col min="1284" max="1284" width="6.7109375" style="99" customWidth="1"/>
    <col min="1285" max="1286" width="9.140625" style="99" customWidth="1"/>
    <col min="1287" max="1287" width="8.28125" style="99" customWidth="1"/>
    <col min="1288" max="1289" width="9.140625" style="99" customWidth="1"/>
    <col min="1290" max="1290" width="10.7109375" style="99" customWidth="1"/>
    <col min="1291" max="1528" width="9.140625" style="99" customWidth="1"/>
    <col min="1529" max="1530" width="5.57421875" style="99" customWidth="1"/>
    <col min="1531" max="1531" width="1.421875" style="99" customWidth="1"/>
    <col min="1532" max="1532" width="6.57421875" style="99" customWidth="1"/>
    <col min="1533" max="1533" width="21.57421875" style="99" customWidth="1"/>
    <col min="1534" max="1534" width="9.140625" style="99" customWidth="1"/>
    <col min="1535" max="1535" width="6.140625" style="99" customWidth="1"/>
    <col min="1536" max="1536" width="33.421875" style="99" customWidth="1"/>
    <col min="1537" max="1537" width="9.140625" style="99" customWidth="1"/>
    <col min="1538" max="1538" width="10.28125" style="99" customWidth="1"/>
    <col min="1539" max="1539" width="10.7109375" style="99" customWidth="1"/>
    <col min="1540" max="1540" width="6.7109375" style="99" customWidth="1"/>
    <col min="1541" max="1542" width="9.140625" style="99" customWidth="1"/>
    <col min="1543" max="1543" width="8.28125" style="99" customWidth="1"/>
    <col min="1544" max="1545" width="9.140625" style="99" customWidth="1"/>
    <col min="1546" max="1546" width="10.7109375" style="99" customWidth="1"/>
    <col min="1547" max="1784" width="9.140625" style="99" customWidth="1"/>
    <col min="1785" max="1786" width="5.57421875" style="99" customWidth="1"/>
    <col min="1787" max="1787" width="1.421875" style="99" customWidth="1"/>
    <col min="1788" max="1788" width="6.57421875" style="99" customWidth="1"/>
    <col min="1789" max="1789" width="21.57421875" style="99" customWidth="1"/>
    <col min="1790" max="1790" width="9.140625" style="99" customWidth="1"/>
    <col min="1791" max="1791" width="6.140625" style="99" customWidth="1"/>
    <col min="1792" max="1792" width="33.421875" style="99" customWidth="1"/>
    <col min="1793" max="1793" width="9.140625" style="99" customWidth="1"/>
    <col min="1794" max="1794" width="10.28125" style="99" customWidth="1"/>
    <col min="1795" max="1795" width="10.7109375" style="99" customWidth="1"/>
    <col min="1796" max="1796" width="6.7109375" style="99" customWidth="1"/>
    <col min="1797" max="1798" width="9.140625" style="99" customWidth="1"/>
    <col min="1799" max="1799" width="8.28125" style="99" customWidth="1"/>
    <col min="1800" max="1801" width="9.140625" style="99" customWidth="1"/>
    <col min="1802" max="1802" width="10.7109375" style="99" customWidth="1"/>
    <col min="1803" max="2040" width="9.140625" style="99" customWidth="1"/>
    <col min="2041" max="2042" width="5.57421875" style="99" customWidth="1"/>
    <col min="2043" max="2043" width="1.421875" style="99" customWidth="1"/>
    <col min="2044" max="2044" width="6.57421875" style="99" customWidth="1"/>
    <col min="2045" max="2045" width="21.57421875" style="99" customWidth="1"/>
    <col min="2046" max="2046" width="9.140625" style="99" customWidth="1"/>
    <col min="2047" max="2047" width="6.140625" style="99" customWidth="1"/>
    <col min="2048" max="2048" width="33.421875" style="99" customWidth="1"/>
    <col min="2049" max="2049" width="9.140625" style="99" customWidth="1"/>
    <col min="2050" max="2050" width="10.28125" style="99" customWidth="1"/>
    <col min="2051" max="2051" width="10.7109375" style="99" customWidth="1"/>
    <col min="2052" max="2052" width="6.7109375" style="99" customWidth="1"/>
    <col min="2053" max="2054" width="9.140625" style="99" customWidth="1"/>
    <col min="2055" max="2055" width="8.28125" style="99" customWidth="1"/>
    <col min="2056" max="2057" width="9.140625" style="99" customWidth="1"/>
    <col min="2058" max="2058" width="10.7109375" style="99" customWidth="1"/>
    <col min="2059" max="2296" width="9.140625" style="99" customWidth="1"/>
    <col min="2297" max="2298" width="5.57421875" style="99" customWidth="1"/>
    <col min="2299" max="2299" width="1.421875" style="99" customWidth="1"/>
    <col min="2300" max="2300" width="6.57421875" style="99" customWidth="1"/>
    <col min="2301" max="2301" width="21.57421875" style="99" customWidth="1"/>
    <col min="2302" max="2302" width="9.140625" style="99" customWidth="1"/>
    <col min="2303" max="2303" width="6.140625" style="99" customWidth="1"/>
    <col min="2304" max="2304" width="33.421875" style="99" customWidth="1"/>
    <col min="2305" max="2305" width="9.140625" style="99" customWidth="1"/>
    <col min="2306" max="2306" width="10.28125" style="99" customWidth="1"/>
    <col min="2307" max="2307" width="10.7109375" style="99" customWidth="1"/>
    <col min="2308" max="2308" width="6.7109375" style="99" customWidth="1"/>
    <col min="2309" max="2310" width="9.140625" style="99" customWidth="1"/>
    <col min="2311" max="2311" width="8.28125" style="99" customWidth="1"/>
    <col min="2312" max="2313" width="9.140625" style="99" customWidth="1"/>
    <col min="2314" max="2314" width="10.7109375" style="99" customWidth="1"/>
    <col min="2315" max="2552" width="9.140625" style="99" customWidth="1"/>
    <col min="2553" max="2554" width="5.57421875" style="99" customWidth="1"/>
    <col min="2555" max="2555" width="1.421875" style="99" customWidth="1"/>
    <col min="2556" max="2556" width="6.57421875" style="99" customWidth="1"/>
    <col min="2557" max="2557" width="21.57421875" style="99" customWidth="1"/>
    <col min="2558" max="2558" width="9.140625" style="99" customWidth="1"/>
    <col min="2559" max="2559" width="6.140625" style="99" customWidth="1"/>
    <col min="2560" max="2560" width="33.421875" style="99" customWidth="1"/>
    <col min="2561" max="2561" width="9.140625" style="99" customWidth="1"/>
    <col min="2562" max="2562" width="10.28125" style="99" customWidth="1"/>
    <col min="2563" max="2563" width="10.7109375" style="99" customWidth="1"/>
    <col min="2564" max="2564" width="6.7109375" style="99" customWidth="1"/>
    <col min="2565" max="2566" width="9.140625" style="99" customWidth="1"/>
    <col min="2567" max="2567" width="8.28125" style="99" customWidth="1"/>
    <col min="2568" max="2569" width="9.140625" style="99" customWidth="1"/>
    <col min="2570" max="2570" width="10.7109375" style="99" customWidth="1"/>
    <col min="2571" max="2808" width="9.140625" style="99" customWidth="1"/>
    <col min="2809" max="2810" width="5.57421875" style="99" customWidth="1"/>
    <col min="2811" max="2811" width="1.421875" style="99" customWidth="1"/>
    <col min="2812" max="2812" width="6.57421875" style="99" customWidth="1"/>
    <col min="2813" max="2813" width="21.57421875" style="99" customWidth="1"/>
    <col min="2814" max="2814" width="9.140625" style="99" customWidth="1"/>
    <col min="2815" max="2815" width="6.140625" style="99" customWidth="1"/>
    <col min="2816" max="2816" width="33.421875" style="99" customWidth="1"/>
    <col min="2817" max="2817" width="9.140625" style="99" customWidth="1"/>
    <col min="2818" max="2818" width="10.28125" style="99" customWidth="1"/>
    <col min="2819" max="2819" width="10.7109375" style="99" customWidth="1"/>
    <col min="2820" max="2820" width="6.7109375" style="99" customWidth="1"/>
    <col min="2821" max="2822" width="9.140625" style="99" customWidth="1"/>
    <col min="2823" max="2823" width="8.28125" style="99" customWidth="1"/>
    <col min="2824" max="2825" width="9.140625" style="99" customWidth="1"/>
    <col min="2826" max="2826" width="10.7109375" style="99" customWidth="1"/>
    <col min="2827" max="3064" width="9.140625" style="99" customWidth="1"/>
    <col min="3065" max="3066" width="5.57421875" style="99" customWidth="1"/>
    <col min="3067" max="3067" width="1.421875" style="99" customWidth="1"/>
    <col min="3068" max="3068" width="6.57421875" style="99" customWidth="1"/>
    <col min="3069" max="3069" width="21.57421875" style="99" customWidth="1"/>
    <col min="3070" max="3070" width="9.140625" style="99" customWidth="1"/>
    <col min="3071" max="3071" width="6.140625" style="99" customWidth="1"/>
    <col min="3072" max="3072" width="33.421875" style="99" customWidth="1"/>
    <col min="3073" max="3073" width="9.140625" style="99" customWidth="1"/>
    <col min="3074" max="3074" width="10.28125" style="99" customWidth="1"/>
    <col min="3075" max="3075" width="10.7109375" style="99" customWidth="1"/>
    <col min="3076" max="3076" width="6.7109375" style="99" customWidth="1"/>
    <col min="3077" max="3078" width="9.140625" style="99" customWidth="1"/>
    <col min="3079" max="3079" width="8.28125" style="99" customWidth="1"/>
    <col min="3080" max="3081" width="9.140625" style="99" customWidth="1"/>
    <col min="3082" max="3082" width="10.7109375" style="99" customWidth="1"/>
    <col min="3083" max="3320" width="9.140625" style="99" customWidth="1"/>
    <col min="3321" max="3322" width="5.57421875" style="99" customWidth="1"/>
    <col min="3323" max="3323" width="1.421875" style="99" customWidth="1"/>
    <col min="3324" max="3324" width="6.57421875" style="99" customWidth="1"/>
    <col min="3325" max="3325" width="21.57421875" style="99" customWidth="1"/>
    <col min="3326" max="3326" width="9.140625" style="99" customWidth="1"/>
    <col min="3327" max="3327" width="6.140625" style="99" customWidth="1"/>
    <col min="3328" max="3328" width="33.421875" style="99" customWidth="1"/>
    <col min="3329" max="3329" width="9.140625" style="99" customWidth="1"/>
    <col min="3330" max="3330" width="10.28125" style="99" customWidth="1"/>
    <col min="3331" max="3331" width="10.7109375" style="99" customWidth="1"/>
    <col min="3332" max="3332" width="6.7109375" style="99" customWidth="1"/>
    <col min="3333" max="3334" width="9.140625" style="99" customWidth="1"/>
    <col min="3335" max="3335" width="8.28125" style="99" customWidth="1"/>
    <col min="3336" max="3337" width="9.140625" style="99" customWidth="1"/>
    <col min="3338" max="3338" width="10.7109375" style="99" customWidth="1"/>
    <col min="3339" max="3576" width="9.140625" style="99" customWidth="1"/>
    <col min="3577" max="3578" width="5.57421875" style="99" customWidth="1"/>
    <col min="3579" max="3579" width="1.421875" style="99" customWidth="1"/>
    <col min="3580" max="3580" width="6.57421875" style="99" customWidth="1"/>
    <col min="3581" max="3581" width="21.57421875" style="99" customWidth="1"/>
    <col min="3582" max="3582" width="9.140625" style="99" customWidth="1"/>
    <col min="3583" max="3583" width="6.140625" style="99" customWidth="1"/>
    <col min="3584" max="3584" width="33.421875" style="99" customWidth="1"/>
    <col min="3585" max="3585" width="9.140625" style="99" customWidth="1"/>
    <col min="3586" max="3586" width="10.28125" style="99" customWidth="1"/>
    <col min="3587" max="3587" width="10.7109375" style="99" customWidth="1"/>
    <col min="3588" max="3588" width="6.7109375" style="99" customWidth="1"/>
    <col min="3589" max="3590" width="9.140625" style="99" customWidth="1"/>
    <col min="3591" max="3591" width="8.28125" style="99" customWidth="1"/>
    <col min="3592" max="3593" width="9.140625" style="99" customWidth="1"/>
    <col min="3594" max="3594" width="10.7109375" style="99" customWidth="1"/>
    <col min="3595" max="3832" width="9.140625" style="99" customWidth="1"/>
    <col min="3833" max="3834" width="5.57421875" style="99" customWidth="1"/>
    <col min="3835" max="3835" width="1.421875" style="99" customWidth="1"/>
    <col min="3836" max="3836" width="6.57421875" style="99" customWidth="1"/>
    <col min="3837" max="3837" width="21.57421875" style="99" customWidth="1"/>
    <col min="3838" max="3838" width="9.140625" style="99" customWidth="1"/>
    <col min="3839" max="3839" width="6.140625" style="99" customWidth="1"/>
    <col min="3840" max="3840" width="33.421875" style="99" customWidth="1"/>
    <col min="3841" max="3841" width="9.140625" style="99" customWidth="1"/>
    <col min="3842" max="3842" width="10.28125" style="99" customWidth="1"/>
    <col min="3843" max="3843" width="10.7109375" style="99" customWidth="1"/>
    <col min="3844" max="3844" width="6.7109375" style="99" customWidth="1"/>
    <col min="3845" max="3846" width="9.140625" style="99" customWidth="1"/>
    <col min="3847" max="3847" width="8.28125" style="99" customWidth="1"/>
    <col min="3848" max="3849" width="9.140625" style="99" customWidth="1"/>
    <col min="3850" max="3850" width="10.7109375" style="99" customWidth="1"/>
    <col min="3851" max="4088" width="9.140625" style="99" customWidth="1"/>
    <col min="4089" max="4090" width="5.57421875" style="99" customWidth="1"/>
    <col min="4091" max="4091" width="1.421875" style="99" customWidth="1"/>
    <col min="4092" max="4092" width="6.57421875" style="99" customWidth="1"/>
    <col min="4093" max="4093" width="21.57421875" style="99" customWidth="1"/>
    <col min="4094" max="4094" width="9.140625" style="99" customWidth="1"/>
    <col min="4095" max="4095" width="6.140625" style="99" customWidth="1"/>
    <col min="4096" max="4096" width="33.421875" style="99" customWidth="1"/>
    <col min="4097" max="4097" width="9.140625" style="99" customWidth="1"/>
    <col min="4098" max="4098" width="10.28125" style="99" customWidth="1"/>
    <col min="4099" max="4099" width="10.7109375" style="99" customWidth="1"/>
    <col min="4100" max="4100" width="6.7109375" style="99" customWidth="1"/>
    <col min="4101" max="4102" width="9.140625" style="99" customWidth="1"/>
    <col min="4103" max="4103" width="8.28125" style="99" customWidth="1"/>
    <col min="4104" max="4105" width="9.140625" style="99" customWidth="1"/>
    <col min="4106" max="4106" width="10.7109375" style="99" customWidth="1"/>
    <col min="4107" max="4344" width="9.140625" style="99" customWidth="1"/>
    <col min="4345" max="4346" width="5.57421875" style="99" customWidth="1"/>
    <col min="4347" max="4347" width="1.421875" style="99" customWidth="1"/>
    <col min="4348" max="4348" width="6.57421875" style="99" customWidth="1"/>
    <col min="4349" max="4349" width="21.57421875" style="99" customWidth="1"/>
    <col min="4350" max="4350" width="9.140625" style="99" customWidth="1"/>
    <col min="4351" max="4351" width="6.140625" style="99" customWidth="1"/>
    <col min="4352" max="4352" width="33.421875" style="99" customWidth="1"/>
    <col min="4353" max="4353" width="9.140625" style="99" customWidth="1"/>
    <col min="4354" max="4354" width="10.28125" style="99" customWidth="1"/>
    <col min="4355" max="4355" width="10.7109375" style="99" customWidth="1"/>
    <col min="4356" max="4356" width="6.7109375" style="99" customWidth="1"/>
    <col min="4357" max="4358" width="9.140625" style="99" customWidth="1"/>
    <col min="4359" max="4359" width="8.28125" style="99" customWidth="1"/>
    <col min="4360" max="4361" width="9.140625" style="99" customWidth="1"/>
    <col min="4362" max="4362" width="10.7109375" style="99" customWidth="1"/>
    <col min="4363" max="4600" width="9.140625" style="99" customWidth="1"/>
    <col min="4601" max="4602" width="5.57421875" style="99" customWidth="1"/>
    <col min="4603" max="4603" width="1.421875" style="99" customWidth="1"/>
    <col min="4604" max="4604" width="6.57421875" style="99" customWidth="1"/>
    <col min="4605" max="4605" width="21.57421875" style="99" customWidth="1"/>
    <col min="4606" max="4606" width="9.140625" style="99" customWidth="1"/>
    <col min="4607" max="4607" width="6.140625" style="99" customWidth="1"/>
    <col min="4608" max="4608" width="33.421875" style="99" customWidth="1"/>
    <col min="4609" max="4609" width="9.140625" style="99" customWidth="1"/>
    <col min="4610" max="4610" width="10.28125" style="99" customWidth="1"/>
    <col min="4611" max="4611" width="10.7109375" style="99" customWidth="1"/>
    <col min="4612" max="4612" width="6.7109375" style="99" customWidth="1"/>
    <col min="4613" max="4614" width="9.140625" style="99" customWidth="1"/>
    <col min="4615" max="4615" width="8.28125" style="99" customWidth="1"/>
    <col min="4616" max="4617" width="9.140625" style="99" customWidth="1"/>
    <col min="4618" max="4618" width="10.7109375" style="99" customWidth="1"/>
    <col min="4619" max="4856" width="9.140625" style="99" customWidth="1"/>
    <col min="4857" max="4858" width="5.57421875" style="99" customWidth="1"/>
    <col min="4859" max="4859" width="1.421875" style="99" customWidth="1"/>
    <col min="4860" max="4860" width="6.57421875" style="99" customWidth="1"/>
    <col min="4861" max="4861" width="21.57421875" style="99" customWidth="1"/>
    <col min="4862" max="4862" width="9.140625" style="99" customWidth="1"/>
    <col min="4863" max="4863" width="6.140625" style="99" customWidth="1"/>
    <col min="4864" max="4864" width="33.421875" style="99" customWidth="1"/>
    <col min="4865" max="4865" width="9.140625" style="99" customWidth="1"/>
    <col min="4866" max="4866" width="10.28125" style="99" customWidth="1"/>
    <col min="4867" max="4867" width="10.7109375" style="99" customWidth="1"/>
    <col min="4868" max="4868" width="6.7109375" style="99" customWidth="1"/>
    <col min="4869" max="4870" width="9.140625" style="99" customWidth="1"/>
    <col min="4871" max="4871" width="8.28125" style="99" customWidth="1"/>
    <col min="4872" max="4873" width="9.140625" style="99" customWidth="1"/>
    <col min="4874" max="4874" width="10.7109375" style="99" customWidth="1"/>
    <col min="4875" max="5112" width="9.140625" style="99" customWidth="1"/>
    <col min="5113" max="5114" width="5.57421875" style="99" customWidth="1"/>
    <col min="5115" max="5115" width="1.421875" style="99" customWidth="1"/>
    <col min="5116" max="5116" width="6.57421875" style="99" customWidth="1"/>
    <col min="5117" max="5117" width="21.57421875" style="99" customWidth="1"/>
    <col min="5118" max="5118" width="9.140625" style="99" customWidth="1"/>
    <col min="5119" max="5119" width="6.140625" style="99" customWidth="1"/>
    <col min="5120" max="5120" width="33.421875" style="99" customWidth="1"/>
    <col min="5121" max="5121" width="9.140625" style="99" customWidth="1"/>
    <col min="5122" max="5122" width="10.28125" style="99" customWidth="1"/>
    <col min="5123" max="5123" width="10.7109375" style="99" customWidth="1"/>
    <col min="5124" max="5124" width="6.7109375" style="99" customWidth="1"/>
    <col min="5125" max="5126" width="9.140625" style="99" customWidth="1"/>
    <col min="5127" max="5127" width="8.28125" style="99" customWidth="1"/>
    <col min="5128" max="5129" width="9.140625" style="99" customWidth="1"/>
    <col min="5130" max="5130" width="10.7109375" style="99" customWidth="1"/>
    <col min="5131" max="5368" width="9.140625" style="99" customWidth="1"/>
    <col min="5369" max="5370" width="5.57421875" style="99" customWidth="1"/>
    <col min="5371" max="5371" width="1.421875" style="99" customWidth="1"/>
    <col min="5372" max="5372" width="6.57421875" style="99" customWidth="1"/>
    <col min="5373" max="5373" width="21.57421875" style="99" customWidth="1"/>
    <col min="5374" max="5374" width="9.140625" style="99" customWidth="1"/>
    <col min="5375" max="5375" width="6.140625" style="99" customWidth="1"/>
    <col min="5376" max="5376" width="33.421875" style="99" customWidth="1"/>
    <col min="5377" max="5377" width="9.140625" style="99" customWidth="1"/>
    <col min="5378" max="5378" width="10.28125" style="99" customWidth="1"/>
    <col min="5379" max="5379" width="10.7109375" style="99" customWidth="1"/>
    <col min="5380" max="5380" width="6.7109375" style="99" customWidth="1"/>
    <col min="5381" max="5382" width="9.140625" style="99" customWidth="1"/>
    <col min="5383" max="5383" width="8.28125" style="99" customWidth="1"/>
    <col min="5384" max="5385" width="9.140625" style="99" customWidth="1"/>
    <col min="5386" max="5386" width="10.7109375" style="99" customWidth="1"/>
    <col min="5387" max="5624" width="9.140625" style="99" customWidth="1"/>
    <col min="5625" max="5626" width="5.57421875" style="99" customWidth="1"/>
    <col min="5627" max="5627" width="1.421875" style="99" customWidth="1"/>
    <col min="5628" max="5628" width="6.57421875" style="99" customWidth="1"/>
    <col min="5629" max="5629" width="21.57421875" style="99" customWidth="1"/>
    <col min="5630" max="5630" width="9.140625" style="99" customWidth="1"/>
    <col min="5631" max="5631" width="6.140625" style="99" customWidth="1"/>
    <col min="5632" max="5632" width="33.421875" style="99" customWidth="1"/>
    <col min="5633" max="5633" width="9.140625" style="99" customWidth="1"/>
    <col min="5634" max="5634" width="10.28125" style="99" customWidth="1"/>
    <col min="5635" max="5635" width="10.7109375" style="99" customWidth="1"/>
    <col min="5636" max="5636" width="6.7109375" style="99" customWidth="1"/>
    <col min="5637" max="5638" width="9.140625" style="99" customWidth="1"/>
    <col min="5639" max="5639" width="8.28125" style="99" customWidth="1"/>
    <col min="5640" max="5641" width="9.140625" style="99" customWidth="1"/>
    <col min="5642" max="5642" width="10.7109375" style="99" customWidth="1"/>
    <col min="5643" max="5880" width="9.140625" style="99" customWidth="1"/>
    <col min="5881" max="5882" width="5.57421875" style="99" customWidth="1"/>
    <col min="5883" max="5883" width="1.421875" style="99" customWidth="1"/>
    <col min="5884" max="5884" width="6.57421875" style="99" customWidth="1"/>
    <col min="5885" max="5885" width="21.57421875" style="99" customWidth="1"/>
    <col min="5886" max="5886" width="9.140625" style="99" customWidth="1"/>
    <col min="5887" max="5887" width="6.140625" style="99" customWidth="1"/>
    <col min="5888" max="5888" width="33.421875" style="99" customWidth="1"/>
    <col min="5889" max="5889" width="9.140625" style="99" customWidth="1"/>
    <col min="5890" max="5890" width="10.28125" style="99" customWidth="1"/>
    <col min="5891" max="5891" width="10.7109375" style="99" customWidth="1"/>
    <col min="5892" max="5892" width="6.7109375" style="99" customWidth="1"/>
    <col min="5893" max="5894" width="9.140625" style="99" customWidth="1"/>
    <col min="5895" max="5895" width="8.28125" style="99" customWidth="1"/>
    <col min="5896" max="5897" width="9.140625" style="99" customWidth="1"/>
    <col min="5898" max="5898" width="10.7109375" style="99" customWidth="1"/>
    <col min="5899" max="6136" width="9.140625" style="99" customWidth="1"/>
    <col min="6137" max="6138" width="5.57421875" style="99" customWidth="1"/>
    <col min="6139" max="6139" width="1.421875" style="99" customWidth="1"/>
    <col min="6140" max="6140" width="6.57421875" style="99" customWidth="1"/>
    <col min="6141" max="6141" width="21.57421875" style="99" customWidth="1"/>
    <col min="6142" max="6142" width="9.140625" style="99" customWidth="1"/>
    <col min="6143" max="6143" width="6.140625" style="99" customWidth="1"/>
    <col min="6144" max="6144" width="33.421875" style="99" customWidth="1"/>
    <col min="6145" max="6145" width="9.140625" style="99" customWidth="1"/>
    <col min="6146" max="6146" width="10.28125" style="99" customWidth="1"/>
    <col min="6147" max="6147" width="10.7109375" style="99" customWidth="1"/>
    <col min="6148" max="6148" width="6.7109375" style="99" customWidth="1"/>
    <col min="6149" max="6150" width="9.140625" style="99" customWidth="1"/>
    <col min="6151" max="6151" width="8.28125" style="99" customWidth="1"/>
    <col min="6152" max="6153" width="9.140625" style="99" customWidth="1"/>
    <col min="6154" max="6154" width="10.7109375" style="99" customWidth="1"/>
    <col min="6155" max="6392" width="9.140625" style="99" customWidth="1"/>
    <col min="6393" max="6394" width="5.57421875" style="99" customWidth="1"/>
    <col min="6395" max="6395" width="1.421875" style="99" customWidth="1"/>
    <col min="6396" max="6396" width="6.57421875" style="99" customWidth="1"/>
    <col min="6397" max="6397" width="21.57421875" style="99" customWidth="1"/>
    <col min="6398" max="6398" width="9.140625" style="99" customWidth="1"/>
    <col min="6399" max="6399" width="6.140625" style="99" customWidth="1"/>
    <col min="6400" max="6400" width="33.421875" style="99" customWidth="1"/>
    <col min="6401" max="6401" width="9.140625" style="99" customWidth="1"/>
    <col min="6402" max="6402" width="10.28125" style="99" customWidth="1"/>
    <col min="6403" max="6403" width="10.7109375" style="99" customWidth="1"/>
    <col min="6404" max="6404" width="6.7109375" style="99" customWidth="1"/>
    <col min="6405" max="6406" width="9.140625" style="99" customWidth="1"/>
    <col min="6407" max="6407" width="8.28125" style="99" customWidth="1"/>
    <col min="6408" max="6409" width="9.140625" style="99" customWidth="1"/>
    <col min="6410" max="6410" width="10.7109375" style="99" customWidth="1"/>
    <col min="6411" max="6648" width="9.140625" style="99" customWidth="1"/>
    <col min="6649" max="6650" width="5.57421875" style="99" customWidth="1"/>
    <col min="6651" max="6651" width="1.421875" style="99" customWidth="1"/>
    <col min="6652" max="6652" width="6.57421875" style="99" customWidth="1"/>
    <col min="6653" max="6653" width="21.57421875" style="99" customWidth="1"/>
    <col min="6654" max="6654" width="9.140625" style="99" customWidth="1"/>
    <col min="6655" max="6655" width="6.140625" style="99" customWidth="1"/>
    <col min="6656" max="6656" width="33.421875" style="99" customWidth="1"/>
    <col min="6657" max="6657" width="9.140625" style="99" customWidth="1"/>
    <col min="6658" max="6658" width="10.28125" style="99" customWidth="1"/>
    <col min="6659" max="6659" width="10.7109375" style="99" customWidth="1"/>
    <col min="6660" max="6660" width="6.7109375" style="99" customWidth="1"/>
    <col min="6661" max="6662" width="9.140625" style="99" customWidth="1"/>
    <col min="6663" max="6663" width="8.28125" style="99" customWidth="1"/>
    <col min="6664" max="6665" width="9.140625" style="99" customWidth="1"/>
    <col min="6666" max="6666" width="10.7109375" style="99" customWidth="1"/>
    <col min="6667" max="6904" width="9.140625" style="99" customWidth="1"/>
    <col min="6905" max="6906" width="5.57421875" style="99" customWidth="1"/>
    <col min="6907" max="6907" width="1.421875" style="99" customWidth="1"/>
    <col min="6908" max="6908" width="6.57421875" style="99" customWidth="1"/>
    <col min="6909" max="6909" width="21.57421875" style="99" customWidth="1"/>
    <col min="6910" max="6910" width="9.140625" style="99" customWidth="1"/>
    <col min="6911" max="6911" width="6.140625" style="99" customWidth="1"/>
    <col min="6912" max="6912" width="33.421875" style="99" customWidth="1"/>
    <col min="6913" max="6913" width="9.140625" style="99" customWidth="1"/>
    <col min="6914" max="6914" width="10.28125" style="99" customWidth="1"/>
    <col min="6915" max="6915" width="10.7109375" style="99" customWidth="1"/>
    <col min="6916" max="6916" width="6.7109375" style="99" customWidth="1"/>
    <col min="6917" max="6918" width="9.140625" style="99" customWidth="1"/>
    <col min="6919" max="6919" width="8.28125" style="99" customWidth="1"/>
    <col min="6920" max="6921" width="9.140625" style="99" customWidth="1"/>
    <col min="6922" max="6922" width="10.7109375" style="99" customWidth="1"/>
    <col min="6923" max="7160" width="9.140625" style="99" customWidth="1"/>
    <col min="7161" max="7162" width="5.57421875" style="99" customWidth="1"/>
    <col min="7163" max="7163" width="1.421875" style="99" customWidth="1"/>
    <col min="7164" max="7164" width="6.57421875" style="99" customWidth="1"/>
    <col min="7165" max="7165" width="21.57421875" style="99" customWidth="1"/>
    <col min="7166" max="7166" width="9.140625" style="99" customWidth="1"/>
    <col min="7167" max="7167" width="6.140625" style="99" customWidth="1"/>
    <col min="7168" max="7168" width="33.421875" style="99" customWidth="1"/>
    <col min="7169" max="7169" width="9.140625" style="99" customWidth="1"/>
    <col min="7170" max="7170" width="10.28125" style="99" customWidth="1"/>
    <col min="7171" max="7171" width="10.7109375" style="99" customWidth="1"/>
    <col min="7172" max="7172" width="6.7109375" style="99" customWidth="1"/>
    <col min="7173" max="7174" width="9.140625" style="99" customWidth="1"/>
    <col min="7175" max="7175" width="8.28125" style="99" customWidth="1"/>
    <col min="7176" max="7177" width="9.140625" style="99" customWidth="1"/>
    <col min="7178" max="7178" width="10.7109375" style="99" customWidth="1"/>
    <col min="7179" max="7416" width="9.140625" style="99" customWidth="1"/>
    <col min="7417" max="7418" width="5.57421875" style="99" customWidth="1"/>
    <col min="7419" max="7419" width="1.421875" style="99" customWidth="1"/>
    <col min="7420" max="7420" width="6.57421875" style="99" customWidth="1"/>
    <col min="7421" max="7421" width="21.57421875" style="99" customWidth="1"/>
    <col min="7422" max="7422" width="9.140625" style="99" customWidth="1"/>
    <col min="7423" max="7423" width="6.140625" style="99" customWidth="1"/>
    <col min="7424" max="7424" width="33.421875" style="99" customWidth="1"/>
    <col min="7425" max="7425" width="9.140625" style="99" customWidth="1"/>
    <col min="7426" max="7426" width="10.28125" style="99" customWidth="1"/>
    <col min="7427" max="7427" width="10.7109375" style="99" customWidth="1"/>
    <col min="7428" max="7428" width="6.7109375" style="99" customWidth="1"/>
    <col min="7429" max="7430" width="9.140625" style="99" customWidth="1"/>
    <col min="7431" max="7431" width="8.28125" style="99" customWidth="1"/>
    <col min="7432" max="7433" width="9.140625" style="99" customWidth="1"/>
    <col min="7434" max="7434" width="10.7109375" style="99" customWidth="1"/>
    <col min="7435" max="7672" width="9.140625" style="99" customWidth="1"/>
    <col min="7673" max="7674" width="5.57421875" style="99" customWidth="1"/>
    <col min="7675" max="7675" width="1.421875" style="99" customWidth="1"/>
    <col min="7676" max="7676" width="6.57421875" style="99" customWidth="1"/>
    <col min="7677" max="7677" width="21.57421875" style="99" customWidth="1"/>
    <col min="7678" max="7678" width="9.140625" style="99" customWidth="1"/>
    <col min="7679" max="7679" width="6.140625" style="99" customWidth="1"/>
    <col min="7680" max="7680" width="33.421875" style="99" customWidth="1"/>
    <col min="7681" max="7681" width="9.140625" style="99" customWidth="1"/>
    <col min="7682" max="7682" width="10.28125" style="99" customWidth="1"/>
    <col min="7683" max="7683" width="10.7109375" style="99" customWidth="1"/>
    <col min="7684" max="7684" width="6.7109375" style="99" customWidth="1"/>
    <col min="7685" max="7686" width="9.140625" style="99" customWidth="1"/>
    <col min="7687" max="7687" width="8.28125" style="99" customWidth="1"/>
    <col min="7688" max="7689" width="9.140625" style="99" customWidth="1"/>
    <col min="7690" max="7690" width="10.7109375" style="99" customWidth="1"/>
    <col min="7691" max="7928" width="9.140625" style="99" customWidth="1"/>
    <col min="7929" max="7930" width="5.57421875" style="99" customWidth="1"/>
    <col min="7931" max="7931" width="1.421875" style="99" customWidth="1"/>
    <col min="7932" max="7932" width="6.57421875" style="99" customWidth="1"/>
    <col min="7933" max="7933" width="21.57421875" style="99" customWidth="1"/>
    <col min="7934" max="7934" width="9.140625" style="99" customWidth="1"/>
    <col min="7935" max="7935" width="6.140625" style="99" customWidth="1"/>
    <col min="7936" max="7936" width="33.421875" style="99" customWidth="1"/>
    <col min="7937" max="7937" width="9.140625" style="99" customWidth="1"/>
    <col min="7938" max="7938" width="10.28125" style="99" customWidth="1"/>
    <col min="7939" max="7939" width="10.7109375" style="99" customWidth="1"/>
    <col min="7940" max="7940" width="6.7109375" style="99" customWidth="1"/>
    <col min="7941" max="7942" width="9.140625" style="99" customWidth="1"/>
    <col min="7943" max="7943" width="8.28125" style="99" customWidth="1"/>
    <col min="7944" max="7945" width="9.140625" style="99" customWidth="1"/>
    <col min="7946" max="7946" width="10.7109375" style="99" customWidth="1"/>
    <col min="7947" max="8184" width="9.140625" style="99" customWidth="1"/>
    <col min="8185" max="8186" width="5.57421875" style="99" customWidth="1"/>
    <col min="8187" max="8187" width="1.421875" style="99" customWidth="1"/>
    <col min="8188" max="8188" width="6.57421875" style="99" customWidth="1"/>
    <col min="8189" max="8189" width="21.57421875" style="99" customWidth="1"/>
    <col min="8190" max="8190" width="9.140625" style="99" customWidth="1"/>
    <col min="8191" max="8191" width="6.140625" style="99" customWidth="1"/>
    <col min="8192" max="8192" width="33.421875" style="99" customWidth="1"/>
    <col min="8193" max="8193" width="9.140625" style="99" customWidth="1"/>
    <col min="8194" max="8194" width="10.28125" style="99" customWidth="1"/>
    <col min="8195" max="8195" width="10.7109375" style="99" customWidth="1"/>
    <col min="8196" max="8196" width="6.7109375" style="99" customWidth="1"/>
    <col min="8197" max="8198" width="9.140625" style="99" customWidth="1"/>
    <col min="8199" max="8199" width="8.28125" style="99" customWidth="1"/>
    <col min="8200" max="8201" width="9.140625" style="99" customWidth="1"/>
    <col min="8202" max="8202" width="10.7109375" style="99" customWidth="1"/>
    <col min="8203" max="8440" width="9.140625" style="99" customWidth="1"/>
    <col min="8441" max="8442" width="5.57421875" style="99" customWidth="1"/>
    <col min="8443" max="8443" width="1.421875" style="99" customWidth="1"/>
    <col min="8444" max="8444" width="6.57421875" style="99" customWidth="1"/>
    <col min="8445" max="8445" width="21.57421875" style="99" customWidth="1"/>
    <col min="8446" max="8446" width="9.140625" style="99" customWidth="1"/>
    <col min="8447" max="8447" width="6.140625" style="99" customWidth="1"/>
    <col min="8448" max="8448" width="33.421875" style="99" customWidth="1"/>
    <col min="8449" max="8449" width="9.140625" style="99" customWidth="1"/>
    <col min="8450" max="8450" width="10.28125" style="99" customWidth="1"/>
    <col min="8451" max="8451" width="10.7109375" style="99" customWidth="1"/>
    <col min="8452" max="8452" width="6.7109375" style="99" customWidth="1"/>
    <col min="8453" max="8454" width="9.140625" style="99" customWidth="1"/>
    <col min="8455" max="8455" width="8.28125" style="99" customWidth="1"/>
    <col min="8456" max="8457" width="9.140625" style="99" customWidth="1"/>
    <col min="8458" max="8458" width="10.7109375" style="99" customWidth="1"/>
    <col min="8459" max="8696" width="9.140625" style="99" customWidth="1"/>
    <col min="8697" max="8698" width="5.57421875" style="99" customWidth="1"/>
    <col min="8699" max="8699" width="1.421875" style="99" customWidth="1"/>
    <col min="8700" max="8700" width="6.57421875" style="99" customWidth="1"/>
    <col min="8701" max="8701" width="21.57421875" style="99" customWidth="1"/>
    <col min="8702" max="8702" width="9.140625" style="99" customWidth="1"/>
    <col min="8703" max="8703" width="6.140625" style="99" customWidth="1"/>
    <col min="8704" max="8704" width="33.421875" style="99" customWidth="1"/>
    <col min="8705" max="8705" width="9.140625" style="99" customWidth="1"/>
    <col min="8706" max="8706" width="10.28125" style="99" customWidth="1"/>
    <col min="8707" max="8707" width="10.7109375" style="99" customWidth="1"/>
    <col min="8708" max="8708" width="6.7109375" style="99" customWidth="1"/>
    <col min="8709" max="8710" width="9.140625" style="99" customWidth="1"/>
    <col min="8711" max="8711" width="8.28125" style="99" customWidth="1"/>
    <col min="8712" max="8713" width="9.140625" style="99" customWidth="1"/>
    <col min="8714" max="8714" width="10.7109375" style="99" customWidth="1"/>
    <col min="8715" max="8952" width="9.140625" style="99" customWidth="1"/>
    <col min="8953" max="8954" width="5.57421875" style="99" customWidth="1"/>
    <col min="8955" max="8955" width="1.421875" style="99" customWidth="1"/>
    <col min="8956" max="8956" width="6.57421875" style="99" customWidth="1"/>
    <col min="8957" max="8957" width="21.57421875" style="99" customWidth="1"/>
    <col min="8958" max="8958" width="9.140625" style="99" customWidth="1"/>
    <col min="8959" max="8959" width="6.140625" style="99" customWidth="1"/>
    <col min="8960" max="8960" width="33.421875" style="99" customWidth="1"/>
    <col min="8961" max="8961" width="9.140625" style="99" customWidth="1"/>
    <col min="8962" max="8962" width="10.28125" style="99" customWidth="1"/>
    <col min="8963" max="8963" width="10.7109375" style="99" customWidth="1"/>
    <col min="8964" max="8964" width="6.7109375" style="99" customWidth="1"/>
    <col min="8965" max="8966" width="9.140625" style="99" customWidth="1"/>
    <col min="8967" max="8967" width="8.28125" style="99" customWidth="1"/>
    <col min="8968" max="8969" width="9.140625" style="99" customWidth="1"/>
    <col min="8970" max="8970" width="10.7109375" style="99" customWidth="1"/>
    <col min="8971" max="9208" width="9.140625" style="99" customWidth="1"/>
    <col min="9209" max="9210" width="5.57421875" style="99" customWidth="1"/>
    <col min="9211" max="9211" width="1.421875" style="99" customWidth="1"/>
    <col min="9212" max="9212" width="6.57421875" style="99" customWidth="1"/>
    <col min="9213" max="9213" width="21.57421875" style="99" customWidth="1"/>
    <col min="9214" max="9214" width="9.140625" style="99" customWidth="1"/>
    <col min="9215" max="9215" width="6.140625" style="99" customWidth="1"/>
    <col min="9216" max="9216" width="33.421875" style="99" customWidth="1"/>
    <col min="9217" max="9217" width="9.140625" style="99" customWidth="1"/>
    <col min="9218" max="9218" width="10.28125" style="99" customWidth="1"/>
    <col min="9219" max="9219" width="10.7109375" style="99" customWidth="1"/>
    <col min="9220" max="9220" width="6.7109375" style="99" customWidth="1"/>
    <col min="9221" max="9222" width="9.140625" style="99" customWidth="1"/>
    <col min="9223" max="9223" width="8.28125" style="99" customWidth="1"/>
    <col min="9224" max="9225" width="9.140625" style="99" customWidth="1"/>
    <col min="9226" max="9226" width="10.7109375" style="99" customWidth="1"/>
    <col min="9227" max="9464" width="9.140625" style="99" customWidth="1"/>
    <col min="9465" max="9466" width="5.57421875" style="99" customWidth="1"/>
    <col min="9467" max="9467" width="1.421875" style="99" customWidth="1"/>
    <col min="9468" max="9468" width="6.57421875" style="99" customWidth="1"/>
    <col min="9469" max="9469" width="21.57421875" style="99" customWidth="1"/>
    <col min="9470" max="9470" width="9.140625" style="99" customWidth="1"/>
    <col min="9471" max="9471" width="6.140625" style="99" customWidth="1"/>
    <col min="9472" max="9472" width="33.421875" style="99" customWidth="1"/>
    <col min="9473" max="9473" width="9.140625" style="99" customWidth="1"/>
    <col min="9474" max="9474" width="10.28125" style="99" customWidth="1"/>
    <col min="9475" max="9475" width="10.7109375" style="99" customWidth="1"/>
    <col min="9476" max="9476" width="6.7109375" style="99" customWidth="1"/>
    <col min="9477" max="9478" width="9.140625" style="99" customWidth="1"/>
    <col min="9479" max="9479" width="8.28125" style="99" customWidth="1"/>
    <col min="9480" max="9481" width="9.140625" style="99" customWidth="1"/>
    <col min="9482" max="9482" width="10.7109375" style="99" customWidth="1"/>
    <col min="9483" max="9720" width="9.140625" style="99" customWidth="1"/>
    <col min="9721" max="9722" width="5.57421875" style="99" customWidth="1"/>
    <col min="9723" max="9723" width="1.421875" style="99" customWidth="1"/>
    <col min="9724" max="9724" width="6.57421875" style="99" customWidth="1"/>
    <col min="9725" max="9725" width="21.57421875" style="99" customWidth="1"/>
    <col min="9726" max="9726" width="9.140625" style="99" customWidth="1"/>
    <col min="9727" max="9727" width="6.140625" style="99" customWidth="1"/>
    <col min="9728" max="9728" width="33.421875" style="99" customWidth="1"/>
    <col min="9729" max="9729" width="9.140625" style="99" customWidth="1"/>
    <col min="9730" max="9730" width="10.28125" style="99" customWidth="1"/>
    <col min="9731" max="9731" width="10.7109375" style="99" customWidth="1"/>
    <col min="9732" max="9732" width="6.7109375" style="99" customWidth="1"/>
    <col min="9733" max="9734" width="9.140625" style="99" customWidth="1"/>
    <col min="9735" max="9735" width="8.28125" style="99" customWidth="1"/>
    <col min="9736" max="9737" width="9.140625" style="99" customWidth="1"/>
    <col min="9738" max="9738" width="10.7109375" style="99" customWidth="1"/>
    <col min="9739" max="9976" width="9.140625" style="99" customWidth="1"/>
    <col min="9977" max="9978" width="5.57421875" style="99" customWidth="1"/>
    <col min="9979" max="9979" width="1.421875" style="99" customWidth="1"/>
    <col min="9980" max="9980" width="6.57421875" style="99" customWidth="1"/>
    <col min="9981" max="9981" width="21.57421875" style="99" customWidth="1"/>
    <col min="9982" max="9982" width="9.140625" style="99" customWidth="1"/>
    <col min="9983" max="9983" width="6.140625" style="99" customWidth="1"/>
    <col min="9984" max="9984" width="33.421875" style="99" customWidth="1"/>
    <col min="9985" max="9985" width="9.140625" style="99" customWidth="1"/>
    <col min="9986" max="9986" width="10.28125" style="99" customWidth="1"/>
    <col min="9987" max="9987" width="10.7109375" style="99" customWidth="1"/>
    <col min="9988" max="9988" width="6.7109375" style="99" customWidth="1"/>
    <col min="9989" max="9990" width="9.140625" style="99" customWidth="1"/>
    <col min="9991" max="9991" width="8.28125" style="99" customWidth="1"/>
    <col min="9992" max="9993" width="9.140625" style="99" customWidth="1"/>
    <col min="9994" max="9994" width="10.7109375" style="99" customWidth="1"/>
    <col min="9995" max="10232" width="9.140625" style="99" customWidth="1"/>
    <col min="10233" max="10234" width="5.57421875" style="99" customWidth="1"/>
    <col min="10235" max="10235" width="1.421875" style="99" customWidth="1"/>
    <col min="10236" max="10236" width="6.57421875" style="99" customWidth="1"/>
    <col min="10237" max="10237" width="21.57421875" style="99" customWidth="1"/>
    <col min="10238" max="10238" width="9.140625" style="99" customWidth="1"/>
    <col min="10239" max="10239" width="6.140625" style="99" customWidth="1"/>
    <col min="10240" max="10240" width="33.421875" style="99" customWidth="1"/>
    <col min="10241" max="10241" width="9.140625" style="99" customWidth="1"/>
    <col min="10242" max="10242" width="10.28125" style="99" customWidth="1"/>
    <col min="10243" max="10243" width="10.7109375" style="99" customWidth="1"/>
    <col min="10244" max="10244" width="6.7109375" style="99" customWidth="1"/>
    <col min="10245" max="10246" width="9.140625" style="99" customWidth="1"/>
    <col min="10247" max="10247" width="8.28125" style="99" customWidth="1"/>
    <col min="10248" max="10249" width="9.140625" style="99" customWidth="1"/>
    <col min="10250" max="10250" width="10.7109375" style="99" customWidth="1"/>
    <col min="10251" max="10488" width="9.140625" style="99" customWidth="1"/>
    <col min="10489" max="10490" width="5.57421875" style="99" customWidth="1"/>
    <col min="10491" max="10491" width="1.421875" style="99" customWidth="1"/>
    <col min="10492" max="10492" width="6.57421875" style="99" customWidth="1"/>
    <col min="10493" max="10493" width="21.57421875" style="99" customWidth="1"/>
    <col min="10494" max="10494" width="9.140625" style="99" customWidth="1"/>
    <col min="10495" max="10495" width="6.140625" style="99" customWidth="1"/>
    <col min="10496" max="10496" width="33.421875" style="99" customWidth="1"/>
    <col min="10497" max="10497" width="9.140625" style="99" customWidth="1"/>
    <col min="10498" max="10498" width="10.28125" style="99" customWidth="1"/>
    <col min="10499" max="10499" width="10.7109375" style="99" customWidth="1"/>
    <col min="10500" max="10500" width="6.7109375" style="99" customWidth="1"/>
    <col min="10501" max="10502" width="9.140625" style="99" customWidth="1"/>
    <col min="10503" max="10503" width="8.28125" style="99" customWidth="1"/>
    <col min="10504" max="10505" width="9.140625" style="99" customWidth="1"/>
    <col min="10506" max="10506" width="10.7109375" style="99" customWidth="1"/>
    <col min="10507" max="10744" width="9.140625" style="99" customWidth="1"/>
    <col min="10745" max="10746" width="5.57421875" style="99" customWidth="1"/>
    <col min="10747" max="10747" width="1.421875" style="99" customWidth="1"/>
    <col min="10748" max="10748" width="6.57421875" style="99" customWidth="1"/>
    <col min="10749" max="10749" width="21.57421875" style="99" customWidth="1"/>
    <col min="10750" max="10750" width="9.140625" style="99" customWidth="1"/>
    <col min="10751" max="10751" width="6.140625" style="99" customWidth="1"/>
    <col min="10752" max="10752" width="33.421875" style="99" customWidth="1"/>
    <col min="10753" max="10753" width="9.140625" style="99" customWidth="1"/>
    <col min="10754" max="10754" width="10.28125" style="99" customWidth="1"/>
    <col min="10755" max="10755" width="10.7109375" style="99" customWidth="1"/>
    <col min="10756" max="10756" width="6.7109375" style="99" customWidth="1"/>
    <col min="10757" max="10758" width="9.140625" style="99" customWidth="1"/>
    <col min="10759" max="10759" width="8.28125" style="99" customWidth="1"/>
    <col min="10760" max="10761" width="9.140625" style="99" customWidth="1"/>
    <col min="10762" max="10762" width="10.7109375" style="99" customWidth="1"/>
    <col min="10763" max="11000" width="9.140625" style="99" customWidth="1"/>
    <col min="11001" max="11002" width="5.57421875" style="99" customWidth="1"/>
    <col min="11003" max="11003" width="1.421875" style="99" customWidth="1"/>
    <col min="11004" max="11004" width="6.57421875" style="99" customWidth="1"/>
    <col min="11005" max="11005" width="21.57421875" style="99" customWidth="1"/>
    <col min="11006" max="11006" width="9.140625" style="99" customWidth="1"/>
    <col min="11007" max="11007" width="6.140625" style="99" customWidth="1"/>
    <col min="11008" max="11008" width="33.421875" style="99" customWidth="1"/>
    <col min="11009" max="11009" width="9.140625" style="99" customWidth="1"/>
    <col min="11010" max="11010" width="10.28125" style="99" customWidth="1"/>
    <col min="11011" max="11011" width="10.7109375" style="99" customWidth="1"/>
    <col min="11012" max="11012" width="6.7109375" style="99" customWidth="1"/>
    <col min="11013" max="11014" width="9.140625" style="99" customWidth="1"/>
    <col min="11015" max="11015" width="8.28125" style="99" customWidth="1"/>
    <col min="11016" max="11017" width="9.140625" style="99" customWidth="1"/>
    <col min="11018" max="11018" width="10.7109375" style="99" customWidth="1"/>
    <col min="11019" max="11256" width="9.140625" style="99" customWidth="1"/>
    <col min="11257" max="11258" width="5.57421875" style="99" customWidth="1"/>
    <col min="11259" max="11259" width="1.421875" style="99" customWidth="1"/>
    <col min="11260" max="11260" width="6.57421875" style="99" customWidth="1"/>
    <col min="11261" max="11261" width="21.57421875" style="99" customWidth="1"/>
    <col min="11262" max="11262" width="9.140625" style="99" customWidth="1"/>
    <col min="11263" max="11263" width="6.140625" style="99" customWidth="1"/>
    <col min="11264" max="11264" width="33.421875" style="99" customWidth="1"/>
    <col min="11265" max="11265" width="9.140625" style="99" customWidth="1"/>
    <col min="11266" max="11266" width="10.28125" style="99" customWidth="1"/>
    <col min="11267" max="11267" width="10.7109375" style="99" customWidth="1"/>
    <col min="11268" max="11268" width="6.7109375" style="99" customWidth="1"/>
    <col min="11269" max="11270" width="9.140625" style="99" customWidth="1"/>
    <col min="11271" max="11271" width="8.28125" style="99" customWidth="1"/>
    <col min="11272" max="11273" width="9.140625" style="99" customWidth="1"/>
    <col min="11274" max="11274" width="10.7109375" style="99" customWidth="1"/>
    <col min="11275" max="11512" width="9.140625" style="99" customWidth="1"/>
    <col min="11513" max="11514" width="5.57421875" style="99" customWidth="1"/>
    <col min="11515" max="11515" width="1.421875" style="99" customWidth="1"/>
    <col min="11516" max="11516" width="6.57421875" style="99" customWidth="1"/>
    <col min="11517" max="11517" width="21.57421875" style="99" customWidth="1"/>
    <col min="11518" max="11518" width="9.140625" style="99" customWidth="1"/>
    <col min="11519" max="11519" width="6.140625" style="99" customWidth="1"/>
    <col min="11520" max="11520" width="33.421875" style="99" customWidth="1"/>
    <col min="11521" max="11521" width="9.140625" style="99" customWidth="1"/>
    <col min="11522" max="11522" width="10.28125" style="99" customWidth="1"/>
    <col min="11523" max="11523" width="10.7109375" style="99" customWidth="1"/>
    <col min="11524" max="11524" width="6.7109375" style="99" customWidth="1"/>
    <col min="11525" max="11526" width="9.140625" style="99" customWidth="1"/>
    <col min="11527" max="11527" width="8.28125" style="99" customWidth="1"/>
    <col min="11528" max="11529" width="9.140625" style="99" customWidth="1"/>
    <col min="11530" max="11530" width="10.7109375" style="99" customWidth="1"/>
    <col min="11531" max="11768" width="9.140625" style="99" customWidth="1"/>
    <col min="11769" max="11770" width="5.57421875" style="99" customWidth="1"/>
    <col min="11771" max="11771" width="1.421875" style="99" customWidth="1"/>
    <col min="11772" max="11772" width="6.57421875" style="99" customWidth="1"/>
    <col min="11773" max="11773" width="21.57421875" style="99" customWidth="1"/>
    <col min="11774" max="11774" width="9.140625" style="99" customWidth="1"/>
    <col min="11775" max="11775" width="6.140625" style="99" customWidth="1"/>
    <col min="11776" max="11776" width="33.421875" style="99" customWidth="1"/>
    <col min="11777" max="11777" width="9.140625" style="99" customWidth="1"/>
    <col min="11778" max="11778" width="10.28125" style="99" customWidth="1"/>
    <col min="11779" max="11779" width="10.7109375" style="99" customWidth="1"/>
    <col min="11780" max="11780" width="6.7109375" style="99" customWidth="1"/>
    <col min="11781" max="11782" width="9.140625" style="99" customWidth="1"/>
    <col min="11783" max="11783" width="8.28125" style="99" customWidth="1"/>
    <col min="11784" max="11785" width="9.140625" style="99" customWidth="1"/>
    <col min="11786" max="11786" width="10.7109375" style="99" customWidth="1"/>
    <col min="11787" max="12024" width="9.140625" style="99" customWidth="1"/>
    <col min="12025" max="12026" width="5.57421875" style="99" customWidth="1"/>
    <col min="12027" max="12027" width="1.421875" style="99" customWidth="1"/>
    <col min="12028" max="12028" width="6.57421875" style="99" customWidth="1"/>
    <col min="12029" max="12029" width="21.57421875" style="99" customWidth="1"/>
    <col min="12030" max="12030" width="9.140625" style="99" customWidth="1"/>
    <col min="12031" max="12031" width="6.140625" style="99" customWidth="1"/>
    <col min="12032" max="12032" width="33.421875" style="99" customWidth="1"/>
    <col min="12033" max="12033" width="9.140625" style="99" customWidth="1"/>
    <col min="12034" max="12034" width="10.28125" style="99" customWidth="1"/>
    <col min="12035" max="12035" width="10.7109375" style="99" customWidth="1"/>
    <col min="12036" max="12036" width="6.7109375" style="99" customWidth="1"/>
    <col min="12037" max="12038" width="9.140625" style="99" customWidth="1"/>
    <col min="12039" max="12039" width="8.28125" style="99" customWidth="1"/>
    <col min="12040" max="12041" width="9.140625" style="99" customWidth="1"/>
    <col min="12042" max="12042" width="10.7109375" style="99" customWidth="1"/>
    <col min="12043" max="12280" width="9.140625" style="99" customWidth="1"/>
    <col min="12281" max="12282" width="5.57421875" style="99" customWidth="1"/>
    <col min="12283" max="12283" width="1.421875" style="99" customWidth="1"/>
    <col min="12284" max="12284" width="6.57421875" style="99" customWidth="1"/>
    <col min="12285" max="12285" width="21.57421875" style="99" customWidth="1"/>
    <col min="12286" max="12286" width="9.140625" style="99" customWidth="1"/>
    <col min="12287" max="12287" width="6.140625" style="99" customWidth="1"/>
    <col min="12288" max="12288" width="33.421875" style="99" customWidth="1"/>
    <col min="12289" max="12289" width="9.140625" style="99" customWidth="1"/>
    <col min="12290" max="12290" width="10.28125" style="99" customWidth="1"/>
    <col min="12291" max="12291" width="10.7109375" style="99" customWidth="1"/>
    <col min="12292" max="12292" width="6.7109375" style="99" customWidth="1"/>
    <col min="12293" max="12294" width="9.140625" style="99" customWidth="1"/>
    <col min="12295" max="12295" width="8.28125" style="99" customWidth="1"/>
    <col min="12296" max="12297" width="9.140625" style="99" customWidth="1"/>
    <col min="12298" max="12298" width="10.7109375" style="99" customWidth="1"/>
    <col min="12299" max="12536" width="9.140625" style="99" customWidth="1"/>
    <col min="12537" max="12538" width="5.57421875" style="99" customWidth="1"/>
    <col min="12539" max="12539" width="1.421875" style="99" customWidth="1"/>
    <col min="12540" max="12540" width="6.57421875" style="99" customWidth="1"/>
    <col min="12541" max="12541" width="21.57421875" style="99" customWidth="1"/>
    <col min="12542" max="12542" width="9.140625" style="99" customWidth="1"/>
    <col min="12543" max="12543" width="6.140625" style="99" customWidth="1"/>
    <col min="12544" max="12544" width="33.421875" style="99" customWidth="1"/>
    <col min="12545" max="12545" width="9.140625" style="99" customWidth="1"/>
    <col min="12546" max="12546" width="10.28125" style="99" customWidth="1"/>
    <col min="12547" max="12547" width="10.7109375" style="99" customWidth="1"/>
    <col min="12548" max="12548" width="6.7109375" style="99" customWidth="1"/>
    <col min="12549" max="12550" width="9.140625" style="99" customWidth="1"/>
    <col min="12551" max="12551" width="8.28125" style="99" customWidth="1"/>
    <col min="12552" max="12553" width="9.140625" style="99" customWidth="1"/>
    <col min="12554" max="12554" width="10.7109375" style="99" customWidth="1"/>
    <col min="12555" max="12792" width="9.140625" style="99" customWidth="1"/>
    <col min="12793" max="12794" width="5.57421875" style="99" customWidth="1"/>
    <col min="12795" max="12795" width="1.421875" style="99" customWidth="1"/>
    <col min="12796" max="12796" width="6.57421875" style="99" customWidth="1"/>
    <col min="12797" max="12797" width="21.57421875" style="99" customWidth="1"/>
    <col min="12798" max="12798" width="9.140625" style="99" customWidth="1"/>
    <col min="12799" max="12799" width="6.140625" style="99" customWidth="1"/>
    <col min="12800" max="12800" width="33.421875" style="99" customWidth="1"/>
    <col min="12801" max="12801" width="9.140625" style="99" customWidth="1"/>
    <col min="12802" max="12802" width="10.28125" style="99" customWidth="1"/>
    <col min="12803" max="12803" width="10.7109375" style="99" customWidth="1"/>
    <col min="12804" max="12804" width="6.7109375" style="99" customWidth="1"/>
    <col min="12805" max="12806" width="9.140625" style="99" customWidth="1"/>
    <col min="12807" max="12807" width="8.28125" style="99" customWidth="1"/>
    <col min="12808" max="12809" width="9.140625" style="99" customWidth="1"/>
    <col min="12810" max="12810" width="10.7109375" style="99" customWidth="1"/>
    <col min="12811" max="13048" width="9.140625" style="99" customWidth="1"/>
    <col min="13049" max="13050" width="5.57421875" style="99" customWidth="1"/>
    <col min="13051" max="13051" width="1.421875" style="99" customWidth="1"/>
    <col min="13052" max="13052" width="6.57421875" style="99" customWidth="1"/>
    <col min="13053" max="13053" width="21.57421875" style="99" customWidth="1"/>
    <col min="13054" max="13054" width="9.140625" style="99" customWidth="1"/>
    <col min="13055" max="13055" width="6.140625" style="99" customWidth="1"/>
    <col min="13056" max="13056" width="33.421875" style="99" customWidth="1"/>
    <col min="13057" max="13057" width="9.140625" style="99" customWidth="1"/>
    <col min="13058" max="13058" width="10.28125" style="99" customWidth="1"/>
    <col min="13059" max="13059" width="10.7109375" style="99" customWidth="1"/>
    <col min="13060" max="13060" width="6.7109375" style="99" customWidth="1"/>
    <col min="13061" max="13062" width="9.140625" style="99" customWidth="1"/>
    <col min="13063" max="13063" width="8.28125" style="99" customWidth="1"/>
    <col min="13064" max="13065" width="9.140625" style="99" customWidth="1"/>
    <col min="13066" max="13066" width="10.7109375" style="99" customWidth="1"/>
    <col min="13067" max="13304" width="9.140625" style="99" customWidth="1"/>
    <col min="13305" max="13306" width="5.57421875" style="99" customWidth="1"/>
    <col min="13307" max="13307" width="1.421875" style="99" customWidth="1"/>
    <col min="13308" max="13308" width="6.57421875" style="99" customWidth="1"/>
    <col min="13309" max="13309" width="21.57421875" style="99" customWidth="1"/>
    <col min="13310" max="13310" width="9.140625" style="99" customWidth="1"/>
    <col min="13311" max="13311" width="6.140625" style="99" customWidth="1"/>
    <col min="13312" max="13312" width="33.421875" style="99" customWidth="1"/>
    <col min="13313" max="13313" width="9.140625" style="99" customWidth="1"/>
    <col min="13314" max="13314" width="10.28125" style="99" customWidth="1"/>
    <col min="13315" max="13315" width="10.7109375" style="99" customWidth="1"/>
    <col min="13316" max="13316" width="6.7109375" style="99" customWidth="1"/>
    <col min="13317" max="13318" width="9.140625" style="99" customWidth="1"/>
    <col min="13319" max="13319" width="8.28125" style="99" customWidth="1"/>
    <col min="13320" max="13321" width="9.140625" style="99" customWidth="1"/>
    <col min="13322" max="13322" width="10.7109375" style="99" customWidth="1"/>
    <col min="13323" max="13560" width="9.140625" style="99" customWidth="1"/>
    <col min="13561" max="13562" width="5.57421875" style="99" customWidth="1"/>
    <col min="13563" max="13563" width="1.421875" style="99" customWidth="1"/>
    <col min="13564" max="13564" width="6.57421875" style="99" customWidth="1"/>
    <col min="13565" max="13565" width="21.57421875" style="99" customWidth="1"/>
    <col min="13566" max="13566" width="9.140625" style="99" customWidth="1"/>
    <col min="13567" max="13567" width="6.140625" style="99" customWidth="1"/>
    <col min="13568" max="13568" width="33.421875" style="99" customWidth="1"/>
    <col min="13569" max="13569" width="9.140625" style="99" customWidth="1"/>
    <col min="13570" max="13570" width="10.28125" style="99" customWidth="1"/>
    <col min="13571" max="13571" width="10.7109375" style="99" customWidth="1"/>
    <col min="13572" max="13572" width="6.7109375" style="99" customWidth="1"/>
    <col min="13573" max="13574" width="9.140625" style="99" customWidth="1"/>
    <col min="13575" max="13575" width="8.28125" style="99" customWidth="1"/>
    <col min="13576" max="13577" width="9.140625" style="99" customWidth="1"/>
    <col min="13578" max="13578" width="10.7109375" style="99" customWidth="1"/>
    <col min="13579" max="13816" width="9.140625" style="99" customWidth="1"/>
    <col min="13817" max="13818" width="5.57421875" style="99" customWidth="1"/>
    <col min="13819" max="13819" width="1.421875" style="99" customWidth="1"/>
    <col min="13820" max="13820" width="6.57421875" style="99" customWidth="1"/>
    <col min="13821" max="13821" width="21.57421875" style="99" customWidth="1"/>
    <col min="13822" max="13822" width="9.140625" style="99" customWidth="1"/>
    <col min="13823" max="13823" width="6.140625" style="99" customWidth="1"/>
    <col min="13824" max="13824" width="33.421875" style="99" customWidth="1"/>
    <col min="13825" max="13825" width="9.140625" style="99" customWidth="1"/>
    <col min="13826" max="13826" width="10.28125" style="99" customWidth="1"/>
    <col min="13827" max="13827" width="10.7109375" style="99" customWidth="1"/>
    <col min="13828" max="13828" width="6.7109375" style="99" customWidth="1"/>
    <col min="13829" max="13830" width="9.140625" style="99" customWidth="1"/>
    <col min="13831" max="13831" width="8.28125" style="99" customWidth="1"/>
    <col min="13832" max="13833" width="9.140625" style="99" customWidth="1"/>
    <col min="13834" max="13834" width="10.7109375" style="99" customWidth="1"/>
    <col min="13835" max="14072" width="9.140625" style="99" customWidth="1"/>
    <col min="14073" max="14074" width="5.57421875" style="99" customWidth="1"/>
    <col min="14075" max="14075" width="1.421875" style="99" customWidth="1"/>
    <col min="14076" max="14076" width="6.57421875" style="99" customWidth="1"/>
    <col min="14077" max="14077" width="21.57421875" style="99" customWidth="1"/>
    <col min="14078" max="14078" width="9.140625" style="99" customWidth="1"/>
    <col min="14079" max="14079" width="6.140625" style="99" customWidth="1"/>
    <col min="14080" max="14080" width="33.421875" style="99" customWidth="1"/>
    <col min="14081" max="14081" width="9.140625" style="99" customWidth="1"/>
    <col min="14082" max="14082" width="10.28125" style="99" customWidth="1"/>
    <col min="14083" max="14083" width="10.7109375" style="99" customWidth="1"/>
    <col min="14084" max="14084" width="6.7109375" style="99" customWidth="1"/>
    <col min="14085" max="14086" width="9.140625" style="99" customWidth="1"/>
    <col min="14087" max="14087" width="8.28125" style="99" customWidth="1"/>
    <col min="14088" max="14089" width="9.140625" style="99" customWidth="1"/>
    <col min="14090" max="14090" width="10.7109375" style="99" customWidth="1"/>
    <col min="14091" max="14328" width="9.140625" style="99" customWidth="1"/>
    <col min="14329" max="14330" width="5.57421875" style="99" customWidth="1"/>
    <col min="14331" max="14331" width="1.421875" style="99" customWidth="1"/>
    <col min="14332" max="14332" width="6.57421875" style="99" customWidth="1"/>
    <col min="14333" max="14333" width="21.57421875" style="99" customWidth="1"/>
    <col min="14334" max="14334" width="9.140625" style="99" customWidth="1"/>
    <col min="14335" max="14335" width="6.140625" style="99" customWidth="1"/>
    <col min="14336" max="14336" width="33.421875" style="99" customWidth="1"/>
    <col min="14337" max="14337" width="9.140625" style="99" customWidth="1"/>
    <col min="14338" max="14338" width="10.28125" style="99" customWidth="1"/>
    <col min="14339" max="14339" width="10.7109375" style="99" customWidth="1"/>
    <col min="14340" max="14340" width="6.7109375" style="99" customWidth="1"/>
    <col min="14341" max="14342" width="9.140625" style="99" customWidth="1"/>
    <col min="14343" max="14343" width="8.28125" style="99" customWidth="1"/>
    <col min="14344" max="14345" width="9.140625" style="99" customWidth="1"/>
    <col min="14346" max="14346" width="10.7109375" style="99" customWidth="1"/>
    <col min="14347" max="14584" width="9.140625" style="99" customWidth="1"/>
    <col min="14585" max="14586" width="5.57421875" style="99" customWidth="1"/>
    <col min="14587" max="14587" width="1.421875" style="99" customWidth="1"/>
    <col min="14588" max="14588" width="6.57421875" style="99" customWidth="1"/>
    <col min="14589" max="14589" width="21.57421875" style="99" customWidth="1"/>
    <col min="14590" max="14590" width="9.140625" style="99" customWidth="1"/>
    <col min="14591" max="14591" width="6.140625" style="99" customWidth="1"/>
    <col min="14592" max="14592" width="33.421875" style="99" customWidth="1"/>
    <col min="14593" max="14593" width="9.140625" style="99" customWidth="1"/>
    <col min="14594" max="14594" width="10.28125" style="99" customWidth="1"/>
    <col min="14595" max="14595" width="10.7109375" style="99" customWidth="1"/>
    <col min="14596" max="14596" width="6.7109375" style="99" customWidth="1"/>
    <col min="14597" max="14598" width="9.140625" style="99" customWidth="1"/>
    <col min="14599" max="14599" width="8.28125" style="99" customWidth="1"/>
    <col min="14600" max="14601" width="9.140625" style="99" customWidth="1"/>
    <col min="14602" max="14602" width="10.7109375" style="99" customWidth="1"/>
    <col min="14603" max="14840" width="9.140625" style="99" customWidth="1"/>
    <col min="14841" max="14842" width="5.57421875" style="99" customWidth="1"/>
    <col min="14843" max="14843" width="1.421875" style="99" customWidth="1"/>
    <col min="14844" max="14844" width="6.57421875" style="99" customWidth="1"/>
    <col min="14845" max="14845" width="21.57421875" style="99" customWidth="1"/>
    <col min="14846" max="14846" width="9.140625" style="99" customWidth="1"/>
    <col min="14847" max="14847" width="6.140625" style="99" customWidth="1"/>
    <col min="14848" max="14848" width="33.421875" style="99" customWidth="1"/>
    <col min="14849" max="14849" width="9.140625" style="99" customWidth="1"/>
    <col min="14850" max="14850" width="10.28125" style="99" customWidth="1"/>
    <col min="14851" max="14851" width="10.7109375" style="99" customWidth="1"/>
    <col min="14852" max="14852" width="6.7109375" style="99" customWidth="1"/>
    <col min="14853" max="14854" width="9.140625" style="99" customWidth="1"/>
    <col min="14855" max="14855" width="8.28125" style="99" customWidth="1"/>
    <col min="14856" max="14857" width="9.140625" style="99" customWidth="1"/>
    <col min="14858" max="14858" width="10.7109375" style="99" customWidth="1"/>
    <col min="14859" max="15096" width="9.140625" style="99" customWidth="1"/>
    <col min="15097" max="15098" width="5.57421875" style="99" customWidth="1"/>
    <col min="15099" max="15099" width="1.421875" style="99" customWidth="1"/>
    <col min="15100" max="15100" width="6.57421875" style="99" customWidth="1"/>
    <col min="15101" max="15101" width="21.57421875" style="99" customWidth="1"/>
    <col min="15102" max="15102" width="9.140625" style="99" customWidth="1"/>
    <col min="15103" max="15103" width="6.140625" style="99" customWidth="1"/>
    <col min="15104" max="15104" width="33.421875" style="99" customWidth="1"/>
    <col min="15105" max="15105" width="9.140625" style="99" customWidth="1"/>
    <col min="15106" max="15106" width="10.28125" style="99" customWidth="1"/>
    <col min="15107" max="15107" width="10.7109375" style="99" customWidth="1"/>
    <col min="15108" max="15108" width="6.7109375" style="99" customWidth="1"/>
    <col min="15109" max="15110" width="9.140625" style="99" customWidth="1"/>
    <col min="15111" max="15111" width="8.28125" style="99" customWidth="1"/>
    <col min="15112" max="15113" width="9.140625" style="99" customWidth="1"/>
    <col min="15114" max="15114" width="10.7109375" style="99" customWidth="1"/>
    <col min="15115" max="15352" width="9.140625" style="99" customWidth="1"/>
    <col min="15353" max="15354" width="5.57421875" style="99" customWidth="1"/>
    <col min="15355" max="15355" width="1.421875" style="99" customWidth="1"/>
    <col min="15356" max="15356" width="6.57421875" style="99" customWidth="1"/>
    <col min="15357" max="15357" width="21.57421875" style="99" customWidth="1"/>
    <col min="15358" max="15358" width="9.140625" style="99" customWidth="1"/>
    <col min="15359" max="15359" width="6.140625" style="99" customWidth="1"/>
    <col min="15360" max="15360" width="33.421875" style="99" customWidth="1"/>
    <col min="15361" max="15361" width="9.140625" style="99" customWidth="1"/>
    <col min="15362" max="15362" width="10.28125" style="99" customWidth="1"/>
    <col min="15363" max="15363" width="10.7109375" style="99" customWidth="1"/>
    <col min="15364" max="15364" width="6.7109375" style="99" customWidth="1"/>
    <col min="15365" max="15366" width="9.140625" style="99" customWidth="1"/>
    <col min="15367" max="15367" width="8.28125" style="99" customWidth="1"/>
    <col min="15368" max="15369" width="9.140625" style="99" customWidth="1"/>
    <col min="15370" max="15370" width="10.7109375" style="99" customWidth="1"/>
    <col min="15371" max="15608" width="9.140625" style="99" customWidth="1"/>
    <col min="15609" max="15610" width="5.57421875" style="99" customWidth="1"/>
    <col min="15611" max="15611" width="1.421875" style="99" customWidth="1"/>
    <col min="15612" max="15612" width="6.57421875" style="99" customWidth="1"/>
    <col min="15613" max="15613" width="21.57421875" style="99" customWidth="1"/>
    <col min="15614" max="15614" width="9.140625" style="99" customWidth="1"/>
    <col min="15615" max="15615" width="6.140625" style="99" customWidth="1"/>
    <col min="15616" max="15616" width="33.421875" style="99" customWidth="1"/>
    <col min="15617" max="15617" width="9.140625" style="99" customWidth="1"/>
    <col min="15618" max="15618" width="10.28125" style="99" customWidth="1"/>
    <col min="15619" max="15619" width="10.7109375" style="99" customWidth="1"/>
    <col min="15620" max="15620" width="6.7109375" style="99" customWidth="1"/>
    <col min="15621" max="15622" width="9.140625" style="99" customWidth="1"/>
    <col min="15623" max="15623" width="8.28125" style="99" customWidth="1"/>
    <col min="15624" max="15625" width="9.140625" style="99" customWidth="1"/>
    <col min="15626" max="15626" width="10.7109375" style="99" customWidth="1"/>
    <col min="15627" max="15864" width="9.140625" style="99" customWidth="1"/>
    <col min="15865" max="15866" width="5.57421875" style="99" customWidth="1"/>
    <col min="15867" max="15867" width="1.421875" style="99" customWidth="1"/>
    <col min="15868" max="15868" width="6.57421875" style="99" customWidth="1"/>
    <col min="15869" max="15869" width="21.57421875" style="99" customWidth="1"/>
    <col min="15870" max="15870" width="9.140625" style="99" customWidth="1"/>
    <col min="15871" max="15871" width="6.140625" style="99" customWidth="1"/>
    <col min="15872" max="15872" width="33.421875" style="99" customWidth="1"/>
    <col min="15873" max="15873" width="9.140625" style="99" customWidth="1"/>
    <col min="15874" max="15874" width="10.28125" style="99" customWidth="1"/>
    <col min="15875" max="15875" width="10.7109375" style="99" customWidth="1"/>
    <col min="15876" max="15876" width="6.7109375" style="99" customWidth="1"/>
    <col min="15877" max="15878" width="9.140625" style="99" customWidth="1"/>
    <col min="15879" max="15879" width="8.28125" style="99" customWidth="1"/>
    <col min="15880" max="15881" width="9.140625" style="99" customWidth="1"/>
    <col min="15882" max="15882" width="10.7109375" style="99" customWidth="1"/>
    <col min="15883" max="16120" width="9.140625" style="99" customWidth="1"/>
    <col min="16121" max="16122" width="5.57421875" style="99" customWidth="1"/>
    <col min="16123" max="16123" width="1.421875" style="99" customWidth="1"/>
    <col min="16124" max="16124" width="6.57421875" style="99" customWidth="1"/>
    <col min="16125" max="16125" width="21.57421875" style="99" customWidth="1"/>
    <col min="16126" max="16126" width="9.140625" style="99" customWidth="1"/>
    <col min="16127" max="16127" width="6.140625" style="99" customWidth="1"/>
    <col min="16128" max="16128" width="33.421875" style="99" customWidth="1"/>
    <col min="16129" max="16129" width="9.140625" style="99" customWidth="1"/>
    <col min="16130" max="16130" width="10.28125" style="99" customWidth="1"/>
    <col min="16131" max="16131" width="10.7109375" style="99" customWidth="1"/>
    <col min="16132" max="16132" width="6.7109375" style="99" customWidth="1"/>
    <col min="16133" max="16134" width="9.140625" style="99" customWidth="1"/>
    <col min="16135" max="16135" width="8.28125" style="99" customWidth="1"/>
    <col min="16136" max="16137" width="9.140625" style="99" customWidth="1"/>
    <col min="16138" max="16138" width="10.7109375" style="99" customWidth="1"/>
    <col min="16139" max="16384" width="9.140625" style="99" customWidth="1"/>
  </cols>
  <sheetData>
    <row r="1" ht="11.25" customHeight="1">
      <c r="A1" s="98"/>
    </row>
    <row r="2" ht="11.25" customHeight="1">
      <c r="A2" s="98"/>
    </row>
    <row r="3" spans="1:3" ht="11.25" customHeight="1">
      <c r="A3" s="98"/>
      <c r="C3" s="47" t="s">
        <v>542</v>
      </c>
    </row>
    <row r="4" spans="1:3" ht="11.25" customHeight="1">
      <c r="A4" s="98"/>
      <c r="C4" s="47" t="s">
        <v>543</v>
      </c>
    </row>
    <row r="5" spans="1:3" ht="11.25" customHeight="1">
      <c r="A5" s="98"/>
      <c r="C5" s="59"/>
    </row>
    <row r="6" ht="15" customHeight="1">
      <c r="C6" s="60" t="s">
        <v>1584</v>
      </c>
    </row>
    <row r="7" spans="3:17" ht="15" customHeight="1">
      <c r="C7" s="240" t="s">
        <v>1619</v>
      </c>
      <c r="Q7" s="99"/>
    </row>
    <row r="8" spans="1:35" ht="12" customHeight="1">
      <c r="A8" s="117"/>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4:35" ht="12" customHeight="1">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ht="24" customHeight="1">
      <c r="A10" s="117"/>
      <c r="C10" s="119"/>
      <c r="D10" s="120" t="s">
        <v>85</v>
      </c>
      <c r="E10" s="120" t="s">
        <v>87</v>
      </c>
      <c r="F10" s="122" t="s">
        <v>394</v>
      </c>
      <c r="G10" s="120" t="s">
        <v>82</v>
      </c>
      <c r="H10" s="122" t="s">
        <v>390</v>
      </c>
      <c r="I10" s="120" t="s">
        <v>86</v>
      </c>
      <c r="J10" s="121" t="s">
        <v>321</v>
      </c>
      <c r="K10" s="120" t="s">
        <v>534</v>
      </c>
      <c r="L10" s="120" t="s">
        <v>536</v>
      </c>
      <c r="M10" s="122" t="s">
        <v>391</v>
      </c>
      <c r="N10" s="122" t="s">
        <v>393</v>
      </c>
      <c r="O10" s="122" t="s">
        <v>91</v>
      </c>
      <c r="P10" s="121" t="s">
        <v>90</v>
      </c>
      <c r="Q10" s="120" t="s">
        <v>88</v>
      </c>
      <c r="R10" s="120" t="s">
        <v>89</v>
      </c>
      <c r="S10" s="120" t="s">
        <v>81</v>
      </c>
      <c r="T10" s="120" t="s">
        <v>535</v>
      </c>
      <c r="U10" s="120" t="s">
        <v>84</v>
      </c>
      <c r="V10" s="120" t="s">
        <v>537</v>
      </c>
      <c r="W10" s="122" t="s">
        <v>389</v>
      </c>
      <c r="X10" s="120" t="s">
        <v>395</v>
      </c>
      <c r="Y10" s="122" t="s">
        <v>392</v>
      </c>
      <c r="Z10" s="122" t="s">
        <v>539</v>
      </c>
      <c r="AA10" s="120" t="s">
        <v>538</v>
      </c>
      <c r="AB10" s="122" t="s">
        <v>92</v>
      </c>
      <c r="AC10" s="120" t="s">
        <v>83</v>
      </c>
      <c r="AD10" s="122" t="s">
        <v>337</v>
      </c>
      <c r="AE10" s="125" t="s">
        <v>134</v>
      </c>
      <c r="AF10" s="123" t="s">
        <v>467</v>
      </c>
      <c r="AG10" s="126" t="s">
        <v>449</v>
      </c>
      <c r="AH10" s="124" t="s">
        <v>277</v>
      </c>
      <c r="AI10" s="125" t="s">
        <v>450</v>
      </c>
    </row>
    <row r="11" spans="1:35" s="103" customFormat="1" ht="12" customHeight="1">
      <c r="A11" s="117"/>
      <c r="C11" s="127" t="s">
        <v>736</v>
      </c>
      <c r="D11" s="132"/>
      <c r="E11" s="132"/>
      <c r="F11" s="132"/>
      <c r="G11" s="132">
        <v>0</v>
      </c>
      <c r="H11" s="132">
        <v>0</v>
      </c>
      <c r="I11" s="132"/>
      <c r="J11" s="132"/>
      <c r="K11" s="132">
        <v>0</v>
      </c>
      <c r="L11" s="132"/>
      <c r="M11" s="132"/>
      <c r="N11" s="132"/>
      <c r="O11" s="132"/>
      <c r="P11" s="132">
        <v>0</v>
      </c>
      <c r="Q11" s="132">
        <v>0</v>
      </c>
      <c r="R11" s="132">
        <v>0</v>
      </c>
      <c r="S11" s="132">
        <v>0</v>
      </c>
      <c r="T11" s="132"/>
      <c r="U11" s="132">
        <v>0</v>
      </c>
      <c r="V11" s="132"/>
      <c r="W11" s="132">
        <v>0</v>
      </c>
      <c r="X11" s="132">
        <v>0</v>
      </c>
      <c r="Y11" s="132"/>
      <c r="Z11" s="132">
        <v>0</v>
      </c>
      <c r="AA11" s="132"/>
      <c r="AB11" s="132">
        <v>0</v>
      </c>
      <c r="AC11" s="132"/>
      <c r="AD11" s="132"/>
      <c r="AE11" s="132"/>
      <c r="AF11" s="132"/>
      <c r="AG11" s="132">
        <v>0</v>
      </c>
      <c r="AH11" s="132"/>
      <c r="AI11" s="132"/>
    </row>
    <row r="12" spans="1:35" s="103" customFormat="1" ht="12" customHeight="1">
      <c r="A12" s="128"/>
      <c r="C12" s="127" t="s">
        <v>737</v>
      </c>
      <c r="D12" s="132"/>
      <c r="E12" s="132"/>
      <c r="F12" s="132"/>
      <c r="G12" s="132">
        <v>7.7613398349214755</v>
      </c>
      <c r="H12" s="132">
        <v>2.9097645139873607</v>
      </c>
      <c r="I12" s="132"/>
      <c r="J12" s="132"/>
      <c r="K12" s="132">
        <v>1.6125934635671377</v>
      </c>
      <c r="L12" s="132"/>
      <c r="M12" s="132"/>
      <c r="N12" s="132"/>
      <c r="O12" s="132"/>
      <c r="P12" s="132">
        <v>3.997034704655055</v>
      </c>
      <c r="Q12" s="132">
        <v>0</v>
      </c>
      <c r="R12" s="132">
        <v>0</v>
      </c>
      <c r="S12" s="132">
        <v>0</v>
      </c>
      <c r="T12" s="132"/>
      <c r="U12" s="132">
        <v>0</v>
      </c>
      <c r="V12" s="132"/>
      <c r="W12" s="132">
        <v>0.045900805605039174</v>
      </c>
      <c r="X12" s="132">
        <v>6.2265570466699804</v>
      </c>
      <c r="Y12" s="132"/>
      <c r="Z12" s="132">
        <v>0.05173059533638338</v>
      </c>
      <c r="AA12" s="132"/>
      <c r="AB12" s="132">
        <v>0</v>
      </c>
      <c r="AC12" s="132"/>
      <c r="AD12" s="132"/>
      <c r="AE12" s="132"/>
      <c r="AF12" s="132"/>
      <c r="AG12" s="132">
        <v>0.0497007023703259</v>
      </c>
      <c r="AH12" s="132"/>
      <c r="AI12" s="132"/>
    </row>
    <row r="13" spans="1:35" s="103" customFormat="1" ht="12" customHeight="1">
      <c r="A13" s="128"/>
      <c r="C13" s="127" t="s">
        <v>738</v>
      </c>
      <c r="D13" s="132"/>
      <c r="E13" s="132"/>
      <c r="F13" s="132"/>
      <c r="G13" s="132">
        <v>117.28253870459451</v>
      </c>
      <c r="H13" s="132">
        <v>175.07450326215914</v>
      </c>
      <c r="I13" s="132"/>
      <c r="J13" s="132"/>
      <c r="K13" s="132">
        <v>86.91012536494163</v>
      </c>
      <c r="L13" s="132"/>
      <c r="M13" s="132"/>
      <c r="N13" s="132"/>
      <c r="O13" s="132"/>
      <c r="P13" s="132">
        <v>60.53144930508362</v>
      </c>
      <c r="Q13" s="132">
        <v>72.16824403522197</v>
      </c>
      <c r="R13" s="132">
        <v>236.05713019098104</v>
      </c>
      <c r="S13" s="132">
        <v>23.16</v>
      </c>
      <c r="T13" s="132"/>
      <c r="U13" s="132">
        <v>74.45428955847468</v>
      </c>
      <c r="V13" s="132"/>
      <c r="W13" s="132">
        <v>38.33651448177224</v>
      </c>
      <c r="X13" s="132">
        <v>23.329811072270026</v>
      </c>
      <c r="Y13" s="132"/>
      <c r="Z13" s="132">
        <v>3.842540857531396</v>
      </c>
      <c r="AA13" s="132"/>
      <c r="AB13" s="132">
        <v>0.3006505325898914</v>
      </c>
      <c r="AC13" s="132"/>
      <c r="AD13" s="132"/>
      <c r="AE13" s="132"/>
      <c r="AF13" s="132"/>
      <c r="AG13" s="132">
        <v>70.37142771123483</v>
      </c>
      <c r="AH13" s="132"/>
      <c r="AI13" s="132"/>
    </row>
    <row r="14" spans="3:35" ht="12" customHeight="1">
      <c r="C14" s="104" t="s">
        <v>532</v>
      </c>
      <c r="D14" s="132">
        <v>112.7</v>
      </c>
      <c r="E14" s="132">
        <v>80.88</v>
      </c>
      <c r="F14" s="132">
        <v>75.8</v>
      </c>
      <c r="G14" s="132">
        <v>65.17</v>
      </c>
      <c r="H14" s="132">
        <v>57.84</v>
      </c>
      <c r="I14" s="132">
        <v>54.33</v>
      </c>
      <c r="J14" s="132">
        <v>46.3</v>
      </c>
      <c r="K14" s="132">
        <v>31.14</v>
      </c>
      <c r="L14" s="132">
        <v>30.84</v>
      </c>
      <c r="M14" s="132">
        <v>30.79</v>
      </c>
      <c r="N14" s="132">
        <v>29.77</v>
      </c>
      <c r="O14" s="132">
        <v>27.53</v>
      </c>
      <c r="P14" s="132">
        <v>25.5</v>
      </c>
      <c r="Q14" s="132">
        <v>24.99</v>
      </c>
      <c r="R14" s="132">
        <v>23.29</v>
      </c>
      <c r="S14" s="132">
        <v>23.16</v>
      </c>
      <c r="T14" s="132">
        <v>21.06</v>
      </c>
      <c r="U14" s="132">
        <v>18.9</v>
      </c>
      <c r="V14" s="132">
        <v>16.36</v>
      </c>
      <c r="W14" s="132">
        <v>15.84</v>
      </c>
      <c r="X14" s="132">
        <v>14.38</v>
      </c>
      <c r="Y14" s="132">
        <v>9.01</v>
      </c>
      <c r="Z14" s="132">
        <v>2.1</v>
      </c>
      <c r="AA14" s="132">
        <v>0.1</v>
      </c>
      <c r="AB14" s="132">
        <v>0.07</v>
      </c>
      <c r="AC14" s="132">
        <v>0.04</v>
      </c>
      <c r="AD14" s="132">
        <v>0</v>
      </c>
      <c r="AE14" s="132">
        <v>150.4</v>
      </c>
      <c r="AF14" s="132">
        <v>110.71</v>
      </c>
      <c r="AG14" s="132">
        <v>35.26</v>
      </c>
      <c r="AH14" s="132">
        <v>27.61</v>
      </c>
      <c r="AI14" s="132">
        <v>24.27</v>
      </c>
    </row>
    <row r="15" spans="3:50" ht="12" customHeight="1">
      <c r="C15" s="158" t="s">
        <v>975</v>
      </c>
      <c r="D15" s="132"/>
      <c r="E15" s="132"/>
      <c r="F15" s="132"/>
      <c r="G15" s="132">
        <v>125.04387853951599</v>
      </c>
      <c r="H15" s="132">
        <v>79.60720890865805</v>
      </c>
      <c r="I15" s="132"/>
      <c r="J15" s="132"/>
      <c r="K15" s="132">
        <v>1.6125934635671377</v>
      </c>
      <c r="L15" s="132"/>
      <c r="M15" s="132"/>
      <c r="N15" s="132"/>
      <c r="O15" s="132"/>
      <c r="P15" s="132">
        <v>64.52848400973868</v>
      </c>
      <c r="Q15" s="132">
        <v>47.65729239721526</v>
      </c>
      <c r="R15" s="132">
        <v>2.481560477157326</v>
      </c>
      <c r="S15" s="132">
        <v>0</v>
      </c>
      <c r="T15" s="132"/>
      <c r="U15" s="132">
        <v>40.151916750782455</v>
      </c>
      <c r="V15" s="132"/>
      <c r="W15" s="132">
        <v>26.25747284259642</v>
      </c>
      <c r="X15" s="132">
        <v>6.2265570466699804</v>
      </c>
      <c r="Y15" s="132"/>
      <c r="Z15" s="132">
        <v>0.05173059533638338</v>
      </c>
      <c r="AA15" s="132"/>
      <c r="AB15" s="132">
        <v>0</v>
      </c>
      <c r="AC15" s="132"/>
      <c r="AD15" s="132"/>
      <c r="AE15" s="132"/>
      <c r="AF15" s="132"/>
      <c r="AG15" s="132">
        <v>67.76895683798193</v>
      </c>
      <c r="AH15" s="132"/>
      <c r="AI15" s="132"/>
      <c r="AJ15" s="132"/>
      <c r="AK15" s="132"/>
      <c r="AL15" s="132"/>
      <c r="AM15" s="132"/>
      <c r="AN15" s="132"/>
      <c r="AO15" s="132"/>
      <c r="AP15" s="132"/>
      <c r="AQ15" s="132"/>
      <c r="AR15" s="132"/>
      <c r="AS15" s="132"/>
      <c r="AT15" s="132"/>
      <c r="AU15" s="132"/>
      <c r="AV15" s="132"/>
      <c r="AW15" s="132"/>
      <c r="AX15" s="132"/>
    </row>
    <row r="16" spans="3:50" ht="12" customHeight="1">
      <c r="C16" s="104" t="s">
        <v>739</v>
      </c>
      <c r="D16" s="132"/>
      <c r="E16" s="132"/>
      <c r="F16" s="132"/>
      <c r="G16" s="132">
        <v>41.154363661671226</v>
      </c>
      <c r="H16" s="132">
        <v>42.323100600336</v>
      </c>
      <c r="I16" s="132"/>
      <c r="J16" s="132"/>
      <c r="K16" s="132">
        <v>88.52271882850877</v>
      </c>
      <c r="L16" s="132"/>
      <c r="M16" s="132"/>
      <c r="N16" s="132"/>
      <c r="O16" s="132"/>
      <c r="P16" s="132">
        <v>11.900148431958936</v>
      </c>
      <c r="Q16" s="132">
        <v>1.8039961884030744</v>
      </c>
      <c r="R16" s="132">
        <v>16.579320586394914</v>
      </c>
      <c r="S16" s="132"/>
      <c r="T16" s="132"/>
      <c r="U16" s="132">
        <v>0.5723786557249863</v>
      </c>
      <c r="V16" s="132"/>
      <c r="W16" s="132">
        <v>3.2252532610457054</v>
      </c>
      <c r="X16" s="132">
        <v>29.556368118940007</v>
      </c>
      <c r="Y16" s="132"/>
      <c r="Z16" s="132">
        <v>3.8942714528677795</v>
      </c>
      <c r="AA16" s="132"/>
      <c r="AB16" s="132">
        <v>0.3006505325898914</v>
      </c>
      <c r="AC16" s="132"/>
      <c r="AD16" s="132"/>
      <c r="AE16" s="132"/>
      <c r="AF16" s="132"/>
      <c r="AG16" s="132">
        <v>70.42112841360516</v>
      </c>
      <c r="AH16" s="132"/>
      <c r="AI16" s="132"/>
      <c r="AJ16" s="132"/>
      <c r="AK16" s="132"/>
      <c r="AL16" s="132"/>
      <c r="AM16" s="132"/>
      <c r="AN16" s="132"/>
      <c r="AO16" s="132"/>
      <c r="AP16" s="132"/>
      <c r="AQ16" s="132"/>
      <c r="AR16" s="132"/>
      <c r="AS16" s="132"/>
      <c r="AT16" s="132"/>
      <c r="AU16" s="132"/>
      <c r="AV16" s="132"/>
      <c r="AW16" s="132"/>
      <c r="AX16" s="132"/>
    </row>
    <row r="17" spans="1:50" ht="12" customHeight="1">
      <c r="A17" s="106"/>
      <c r="B17" s="106"/>
      <c r="C17" s="130">
        <v>1</v>
      </c>
      <c r="D17" s="132"/>
      <c r="E17" s="132"/>
      <c r="F17" s="132"/>
      <c r="G17" s="132">
        <v>7.7613398349214755</v>
      </c>
      <c r="H17" s="132">
        <v>177.9842677761465</v>
      </c>
      <c r="I17" s="132"/>
      <c r="J17" s="132"/>
      <c r="K17" s="132">
        <v>33.74406703412599</v>
      </c>
      <c r="L17" s="132"/>
      <c r="M17" s="132"/>
      <c r="N17" s="132"/>
      <c r="O17" s="132"/>
      <c r="P17" s="132">
        <v>13.521692011042546</v>
      </c>
      <c r="Q17" s="132">
        <v>1.0601385804796628</v>
      </c>
      <c r="R17" s="132">
        <v>1.5081878725819382</v>
      </c>
      <c r="S17" s="132"/>
      <c r="T17" s="132"/>
      <c r="U17" s="132">
        <v>2.441157699882102</v>
      </c>
      <c r="V17" s="132"/>
      <c r="W17" s="132">
        <v>31.138559396577275</v>
      </c>
      <c r="X17" s="132"/>
      <c r="Y17" s="132"/>
      <c r="Z17" s="132"/>
      <c r="AA17" s="132"/>
      <c r="AB17" s="132">
        <v>0</v>
      </c>
      <c r="AC17" s="132"/>
      <c r="AD17" s="132"/>
      <c r="AE17" s="132"/>
      <c r="AF17" s="132"/>
      <c r="AG17" s="132">
        <v>11.376022519233414</v>
      </c>
      <c r="AH17" s="132"/>
      <c r="AI17" s="132"/>
      <c r="AJ17" s="132"/>
      <c r="AK17" s="132"/>
      <c r="AL17" s="132"/>
      <c r="AM17" s="132"/>
      <c r="AN17" s="132"/>
      <c r="AO17" s="132"/>
      <c r="AP17" s="132"/>
      <c r="AQ17" s="132"/>
      <c r="AR17" s="132"/>
      <c r="AS17" s="132"/>
      <c r="AT17" s="132"/>
      <c r="AU17" s="132"/>
      <c r="AV17" s="132"/>
      <c r="AW17" s="132"/>
      <c r="AX17" s="132"/>
    </row>
    <row r="18" spans="1:50" ht="12" customHeight="1">
      <c r="A18" s="106"/>
      <c r="B18" s="106"/>
      <c r="C18" s="130">
        <v>2</v>
      </c>
      <c r="D18" s="132"/>
      <c r="E18" s="132"/>
      <c r="F18" s="132"/>
      <c r="G18" s="132">
        <v>108.39080768813561</v>
      </c>
      <c r="H18" s="132">
        <v>32.06741575859284</v>
      </c>
      <c r="I18" s="132"/>
      <c r="J18" s="132"/>
      <c r="K18" s="132">
        <v>43.347240720263684</v>
      </c>
      <c r="L18" s="132"/>
      <c r="M18" s="132"/>
      <c r="N18" s="132"/>
      <c r="O18" s="132"/>
      <c r="P18" s="132">
        <v>8.654188616658782</v>
      </c>
      <c r="Q18" s="132">
        <v>0</v>
      </c>
      <c r="R18" s="132">
        <v>59.0251593033267</v>
      </c>
      <c r="S18" s="132"/>
      <c r="T18" s="132"/>
      <c r="U18" s="132">
        <v>2.37247599974135</v>
      </c>
      <c r="V18" s="132"/>
      <c r="W18" s="132">
        <v>38.38241528737728</v>
      </c>
      <c r="X18" s="132"/>
      <c r="Y18" s="132"/>
      <c r="Z18" s="132"/>
      <c r="AA18" s="132"/>
      <c r="AB18" s="132">
        <v>0</v>
      </c>
      <c r="AC18" s="132"/>
      <c r="AD18" s="132"/>
      <c r="AE18" s="132"/>
      <c r="AF18" s="132"/>
      <c r="AG18" s="132">
        <v>28.4085992261191</v>
      </c>
      <c r="AH18" s="132"/>
      <c r="AI18" s="132"/>
      <c r="AJ18" s="132"/>
      <c r="AK18" s="132"/>
      <c r="AL18" s="132"/>
      <c r="AM18" s="132"/>
      <c r="AN18" s="132"/>
      <c r="AO18" s="132"/>
      <c r="AP18" s="132"/>
      <c r="AQ18" s="132"/>
      <c r="AR18" s="132"/>
      <c r="AS18" s="132"/>
      <c r="AT18" s="132"/>
      <c r="AU18" s="132"/>
      <c r="AV18" s="132"/>
      <c r="AW18" s="132"/>
      <c r="AX18" s="132"/>
    </row>
    <row r="19" spans="1:50" ht="12" customHeight="1">
      <c r="A19" s="106"/>
      <c r="B19" s="106"/>
      <c r="C19" s="130">
        <v>3</v>
      </c>
      <c r="D19" s="132"/>
      <c r="E19" s="132"/>
      <c r="F19" s="132"/>
      <c r="G19" s="132">
        <v>8.92986811219751</v>
      </c>
      <c r="H19" s="132">
        <v>33.32750715240369</v>
      </c>
      <c r="I19" s="132"/>
      <c r="J19" s="132"/>
      <c r="K19" s="132">
        <v>14.230464594511297</v>
      </c>
      <c r="L19" s="132"/>
      <c r="M19" s="132"/>
      <c r="N19" s="132"/>
      <c r="O19" s="132"/>
      <c r="P19" s="132">
        <v>9.458465200799868</v>
      </c>
      <c r="Q19" s="132">
        <v>5.82795179871785</v>
      </c>
      <c r="R19" s="132">
        <v>4.427318244015031</v>
      </c>
      <c r="S19" s="132"/>
      <c r="T19" s="132"/>
      <c r="U19" s="132">
        <v>74.45428955847468</v>
      </c>
      <c r="V19" s="132"/>
      <c r="W19" s="132">
        <v>0.045900805605039174</v>
      </c>
      <c r="X19" s="132"/>
      <c r="Y19" s="132"/>
      <c r="Z19" s="132"/>
      <c r="AA19" s="132"/>
      <c r="AB19" s="132">
        <v>0</v>
      </c>
      <c r="AC19" s="132"/>
      <c r="AD19" s="132"/>
      <c r="AE19" s="132"/>
      <c r="AF19" s="132"/>
      <c r="AG19" s="132">
        <v>21.518451995032454</v>
      </c>
      <c r="AH19" s="132"/>
      <c r="AI19" s="132"/>
      <c r="AJ19" s="132"/>
      <c r="AK19" s="132"/>
      <c r="AL19" s="132"/>
      <c r="AM19" s="132"/>
      <c r="AN19" s="132"/>
      <c r="AO19" s="132"/>
      <c r="AP19" s="132"/>
      <c r="AQ19" s="132"/>
      <c r="AR19" s="132"/>
      <c r="AS19" s="132"/>
      <c r="AT19" s="132"/>
      <c r="AU19" s="132"/>
      <c r="AV19" s="132"/>
      <c r="AW19" s="132"/>
      <c r="AX19" s="132"/>
    </row>
    <row r="20" spans="1:50" ht="12" customHeight="1">
      <c r="A20" s="106"/>
      <c r="B20" s="106"/>
      <c r="C20" s="130">
        <v>4</v>
      </c>
      <c r="D20" s="132"/>
      <c r="E20" s="132"/>
      <c r="F20" s="132"/>
      <c r="G20" s="132"/>
      <c r="H20" s="132">
        <v>2.9097645139873607</v>
      </c>
      <c r="I20" s="132"/>
      <c r="J20" s="132"/>
      <c r="K20" s="132">
        <v>11.22997460426572</v>
      </c>
      <c r="L20" s="132"/>
      <c r="M20" s="132"/>
      <c r="N20" s="132"/>
      <c r="O20" s="132"/>
      <c r="P20" s="132">
        <v>7.942388330829829</v>
      </c>
      <c r="Q20" s="132">
        <v>25.5990183875876</v>
      </c>
      <c r="R20" s="132">
        <v>0</v>
      </c>
      <c r="S20" s="132"/>
      <c r="T20" s="132"/>
      <c r="U20" s="132">
        <v>0.4647454885751985</v>
      </c>
      <c r="V20" s="132"/>
      <c r="W20" s="132">
        <v>20.019286185564688</v>
      </c>
      <c r="X20" s="132"/>
      <c r="Y20" s="132"/>
      <c r="Z20" s="132"/>
      <c r="AA20" s="132"/>
      <c r="AB20" s="132">
        <v>0</v>
      </c>
      <c r="AC20" s="132"/>
      <c r="AD20" s="132"/>
      <c r="AE20" s="132"/>
      <c r="AF20" s="132"/>
      <c r="AG20" s="132">
        <v>9.723409079662527</v>
      </c>
      <c r="AH20" s="132"/>
      <c r="AI20" s="132"/>
      <c r="AJ20" s="132"/>
      <c r="AK20" s="132"/>
      <c r="AL20" s="132"/>
      <c r="AM20" s="132"/>
      <c r="AN20" s="132"/>
      <c r="AO20" s="132"/>
      <c r="AP20" s="132"/>
      <c r="AQ20" s="132"/>
      <c r="AR20" s="132"/>
      <c r="AS20" s="132"/>
      <c r="AT20" s="132"/>
      <c r="AU20" s="132"/>
      <c r="AV20" s="132"/>
      <c r="AW20" s="132"/>
      <c r="AX20" s="132"/>
    </row>
    <row r="21" spans="1:50" ht="12" customHeight="1">
      <c r="A21" s="107"/>
      <c r="B21" s="106"/>
      <c r="C21" s="130">
        <v>5</v>
      </c>
      <c r="D21" s="132"/>
      <c r="E21" s="132"/>
      <c r="F21" s="132"/>
      <c r="G21" s="132"/>
      <c r="H21" s="132">
        <v>113.0167944253696</v>
      </c>
      <c r="I21" s="132"/>
      <c r="J21" s="132"/>
      <c r="K21" s="132">
        <v>12.163203340284122</v>
      </c>
      <c r="L21" s="132"/>
      <c r="M21" s="132"/>
      <c r="N21" s="132"/>
      <c r="O21" s="132"/>
      <c r="P21" s="132">
        <v>3.997034704655055</v>
      </c>
      <c r="Q21" s="132">
        <v>8.288091881506471</v>
      </c>
      <c r="R21" s="132">
        <v>7.051622944656447</v>
      </c>
      <c r="S21" s="132"/>
      <c r="T21" s="132"/>
      <c r="U21" s="132">
        <v>10.48609394261996</v>
      </c>
      <c r="V21" s="132"/>
      <c r="W21" s="132">
        <v>0.6237593037598651</v>
      </c>
      <c r="X21" s="132"/>
      <c r="Y21" s="132"/>
      <c r="Z21" s="132"/>
      <c r="AA21" s="132"/>
      <c r="AB21" s="132">
        <v>0</v>
      </c>
      <c r="AC21" s="132"/>
      <c r="AD21" s="132"/>
      <c r="AE21" s="132"/>
      <c r="AF21" s="132"/>
      <c r="AG21" s="132">
        <v>7.10995471866715</v>
      </c>
      <c r="AH21" s="132"/>
      <c r="AI21" s="132"/>
      <c r="AJ21" s="132"/>
      <c r="AK21" s="132"/>
      <c r="AL21" s="132"/>
      <c r="AM21" s="132"/>
      <c r="AN21" s="132"/>
      <c r="AO21" s="132"/>
      <c r="AP21" s="132"/>
      <c r="AQ21" s="132"/>
      <c r="AR21" s="132"/>
      <c r="AS21" s="132"/>
      <c r="AT21" s="132"/>
      <c r="AU21" s="132"/>
      <c r="AV21" s="132"/>
      <c r="AW21" s="132"/>
      <c r="AX21" s="132"/>
    </row>
    <row r="22" spans="1:50" ht="12" customHeight="1">
      <c r="A22" s="107"/>
      <c r="B22" s="106"/>
      <c r="C22" s="130">
        <v>6</v>
      </c>
      <c r="D22" s="132"/>
      <c r="E22" s="132"/>
      <c r="F22" s="132"/>
      <c r="G22" s="132"/>
      <c r="H22" s="132"/>
      <c r="I22" s="132"/>
      <c r="J22" s="132"/>
      <c r="K22" s="132">
        <v>54.701325417812356</v>
      </c>
      <c r="L22" s="132"/>
      <c r="M22" s="132"/>
      <c r="N22" s="132"/>
      <c r="O22" s="132"/>
      <c r="P22" s="132"/>
      <c r="Q22" s="132">
        <v>10.992638473442216</v>
      </c>
      <c r="R22" s="132">
        <v>15.22864699089882</v>
      </c>
      <c r="S22" s="132"/>
      <c r="T22" s="132"/>
      <c r="U22" s="132">
        <v>2.8018793860277764</v>
      </c>
      <c r="V22" s="132"/>
      <c r="W22" s="132">
        <v>6.813755143554187</v>
      </c>
      <c r="X22" s="132"/>
      <c r="Y22" s="132"/>
      <c r="Z22" s="132"/>
      <c r="AA22" s="132"/>
      <c r="AB22" s="132">
        <v>0.14271300272439122</v>
      </c>
      <c r="AC22" s="132"/>
      <c r="AD22" s="132"/>
      <c r="AE22" s="132"/>
      <c r="AF22" s="132"/>
      <c r="AG22" s="132">
        <v>36.50374714983725</v>
      </c>
      <c r="AH22" s="132"/>
      <c r="AI22" s="132"/>
      <c r="AJ22" s="132"/>
      <c r="AK22" s="132"/>
      <c r="AL22" s="132"/>
      <c r="AM22" s="132"/>
      <c r="AN22" s="132"/>
      <c r="AO22" s="132"/>
      <c r="AP22" s="132"/>
      <c r="AQ22" s="132"/>
      <c r="AR22" s="132"/>
      <c r="AS22" s="132"/>
      <c r="AT22" s="132"/>
      <c r="AU22" s="132"/>
      <c r="AV22" s="132"/>
      <c r="AW22" s="132"/>
      <c r="AX22" s="132"/>
    </row>
    <row r="23" spans="1:50" ht="12" customHeight="1">
      <c r="A23" s="107"/>
      <c r="B23" s="106"/>
      <c r="C23" s="130">
        <v>7</v>
      </c>
      <c r="D23" s="132"/>
      <c r="E23" s="132"/>
      <c r="F23" s="132"/>
      <c r="G23" s="132"/>
      <c r="H23" s="132"/>
      <c r="I23" s="132"/>
      <c r="J23" s="132"/>
      <c r="K23" s="132"/>
      <c r="L23" s="132"/>
      <c r="M23" s="132"/>
      <c r="N23" s="132"/>
      <c r="O23" s="132"/>
      <c r="P23" s="132"/>
      <c r="Q23" s="132">
        <v>15.504568424276455</v>
      </c>
      <c r="R23" s="132">
        <v>6.415391703032827</v>
      </c>
      <c r="S23" s="132"/>
      <c r="T23" s="132"/>
      <c r="U23" s="132">
        <v>12.328130806391675</v>
      </c>
      <c r="V23" s="132"/>
      <c r="W23" s="132">
        <v>5.367382849616087</v>
      </c>
      <c r="X23" s="132"/>
      <c r="Y23" s="132"/>
      <c r="Z23" s="132"/>
      <c r="AA23" s="132"/>
      <c r="AB23" s="132">
        <v>0</v>
      </c>
      <c r="AC23" s="132"/>
      <c r="AD23" s="132"/>
      <c r="AE23" s="132"/>
      <c r="AF23" s="132"/>
      <c r="AG23" s="132">
        <v>69.76365475493313</v>
      </c>
      <c r="AH23" s="132"/>
      <c r="AI23" s="132"/>
      <c r="AJ23" s="132"/>
      <c r="AK23" s="132"/>
      <c r="AL23" s="132"/>
      <c r="AM23" s="132"/>
      <c r="AN23" s="132"/>
      <c r="AO23" s="132"/>
      <c r="AP23" s="132"/>
      <c r="AQ23" s="132"/>
      <c r="AR23" s="132"/>
      <c r="AS23" s="132"/>
      <c r="AT23" s="132"/>
      <c r="AU23" s="132"/>
      <c r="AV23" s="132"/>
      <c r="AW23" s="132"/>
      <c r="AX23" s="132"/>
    </row>
    <row r="24" spans="1:50" ht="12" customHeight="1">
      <c r="A24" s="107"/>
      <c r="B24" s="106"/>
      <c r="C24" s="130">
        <v>8</v>
      </c>
      <c r="D24" s="132"/>
      <c r="E24" s="132"/>
      <c r="F24" s="132"/>
      <c r="G24" s="132"/>
      <c r="H24" s="132"/>
      <c r="I24" s="132"/>
      <c r="J24" s="132"/>
      <c r="K24" s="132"/>
      <c r="L24" s="132"/>
      <c r="M24" s="132"/>
      <c r="N24" s="132"/>
      <c r="O24" s="132"/>
      <c r="P24" s="132"/>
      <c r="Q24" s="132">
        <v>1.8963128634486779</v>
      </c>
      <c r="R24" s="132">
        <v>31.60143680474119</v>
      </c>
      <c r="S24" s="132"/>
      <c r="T24" s="132"/>
      <c r="U24" s="132">
        <v>2.9646608913279286</v>
      </c>
      <c r="V24" s="132"/>
      <c r="W24" s="132">
        <v>12.762938283651662</v>
      </c>
      <c r="X24" s="132"/>
      <c r="Y24" s="132"/>
      <c r="Z24" s="132"/>
      <c r="AA24" s="132"/>
      <c r="AB24" s="132"/>
      <c r="AC24" s="132"/>
      <c r="AD24" s="132"/>
      <c r="AE24" s="132"/>
      <c r="AF24" s="132"/>
      <c r="AG24" s="132">
        <v>10.725779226062654</v>
      </c>
      <c r="AH24" s="132"/>
      <c r="AI24" s="132"/>
      <c r="AJ24" s="132"/>
      <c r="AK24" s="132"/>
      <c r="AL24" s="132"/>
      <c r="AM24" s="132"/>
      <c r="AN24" s="132"/>
      <c r="AO24" s="132"/>
      <c r="AP24" s="132"/>
      <c r="AQ24" s="132"/>
      <c r="AR24" s="132"/>
      <c r="AS24" s="132"/>
      <c r="AT24" s="132"/>
      <c r="AU24" s="132"/>
      <c r="AV24" s="132"/>
      <c r="AW24" s="132"/>
      <c r="AX24" s="132"/>
    </row>
    <row r="25" spans="1:50" ht="12" customHeight="1">
      <c r="A25" s="107"/>
      <c r="B25" s="108"/>
      <c r="C25" s="130">
        <v>9</v>
      </c>
      <c r="D25" s="132"/>
      <c r="E25" s="132"/>
      <c r="F25" s="132"/>
      <c r="G25" s="132"/>
      <c r="H25" s="132"/>
      <c r="I25" s="132"/>
      <c r="J25" s="132"/>
      <c r="K25" s="132"/>
      <c r="L25" s="132"/>
      <c r="M25" s="132"/>
      <c r="N25" s="132"/>
      <c r="O25" s="132"/>
      <c r="P25" s="132"/>
      <c r="Q25" s="132">
        <v>15.16518272039653</v>
      </c>
      <c r="R25" s="132">
        <v>0</v>
      </c>
      <c r="S25" s="132"/>
      <c r="T25" s="132"/>
      <c r="U25" s="132">
        <v>5.310308882966692</v>
      </c>
      <c r="V25" s="132"/>
      <c r="W25" s="132">
        <v>3.420590980390241</v>
      </c>
      <c r="X25" s="132"/>
      <c r="Y25" s="132"/>
      <c r="Z25" s="132"/>
      <c r="AA25" s="132"/>
      <c r="AB25" s="132"/>
      <c r="AC25" s="132"/>
      <c r="AD25" s="132"/>
      <c r="AE25" s="132"/>
      <c r="AF25" s="132"/>
      <c r="AG25" s="132">
        <v>6.118650116219631</v>
      </c>
      <c r="AH25" s="132"/>
      <c r="AI25" s="132"/>
      <c r="AJ25" s="132"/>
      <c r="AK25" s="132"/>
      <c r="AL25" s="132"/>
      <c r="AM25" s="132"/>
      <c r="AN25" s="132"/>
      <c r="AO25" s="132"/>
      <c r="AP25" s="132"/>
      <c r="AQ25" s="132"/>
      <c r="AR25" s="132"/>
      <c r="AS25" s="132"/>
      <c r="AT25" s="132"/>
      <c r="AU25" s="132"/>
      <c r="AV25" s="132"/>
      <c r="AW25" s="132"/>
      <c r="AX25" s="132"/>
    </row>
    <row r="26" spans="1:50" ht="12" customHeight="1">
      <c r="A26" s="107"/>
      <c r="B26" s="106"/>
      <c r="C26" s="130">
        <v>10</v>
      </c>
      <c r="D26" s="132"/>
      <c r="E26" s="132"/>
      <c r="F26" s="132"/>
      <c r="G26" s="132"/>
      <c r="H26" s="132"/>
      <c r="I26" s="132"/>
      <c r="J26" s="132"/>
      <c r="K26" s="132"/>
      <c r="L26" s="132"/>
      <c r="M26" s="132"/>
      <c r="N26" s="132"/>
      <c r="O26" s="132"/>
      <c r="P26" s="132"/>
      <c r="Q26" s="132">
        <v>45.56355251792316</v>
      </c>
      <c r="R26" s="132">
        <v>14.622500069864733</v>
      </c>
      <c r="S26" s="132"/>
      <c r="T26" s="132"/>
      <c r="U26" s="132">
        <v>24.143396873404892</v>
      </c>
      <c r="V26" s="132"/>
      <c r="W26" s="132">
        <v>18.887702837131783</v>
      </c>
      <c r="X26" s="132"/>
      <c r="Y26" s="132"/>
      <c r="Z26" s="132"/>
      <c r="AA26" s="132"/>
      <c r="AB26" s="132"/>
      <c r="AC26" s="132"/>
      <c r="AD26" s="132"/>
      <c r="AE26" s="132"/>
      <c r="AF26" s="132"/>
      <c r="AG26" s="132">
        <v>62.766093617425774</v>
      </c>
      <c r="AH26" s="132"/>
      <c r="AI26" s="132"/>
      <c r="AJ26" s="132"/>
      <c r="AK26" s="132"/>
      <c r="AL26" s="132"/>
      <c r="AM26" s="132"/>
      <c r="AN26" s="132"/>
      <c r="AO26" s="132"/>
      <c r="AP26" s="132"/>
      <c r="AQ26" s="132"/>
      <c r="AR26" s="132"/>
      <c r="AS26" s="132"/>
      <c r="AT26" s="132"/>
      <c r="AU26" s="132"/>
      <c r="AV26" s="132"/>
      <c r="AW26" s="132"/>
      <c r="AX26" s="132"/>
    </row>
    <row r="27" spans="1:50" ht="12" customHeight="1">
      <c r="A27" s="107"/>
      <c r="B27" s="106"/>
      <c r="C27" s="130">
        <v>11</v>
      </c>
      <c r="D27" s="132"/>
      <c r="E27" s="132"/>
      <c r="F27" s="132"/>
      <c r="G27" s="132"/>
      <c r="H27" s="132"/>
      <c r="I27" s="132"/>
      <c r="J27" s="132"/>
      <c r="K27" s="132"/>
      <c r="L27" s="132"/>
      <c r="M27" s="132"/>
      <c r="N27" s="132"/>
      <c r="O27" s="132"/>
      <c r="P27" s="132"/>
      <c r="Q27" s="132">
        <v>56.857220201146205</v>
      </c>
      <c r="R27" s="132">
        <v>34.53456261415418</v>
      </c>
      <c r="S27" s="132"/>
      <c r="T27" s="132"/>
      <c r="U27" s="132">
        <v>4.9730741282686814</v>
      </c>
      <c r="V27" s="132"/>
      <c r="W27" s="132">
        <v>4.128815098880207</v>
      </c>
      <c r="X27" s="132"/>
      <c r="Y27" s="132"/>
      <c r="Z27" s="132"/>
      <c r="AA27" s="132"/>
      <c r="AB27" s="132"/>
      <c r="AC27" s="132"/>
      <c r="AD27" s="132"/>
      <c r="AE27" s="132"/>
      <c r="AF27" s="132"/>
      <c r="AG27" s="132">
        <v>2.2483587826134586</v>
      </c>
      <c r="AH27" s="132"/>
      <c r="AI27" s="132"/>
      <c r="AJ27" s="132"/>
      <c r="AK27" s="132"/>
      <c r="AL27" s="132"/>
      <c r="AM27" s="132"/>
      <c r="AN27" s="132"/>
      <c r="AO27" s="132"/>
      <c r="AP27" s="132"/>
      <c r="AQ27" s="132"/>
      <c r="AR27" s="132"/>
      <c r="AS27" s="132"/>
      <c r="AT27" s="132"/>
      <c r="AU27" s="132"/>
      <c r="AV27" s="132"/>
      <c r="AW27" s="132"/>
      <c r="AX27" s="132"/>
    </row>
    <row r="28" spans="1:50" ht="12" customHeight="1">
      <c r="A28" s="107"/>
      <c r="B28" s="106"/>
      <c r="C28" s="130">
        <v>12</v>
      </c>
      <c r="D28" s="132"/>
      <c r="E28" s="132"/>
      <c r="F28" s="132"/>
      <c r="G28" s="132"/>
      <c r="H28" s="132"/>
      <c r="I28" s="132"/>
      <c r="J28" s="132"/>
      <c r="K28" s="132"/>
      <c r="L28" s="132"/>
      <c r="M28" s="132"/>
      <c r="N28" s="132"/>
      <c r="O28" s="132"/>
      <c r="P28" s="132"/>
      <c r="Q28" s="132">
        <v>26.361825230192903</v>
      </c>
      <c r="R28" s="132">
        <v>0</v>
      </c>
      <c r="S28" s="132"/>
      <c r="T28" s="132"/>
      <c r="U28" s="132">
        <v>0</v>
      </c>
      <c r="V28" s="132"/>
      <c r="W28" s="132">
        <v>9.434362330020665</v>
      </c>
      <c r="X28" s="132"/>
      <c r="Y28" s="132"/>
      <c r="Z28" s="132"/>
      <c r="AA28" s="132"/>
      <c r="AB28" s="132"/>
      <c r="AC28" s="132"/>
      <c r="AD28" s="132"/>
      <c r="AE28" s="132"/>
      <c r="AF28" s="132"/>
      <c r="AG28" s="132">
        <v>16.640206700075556</v>
      </c>
      <c r="AH28" s="132"/>
      <c r="AI28" s="132"/>
      <c r="AJ28" s="132"/>
      <c r="AK28" s="132"/>
      <c r="AL28" s="132"/>
      <c r="AM28" s="132"/>
      <c r="AN28" s="132"/>
      <c r="AO28" s="132"/>
      <c r="AP28" s="132"/>
      <c r="AQ28" s="132"/>
      <c r="AR28" s="132"/>
      <c r="AS28" s="132"/>
      <c r="AT28" s="132"/>
      <c r="AU28" s="132"/>
      <c r="AV28" s="132"/>
      <c r="AW28" s="132"/>
      <c r="AX28" s="132"/>
    </row>
    <row r="29" spans="1:50" ht="12" customHeight="1">
      <c r="A29" s="107"/>
      <c r="B29" s="106"/>
      <c r="C29" s="130">
        <v>13</v>
      </c>
      <c r="D29" s="132"/>
      <c r="E29" s="132"/>
      <c r="F29" s="132"/>
      <c r="G29" s="132"/>
      <c r="H29" s="132"/>
      <c r="I29" s="132"/>
      <c r="J29" s="132"/>
      <c r="K29" s="132"/>
      <c r="L29" s="132"/>
      <c r="M29" s="132"/>
      <c r="N29" s="132"/>
      <c r="O29" s="132"/>
      <c r="P29" s="132"/>
      <c r="Q29" s="132">
        <v>2.4564156379008226</v>
      </c>
      <c r="R29" s="132">
        <v>22.953255035022295</v>
      </c>
      <c r="S29" s="132"/>
      <c r="T29" s="132"/>
      <c r="U29" s="132">
        <v>0</v>
      </c>
      <c r="V29" s="132"/>
      <c r="W29" s="132">
        <v>0.06878610410639284</v>
      </c>
      <c r="X29" s="132"/>
      <c r="Y29" s="132"/>
      <c r="Z29" s="132"/>
      <c r="AA29" s="132"/>
      <c r="AB29" s="132"/>
      <c r="AC29" s="132"/>
      <c r="AD29" s="132"/>
      <c r="AE29" s="132"/>
      <c r="AF29" s="132"/>
      <c r="AG29" s="132">
        <v>7.41000539847261</v>
      </c>
      <c r="AH29" s="132"/>
      <c r="AI29" s="132"/>
      <c r="AJ29" s="132"/>
      <c r="AK29" s="132"/>
      <c r="AL29" s="132"/>
      <c r="AM29" s="132"/>
      <c r="AN29" s="132"/>
      <c r="AO29" s="132"/>
      <c r="AP29" s="132"/>
      <c r="AQ29" s="132"/>
      <c r="AR29" s="132"/>
      <c r="AS29" s="132"/>
      <c r="AT29" s="132"/>
      <c r="AU29" s="132"/>
      <c r="AV29" s="132"/>
      <c r="AW29" s="132"/>
      <c r="AX29" s="132"/>
    </row>
    <row r="30" spans="1:50" ht="12" customHeight="1">
      <c r="A30" s="107"/>
      <c r="B30" s="106"/>
      <c r="C30" s="130">
        <v>14</v>
      </c>
      <c r="D30" s="132"/>
      <c r="E30" s="132"/>
      <c r="F30" s="132"/>
      <c r="G30" s="132"/>
      <c r="H30" s="132"/>
      <c r="I30" s="132"/>
      <c r="J30" s="132"/>
      <c r="K30" s="132"/>
      <c r="L30" s="132"/>
      <c r="M30" s="132"/>
      <c r="N30" s="132"/>
      <c r="O30" s="132"/>
      <c r="P30" s="132"/>
      <c r="Q30" s="132">
        <v>3.8691686596644552</v>
      </c>
      <c r="R30" s="132">
        <v>236.05713019098104</v>
      </c>
      <c r="S30" s="132"/>
      <c r="T30" s="132"/>
      <c r="U30" s="132">
        <v>10.419355323481174</v>
      </c>
      <c r="V30" s="132"/>
      <c r="W30" s="132">
        <v>3.1641480926778978</v>
      </c>
      <c r="X30" s="132"/>
      <c r="Y30" s="132"/>
      <c r="Z30" s="132"/>
      <c r="AA30" s="132"/>
      <c r="AB30" s="132"/>
      <c r="AC30" s="132"/>
      <c r="AD30" s="132"/>
      <c r="AE30" s="132"/>
      <c r="AF30" s="132"/>
      <c r="AG30" s="132">
        <v>16.867528546733865</v>
      </c>
      <c r="AH30" s="132"/>
      <c r="AI30" s="132"/>
      <c r="AJ30" s="132"/>
      <c r="AK30" s="132"/>
      <c r="AL30" s="132"/>
      <c r="AM30" s="132"/>
      <c r="AN30" s="132"/>
      <c r="AO30" s="132"/>
      <c r="AP30" s="132"/>
      <c r="AQ30" s="132"/>
      <c r="AR30" s="132"/>
      <c r="AS30" s="132"/>
      <c r="AT30" s="132"/>
      <c r="AU30" s="132"/>
      <c r="AV30" s="132"/>
      <c r="AW30" s="132"/>
      <c r="AX30" s="132"/>
    </row>
    <row r="31" spans="1:50" ht="12" customHeight="1">
      <c r="A31" s="107"/>
      <c r="B31" s="106"/>
      <c r="C31" s="130">
        <v>15</v>
      </c>
      <c r="D31" s="132"/>
      <c r="E31" s="132"/>
      <c r="F31" s="132"/>
      <c r="G31" s="132"/>
      <c r="H31" s="132"/>
      <c r="I31" s="132"/>
      <c r="J31" s="132"/>
      <c r="K31" s="132"/>
      <c r="L31" s="132"/>
      <c r="M31" s="132"/>
      <c r="N31" s="132"/>
      <c r="O31" s="132"/>
      <c r="P31" s="132"/>
      <c r="Q31" s="132">
        <v>28.824496379099347</v>
      </c>
      <c r="R31" s="132">
        <v>16.86501068133946</v>
      </c>
      <c r="S31" s="132"/>
      <c r="T31" s="132"/>
      <c r="U31" s="132">
        <v>0</v>
      </c>
      <c r="V31" s="132"/>
      <c r="W31" s="132"/>
      <c r="X31" s="132"/>
      <c r="Y31" s="132"/>
      <c r="Z31" s="132"/>
      <c r="AA31" s="132"/>
      <c r="AB31" s="132"/>
      <c r="AC31" s="132"/>
      <c r="AD31" s="132"/>
      <c r="AE31" s="132"/>
      <c r="AF31" s="132"/>
      <c r="AG31" s="132">
        <v>7.640996493184767</v>
      </c>
      <c r="AH31" s="132"/>
      <c r="AI31" s="132"/>
      <c r="AJ31" s="132"/>
      <c r="AK31" s="132"/>
      <c r="AL31" s="132"/>
      <c r="AM31" s="132"/>
      <c r="AN31" s="132"/>
      <c r="AO31" s="132"/>
      <c r="AP31" s="132"/>
      <c r="AQ31" s="132"/>
      <c r="AR31" s="132"/>
      <c r="AS31" s="132"/>
      <c r="AT31" s="132"/>
      <c r="AU31" s="132"/>
      <c r="AV31" s="132"/>
      <c r="AW31" s="132"/>
      <c r="AX31" s="132"/>
    </row>
    <row r="32" spans="1:50" ht="12" customHeight="1">
      <c r="A32" s="107"/>
      <c r="B32" s="106"/>
      <c r="C32" s="130">
        <v>16</v>
      </c>
      <c r="D32" s="132"/>
      <c r="E32" s="132"/>
      <c r="F32" s="132"/>
      <c r="G32" s="132"/>
      <c r="H32" s="132"/>
      <c r="I32" s="132"/>
      <c r="J32" s="132"/>
      <c r="K32" s="132"/>
      <c r="L32" s="132"/>
      <c r="M32" s="132"/>
      <c r="N32" s="132"/>
      <c r="O32" s="132"/>
      <c r="P32" s="132"/>
      <c r="Q32" s="132">
        <v>11.64236839862545</v>
      </c>
      <c r="R32" s="132">
        <v>25.232206482993064</v>
      </c>
      <c r="S32" s="132"/>
      <c r="T32" s="132"/>
      <c r="U32" s="132">
        <v>1.7473082063881262</v>
      </c>
      <c r="V32" s="132"/>
      <c r="W32" s="132"/>
      <c r="X32" s="132"/>
      <c r="Y32" s="132"/>
      <c r="Z32" s="132"/>
      <c r="AA32" s="132"/>
      <c r="AB32" s="132"/>
      <c r="AC32" s="132"/>
      <c r="AD32" s="132"/>
      <c r="AE32" s="132"/>
      <c r="AF32" s="132"/>
      <c r="AG32" s="132">
        <v>25.647137584518564</v>
      </c>
      <c r="AH32" s="132"/>
      <c r="AI32" s="132"/>
      <c r="AJ32" s="132"/>
      <c r="AK32" s="132"/>
      <c r="AL32" s="132"/>
      <c r="AM32" s="132"/>
      <c r="AN32" s="132"/>
      <c r="AO32" s="132"/>
      <c r="AP32" s="132"/>
      <c r="AQ32" s="132"/>
      <c r="AR32" s="132"/>
      <c r="AS32" s="132"/>
      <c r="AT32" s="132"/>
      <c r="AU32" s="132"/>
      <c r="AV32" s="132"/>
      <c r="AW32" s="132"/>
      <c r="AX32" s="132"/>
    </row>
    <row r="33" spans="1:50" ht="12" customHeight="1">
      <c r="A33" s="107"/>
      <c r="B33" s="106"/>
      <c r="C33" s="130">
        <v>17</v>
      </c>
      <c r="D33" s="132"/>
      <c r="E33" s="132"/>
      <c r="F33" s="132"/>
      <c r="G33" s="132"/>
      <c r="H33" s="132"/>
      <c r="I33" s="132"/>
      <c r="J33" s="132"/>
      <c r="K33" s="132"/>
      <c r="L33" s="132"/>
      <c r="M33" s="132"/>
      <c r="N33" s="132"/>
      <c r="O33" s="132"/>
      <c r="P33" s="132"/>
      <c r="Q33" s="132">
        <v>9.269794053230438</v>
      </c>
      <c r="R33" s="132">
        <v>150.23261650187285</v>
      </c>
      <c r="S33" s="132"/>
      <c r="T33" s="132"/>
      <c r="U33" s="132">
        <v>8.309028013294446</v>
      </c>
      <c r="V33" s="132"/>
      <c r="W33" s="132"/>
      <c r="X33" s="132"/>
      <c r="Y33" s="132"/>
      <c r="Z33" s="132"/>
      <c r="AA33" s="132"/>
      <c r="AB33" s="132"/>
      <c r="AC33" s="132"/>
      <c r="AD33" s="132"/>
      <c r="AE33" s="132"/>
      <c r="AF33" s="132"/>
      <c r="AG33" s="132">
        <v>29.20503645385395</v>
      </c>
      <c r="AH33" s="132"/>
      <c r="AI33" s="132"/>
      <c r="AJ33" s="132"/>
      <c r="AK33" s="132"/>
      <c r="AL33" s="132"/>
      <c r="AM33" s="132"/>
      <c r="AN33" s="132"/>
      <c r="AO33" s="132"/>
      <c r="AP33" s="132"/>
      <c r="AQ33" s="132"/>
      <c r="AR33" s="132"/>
      <c r="AS33" s="132"/>
      <c r="AT33" s="132"/>
      <c r="AU33" s="132"/>
      <c r="AV33" s="132"/>
      <c r="AW33" s="132"/>
      <c r="AX33" s="132"/>
    </row>
    <row r="34" spans="1:50" ht="12" customHeight="1">
      <c r="A34" s="107"/>
      <c r="B34" s="106"/>
      <c r="C34" s="130">
        <v>18</v>
      </c>
      <c r="D34" s="132"/>
      <c r="E34" s="132"/>
      <c r="F34" s="132"/>
      <c r="G34" s="132"/>
      <c r="H34" s="132"/>
      <c r="I34" s="132"/>
      <c r="J34" s="132"/>
      <c r="K34" s="132"/>
      <c r="L34" s="132"/>
      <c r="M34" s="132"/>
      <c r="N34" s="132"/>
      <c r="O34" s="132"/>
      <c r="P34" s="132"/>
      <c r="Q34" s="132">
        <v>15.267320348208699</v>
      </c>
      <c r="R34" s="132"/>
      <c r="S34" s="132"/>
      <c r="T34" s="132"/>
      <c r="U34" s="132">
        <v>39.29561086644564</v>
      </c>
      <c r="V34" s="132"/>
      <c r="W34" s="132"/>
      <c r="X34" s="132"/>
      <c r="Y34" s="132"/>
      <c r="Z34" s="132"/>
      <c r="AA34" s="132"/>
      <c r="AB34" s="132"/>
      <c r="AC34" s="132"/>
      <c r="AD34" s="132"/>
      <c r="AE34" s="132"/>
      <c r="AF34" s="132"/>
      <c r="AG34" s="132">
        <v>47.740313781238086</v>
      </c>
      <c r="AH34" s="132"/>
      <c r="AI34" s="132"/>
      <c r="AJ34" s="132"/>
      <c r="AK34" s="132"/>
      <c r="AL34" s="132"/>
      <c r="AM34" s="132"/>
      <c r="AN34" s="132"/>
      <c r="AO34" s="132"/>
      <c r="AP34" s="132"/>
      <c r="AQ34" s="132"/>
      <c r="AR34" s="132"/>
      <c r="AS34" s="132"/>
      <c r="AT34" s="132"/>
      <c r="AU34" s="132"/>
      <c r="AV34" s="132"/>
      <c r="AW34" s="132"/>
      <c r="AX34" s="132"/>
    </row>
    <row r="35" spans="1:50" ht="12" customHeight="1">
      <c r="A35" s="107"/>
      <c r="B35" s="106"/>
      <c r="C35" s="130">
        <v>19</v>
      </c>
      <c r="D35" s="132"/>
      <c r="E35" s="132"/>
      <c r="F35" s="132"/>
      <c r="G35" s="132"/>
      <c r="H35" s="132"/>
      <c r="I35" s="132"/>
      <c r="J35" s="132"/>
      <c r="K35" s="132"/>
      <c r="L35" s="132"/>
      <c r="M35" s="132"/>
      <c r="N35" s="132"/>
      <c r="O35" s="132"/>
      <c r="P35" s="132"/>
      <c r="Q35" s="132">
        <v>61.60450118438793</v>
      </c>
      <c r="R35" s="132"/>
      <c r="S35" s="132"/>
      <c r="T35" s="132"/>
      <c r="U35" s="132">
        <v>1.0688747409495716</v>
      </c>
      <c r="V35" s="132"/>
      <c r="W35" s="132"/>
      <c r="X35" s="132"/>
      <c r="Y35" s="132"/>
      <c r="Z35" s="132"/>
      <c r="AA35" s="132"/>
      <c r="AB35" s="132"/>
      <c r="AC35" s="132"/>
      <c r="AD35" s="132"/>
      <c r="AE35" s="132"/>
      <c r="AF35" s="132"/>
      <c r="AG35" s="132">
        <v>6.867067656463495</v>
      </c>
      <c r="AH35" s="132"/>
      <c r="AI35" s="132"/>
      <c r="AJ35" s="132"/>
      <c r="AK35" s="132"/>
      <c r="AL35" s="132"/>
      <c r="AM35" s="132"/>
      <c r="AN35" s="132"/>
      <c r="AO35" s="132"/>
      <c r="AP35" s="132"/>
      <c r="AQ35" s="132"/>
      <c r="AR35" s="132"/>
      <c r="AS35" s="132"/>
      <c r="AT35" s="132"/>
      <c r="AU35" s="132"/>
      <c r="AV35" s="132"/>
      <c r="AW35" s="132"/>
      <c r="AX35" s="132"/>
    </row>
    <row r="36" spans="1:50" ht="12" customHeight="1">
      <c r="A36" s="107"/>
      <c r="B36" s="106"/>
      <c r="C36" s="130">
        <v>20</v>
      </c>
      <c r="D36" s="132"/>
      <c r="E36" s="132"/>
      <c r="F36" s="132"/>
      <c r="G36" s="132"/>
      <c r="H36" s="132"/>
      <c r="I36" s="132"/>
      <c r="J36" s="132"/>
      <c r="K36" s="132"/>
      <c r="L36" s="132"/>
      <c r="M36" s="132"/>
      <c r="N36" s="132"/>
      <c r="O36" s="132"/>
      <c r="P36" s="132"/>
      <c r="Q36" s="132">
        <v>72.16824403522197</v>
      </c>
      <c r="R36" s="132"/>
      <c r="S36" s="132"/>
      <c r="T36" s="132"/>
      <c r="U36" s="132">
        <v>0</v>
      </c>
      <c r="V36" s="132"/>
      <c r="W36" s="132"/>
      <c r="X36" s="132"/>
      <c r="Y36" s="132"/>
      <c r="Z36" s="132"/>
      <c r="AA36" s="132"/>
      <c r="AB36" s="132"/>
      <c r="AC36" s="132"/>
      <c r="AD36" s="132"/>
      <c r="AE36" s="132"/>
      <c r="AF36" s="132"/>
      <c r="AG36" s="132">
        <v>0.3381791328718111</v>
      </c>
      <c r="AH36" s="132"/>
      <c r="AI36" s="132"/>
      <c r="AJ36" s="132"/>
      <c r="AK36" s="132"/>
      <c r="AL36" s="132"/>
      <c r="AM36" s="132"/>
      <c r="AN36" s="132"/>
      <c r="AO36" s="132"/>
      <c r="AP36" s="132"/>
      <c r="AQ36" s="132"/>
      <c r="AR36" s="132"/>
      <c r="AS36" s="132"/>
      <c r="AT36" s="132"/>
      <c r="AU36" s="132"/>
      <c r="AV36" s="132"/>
      <c r="AW36" s="132"/>
      <c r="AX36" s="132"/>
    </row>
    <row r="37" spans="1:50" ht="12" customHeight="1">
      <c r="A37" s="107"/>
      <c r="B37" s="106"/>
      <c r="C37" s="130">
        <v>21</v>
      </c>
      <c r="D37" s="132"/>
      <c r="E37" s="132"/>
      <c r="F37" s="132"/>
      <c r="G37" s="132"/>
      <c r="H37" s="132"/>
      <c r="I37" s="132"/>
      <c r="J37" s="132"/>
      <c r="K37" s="132"/>
      <c r="L37" s="132"/>
      <c r="M37" s="132"/>
      <c r="N37" s="132"/>
      <c r="O37" s="132"/>
      <c r="P37" s="132"/>
      <c r="Q37" s="132"/>
      <c r="R37" s="132"/>
      <c r="S37" s="132"/>
      <c r="T37" s="132"/>
      <c r="U37" s="132">
        <v>0</v>
      </c>
      <c r="V37" s="132"/>
      <c r="W37" s="132"/>
      <c r="X37" s="132"/>
      <c r="Y37" s="132"/>
      <c r="Z37" s="132"/>
      <c r="AA37" s="132"/>
      <c r="AB37" s="132"/>
      <c r="AC37" s="132"/>
      <c r="AD37" s="132"/>
      <c r="AE37" s="132"/>
      <c r="AF37" s="132"/>
      <c r="AG37" s="132">
        <v>0.0497007023703259</v>
      </c>
      <c r="AH37" s="132"/>
      <c r="AI37" s="132"/>
      <c r="AJ37" s="132"/>
      <c r="AK37" s="132"/>
      <c r="AL37" s="132"/>
      <c r="AM37" s="132"/>
      <c r="AN37" s="132"/>
      <c r="AO37" s="132"/>
      <c r="AP37" s="132"/>
      <c r="AQ37" s="132"/>
      <c r="AR37" s="132"/>
      <c r="AS37" s="132"/>
      <c r="AT37" s="132"/>
      <c r="AU37" s="132"/>
      <c r="AV37" s="132"/>
      <c r="AW37" s="132"/>
      <c r="AX37" s="132"/>
    </row>
    <row r="38" spans="1:50" ht="12" customHeight="1">
      <c r="A38" s="107"/>
      <c r="B38" s="106"/>
      <c r="C38" s="130">
        <v>22</v>
      </c>
      <c r="D38" s="132"/>
      <c r="E38" s="132"/>
      <c r="F38" s="132"/>
      <c r="G38" s="132"/>
      <c r="H38" s="132"/>
      <c r="I38" s="132"/>
      <c r="J38" s="132"/>
      <c r="K38" s="132"/>
      <c r="L38" s="132"/>
      <c r="M38" s="132"/>
      <c r="N38" s="132"/>
      <c r="O38" s="132"/>
      <c r="P38" s="132"/>
      <c r="Q38" s="132"/>
      <c r="R38" s="132"/>
      <c r="S38" s="132"/>
      <c r="T38" s="132"/>
      <c r="U38" s="132">
        <v>34.944060698583506</v>
      </c>
      <c r="V38" s="132"/>
      <c r="W38" s="132"/>
      <c r="X38" s="132"/>
      <c r="Y38" s="132"/>
      <c r="Z38" s="132"/>
      <c r="AA38" s="132"/>
      <c r="AB38" s="132"/>
      <c r="AC38" s="132"/>
      <c r="AD38" s="132"/>
      <c r="AE38" s="132"/>
      <c r="AF38" s="132"/>
      <c r="AG38" s="132">
        <v>33.325593031867626</v>
      </c>
      <c r="AH38" s="132"/>
      <c r="AI38" s="132"/>
      <c r="AJ38" s="132"/>
      <c r="AK38" s="132"/>
      <c r="AL38" s="132"/>
      <c r="AM38" s="132"/>
      <c r="AN38" s="132"/>
      <c r="AO38" s="132"/>
      <c r="AP38" s="132"/>
      <c r="AQ38" s="132"/>
      <c r="AR38" s="132"/>
      <c r="AS38" s="132"/>
      <c r="AT38" s="132"/>
      <c r="AU38" s="132"/>
      <c r="AV38" s="132"/>
      <c r="AW38" s="132"/>
      <c r="AX38" s="132"/>
    </row>
    <row r="39" spans="1:50" ht="12" customHeight="1">
      <c r="A39" s="107"/>
      <c r="B39" s="106"/>
      <c r="C39" s="130">
        <v>23</v>
      </c>
      <c r="D39" s="132"/>
      <c r="E39" s="132"/>
      <c r="F39" s="132"/>
      <c r="G39" s="132"/>
      <c r="H39" s="132"/>
      <c r="I39" s="132"/>
      <c r="J39" s="132"/>
      <c r="K39" s="132"/>
      <c r="L39" s="132"/>
      <c r="M39" s="132"/>
      <c r="N39" s="132"/>
      <c r="O39" s="132"/>
      <c r="P39" s="132"/>
      <c r="Q39" s="132"/>
      <c r="R39" s="132"/>
      <c r="S39" s="132"/>
      <c r="T39" s="132"/>
      <c r="U39" s="132">
        <v>39.62086622904082</v>
      </c>
      <c r="V39" s="132"/>
      <c r="W39" s="132"/>
      <c r="X39" s="132"/>
      <c r="Y39" s="132"/>
      <c r="Z39" s="132"/>
      <c r="AA39" s="132"/>
      <c r="AB39" s="132"/>
      <c r="AC39" s="132"/>
      <c r="AD39" s="132"/>
      <c r="AE39" s="132"/>
      <c r="AF39" s="132"/>
      <c r="AG39" s="132">
        <v>50.88616916415129</v>
      </c>
      <c r="AH39" s="132"/>
      <c r="AI39" s="132"/>
      <c r="AJ39" s="132"/>
      <c r="AK39" s="132"/>
      <c r="AL39" s="132"/>
      <c r="AM39" s="132"/>
      <c r="AN39" s="132"/>
      <c r="AO39" s="132"/>
      <c r="AP39" s="132"/>
      <c r="AQ39" s="132"/>
      <c r="AR39" s="132"/>
      <c r="AS39" s="132"/>
      <c r="AT39" s="132"/>
      <c r="AU39" s="132"/>
      <c r="AV39" s="132"/>
      <c r="AW39" s="132"/>
      <c r="AX39" s="132"/>
    </row>
    <row r="40" spans="1:50" ht="12" customHeight="1">
      <c r="A40" s="107"/>
      <c r="B40" s="106"/>
      <c r="C40" s="130">
        <v>24</v>
      </c>
      <c r="D40" s="132"/>
      <c r="E40" s="132"/>
      <c r="F40" s="132"/>
      <c r="G40" s="132"/>
      <c r="H40" s="132"/>
      <c r="I40" s="132"/>
      <c r="J40" s="132"/>
      <c r="K40" s="132"/>
      <c r="L40" s="132"/>
      <c r="M40" s="132"/>
      <c r="N40" s="132"/>
      <c r="O40" s="132"/>
      <c r="P40" s="132"/>
      <c r="Q40" s="132"/>
      <c r="R40" s="132"/>
      <c r="S40" s="132"/>
      <c r="T40" s="132"/>
      <c r="U40" s="132">
        <v>49.556596844207576</v>
      </c>
      <c r="V40" s="132"/>
      <c r="W40" s="132"/>
      <c r="X40" s="132"/>
      <c r="Y40" s="132"/>
      <c r="Z40" s="132"/>
      <c r="AA40" s="132"/>
      <c r="AB40" s="132"/>
      <c r="AC40" s="132"/>
      <c r="AD40" s="132"/>
      <c r="AE40" s="132"/>
      <c r="AF40" s="132"/>
      <c r="AG40" s="132">
        <v>2.0559461007078546</v>
      </c>
      <c r="AH40" s="132"/>
      <c r="AI40" s="132"/>
      <c r="AJ40" s="132"/>
      <c r="AK40" s="132"/>
      <c r="AL40" s="132"/>
      <c r="AM40" s="132"/>
      <c r="AN40" s="132"/>
      <c r="AO40" s="132"/>
      <c r="AP40" s="132"/>
      <c r="AQ40" s="132"/>
      <c r="AR40" s="132"/>
      <c r="AS40" s="132"/>
      <c r="AT40" s="132"/>
      <c r="AU40" s="132"/>
      <c r="AV40" s="132"/>
      <c r="AW40" s="132"/>
      <c r="AX40" s="132"/>
    </row>
    <row r="41" spans="1:50" ht="12" customHeight="1">
      <c r="A41" s="107"/>
      <c r="B41" s="106"/>
      <c r="C41" s="130">
        <v>25</v>
      </c>
      <c r="D41" s="132"/>
      <c r="E41" s="132"/>
      <c r="F41" s="132"/>
      <c r="G41" s="132"/>
      <c r="H41" s="132"/>
      <c r="I41" s="132"/>
      <c r="J41" s="132"/>
      <c r="K41" s="132"/>
      <c r="L41" s="132"/>
      <c r="M41" s="132"/>
      <c r="N41" s="132"/>
      <c r="O41" s="132"/>
      <c r="P41" s="132"/>
      <c r="Q41" s="132"/>
      <c r="R41" s="132"/>
      <c r="S41" s="132"/>
      <c r="T41" s="132"/>
      <c r="U41" s="132">
        <v>4.972562807970979</v>
      </c>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row>
    <row r="42" spans="1:50" ht="12" customHeight="1">
      <c r="A42" s="107"/>
      <c r="B42" s="106"/>
      <c r="C42" s="130">
        <v>26</v>
      </c>
      <c r="D42" s="132"/>
      <c r="E42" s="132"/>
      <c r="F42" s="132"/>
      <c r="G42" s="132"/>
      <c r="H42" s="132"/>
      <c r="I42" s="132"/>
      <c r="J42" s="132"/>
      <c r="K42" s="132"/>
      <c r="L42" s="132"/>
      <c r="M42" s="132"/>
      <c r="N42" s="132"/>
      <c r="O42" s="132"/>
      <c r="P42" s="132"/>
      <c r="Q42" s="132"/>
      <c r="R42" s="132"/>
      <c r="S42" s="132"/>
      <c r="T42" s="132"/>
      <c r="U42" s="132">
        <v>53.23131028239145</v>
      </c>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row>
    <row r="43" spans="1:50" ht="12" customHeight="1">
      <c r="A43" s="107"/>
      <c r="B43" s="108"/>
      <c r="C43" s="130">
        <v>27</v>
      </c>
      <c r="D43" s="132"/>
      <c r="E43" s="132"/>
      <c r="F43" s="132"/>
      <c r="G43" s="132"/>
      <c r="H43" s="132"/>
      <c r="I43" s="132"/>
      <c r="J43" s="132"/>
      <c r="K43" s="132"/>
      <c r="L43" s="132"/>
      <c r="M43" s="132"/>
      <c r="N43" s="132"/>
      <c r="O43" s="132"/>
      <c r="P43" s="132"/>
      <c r="Q43" s="132"/>
      <c r="R43" s="132"/>
      <c r="S43" s="132"/>
      <c r="T43" s="132"/>
      <c r="U43" s="132">
        <v>10.075728964232503</v>
      </c>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row>
    <row r="44" spans="1:50" ht="12" customHeight="1">
      <c r="A44" s="107"/>
      <c r="B44" s="108"/>
      <c r="C44" s="130">
        <v>28</v>
      </c>
      <c r="D44" s="132"/>
      <c r="E44" s="132"/>
      <c r="F44" s="132"/>
      <c r="G44" s="132"/>
      <c r="H44" s="132"/>
      <c r="I44" s="132"/>
      <c r="J44" s="132"/>
      <c r="K44" s="132"/>
      <c r="L44" s="132"/>
      <c r="M44" s="132"/>
      <c r="N44" s="132"/>
      <c r="O44" s="132"/>
      <c r="P44" s="132"/>
      <c r="Q44" s="132"/>
      <c r="R44" s="132"/>
      <c r="S44" s="132"/>
      <c r="T44" s="132"/>
      <c r="U44" s="132">
        <v>14.752994390748043</v>
      </c>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row>
    <row r="45" spans="1:50" ht="12" customHeight="1">
      <c r="A45" s="107"/>
      <c r="B45" s="108"/>
      <c r="C45" s="130">
        <v>29</v>
      </c>
      <c r="D45" s="132"/>
      <c r="E45" s="132"/>
      <c r="F45" s="132"/>
      <c r="G45" s="132"/>
      <c r="H45" s="132"/>
      <c r="I45" s="132"/>
      <c r="J45" s="132"/>
      <c r="K45" s="132"/>
      <c r="L45" s="132"/>
      <c r="M45" s="132"/>
      <c r="N45" s="132"/>
      <c r="O45" s="132"/>
      <c r="P45" s="132"/>
      <c r="Q45" s="132"/>
      <c r="R45" s="132"/>
      <c r="S45" s="132"/>
      <c r="T45" s="132"/>
      <c r="U45" s="132">
        <v>5.791342366433121</v>
      </c>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row>
    <row r="46" spans="1:50" ht="12" customHeight="1">
      <c r="A46" s="107"/>
      <c r="B46" s="108"/>
      <c r="C46" s="130">
        <v>30</v>
      </c>
      <c r="D46" s="132"/>
      <c r="E46" s="132"/>
      <c r="F46" s="132"/>
      <c r="G46" s="132"/>
      <c r="H46" s="132"/>
      <c r="I46" s="132"/>
      <c r="J46" s="132"/>
      <c r="K46" s="132"/>
      <c r="L46" s="132"/>
      <c r="M46" s="132"/>
      <c r="N46" s="132"/>
      <c r="O46" s="132"/>
      <c r="P46" s="132"/>
      <c r="Q46" s="132"/>
      <c r="R46" s="132"/>
      <c r="S46" s="132"/>
      <c r="T46" s="132"/>
      <c r="U46" s="132">
        <v>0</v>
      </c>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row>
    <row r="47" spans="1:50" ht="12" customHeight="1">
      <c r="A47" s="107"/>
      <c r="B47" s="108"/>
      <c r="C47" s="130">
        <v>31</v>
      </c>
      <c r="D47" s="132"/>
      <c r="E47" s="132"/>
      <c r="F47" s="132"/>
      <c r="G47" s="132"/>
      <c r="H47" s="132"/>
      <c r="I47" s="132"/>
      <c r="J47" s="132"/>
      <c r="K47" s="132"/>
      <c r="L47" s="132"/>
      <c r="M47" s="132"/>
      <c r="N47" s="132"/>
      <c r="O47" s="132"/>
      <c r="P47" s="132"/>
      <c r="Q47" s="132"/>
      <c r="R47" s="132"/>
      <c r="S47" s="132"/>
      <c r="T47" s="132"/>
      <c r="U47" s="132">
        <v>28.115472642731838</v>
      </c>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row>
    <row r="48" spans="1:50" ht="12" customHeight="1">
      <c r="A48" s="107"/>
      <c r="B48" s="108"/>
      <c r="C48" s="130">
        <v>32</v>
      </c>
      <c r="D48" s="132"/>
      <c r="E48" s="132"/>
      <c r="F48" s="132"/>
      <c r="G48" s="132"/>
      <c r="H48" s="132"/>
      <c r="I48" s="132"/>
      <c r="J48" s="132"/>
      <c r="K48" s="132"/>
      <c r="L48" s="132"/>
      <c r="M48" s="132"/>
      <c r="N48" s="132"/>
      <c r="O48" s="132"/>
      <c r="P48" s="132"/>
      <c r="Q48" s="132"/>
      <c r="R48" s="132"/>
      <c r="S48" s="132"/>
      <c r="T48" s="132"/>
      <c r="U48" s="132">
        <v>28.936189717509283</v>
      </c>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row>
    <row r="49" spans="1:50" ht="12" customHeight="1">
      <c r="A49" s="106"/>
      <c r="B49" s="106"/>
      <c r="C49" s="130">
        <v>33</v>
      </c>
      <c r="D49" s="132"/>
      <c r="E49" s="132"/>
      <c r="F49" s="132"/>
      <c r="G49" s="132"/>
      <c r="H49" s="132"/>
      <c r="I49" s="132"/>
      <c r="J49" s="132"/>
      <c r="K49" s="132"/>
      <c r="L49" s="132"/>
      <c r="M49" s="132"/>
      <c r="N49" s="132"/>
      <c r="O49" s="132"/>
      <c r="P49" s="132"/>
      <c r="Q49" s="132"/>
      <c r="R49" s="132"/>
      <c r="S49" s="132"/>
      <c r="T49" s="132"/>
      <c r="U49" s="132">
        <v>0.05296559672630239</v>
      </c>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row>
    <row r="50" spans="1:50" ht="12" customHeight="1">
      <c r="A50" s="106"/>
      <c r="B50" s="106"/>
      <c r="C50" s="130">
        <v>34</v>
      </c>
      <c r="D50" s="132"/>
      <c r="E50" s="132"/>
      <c r="F50" s="132"/>
      <c r="G50" s="132"/>
      <c r="H50" s="132"/>
      <c r="I50" s="132"/>
      <c r="J50" s="132"/>
      <c r="K50" s="132"/>
      <c r="L50" s="132"/>
      <c r="M50" s="132"/>
      <c r="N50" s="132"/>
      <c r="O50" s="132"/>
      <c r="P50" s="132"/>
      <c r="Q50" s="132"/>
      <c r="R50" s="132"/>
      <c r="S50" s="132"/>
      <c r="T50" s="132"/>
      <c r="U50" s="132">
        <v>30.31270084386648</v>
      </c>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row>
    <row r="51" spans="1:34" ht="12" customHeight="1">
      <c r="A51" s="106"/>
      <c r="B51" s="106"/>
      <c r="C51" s="130">
        <v>35</v>
      </c>
      <c r="D51" s="105"/>
      <c r="E51" s="105"/>
      <c r="F51" s="105"/>
      <c r="G51" s="105"/>
      <c r="H51" s="105"/>
      <c r="I51" s="105"/>
      <c r="J51" s="131"/>
      <c r="K51" s="105"/>
      <c r="L51" s="105"/>
      <c r="M51" s="105"/>
      <c r="N51" s="105"/>
      <c r="O51" s="105"/>
      <c r="P51" s="131"/>
      <c r="Q51" s="105"/>
      <c r="R51" s="105"/>
      <c r="S51" s="105"/>
      <c r="T51" s="105"/>
      <c r="U51" s="129"/>
      <c r="V51" s="105"/>
      <c r="W51" s="105"/>
      <c r="X51" s="105"/>
      <c r="Y51" s="105"/>
      <c r="Z51" s="105"/>
      <c r="AA51" s="105"/>
      <c r="AB51" s="105"/>
      <c r="AC51" s="105"/>
      <c r="AD51" s="105"/>
      <c r="AE51" s="101"/>
      <c r="AF51" s="101"/>
      <c r="AG51" s="101"/>
      <c r="AH51" s="101"/>
    </row>
    <row r="52" spans="1:34" ht="12" customHeight="1">
      <c r="A52" s="106"/>
      <c r="B52" s="106"/>
      <c r="C52" s="130">
        <v>36</v>
      </c>
      <c r="D52" s="105"/>
      <c r="E52" s="105"/>
      <c r="F52" s="105"/>
      <c r="G52" s="105"/>
      <c r="H52" s="105"/>
      <c r="I52" s="105"/>
      <c r="J52" s="131"/>
      <c r="K52" s="105"/>
      <c r="L52" s="105"/>
      <c r="M52" s="105"/>
      <c r="N52" s="105"/>
      <c r="O52" s="105"/>
      <c r="P52" s="131"/>
      <c r="Q52" s="105"/>
      <c r="R52" s="105"/>
      <c r="S52" s="105"/>
      <c r="T52" s="105"/>
      <c r="U52" s="129"/>
      <c r="V52" s="105"/>
      <c r="W52" s="105"/>
      <c r="X52" s="105"/>
      <c r="Y52" s="105"/>
      <c r="Z52" s="105"/>
      <c r="AA52" s="105"/>
      <c r="AB52" s="105"/>
      <c r="AC52" s="105"/>
      <c r="AD52" s="105"/>
      <c r="AE52" s="101"/>
      <c r="AF52" s="101"/>
      <c r="AG52" s="101"/>
      <c r="AH52" s="101"/>
    </row>
    <row r="53" spans="4:34" ht="12" customHeight="1">
      <c r="D53" s="102"/>
      <c r="E53" s="102"/>
      <c r="F53" s="102"/>
      <c r="G53" s="102"/>
      <c r="H53" s="102"/>
      <c r="I53" s="102"/>
      <c r="J53" s="102"/>
      <c r="K53" s="102"/>
      <c r="L53" s="102"/>
      <c r="M53" s="102"/>
      <c r="N53" s="102"/>
      <c r="O53" s="102"/>
      <c r="P53" s="102"/>
      <c r="Q53" s="109"/>
      <c r="R53" s="109"/>
      <c r="S53" s="102"/>
      <c r="T53" s="102"/>
      <c r="U53" s="102"/>
      <c r="V53" s="102"/>
      <c r="W53" s="102"/>
      <c r="X53" s="102"/>
      <c r="Y53" s="102"/>
      <c r="Z53" s="102"/>
      <c r="AA53" s="102"/>
      <c r="AB53" s="102"/>
      <c r="AC53" s="102"/>
      <c r="AD53" s="102"/>
      <c r="AE53" s="101"/>
      <c r="AF53" s="101"/>
      <c r="AG53" s="101"/>
      <c r="AH53" s="101"/>
    </row>
    <row r="54" spans="3:34" ht="36" customHeight="1">
      <c r="C54" s="243" t="s">
        <v>906</v>
      </c>
      <c r="D54" s="243"/>
      <c r="E54" s="243"/>
      <c r="F54" s="243"/>
      <c r="G54" s="243"/>
      <c r="H54" s="243"/>
      <c r="I54" s="243"/>
      <c r="J54" s="243"/>
      <c r="K54" s="243"/>
      <c r="L54" s="243"/>
      <c r="M54" s="243"/>
      <c r="N54" s="243"/>
      <c r="O54" s="243"/>
      <c r="P54" s="243"/>
      <c r="Q54" s="109"/>
      <c r="R54" s="109"/>
      <c r="S54" s="102"/>
      <c r="T54" s="102"/>
      <c r="U54" s="102"/>
      <c r="V54" s="102"/>
      <c r="W54" s="102"/>
      <c r="X54" s="102"/>
      <c r="Y54" s="102"/>
      <c r="Z54" s="102"/>
      <c r="AA54" s="102"/>
      <c r="AB54" s="102"/>
      <c r="AC54" s="102"/>
      <c r="AD54" s="102"/>
      <c r="AE54" s="101"/>
      <c r="AF54" s="101"/>
      <c r="AG54" s="101"/>
      <c r="AH54" s="101"/>
    </row>
    <row r="55" spans="3:34" ht="12" customHeight="1">
      <c r="C55" s="27" t="s">
        <v>927</v>
      </c>
      <c r="D55" s="102"/>
      <c r="E55" s="102"/>
      <c r="F55" s="102"/>
      <c r="G55" s="102"/>
      <c r="H55" s="102"/>
      <c r="I55" s="102"/>
      <c r="J55" s="102"/>
      <c r="K55" s="102"/>
      <c r="L55" s="102"/>
      <c r="M55" s="102"/>
      <c r="N55" s="102"/>
      <c r="O55" s="102"/>
      <c r="P55" s="102"/>
      <c r="Q55" s="109"/>
      <c r="R55" s="109"/>
      <c r="S55" s="102"/>
      <c r="T55" s="102"/>
      <c r="U55" s="102"/>
      <c r="V55" s="102"/>
      <c r="W55" s="102"/>
      <c r="X55" s="102"/>
      <c r="Y55" s="102"/>
      <c r="Z55" s="102"/>
      <c r="AA55" s="102"/>
      <c r="AB55" s="102"/>
      <c r="AC55" s="102"/>
      <c r="AD55" s="102"/>
      <c r="AE55" s="101"/>
      <c r="AF55" s="101"/>
      <c r="AG55" s="101"/>
      <c r="AH55" s="101"/>
    </row>
    <row r="56" spans="3:34" ht="11.25" customHeight="1">
      <c r="C56" s="71"/>
      <c r="D56" s="102"/>
      <c r="E56" s="102"/>
      <c r="F56" s="102"/>
      <c r="G56" s="102"/>
      <c r="H56" s="102"/>
      <c r="I56" s="102"/>
      <c r="J56" s="102"/>
      <c r="K56" s="102"/>
      <c r="L56" s="102"/>
      <c r="M56" s="102"/>
      <c r="N56" s="102"/>
      <c r="O56" s="102"/>
      <c r="P56" s="102"/>
      <c r="Q56" s="109"/>
      <c r="R56" s="109"/>
      <c r="S56" s="102"/>
      <c r="T56" s="102"/>
      <c r="U56" s="102"/>
      <c r="V56" s="102"/>
      <c r="W56" s="102"/>
      <c r="X56" s="102"/>
      <c r="Y56" s="102"/>
      <c r="Z56" s="102"/>
      <c r="AA56" s="102"/>
      <c r="AB56" s="102"/>
      <c r="AC56" s="102"/>
      <c r="AD56" s="102"/>
      <c r="AE56" s="101"/>
      <c r="AF56" s="101"/>
      <c r="AG56" s="101"/>
      <c r="AH56" s="101"/>
    </row>
    <row r="57" spans="4:34" ht="11.25" customHeight="1">
      <c r="D57" s="102"/>
      <c r="E57" s="102"/>
      <c r="F57" s="102"/>
      <c r="G57" s="102"/>
      <c r="H57" s="102"/>
      <c r="I57" s="102"/>
      <c r="J57" s="102"/>
      <c r="K57" s="110"/>
      <c r="L57" s="102"/>
      <c r="M57" s="102"/>
      <c r="N57" s="102"/>
      <c r="O57" s="102"/>
      <c r="P57" s="102"/>
      <c r="Q57" s="109"/>
      <c r="R57" s="109"/>
      <c r="S57" s="102"/>
      <c r="T57" s="102"/>
      <c r="U57" s="102"/>
      <c r="V57" s="102"/>
      <c r="W57" s="102"/>
      <c r="X57" s="102"/>
      <c r="Y57" s="102"/>
      <c r="Z57" s="102"/>
      <c r="AA57" s="102"/>
      <c r="AB57" s="102"/>
      <c r="AC57" s="102"/>
      <c r="AD57" s="102"/>
      <c r="AE57" s="101"/>
      <c r="AF57" s="101"/>
      <c r="AG57" s="101"/>
      <c r="AH57" s="101"/>
    </row>
    <row r="58" spans="4:34" ht="11.25" customHeight="1">
      <c r="D58" s="102"/>
      <c r="E58" s="102"/>
      <c r="F58" s="102"/>
      <c r="G58" s="102"/>
      <c r="H58" s="102"/>
      <c r="I58" s="102"/>
      <c r="J58" s="102"/>
      <c r="K58" s="110"/>
      <c r="L58" s="102"/>
      <c r="M58" s="102"/>
      <c r="N58" s="102"/>
      <c r="O58" s="102"/>
      <c r="P58" s="102"/>
      <c r="Q58" s="109"/>
      <c r="R58" s="109"/>
      <c r="S58" s="102"/>
      <c r="T58" s="102"/>
      <c r="U58" s="102"/>
      <c r="V58" s="102"/>
      <c r="W58" s="102"/>
      <c r="X58" s="102"/>
      <c r="Y58" s="102"/>
      <c r="Z58" s="102"/>
      <c r="AA58" s="102"/>
      <c r="AB58" s="102"/>
      <c r="AC58" s="102"/>
      <c r="AD58" s="102"/>
      <c r="AE58" s="101"/>
      <c r="AF58" s="101"/>
      <c r="AG58" s="101"/>
      <c r="AH58" s="101"/>
    </row>
    <row r="59" spans="4:34" ht="11.25" customHeight="1">
      <c r="D59" s="102"/>
      <c r="E59" s="102"/>
      <c r="F59" s="102"/>
      <c r="G59" s="102"/>
      <c r="H59" s="102"/>
      <c r="I59" s="102"/>
      <c r="J59" s="102"/>
      <c r="K59" s="110"/>
      <c r="L59" s="102"/>
      <c r="M59" s="102"/>
      <c r="N59" s="102"/>
      <c r="O59" s="102"/>
      <c r="P59" s="102"/>
      <c r="Q59" s="109"/>
      <c r="R59" s="109"/>
      <c r="S59" s="102"/>
      <c r="T59" s="102"/>
      <c r="U59" s="102"/>
      <c r="V59" s="102"/>
      <c r="W59" s="102"/>
      <c r="X59" s="102"/>
      <c r="Y59" s="102"/>
      <c r="Z59" s="102"/>
      <c r="AA59" s="102"/>
      <c r="AB59" s="102"/>
      <c r="AC59" s="102"/>
      <c r="AD59" s="102"/>
      <c r="AE59" s="101"/>
      <c r="AF59" s="101"/>
      <c r="AG59" s="101"/>
      <c r="AH59" s="101"/>
    </row>
    <row r="60" spans="1:34" ht="11.25" customHeight="1">
      <c r="A60" s="26"/>
      <c r="D60" s="102"/>
      <c r="E60" s="102"/>
      <c r="F60" s="102"/>
      <c r="G60" s="102"/>
      <c r="H60" s="111"/>
      <c r="I60" s="102"/>
      <c r="J60" s="102"/>
      <c r="K60" s="110"/>
      <c r="L60" s="102"/>
      <c r="M60" s="102"/>
      <c r="N60" s="102"/>
      <c r="O60" s="102"/>
      <c r="P60" s="102"/>
      <c r="Q60" s="109"/>
      <c r="R60" s="109"/>
      <c r="S60" s="102"/>
      <c r="T60" s="102"/>
      <c r="U60" s="102"/>
      <c r="V60" s="102"/>
      <c r="W60" s="102"/>
      <c r="X60" s="102"/>
      <c r="Y60" s="102"/>
      <c r="Z60" s="102"/>
      <c r="AA60" s="102"/>
      <c r="AB60" s="102"/>
      <c r="AC60" s="102"/>
      <c r="AD60" s="102"/>
      <c r="AE60" s="101"/>
      <c r="AF60" s="101"/>
      <c r="AG60" s="101"/>
      <c r="AH60" s="101"/>
    </row>
    <row r="61" spans="1:34" ht="11.25" customHeight="1">
      <c r="A61" s="58"/>
      <c r="D61" s="102"/>
      <c r="E61" s="102"/>
      <c r="F61" s="102"/>
      <c r="G61" s="102"/>
      <c r="H61" s="102"/>
      <c r="I61" s="102"/>
      <c r="J61" s="102"/>
      <c r="K61" s="110"/>
      <c r="L61" s="102"/>
      <c r="M61" s="102"/>
      <c r="N61" s="102"/>
      <c r="O61" s="102"/>
      <c r="P61" s="102"/>
      <c r="Q61" s="109"/>
      <c r="R61" s="109"/>
      <c r="S61" s="102"/>
      <c r="T61" s="102"/>
      <c r="U61" s="102"/>
      <c r="V61" s="102"/>
      <c r="W61" s="102"/>
      <c r="X61" s="102"/>
      <c r="Y61" s="102"/>
      <c r="Z61" s="102"/>
      <c r="AA61" s="102"/>
      <c r="AB61" s="102"/>
      <c r="AC61" s="102"/>
      <c r="AD61" s="102"/>
      <c r="AE61" s="101"/>
      <c r="AF61" s="101"/>
      <c r="AG61" s="101"/>
      <c r="AH61" s="101"/>
    </row>
    <row r="62" spans="4:34" ht="11.25" customHeight="1">
      <c r="D62" s="102"/>
      <c r="E62" s="102"/>
      <c r="F62" s="102"/>
      <c r="G62" s="102"/>
      <c r="H62" s="102"/>
      <c r="I62" s="102"/>
      <c r="J62" s="102"/>
      <c r="K62" s="102"/>
      <c r="L62" s="102"/>
      <c r="M62" s="102"/>
      <c r="N62" s="102"/>
      <c r="O62" s="102"/>
      <c r="P62" s="102"/>
      <c r="Q62" s="109"/>
      <c r="R62" s="109"/>
      <c r="S62" s="102"/>
      <c r="T62" s="102"/>
      <c r="U62" s="102"/>
      <c r="V62" s="102"/>
      <c r="W62" s="102"/>
      <c r="X62" s="102"/>
      <c r="Y62" s="102"/>
      <c r="Z62" s="102"/>
      <c r="AA62" s="102"/>
      <c r="AB62" s="102"/>
      <c r="AC62" s="102"/>
      <c r="AD62" s="102"/>
      <c r="AE62" s="101"/>
      <c r="AF62" s="101"/>
      <c r="AG62" s="101"/>
      <c r="AH62" s="101"/>
    </row>
    <row r="63" spans="4:34" ht="11.25" customHeight="1">
      <c r="D63" s="102"/>
      <c r="E63" s="102"/>
      <c r="F63" s="102"/>
      <c r="G63" s="102"/>
      <c r="H63" s="112"/>
      <c r="I63" s="102"/>
      <c r="J63" s="102"/>
      <c r="K63" s="102"/>
      <c r="L63" s="102"/>
      <c r="M63" s="102"/>
      <c r="N63" s="102"/>
      <c r="O63" s="102"/>
      <c r="P63" s="102"/>
      <c r="Q63" s="109"/>
      <c r="R63" s="109"/>
      <c r="S63" s="102"/>
      <c r="T63" s="102"/>
      <c r="U63" s="102"/>
      <c r="V63" s="102"/>
      <c r="W63" s="102"/>
      <c r="X63" s="102"/>
      <c r="Y63" s="102"/>
      <c r="Z63" s="102"/>
      <c r="AA63" s="102"/>
      <c r="AB63" s="102"/>
      <c r="AC63" s="102"/>
      <c r="AD63" s="102"/>
      <c r="AE63" s="101"/>
      <c r="AF63" s="101"/>
      <c r="AG63" s="101"/>
      <c r="AH63" s="101"/>
    </row>
    <row r="64" spans="4:34" ht="11.25" customHeight="1">
      <c r="D64" s="102"/>
      <c r="E64" s="102"/>
      <c r="F64" s="102"/>
      <c r="G64" s="102"/>
      <c r="H64" s="102"/>
      <c r="I64" s="102"/>
      <c r="J64" s="102"/>
      <c r="K64" s="102"/>
      <c r="L64" s="102"/>
      <c r="M64" s="102"/>
      <c r="N64" s="102"/>
      <c r="O64" s="102"/>
      <c r="P64" s="102"/>
      <c r="Q64" s="109"/>
      <c r="R64" s="109"/>
      <c r="S64" s="102"/>
      <c r="T64" s="102"/>
      <c r="U64" s="102"/>
      <c r="V64" s="102"/>
      <c r="W64" s="102"/>
      <c r="X64" s="102"/>
      <c r="Y64" s="102"/>
      <c r="Z64" s="102"/>
      <c r="AA64" s="102"/>
      <c r="AB64" s="102"/>
      <c r="AC64" s="102"/>
      <c r="AD64" s="102"/>
      <c r="AE64" s="101"/>
      <c r="AF64" s="101"/>
      <c r="AG64" s="101"/>
      <c r="AH64" s="101"/>
    </row>
    <row r="65" spans="4:34" ht="11.25" customHeight="1">
      <c r="D65" s="102"/>
      <c r="E65" s="102"/>
      <c r="F65" s="102"/>
      <c r="G65" s="102"/>
      <c r="H65" s="102"/>
      <c r="I65" s="102"/>
      <c r="J65" s="102"/>
      <c r="K65" s="102"/>
      <c r="L65" s="102"/>
      <c r="M65" s="102"/>
      <c r="N65" s="102"/>
      <c r="O65" s="102"/>
      <c r="P65" s="102"/>
      <c r="Q65" s="109"/>
      <c r="R65" s="109"/>
      <c r="S65" s="102"/>
      <c r="T65" s="102"/>
      <c r="U65" s="102"/>
      <c r="V65" s="102"/>
      <c r="W65" s="102"/>
      <c r="X65" s="102"/>
      <c r="Y65" s="102"/>
      <c r="Z65" s="102"/>
      <c r="AA65" s="102"/>
      <c r="AB65" s="102"/>
      <c r="AC65" s="102"/>
      <c r="AD65" s="102"/>
      <c r="AE65" s="101"/>
      <c r="AF65" s="101"/>
      <c r="AG65" s="101"/>
      <c r="AH65" s="101"/>
    </row>
    <row r="90" spans="5:14" ht="11.25" customHeight="1">
      <c r="E90" s="106"/>
      <c r="F90" s="106"/>
      <c r="G90" s="106"/>
      <c r="N90" s="106"/>
    </row>
    <row r="91" spans="5:14" ht="11.25" customHeight="1">
      <c r="E91" s="106"/>
      <c r="F91" s="113"/>
      <c r="G91" s="106"/>
      <c r="N91" s="113"/>
    </row>
    <row r="92" spans="5:14" ht="11.25" customHeight="1">
      <c r="E92" s="106"/>
      <c r="F92" s="113"/>
      <c r="G92" s="106"/>
      <c r="N92" s="113"/>
    </row>
    <row r="93" spans="5:14" ht="11.25" customHeight="1">
      <c r="E93" s="106"/>
      <c r="F93" s="113"/>
      <c r="G93" s="106"/>
      <c r="N93" s="113"/>
    </row>
    <row r="94" spans="5:14" ht="11.25" customHeight="1">
      <c r="E94" s="106"/>
      <c r="F94" s="113"/>
      <c r="G94" s="106"/>
      <c r="N94" s="113"/>
    </row>
    <row r="95" spans="5:14" ht="11.25" customHeight="1">
      <c r="E95" s="106"/>
      <c r="F95" s="113"/>
      <c r="G95" s="106"/>
      <c r="N95" s="113"/>
    </row>
    <row r="96" spans="5:14" ht="11.25" customHeight="1">
      <c r="E96" s="106"/>
      <c r="F96" s="113"/>
      <c r="G96" s="106"/>
      <c r="N96" s="113"/>
    </row>
    <row r="97" spans="5:14" ht="11.25" customHeight="1">
      <c r="E97" s="106"/>
      <c r="F97" s="113"/>
      <c r="G97" s="106"/>
      <c r="N97" s="113"/>
    </row>
    <row r="98" spans="5:14" ht="11.25" customHeight="1">
      <c r="E98" s="106"/>
      <c r="F98" s="113"/>
      <c r="G98" s="106"/>
      <c r="N98" s="113"/>
    </row>
    <row r="99" spans="5:14" ht="11.25" customHeight="1">
      <c r="E99" s="106"/>
      <c r="F99" s="113"/>
      <c r="G99" s="106"/>
      <c r="N99" s="113"/>
    </row>
    <row r="100" spans="5:14" ht="11.25" customHeight="1">
      <c r="E100" s="106"/>
      <c r="F100" s="113"/>
      <c r="G100" s="106"/>
      <c r="N100" s="113"/>
    </row>
    <row r="101" spans="5:14" ht="11.25" customHeight="1">
      <c r="E101" s="106"/>
      <c r="F101" s="113"/>
      <c r="G101" s="106"/>
      <c r="N101" s="113"/>
    </row>
    <row r="102" spans="5:14" ht="11.25" customHeight="1">
      <c r="E102" s="106"/>
      <c r="F102" s="113"/>
      <c r="G102" s="106"/>
      <c r="N102" s="113"/>
    </row>
    <row r="103" spans="5:14" ht="11.25" customHeight="1">
      <c r="E103" s="106"/>
      <c r="F103" s="113"/>
      <c r="G103" s="106"/>
      <c r="N103" s="113"/>
    </row>
    <row r="104" spans="5:14" ht="11.25" customHeight="1">
      <c r="E104" s="106"/>
      <c r="F104" s="113"/>
      <c r="G104" s="106"/>
      <c r="N104" s="113"/>
    </row>
    <row r="105" spans="5:14" ht="11.25" customHeight="1">
      <c r="E105" s="106"/>
      <c r="F105" s="113"/>
      <c r="G105" s="106"/>
      <c r="N105" s="113"/>
    </row>
    <row r="106" spans="5:14" ht="11.25" customHeight="1">
      <c r="E106" s="106"/>
      <c r="F106" s="113"/>
      <c r="G106" s="106"/>
      <c r="N106" s="113"/>
    </row>
    <row r="107" spans="5:14" ht="11.25" customHeight="1">
      <c r="E107" s="106"/>
      <c r="F107" s="113"/>
      <c r="G107" s="106"/>
      <c r="N107" s="113"/>
    </row>
    <row r="108" spans="5:14" ht="11.25" customHeight="1">
      <c r="E108" s="106"/>
      <c r="F108" s="113"/>
      <c r="G108" s="106"/>
      <c r="N108" s="113"/>
    </row>
    <row r="109" spans="5:14" ht="11.25" customHeight="1">
      <c r="E109" s="106"/>
      <c r="F109" s="113"/>
      <c r="G109" s="106"/>
      <c r="N109" s="113"/>
    </row>
    <row r="110" spans="5:14" ht="11.25" customHeight="1">
      <c r="E110" s="106"/>
      <c r="F110" s="113"/>
      <c r="G110" s="106"/>
      <c r="N110" s="113"/>
    </row>
    <row r="111" spans="5:14" ht="11.25" customHeight="1">
      <c r="E111" s="106"/>
      <c r="F111" s="113"/>
      <c r="G111" s="106"/>
      <c r="N111" s="113"/>
    </row>
    <row r="112" spans="5:14" ht="11.25" customHeight="1">
      <c r="E112" s="106"/>
      <c r="F112" s="113"/>
      <c r="G112" s="106"/>
      <c r="N112" s="113"/>
    </row>
    <row r="113" spans="5:14" ht="11.25" customHeight="1">
      <c r="E113" s="106"/>
      <c r="F113" s="113"/>
      <c r="G113" s="106"/>
      <c r="N113" s="113"/>
    </row>
    <row r="114" spans="5:14" ht="11.25" customHeight="1">
      <c r="E114" s="106"/>
      <c r="F114" s="113"/>
      <c r="G114" s="106"/>
      <c r="N114" s="113"/>
    </row>
    <row r="115" spans="5:14" ht="11.25" customHeight="1">
      <c r="E115" s="106"/>
      <c r="F115" s="106"/>
      <c r="G115" s="106"/>
      <c r="N115" s="106"/>
    </row>
    <row r="116" spans="5:14" ht="11.25" customHeight="1">
      <c r="E116" s="106"/>
      <c r="F116" s="106"/>
      <c r="G116" s="106"/>
      <c r="N116" s="106"/>
    </row>
    <row r="117" spans="5:14" ht="11.25" customHeight="1">
      <c r="E117" s="106"/>
      <c r="F117" s="106"/>
      <c r="G117" s="106"/>
      <c r="N117" s="106"/>
    </row>
    <row r="118" spans="5:14" ht="11.25" customHeight="1">
      <c r="E118" s="106"/>
      <c r="F118" s="106"/>
      <c r="G118" s="106"/>
      <c r="N118" s="106"/>
    </row>
  </sheetData>
  <mergeCells count="1">
    <mergeCell ref="C54:P5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R314"/>
  <sheetViews>
    <sheetView showGridLines="0" workbookViewId="0" topLeftCell="A1"/>
  </sheetViews>
  <sheetFormatPr defaultColWidth="8.8515625" defaultRowHeight="11.25" customHeight="1"/>
  <cols>
    <col min="1" max="2" width="2.7109375" style="12" customWidth="1"/>
    <col min="3" max="11" width="15.7109375" style="12" customWidth="1"/>
    <col min="12" max="12" width="8.7109375" style="12" customWidth="1"/>
    <col min="13" max="13" width="52.00390625" style="12" bestFit="1" customWidth="1"/>
    <col min="14" max="14" width="9.8515625" style="38" customWidth="1"/>
    <col min="15" max="15" width="8.00390625" style="39" customWidth="1"/>
    <col min="16" max="16" width="14.28125" style="40" customWidth="1"/>
    <col min="17" max="18" width="10.00390625" style="12" customWidth="1"/>
    <col min="19" max="16384" width="8.8515625" style="12" customWidth="1"/>
  </cols>
  <sheetData>
    <row r="1" spans="4:18" ht="11.25" customHeight="1">
      <c r="D1" s="55"/>
      <c r="L1" s="8" t="s">
        <v>451</v>
      </c>
      <c r="M1" s="8" t="s">
        <v>452</v>
      </c>
      <c r="N1" s="9" t="s">
        <v>453</v>
      </c>
      <c r="O1" s="9" t="s">
        <v>80</v>
      </c>
      <c r="P1" s="9" t="s">
        <v>531</v>
      </c>
      <c r="Q1" s="9" t="s">
        <v>897</v>
      </c>
      <c r="R1" s="9"/>
    </row>
    <row r="2" spans="12:18" ht="11.25" customHeight="1">
      <c r="L2" s="13" t="s">
        <v>908</v>
      </c>
      <c r="M2" s="13" t="s">
        <v>81</v>
      </c>
      <c r="N2" s="14">
        <v>88.5</v>
      </c>
      <c r="O2" s="42"/>
      <c r="P2" s="115">
        <f>IF(N2&lt;95,4)</f>
        <v>4</v>
      </c>
      <c r="Q2" s="10">
        <v>2009</v>
      </c>
      <c r="R2" s="10"/>
    </row>
    <row r="3" spans="3:18" ht="11.25" customHeight="1">
      <c r="C3" s="236" t="s">
        <v>542</v>
      </c>
      <c r="L3" s="13" t="s">
        <v>106</v>
      </c>
      <c r="M3" s="13" t="s">
        <v>107</v>
      </c>
      <c r="N3" s="14">
        <v>57.6</v>
      </c>
      <c r="O3" s="42"/>
      <c r="P3" s="115">
        <f aca="true" t="shared" si="0" ref="P3:P4">IF(N3&lt;65,1)</f>
        <v>1</v>
      </c>
      <c r="Q3" s="10"/>
      <c r="R3" s="10"/>
    </row>
    <row r="4" spans="3:18" ht="11.25" customHeight="1">
      <c r="C4" s="236" t="s">
        <v>543</v>
      </c>
      <c r="L4" s="13" t="s">
        <v>108</v>
      </c>
      <c r="M4" s="13" t="s">
        <v>109</v>
      </c>
      <c r="N4" s="14">
        <v>63.7</v>
      </c>
      <c r="O4" s="42"/>
      <c r="P4" s="115">
        <f t="shared" si="0"/>
        <v>1</v>
      </c>
      <c r="Q4" s="10"/>
      <c r="R4" s="10"/>
    </row>
    <row r="5" spans="3:18" s="11" customFormat="1" ht="11.25" customHeight="1">
      <c r="C5" s="17"/>
      <c r="E5" s="12"/>
      <c r="F5" s="12"/>
      <c r="G5" s="12"/>
      <c r="H5" s="12"/>
      <c r="L5" s="13" t="s">
        <v>110</v>
      </c>
      <c r="M5" s="13" t="s">
        <v>111</v>
      </c>
      <c r="N5" s="14">
        <v>73.4</v>
      </c>
      <c r="O5" s="42"/>
      <c r="P5" s="115">
        <f aca="true" t="shared" si="1" ref="P5:P13">IF(N5&lt;75,2)</f>
        <v>2</v>
      </c>
      <c r="Q5" s="10"/>
      <c r="R5" s="10"/>
    </row>
    <row r="6" spans="3:18" ht="17.25">
      <c r="C6" s="237" t="s">
        <v>1616</v>
      </c>
      <c r="L6" s="13" t="s">
        <v>112</v>
      </c>
      <c r="M6" s="13" t="s">
        <v>113</v>
      </c>
      <c r="N6" s="14">
        <v>71.3</v>
      </c>
      <c r="O6" s="42"/>
      <c r="P6" s="115">
        <f t="shared" si="1"/>
        <v>2</v>
      </c>
      <c r="Q6" s="10"/>
      <c r="R6" s="10"/>
    </row>
    <row r="7" spans="3:18" ht="11.25" customHeight="1">
      <c r="C7" s="55" t="s">
        <v>545</v>
      </c>
      <c r="L7" s="13" t="s">
        <v>114</v>
      </c>
      <c r="M7" s="13" t="s">
        <v>115</v>
      </c>
      <c r="N7" s="14">
        <v>88.2</v>
      </c>
      <c r="O7" s="42"/>
      <c r="P7" s="115">
        <f>IF(N7&lt;95,4)</f>
        <v>4</v>
      </c>
      <c r="Q7" s="10"/>
      <c r="R7" s="10"/>
    </row>
    <row r="8" spans="12:18" ht="11.25" customHeight="1">
      <c r="L8" s="13" t="s">
        <v>116</v>
      </c>
      <c r="M8" s="13" t="s">
        <v>117</v>
      </c>
      <c r="N8" s="14">
        <v>71.3</v>
      </c>
      <c r="O8" s="42"/>
      <c r="P8" s="115">
        <f t="shared" si="1"/>
        <v>2</v>
      </c>
      <c r="Q8" s="10"/>
      <c r="R8" s="10"/>
    </row>
    <row r="9" spans="12:18" ht="11.25" customHeight="1">
      <c r="L9" s="13" t="s">
        <v>118</v>
      </c>
      <c r="M9" s="13" t="s">
        <v>119</v>
      </c>
      <c r="N9" s="14">
        <v>100</v>
      </c>
      <c r="O9" s="42"/>
      <c r="P9" s="115">
        <v>5</v>
      </c>
      <c r="Q9" s="10"/>
      <c r="R9" s="10"/>
    </row>
    <row r="10" spans="12:18" ht="11.25" customHeight="1">
      <c r="L10" s="13" t="s">
        <v>120</v>
      </c>
      <c r="M10" s="13" t="s">
        <v>222</v>
      </c>
      <c r="N10" s="14">
        <v>66.3</v>
      </c>
      <c r="O10" s="42"/>
      <c r="P10" s="115">
        <f t="shared" si="1"/>
        <v>2</v>
      </c>
      <c r="Q10" s="10"/>
      <c r="R10" s="10"/>
    </row>
    <row r="11" spans="12:18" ht="12">
      <c r="L11" s="19" t="s">
        <v>121</v>
      </c>
      <c r="M11" s="19" t="s">
        <v>122</v>
      </c>
      <c r="N11" s="14">
        <v>82.6</v>
      </c>
      <c r="O11" s="42"/>
      <c r="P11" s="115">
        <f>IF(N11&lt;85,3)</f>
        <v>3</v>
      </c>
      <c r="Q11" s="10"/>
      <c r="R11" s="10"/>
    </row>
    <row r="12" spans="3:18" ht="11.25" customHeight="1">
      <c r="C12" s="20"/>
      <c r="D12" s="13"/>
      <c r="E12" s="13"/>
      <c r="L12" s="19" t="s">
        <v>123</v>
      </c>
      <c r="M12" s="19" t="s">
        <v>124</v>
      </c>
      <c r="N12" s="14">
        <v>87.5</v>
      </c>
      <c r="O12" s="42"/>
      <c r="P12" s="115">
        <f>IF(N12&lt;95,4)</f>
        <v>4</v>
      </c>
      <c r="Q12" s="10"/>
      <c r="R12" s="10"/>
    </row>
    <row r="13" spans="3:18" ht="11.25" customHeight="1">
      <c r="C13" s="11"/>
      <c r="D13" s="13"/>
      <c r="E13" s="13"/>
      <c r="G13" s="49"/>
      <c r="L13" s="19" t="s">
        <v>125</v>
      </c>
      <c r="M13" s="19" t="s">
        <v>126</v>
      </c>
      <c r="N13" s="14">
        <v>72.4</v>
      </c>
      <c r="O13" s="42"/>
      <c r="P13" s="115">
        <f t="shared" si="1"/>
        <v>2</v>
      </c>
      <c r="Q13" s="10"/>
      <c r="R13" s="10"/>
    </row>
    <row r="14" spans="12:18" ht="11.25" customHeight="1">
      <c r="L14" s="19" t="s">
        <v>127</v>
      </c>
      <c r="M14" s="19" t="s">
        <v>128</v>
      </c>
      <c r="N14" s="14">
        <v>86.4</v>
      </c>
      <c r="O14" s="42"/>
      <c r="P14" s="115">
        <f aca="true" t="shared" si="2" ref="P14:P55">IF(N14&lt;95,4)</f>
        <v>4</v>
      </c>
      <c r="Q14" s="10"/>
      <c r="R14" s="10"/>
    </row>
    <row r="15" spans="12:18" ht="11.25" customHeight="1">
      <c r="L15" s="19" t="s">
        <v>129</v>
      </c>
      <c r="M15" s="19" t="s">
        <v>223</v>
      </c>
      <c r="N15" s="14">
        <v>87.1</v>
      </c>
      <c r="O15" s="42"/>
      <c r="P15" s="115">
        <f t="shared" si="2"/>
        <v>4</v>
      </c>
      <c r="Q15" s="10"/>
      <c r="R15" s="10"/>
    </row>
    <row r="16" spans="12:18" ht="11.25" customHeight="1">
      <c r="L16" s="19" t="s">
        <v>130</v>
      </c>
      <c r="M16" s="19" t="s">
        <v>131</v>
      </c>
      <c r="N16" s="14">
        <v>85.7</v>
      </c>
      <c r="O16" s="42"/>
      <c r="P16" s="115">
        <f t="shared" si="2"/>
        <v>4</v>
      </c>
      <c r="Q16" s="10"/>
      <c r="R16" s="10"/>
    </row>
    <row r="17" spans="12:18" ht="11.25" customHeight="1">
      <c r="L17" s="19" t="s">
        <v>909</v>
      </c>
      <c r="M17" s="19" t="s">
        <v>83</v>
      </c>
      <c r="N17" s="14">
        <v>90.3</v>
      </c>
      <c r="O17" s="42"/>
      <c r="P17" s="115">
        <f t="shared" si="2"/>
        <v>4</v>
      </c>
      <c r="Q17" s="10">
        <v>2010</v>
      </c>
      <c r="R17" s="10"/>
    </row>
    <row r="18" spans="12:18" ht="11.25" customHeight="1">
      <c r="L18" s="19" t="s">
        <v>135</v>
      </c>
      <c r="M18" s="19" t="s">
        <v>136</v>
      </c>
      <c r="N18" s="14">
        <v>99.5</v>
      </c>
      <c r="O18" s="42"/>
      <c r="P18" s="115">
        <v>5</v>
      </c>
      <c r="Q18" s="10">
        <v>2010</v>
      </c>
      <c r="R18" s="10"/>
    </row>
    <row r="19" spans="12:18" ht="11.25" customHeight="1">
      <c r="L19" s="19" t="s">
        <v>137</v>
      </c>
      <c r="M19" s="19" t="s">
        <v>138</v>
      </c>
      <c r="N19" s="14">
        <v>99.7</v>
      </c>
      <c r="O19" s="42"/>
      <c r="P19" s="115">
        <v>5</v>
      </c>
      <c r="Q19" s="10">
        <v>2010</v>
      </c>
      <c r="R19" s="10"/>
    </row>
    <row r="20" spans="8:18" ht="11.25" customHeight="1">
      <c r="H20" s="13"/>
      <c r="L20" s="19" t="s">
        <v>139</v>
      </c>
      <c r="M20" s="19" t="s">
        <v>140</v>
      </c>
      <c r="N20" s="14">
        <v>98.6</v>
      </c>
      <c r="O20" s="42"/>
      <c r="P20" s="115">
        <v>5</v>
      </c>
      <c r="Q20" s="10">
        <v>2010</v>
      </c>
      <c r="R20" s="10"/>
    </row>
    <row r="21" spans="3:18" ht="11.25" customHeight="1">
      <c r="C21" s="55" t="s">
        <v>922</v>
      </c>
      <c r="D21" s="137">
        <v>1</v>
      </c>
      <c r="G21" s="21"/>
      <c r="L21" s="19" t="s">
        <v>141</v>
      </c>
      <c r="M21" s="19" t="s">
        <v>142</v>
      </c>
      <c r="N21" s="14">
        <v>99.2</v>
      </c>
      <c r="O21" s="42"/>
      <c r="P21" s="115">
        <v>5</v>
      </c>
      <c r="Q21" s="10">
        <v>2010</v>
      </c>
      <c r="R21" s="10"/>
    </row>
    <row r="22" spans="3:18" ht="11.25" customHeight="1">
      <c r="C22" s="55" t="s">
        <v>923</v>
      </c>
      <c r="D22" s="137">
        <v>2</v>
      </c>
      <c r="G22" s="21"/>
      <c r="I22" s="19"/>
      <c r="J22" s="19"/>
      <c r="L22" s="19" t="s">
        <v>143</v>
      </c>
      <c r="M22" s="19" t="s">
        <v>144</v>
      </c>
      <c r="N22" s="14">
        <v>96.7</v>
      </c>
      <c r="O22" s="42"/>
      <c r="P22" s="115">
        <v>5</v>
      </c>
      <c r="Q22" s="10">
        <v>2010</v>
      </c>
      <c r="R22" s="10"/>
    </row>
    <row r="23" spans="3:18" ht="11.25" customHeight="1">
      <c r="C23" s="55" t="s">
        <v>924</v>
      </c>
      <c r="D23" s="137">
        <v>3</v>
      </c>
      <c r="G23" s="21"/>
      <c r="I23" s="242"/>
      <c r="L23" s="19" t="s">
        <v>145</v>
      </c>
      <c r="M23" s="19" t="s">
        <v>146</v>
      </c>
      <c r="N23" s="14">
        <v>90.7</v>
      </c>
      <c r="O23" s="42"/>
      <c r="P23" s="115">
        <f t="shared" si="2"/>
        <v>4</v>
      </c>
      <c r="Q23" s="55">
        <v>2010</v>
      </c>
      <c r="R23" s="55"/>
    </row>
    <row r="24" spans="3:18" ht="11.25" customHeight="1">
      <c r="C24" s="55" t="s">
        <v>925</v>
      </c>
      <c r="D24" s="137">
        <v>4</v>
      </c>
      <c r="G24" s="21"/>
      <c r="I24" s="242"/>
      <c r="J24" s="230"/>
      <c r="L24" s="19" t="s">
        <v>147</v>
      </c>
      <c r="M24" s="19" t="s">
        <v>148</v>
      </c>
      <c r="N24" s="14">
        <v>95</v>
      </c>
      <c r="O24" s="42"/>
      <c r="P24" s="115">
        <v>5</v>
      </c>
      <c r="Q24" s="55">
        <v>2010</v>
      </c>
      <c r="R24" s="55"/>
    </row>
    <row r="25" spans="3:18" ht="11.25" customHeight="1">
      <c r="C25" s="55" t="s">
        <v>926</v>
      </c>
      <c r="D25" s="137">
        <v>5</v>
      </c>
      <c r="G25" s="21"/>
      <c r="I25" s="50"/>
      <c r="J25" s="50"/>
      <c r="L25" s="13" t="s">
        <v>149</v>
      </c>
      <c r="M25" s="13" t="s">
        <v>150</v>
      </c>
      <c r="N25" s="14">
        <v>97.6</v>
      </c>
      <c r="O25" s="42"/>
      <c r="P25" s="115">
        <v>5</v>
      </c>
      <c r="Q25" s="55">
        <v>2010</v>
      </c>
      <c r="R25" s="55"/>
    </row>
    <row r="26" spans="3:18" ht="11.25" customHeight="1">
      <c r="C26" s="12" t="s">
        <v>45</v>
      </c>
      <c r="D26" s="23" t="s">
        <v>132</v>
      </c>
      <c r="G26" s="21"/>
      <c r="I26" s="50"/>
      <c r="J26" s="50"/>
      <c r="L26" s="13" t="s">
        <v>151</v>
      </c>
      <c r="M26" s="13" t="s">
        <v>152</v>
      </c>
      <c r="N26" s="14">
        <v>99.2</v>
      </c>
      <c r="O26" s="42"/>
      <c r="P26" s="115">
        <v>5</v>
      </c>
      <c r="Q26" s="55">
        <v>2010</v>
      </c>
      <c r="R26" s="55"/>
    </row>
    <row r="27" spans="3:18" ht="11.25" customHeight="1">
      <c r="C27" s="24"/>
      <c r="G27" s="21"/>
      <c r="I27" s="50"/>
      <c r="J27" s="50"/>
      <c r="L27" s="13" t="s">
        <v>153</v>
      </c>
      <c r="M27" s="13" t="s">
        <v>154</v>
      </c>
      <c r="N27" s="14">
        <v>99.3</v>
      </c>
      <c r="O27" s="42"/>
      <c r="P27" s="115">
        <v>5</v>
      </c>
      <c r="Q27" s="57">
        <v>2010</v>
      </c>
      <c r="R27" s="57"/>
    </row>
    <row r="28" spans="3:18" ht="11.25" customHeight="1">
      <c r="C28" s="61" t="s">
        <v>1211</v>
      </c>
      <c r="D28" s="13"/>
      <c r="E28" s="13"/>
      <c r="I28" s="50"/>
      <c r="J28" s="50"/>
      <c r="L28" s="13" t="s">
        <v>155</v>
      </c>
      <c r="M28" s="13" t="s">
        <v>156</v>
      </c>
      <c r="N28" s="14">
        <v>97</v>
      </c>
      <c r="O28" s="42"/>
      <c r="P28" s="115">
        <v>5</v>
      </c>
      <c r="Q28" s="10">
        <v>2010</v>
      </c>
      <c r="R28" s="10"/>
    </row>
    <row r="29" spans="3:18" ht="11.25" customHeight="1">
      <c r="C29" s="27" t="s">
        <v>905</v>
      </c>
      <c r="D29" s="24"/>
      <c r="E29" s="24"/>
      <c r="L29" s="13" t="s">
        <v>157</v>
      </c>
      <c r="M29" s="13" t="s">
        <v>158</v>
      </c>
      <c r="N29" s="14">
        <v>99.6</v>
      </c>
      <c r="O29" s="42"/>
      <c r="P29" s="115">
        <v>5</v>
      </c>
      <c r="Q29" s="10">
        <v>2010</v>
      </c>
      <c r="R29" s="10"/>
    </row>
    <row r="30" spans="3:18" ht="11.25" customHeight="1">
      <c r="C30" s="28"/>
      <c r="D30" s="24"/>
      <c r="E30" s="24"/>
      <c r="L30" s="13" t="s">
        <v>46</v>
      </c>
      <c r="M30" s="13" t="s">
        <v>48</v>
      </c>
      <c r="N30" s="14">
        <v>86.7</v>
      </c>
      <c r="O30" s="42"/>
      <c r="P30" s="115">
        <f t="shared" si="2"/>
        <v>4</v>
      </c>
      <c r="Q30" s="10">
        <v>2010</v>
      </c>
      <c r="R30" s="10"/>
    </row>
    <row r="31" spans="3:18" ht="11.25" customHeight="1">
      <c r="C31" s="24"/>
      <c r="D31" s="24"/>
      <c r="E31" s="24"/>
      <c r="L31" s="13" t="s">
        <v>159</v>
      </c>
      <c r="M31" s="13" t="s">
        <v>160</v>
      </c>
      <c r="N31" s="14">
        <v>99.7</v>
      </c>
      <c r="O31" s="42"/>
      <c r="P31" s="115">
        <v>5</v>
      </c>
      <c r="Q31" s="10">
        <v>2010</v>
      </c>
      <c r="R31" s="10"/>
    </row>
    <row r="32" spans="4:18" ht="11.25" customHeight="1">
      <c r="D32" s="24"/>
      <c r="E32" s="24"/>
      <c r="L32" s="13" t="s">
        <v>161</v>
      </c>
      <c r="M32" s="13" t="s">
        <v>162</v>
      </c>
      <c r="N32" s="14">
        <v>99.2</v>
      </c>
      <c r="O32" s="42"/>
      <c r="P32" s="115">
        <v>5</v>
      </c>
      <c r="Q32" s="10">
        <v>2010</v>
      </c>
      <c r="R32" s="10"/>
    </row>
    <row r="33" spans="3:18" ht="11.25" customHeight="1">
      <c r="C33" s="28"/>
      <c r="D33" s="24"/>
      <c r="E33" s="24"/>
      <c r="L33" s="13" t="s">
        <v>163</v>
      </c>
      <c r="M33" s="13" t="s">
        <v>164</v>
      </c>
      <c r="N33" s="14">
        <v>99.6</v>
      </c>
      <c r="O33" s="42"/>
      <c r="P33" s="115">
        <v>5</v>
      </c>
      <c r="Q33" s="10">
        <v>2010</v>
      </c>
      <c r="R33" s="10"/>
    </row>
    <row r="34" spans="3:18" ht="11.25" customHeight="1">
      <c r="C34" s="29"/>
      <c r="D34" s="24"/>
      <c r="E34" s="24"/>
      <c r="L34" s="13" t="s">
        <v>165</v>
      </c>
      <c r="M34" s="13" t="s">
        <v>166</v>
      </c>
      <c r="N34" s="14">
        <v>99.5</v>
      </c>
      <c r="O34" s="42"/>
      <c r="P34" s="115">
        <v>5</v>
      </c>
      <c r="Q34" s="10">
        <v>2010</v>
      </c>
      <c r="R34" s="10"/>
    </row>
    <row r="35" spans="4:18" ht="11.25" customHeight="1">
      <c r="D35" s="24"/>
      <c r="E35" s="24"/>
      <c r="L35" s="13" t="s">
        <v>167</v>
      </c>
      <c r="M35" s="13" t="s">
        <v>168</v>
      </c>
      <c r="N35" s="14">
        <v>99.2</v>
      </c>
      <c r="O35" s="42"/>
      <c r="P35" s="115">
        <v>5</v>
      </c>
      <c r="Q35" s="10">
        <v>2010</v>
      </c>
      <c r="R35" s="10"/>
    </row>
    <row r="36" spans="3:18" ht="11.25" customHeight="1">
      <c r="C36" s="24"/>
      <c r="D36" s="24"/>
      <c r="E36" s="24"/>
      <c r="L36" s="13" t="s">
        <v>169</v>
      </c>
      <c r="M36" s="13" t="s">
        <v>170</v>
      </c>
      <c r="N36" s="14">
        <v>87.6</v>
      </c>
      <c r="O36" s="42"/>
      <c r="P36" s="115">
        <f t="shared" si="2"/>
        <v>4</v>
      </c>
      <c r="Q36" s="10">
        <v>2010</v>
      </c>
      <c r="R36" s="10"/>
    </row>
    <row r="37" spans="12:18" ht="11.25" customHeight="1">
      <c r="L37" s="13" t="s">
        <v>171</v>
      </c>
      <c r="M37" s="13" t="s">
        <v>172</v>
      </c>
      <c r="N37" s="14">
        <v>99.5</v>
      </c>
      <c r="O37" s="42"/>
      <c r="P37" s="115">
        <v>5</v>
      </c>
      <c r="Q37" s="10">
        <v>2010</v>
      </c>
      <c r="R37" s="10"/>
    </row>
    <row r="38" spans="12:18" ht="11.25" customHeight="1">
      <c r="L38" s="13" t="s">
        <v>173</v>
      </c>
      <c r="M38" s="13" t="s">
        <v>174</v>
      </c>
      <c r="N38" s="14">
        <v>98.1</v>
      </c>
      <c r="O38" s="42"/>
      <c r="P38" s="115">
        <v>5</v>
      </c>
      <c r="Q38" s="10">
        <v>2010</v>
      </c>
      <c r="R38" s="10"/>
    </row>
    <row r="39" spans="12:18" ht="11.25" customHeight="1">
      <c r="L39" s="13" t="s">
        <v>175</v>
      </c>
      <c r="M39" s="13" t="s">
        <v>176</v>
      </c>
      <c r="N39" s="14">
        <v>92.2</v>
      </c>
      <c r="O39" s="42"/>
      <c r="P39" s="115">
        <f t="shared" si="2"/>
        <v>4</v>
      </c>
      <c r="Q39" s="10">
        <v>2010</v>
      </c>
      <c r="R39" s="10"/>
    </row>
    <row r="40" spans="12:18" ht="11.25" customHeight="1">
      <c r="L40" s="13" t="s">
        <v>177</v>
      </c>
      <c r="M40" s="13" t="s">
        <v>178</v>
      </c>
      <c r="N40" s="14">
        <v>89.5</v>
      </c>
      <c r="O40" s="42"/>
      <c r="P40" s="115">
        <f t="shared" si="2"/>
        <v>4</v>
      </c>
      <c r="Q40" s="10">
        <v>2010</v>
      </c>
      <c r="R40" s="10"/>
    </row>
    <row r="41" spans="12:18" ht="11.25" customHeight="1">
      <c r="L41" s="13" t="s">
        <v>179</v>
      </c>
      <c r="M41" s="13" t="s">
        <v>180</v>
      </c>
      <c r="N41" s="14">
        <v>98.2</v>
      </c>
      <c r="O41" s="42"/>
      <c r="P41" s="115">
        <v>5</v>
      </c>
      <c r="Q41" s="10">
        <v>2010</v>
      </c>
      <c r="R41" s="10"/>
    </row>
    <row r="42" spans="12:18" ht="11.25" customHeight="1">
      <c r="L42" s="13" t="s">
        <v>181</v>
      </c>
      <c r="M42" s="13" t="s">
        <v>182</v>
      </c>
      <c r="N42" s="14">
        <v>99.2</v>
      </c>
      <c r="O42" s="42"/>
      <c r="P42" s="115">
        <v>5</v>
      </c>
      <c r="Q42" s="10">
        <v>2010</v>
      </c>
      <c r="R42" s="10"/>
    </row>
    <row r="43" spans="12:18" ht="11.25" customHeight="1">
      <c r="L43" s="160" t="s">
        <v>183</v>
      </c>
      <c r="M43" s="160" t="s">
        <v>184</v>
      </c>
      <c r="N43" s="161">
        <v>95.2</v>
      </c>
      <c r="O43" s="162"/>
      <c r="P43" s="163">
        <v>5</v>
      </c>
      <c r="Q43" s="164">
        <v>2010</v>
      </c>
      <c r="R43" s="164"/>
    </row>
    <row r="44" spans="12:18" ht="11.25" customHeight="1">
      <c r="L44" s="160" t="s">
        <v>185</v>
      </c>
      <c r="M44" s="160" t="s">
        <v>186</v>
      </c>
      <c r="N44" s="161">
        <v>96.8</v>
      </c>
      <c r="O44" s="162"/>
      <c r="P44" s="163">
        <v>5</v>
      </c>
      <c r="Q44" s="164">
        <v>2010</v>
      </c>
      <c r="R44" s="164"/>
    </row>
    <row r="45" spans="12:18" ht="11.25" customHeight="1">
      <c r="L45" s="160" t="s">
        <v>187</v>
      </c>
      <c r="M45" s="160" t="s">
        <v>188</v>
      </c>
      <c r="N45" s="161">
        <v>98.3</v>
      </c>
      <c r="O45" s="162"/>
      <c r="P45" s="163">
        <v>5</v>
      </c>
      <c r="Q45" s="164">
        <v>2010</v>
      </c>
      <c r="R45" s="164"/>
    </row>
    <row r="46" spans="12:18" ht="11.25" customHeight="1">
      <c r="L46" s="160" t="s">
        <v>189</v>
      </c>
      <c r="M46" s="160" t="s">
        <v>190</v>
      </c>
      <c r="N46" s="161">
        <v>99.3</v>
      </c>
      <c r="O46" s="162"/>
      <c r="P46" s="163">
        <v>5</v>
      </c>
      <c r="Q46" s="164">
        <v>2010</v>
      </c>
      <c r="R46" s="164"/>
    </row>
    <row r="47" spans="12:18" ht="11.25" customHeight="1">
      <c r="L47" s="160" t="s">
        <v>191</v>
      </c>
      <c r="M47" s="160" t="s">
        <v>192</v>
      </c>
      <c r="N47" s="161">
        <v>98.1</v>
      </c>
      <c r="O47" s="162"/>
      <c r="P47" s="163">
        <v>5</v>
      </c>
      <c r="Q47" s="164">
        <v>2010</v>
      </c>
      <c r="R47" s="164"/>
    </row>
    <row r="48" spans="12:18" ht="11.25" customHeight="1">
      <c r="L48" s="160" t="s">
        <v>193</v>
      </c>
      <c r="M48" s="160" t="s">
        <v>194</v>
      </c>
      <c r="N48" s="161">
        <v>99.6</v>
      </c>
      <c r="O48" s="162"/>
      <c r="P48" s="163">
        <v>5</v>
      </c>
      <c r="Q48" s="164">
        <v>2010</v>
      </c>
      <c r="R48" s="164"/>
    </row>
    <row r="49" spans="12:18" ht="11.25" customHeight="1">
      <c r="L49" s="160" t="s">
        <v>195</v>
      </c>
      <c r="M49" s="160" t="s">
        <v>196</v>
      </c>
      <c r="N49" s="161">
        <v>99.4</v>
      </c>
      <c r="O49" s="162"/>
      <c r="P49" s="163">
        <v>5</v>
      </c>
      <c r="Q49" s="164">
        <v>2010</v>
      </c>
      <c r="R49" s="164"/>
    </row>
    <row r="50" spans="12:18" ht="11.25" customHeight="1">
      <c r="L50" s="160" t="s">
        <v>198</v>
      </c>
      <c r="M50" s="160" t="s">
        <v>199</v>
      </c>
      <c r="N50" s="161">
        <v>92.2</v>
      </c>
      <c r="O50" s="162"/>
      <c r="P50" s="163">
        <f t="shared" si="2"/>
        <v>4</v>
      </c>
      <c r="Q50" s="164">
        <v>2010</v>
      </c>
      <c r="R50" s="164"/>
    </row>
    <row r="51" spans="12:18" ht="11.25" customHeight="1">
      <c r="L51" s="160" t="s">
        <v>47</v>
      </c>
      <c r="M51" s="160" t="s">
        <v>197</v>
      </c>
      <c r="N51" s="161">
        <v>85.4</v>
      </c>
      <c r="O51" s="162"/>
      <c r="P51" s="163">
        <f t="shared" si="2"/>
        <v>4</v>
      </c>
      <c r="Q51" s="164">
        <v>2010</v>
      </c>
      <c r="R51" s="164"/>
    </row>
    <row r="52" spans="12:18" ht="11.25" customHeight="1">
      <c r="L52" s="160" t="s">
        <v>44</v>
      </c>
      <c r="M52" s="160" t="s">
        <v>200</v>
      </c>
      <c r="N52" s="161">
        <v>95.9</v>
      </c>
      <c r="O52" s="162"/>
      <c r="P52" s="163">
        <v>5</v>
      </c>
      <c r="Q52" s="164">
        <v>2010</v>
      </c>
      <c r="R52" s="164"/>
    </row>
    <row r="53" spans="12:18" ht="11.25" customHeight="1">
      <c r="L53" s="160" t="s">
        <v>201</v>
      </c>
      <c r="M53" s="160" t="s">
        <v>202</v>
      </c>
      <c r="N53" s="161">
        <v>94</v>
      </c>
      <c r="O53" s="162"/>
      <c r="P53" s="163">
        <f t="shared" si="2"/>
        <v>4</v>
      </c>
      <c r="Q53" s="164">
        <v>2010</v>
      </c>
      <c r="R53" s="164"/>
    </row>
    <row r="54" spans="12:18" ht="11.25" customHeight="1">
      <c r="L54" s="160" t="s">
        <v>203</v>
      </c>
      <c r="M54" s="160" t="s">
        <v>204</v>
      </c>
      <c r="N54" s="161">
        <v>94.7</v>
      </c>
      <c r="O54" s="162"/>
      <c r="P54" s="163">
        <f t="shared" si="2"/>
        <v>4</v>
      </c>
      <c r="Q54" s="164">
        <v>2010</v>
      </c>
      <c r="R54" s="164"/>
    </row>
    <row r="55" spans="12:18" ht="11.25" customHeight="1">
      <c r="L55" s="160" t="s">
        <v>205</v>
      </c>
      <c r="M55" s="160" t="s">
        <v>206</v>
      </c>
      <c r="N55" s="161">
        <v>92.3</v>
      </c>
      <c r="O55" s="162"/>
      <c r="P55" s="163">
        <f t="shared" si="2"/>
        <v>4</v>
      </c>
      <c r="Q55" s="164">
        <v>2010</v>
      </c>
      <c r="R55" s="164"/>
    </row>
    <row r="56" spans="12:18" ht="11.25" customHeight="1">
      <c r="L56" s="160" t="s">
        <v>207</v>
      </c>
      <c r="M56" s="160" t="s">
        <v>208</v>
      </c>
      <c r="N56" s="14">
        <v>82.2</v>
      </c>
      <c r="O56" s="42"/>
      <c r="P56" s="115">
        <f aca="true" t="shared" si="3" ref="P56">IF(N56&lt;85,3)</f>
        <v>3</v>
      </c>
      <c r="Q56" s="164"/>
      <c r="R56" s="164"/>
    </row>
    <row r="57" spans="3:18" ht="11.25" customHeight="1">
      <c r="C57" s="24"/>
      <c r="D57" s="24"/>
      <c r="E57" s="24"/>
      <c r="F57" s="24"/>
      <c r="L57" s="160" t="s">
        <v>209</v>
      </c>
      <c r="M57" s="160" t="s">
        <v>210</v>
      </c>
      <c r="N57" s="14">
        <v>43</v>
      </c>
      <c r="O57" s="42"/>
      <c r="P57" s="163">
        <f aca="true" t="shared" si="4" ref="P57">IF(N57&lt;65,1)</f>
        <v>1</v>
      </c>
      <c r="Q57" s="164"/>
      <c r="R57" s="164"/>
    </row>
    <row r="58" spans="3:18" ht="11.25" customHeight="1">
      <c r="C58" s="24"/>
      <c r="D58" s="24"/>
      <c r="E58" s="24"/>
      <c r="F58" s="24"/>
      <c r="L58" s="160" t="s">
        <v>211</v>
      </c>
      <c r="M58" s="160" t="s">
        <v>212</v>
      </c>
      <c r="N58" s="161">
        <v>74</v>
      </c>
      <c r="O58" s="162"/>
      <c r="P58" s="163">
        <f>IF(N58&lt;75,2)</f>
        <v>2</v>
      </c>
      <c r="Q58" s="164"/>
      <c r="R58" s="164"/>
    </row>
    <row r="59" spans="3:18" ht="11.25" customHeight="1">
      <c r="C59" s="24"/>
      <c r="D59" s="24"/>
      <c r="E59" s="24"/>
      <c r="F59" s="24"/>
      <c r="L59" s="160" t="s">
        <v>1133</v>
      </c>
      <c r="M59" s="160" t="s">
        <v>1134</v>
      </c>
      <c r="N59" s="161">
        <v>81</v>
      </c>
      <c r="O59" s="162"/>
      <c r="P59" s="163">
        <f aca="true" t="shared" si="5" ref="P59:P65">IF(N59&lt;85,3)</f>
        <v>3</v>
      </c>
      <c r="Q59" s="164">
        <v>2009</v>
      </c>
      <c r="R59" s="164"/>
    </row>
    <row r="60" spans="3:18" ht="11.25" customHeight="1">
      <c r="C60" s="24"/>
      <c r="D60" s="24"/>
      <c r="E60" s="24"/>
      <c r="F60" s="24"/>
      <c r="L60" s="160" t="s">
        <v>1135</v>
      </c>
      <c r="M60" s="160" t="s">
        <v>1136</v>
      </c>
      <c r="N60" s="161">
        <v>86</v>
      </c>
      <c r="O60" s="162"/>
      <c r="P60" s="163">
        <f aca="true" t="shared" si="6" ref="P60">IF(N60&lt;95,4)</f>
        <v>4</v>
      </c>
      <c r="Q60" s="164">
        <v>2009</v>
      </c>
      <c r="R60" s="164"/>
    </row>
    <row r="61" spans="3:18" ht="11.25" customHeight="1">
      <c r="C61" s="24"/>
      <c r="D61" s="24"/>
      <c r="E61" s="24"/>
      <c r="F61" s="24"/>
      <c r="L61" s="160" t="s">
        <v>1137</v>
      </c>
      <c r="M61" s="160" t="s">
        <v>1138</v>
      </c>
      <c r="N61" s="161">
        <v>83</v>
      </c>
      <c r="O61" s="162"/>
      <c r="P61" s="163">
        <f t="shared" si="5"/>
        <v>3</v>
      </c>
      <c r="Q61" s="164">
        <v>2009</v>
      </c>
      <c r="R61" s="164"/>
    </row>
    <row r="62" spans="3:18" ht="11.25" customHeight="1">
      <c r="C62" s="24"/>
      <c r="D62" s="24"/>
      <c r="E62" s="24"/>
      <c r="F62" s="24"/>
      <c r="L62" s="160" t="s">
        <v>1139</v>
      </c>
      <c r="M62" s="160" t="s">
        <v>1140</v>
      </c>
      <c r="N62" s="161">
        <v>82</v>
      </c>
      <c r="O62" s="162"/>
      <c r="P62" s="163">
        <f t="shared" si="5"/>
        <v>3</v>
      </c>
      <c r="Q62" s="164">
        <v>2009</v>
      </c>
      <c r="R62" s="164"/>
    </row>
    <row r="63" spans="3:18" ht="11.25" customHeight="1">
      <c r="C63" s="24"/>
      <c r="D63" s="24"/>
      <c r="E63" s="24"/>
      <c r="F63" s="24"/>
      <c r="L63" s="160" t="s">
        <v>1141</v>
      </c>
      <c r="M63" s="160" t="s">
        <v>1142</v>
      </c>
      <c r="N63" s="161">
        <v>86</v>
      </c>
      <c r="O63" s="162"/>
      <c r="P63" s="163">
        <f aca="true" t="shared" si="7" ref="P63">IF(N63&lt;95,4)</f>
        <v>4</v>
      </c>
      <c r="Q63" s="164">
        <v>2009</v>
      </c>
      <c r="R63" s="164"/>
    </row>
    <row r="64" spans="3:18" ht="11.25" customHeight="1">
      <c r="C64" s="24"/>
      <c r="D64" s="24"/>
      <c r="E64" s="24"/>
      <c r="F64" s="24"/>
      <c r="L64" s="160" t="s">
        <v>1143</v>
      </c>
      <c r="M64" s="160" t="s">
        <v>1144</v>
      </c>
      <c r="N64" s="161">
        <v>84</v>
      </c>
      <c r="O64" s="162"/>
      <c r="P64" s="163">
        <f t="shared" si="5"/>
        <v>3</v>
      </c>
      <c r="Q64" s="164">
        <v>2009</v>
      </c>
      <c r="R64" s="164"/>
    </row>
    <row r="65" spans="3:18" ht="11.25" customHeight="1">
      <c r="C65" s="24"/>
      <c r="D65" s="24"/>
      <c r="E65" s="24"/>
      <c r="F65" s="24"/>
      <c r="L65" s="160" t="s">
        <v>1145</v>
      </c>
      <c r="M65" s="160" t="s">
        <v>1146</v>
      </c>
      <c r="N65" s="161">
        <v>77</v>
      </c>
      <c r="O65" s="162"/>
      <c r="P65" s="163">
        <f t="shared" si="5"/>
        <v>3</v>
      </c>
      <c r="Q65" s="164">
        <v>2009</v>
      </c>
      <c r="R65" s="164"/>
    </row>
    <row r="66" spans="3:18" ht="11.25" customHeight="1">
      <c r="C66" s="24"/>
      <c r="D66" s="24"/>
      <c r="E66" s="24"/>
      <c r="F66" s="24"/>
      <c r="L66" s="160" t="s">
        <v>1147</v>
      </c>
      <c r="M66" s="160" t="s">
        <v>1148</v>
      </c>
      <c r="N66" s="161">
        <v>67</v>
      </c>
      <c r="O66" s="162"/>
      <c r="P66" s="163">
        <f aca="true" t="shared" si="8" ref="P66:P70">IF(N66&lt;75,2)</f>
        <v>2</v>
      </c>
      <c r="Q66" s="164">
        <v>2009</v>
      </c>
      <c r="R66" s="164"/>
    </row>
    <row r="67" spans="3:18" ht="11.25" customHeight="1">
      <c r="C67" s="24"/>
      <c r="D67" s="24"/>
      <c r="E67" s="24"/>
      <c r="F67" s="24"/>
      <c r="L67" s="160" t="s">
        <v>1149</v>
      </c>
      <c r="M67" s="160" t="s">
        <v>1150</v>
      </c>
      <c r="N67" s="161">
        <v>81</v>
      </c>
      <c r="O67" s="162"/>
      <c r="P67" s="163">
        <f aca="true" t="shared" si="9" ref="P67">IF(N67&lt;85,3)</f>
        <v>3</v>
      </c>
      <c r="Q67" s="164">
        <v>2009</v>
      </c>
      <c r="R67" s="164"/>
    </row>
    <row r="68" spans="3:18" ht="11.25" customHeight="1">
      <c r="C68" s="24"/>
      <c r="D68" s="24"/>
      <c r="E68" s="24"/>
      <c r="F68" s="24"/>
      <c r="L68" s="160" t="s">
        <v>1151</v>
      </c>
      <c r="M68" s="160" t="s">
        <v>1152</v>
      </c>
      <c r="N68" s="161">
        <v>93</v>
      </c>
      <c r="O68" s="162"/>
      <c r="P68" s="163">
        <f aca="true" t="shared" si="10" ref="P68">IF(N68&lt;95,4)</f>
        <v>4</v>
      </c>
      <c r="Q68" s="164">
        <v>2009</v>
      </c>
      <c r="R68" s="164"/>
    </row>
    <row r="69" spans="3:18" ht="11.25" customHeight="1">
      <c r="C69" s="24"/>
      <c r="D69" s="24"/>
      <c r="E69" s="24"/>
      <c r="F69" s="24"/>
      <c r="L69" s="160" t="s">
        <v>1153</v>
      </c>
      <c r="M69" s="160" t="s">
        <v>1154</v>
      </c>
      <c r="N69" s="161">
        <v>66</v>
      </c>
      <c r="O69" s="162"/>
      <c r="P69" s="163">
        <f t="shared" si="8"/>
        <v>2</v>
      </c>
      <c r="Q69" s="164">
        <v>2009</v>
      </c>
      <c r="R69" s="164"/>
    </row>
    <row r="70" spans="3:18" ht="11.25" customHeight="1">
      <c r="C70" s="24"/>
      <c r="D70" s="24"/>
      <c r="E70" s="24"/>
      <c r="F70" s="24"/>
      <c r="L70" s="160" t="s">
        <v>1155</v>
      </c>
      <c r="M70" s="160" t="s">
        <v>1156</v>
      </c>
      <c r="N70" s="161">
        <v>74</v>
      </c>
      <c r="O70" s="162"/>
      <c r="P70" s="163">
        <f t="shared" si="8"/>
        <v>2</v>
      </c>
      <c r="Q70" s="164">
        <v>2009</v>
      </c>
      <c r="R70" s="164"/>
    </row>
    <row r="71" spans="3:18" ht="11.25" customHeight="1">
      <c r="C71" s="24"/>
      <c r="D71" s="24"/>
      <c r="E71" s="24"/>
      <c r="F71" s="24"/>
      <c r="L71" s="160" t="s">
        <v>1157</v>
      </c>
      <c r="M71" s="160" t="s">
        <v>1158</v>
      </c>
      <c r="N71" s="161">
        <v>87</v>
      </c>
      <c r="O71" s="162"/>
      <c r="P71" s="163">
        <f aca="true" t="shared" si="11" ref="P71">IF(N71&lt;95,4)</f>
        <v>4</v>
      </c>
      <c r="Q71" s="164">
        <v>2009</v>
      </c>
      <c r="R71" s="164"/>
    </row>
    <row r="72" spans="3:18" ht="11.25" customHeight="1">
      <c r="C72" s="24"/>
      <c r="D72" s="24"/>
      <c r="E72" s="24"/>
      <c r="F72" s="24"/>
      <c r="L72" s="160" t="s">
        <v>911</v>
      </c>
      <c r="M72" s="160" t="s">
        <v>87</v>
      </c>
      <c r="N72" s="161">
        <v>98</v>
      </c>
      <c r="O72" s="162"/>
      <c r="P72" s="163">
        <v>5</v>
      </c>
      <c r="Q72" s="164">
        <v>2010</v>
      </c>
      <c r="R72" s="164"/>
    </row>
    <row r="73" spans="3:18" ht="11.25" customHeight="1">
      <c r="C73" s="24"/>
      <c r="D73" s="24"/>
      <c r="E73" s="24"/>
      <c r="F73" s="24"/>
      <c r="L73" s="160" t="s">
        <v>1159</v>
      </c>
      <c r="M73" s="160" t="s">
        <v>1160</v>
      </c>
      <c r="N73" s="161">
        <v>98.88</v>
      </c>
      <c r="O73" s="162"/>
      <c r="P73" s="163">
        <v>5</v>
      </c>
      <c r="Q73" s="164">
        <v>2008</v>
      </c>
      <c r="R73" s="164"/>
    </row>
    <row r="74" spans="3:18" ht="11.25" customHeight="1">
      <c r="C74" s="24"/>
      <c r="D74" s="24"/>
      <c r="E74" s="24"/>
      <c r="F74" s="24"/>
      <c r="L74" s="160" t="s">
        <v>1161</v>
      </c>
      <c r="M74" s="160" t="s">
        <v>1162</v>
      </c>
      <c r="N74" s="161">
        <v>95.78</v>
      </c>
      <c r="O74" s="162"/>
      <c r="P74" s="163">
        <v>5</v>
      </c>
      <c r="Q74" s="164">
        <v>2008</v>
      </c>
      <c r="R74" s="164"/>
    </row>
    <row r="75" spans="3:18" ht="11.25" customHeight="1">
      <c r="C75" s="24"/>
      <c r="D75" s="24"/>
      <c r="E75" s="24"/>
      <c r="F75" s="24"/>
      <c r="L75" s="160" t="s">
        <v>1163</v>
      </c>
      <c r="M75" s="160" t="s">
        <v>1164</v>
      </c>
      <c r="N75" s="161">
        <v>93.84</v>
      </c>
      <c r="O75" s="162"/>
      <c r="P75" s="163">
        <f aca="true" t="shared" si="12" ref="P75:P84">IF(N75&lt;95,4)</f>
        <v>4</v>
      </c>
      <c r="Q75" s="164">
        <v>2008</v>
      </c>
      <c r="R75" s="164"/>
    </row>
    <row r="76" spans="3:18" ht="11.25" customHeight="1">
      <c r="C76" s="24"/>
      <c r="D76" s="24"/>
      <c r="E76" s="24"/>
      <c r="F76" s="24"/>
      <c r="L76" s="160" t="s">
        <v>1165</v>
      </c>
      <c r="M76" s="160" t="s">
        <v>1166</v>
      </c>
      <c r="N76" s="161">
        <v>96.06</v>
      </c>
      <c r="O76" s="162"/>
      <c r="P76" s="163">
        <v>5</v>
      </c>
      <c r="Q76" s="164">
        <v>2008</v>
      </c>
      <c r="R76" s="164"/>
    </row>
    <row r="77" spans="3:18" ht="11.25" customHeight="1">
      <c r="C77" s="24"/>
      <c r="D77" s="24"/>
      <c r="E77" s="24"/>
      <c r="F77" s="24"/>
      <c r="L77" s="160" t="s">
        <v>1167</v>
      </c>
      <c r="M77" s="160" t="s">
        <v>1168</v>
      </c>
      <c r="N77" s="161">
        <v>91.72</v>
      </c>
      <c r="O77" s="162"/>
      <c r="P77" s="163">
        <f t="shared" si="12"/>
        <v>4</v>
      </c>
      <c r="Q77" s="164">
        <v>2008</v>
      </c>
      <c r="R77" s="164"/>
    </row>
    <row r="78" spans="3:18" ht="11.25" customHeight="1">
      <c r="C78" s="24"/>
      <c r="D78" s="24"/>
      <c r="E78" s="24"/>
      <c r="F78" s="24"/>
      <c r="L78" s="160" t="s">
        <v>1169</v>
      </c>
      <c r="M78" s="160" t="s">
        <v>1170</v>
      </c>
      <c r="N78" s="161">
        <v>93.99</v>
      </c>
      <c r="O78" s="162"/>
      <c r="P78" s="163">
        <f t="shared" si="12"/>
        <v>4</v>
      </c>
      <c r="Q78" s="164">
        <v>2008</v>
      </c>
      <c r="R78" s="164"/>
    </row>
    <row r="79" spans="3:18" ht="11.25" customHeight="1">
      <c r="C79" s="24"/>
      <c r="D79" s="24"/>
      <c r="E79" s="24"/>
      <c r="F79" s="24"/>
      <c r="L79" s="160" t="s">
        <v>1171</v>
      </c>
      <c r="M79" s="160" t="s">
        <v>1172</v>
      </c>
      <c r="N79" s="161">
        <v>93.44</v>
      </c>
      <c r="O79" s="162"/>
      <c r="P79" s="163">
        <f t="shared" si="12"/>
        <v>4</v>
      </c>
      <c r="Q79" s="164">
        <v>2008</v>
      </c>
      <c r="R79" s="164"/>
    </row>
    <row r="80" spans="3:18" ht="11.25" customHeight="1">
      <c r="C80" s="24"/>
      <c r="D80" s="24"/>
      <c r="E80" s="24"/>
      <c r="F80" s="24"/>
      <c r="L80" s="160" t="s">
        <v>1173</v>
      </c>
      <c r="M80" s="160" t="s">
        <v>1174</v>
      </c>
      <c r="N80" s="161">
        <v>94.02</v>
      </c>
      <c r="O80" s="162"/>
      <c r="P80" s="163">
        <f t="shared" si="12"/>
        <v>4</v>
      </c>
      <c r="Q80" s="164">
        <v>2008</v>
      </c>
      <c r="R80" s="164"/>
    </row>
    <row r="81" spans="3:18" ht="11.25" customHeight="1">
      <c r="C81" s="24"/>
      <c r="D81" s="24"/>
      <c r="E81" s="24"/>
      <c r="F81" s="24"/>
      <c r="L81" s="160" t="s">
        <v>1175</v>
      </c>
      <c r="M81" s="160" t="s">
        <v>1176</v>
      </c>
      <c r="N81" s="161">
        <v>93.45</v>
      </c>
      <c r="O81" s="162"/>
      <c r="P81" s="163">
        <f t="shared" si="12"/>
        <v>4</v>
      </c>
      <c r="Q81" s="164">
        <v>2008</v>
      </c>
      <c r="R81" s="164"/>
    </row>
    <row r="82" spans="3:18" ht="11.25" customHeight="1">
      <c r="C82" s="24"/>
      <c r="D82" s="24"/>
      <c r="E82" s="24"/>
      <c r="F82" s="24"/>
      <c r="L82" s="160" t="s">
        <v>1177</v>
      </c>
      <c r="M82" s="160" t="s">
        <v>1178</v>
      </c>
      <c r="N82" s="161">
        <v>99.13</v>
      </c>
      <c r="O82" s="162"/>
      <c r="P82" s="163">
        <v>5</v>
      </c>
      <c r="Q82" s="164">
        <v>2008</v>
      </c>
      <c r="R82" s="164"/>
    </row>
    <row r="83" spans="3:18" ht="11.25" customHeight="1">
      <c r="C83" s="24"/>
      <c r="D83" s="24"/>
      <c r="E83" s="24"/>
      <c r="F83" s="24"/>
      <c r="L83" s="160" t="s">
        <v>1179</v>
      </c>
      <c r="M83" s="160" t="s">
        <v>1180</v>
      </c>
      <c r="N83" s="161">
        <v>93.67</v>
      </c>
      <c r="O83" s="162"/>
      <c r="P83" s="163">
        <f t="shared" si="12"/>
        <v>4</v>
      </c>
      <c r="Q83" s="164">
        <v>2008</v>
      </c>
      <c r="R83" s="164"/>
    </row>
    <row r="84" spans="3:18" ht="11.25" customHeight="1">
      <c r="C84" s="24"/>
      <c r="D84" s="24"/>
      <c r="E84" s="24"/>
      <c r="F84" s="24"/>
      <c r="L84" s="160" t="s">
        <v>1181</v>
      </c>
      <c r="M84" s="160" t="s">
        <v>1182</v>
      </c>
      <c r="N84" s="161">
        <v>89.26</v>
      </c>
      <c r="O84" s="162"/>
      <c r="P84" s="163">
        <f t="shared" si="12"/>
        <v>4</v>
      </c>
      <c r="Q84" s="164">
        <v>2008</v>
      </c>
      <c r="R84" s="164"/>
    </row>
    <row r="85" spans="3:18" ht="11.25" customHeight="1">
      <c r="C85" s="24"/>
      <c r="D85" s="24"/>
      <c r="E85" s="24"/>
      <c r="F85" s="24"/>
      <c r="L85" s="160" t="s">
        <v>1183</v>
      </c>
      <c r="M85" s="160" t="s">
        <v>1184</v>
      </c>
      <c r="N85" s="161">
        <v>84.51</v>
      </c>
      <c r="O85" s="162"/>
      <c r="P85" s="163">
        <f aca="true" t="shared" si="13" ref="P85:P94">IF(N85&lt;85,3)</f>
        <v>3</v>
      </c>
      <c r="Q85" s="164">
        <v>2008</v>
      </c>
      <c r="R85" s="164"/>
    </row>
    <row r="86" spans="3:18" ht="11.25" customHeight="1">
      <c r="C86" s="24"/>
      <c r="D86" s="24"/>
      <c r="E86" s="24"/>
      <c r="F86" s="24"/>
      <c r="L86" s="160" t="s">
        <v>1185</v>
      </c>
      <c r="M86" s="160" t="s">
        <v>1186</v>
      </c>
      <c r="N86" s="161">
        <v>87.17</v>
      </c>
      <c r="O86" s="162"/>
      <c r="P86" s="163">
        <f aca="true" t="shared" si="14" ref="P86:P88">IF(N86&lt;95,4)</f>
        <v>4</v>
      </c>
      <c r="Q86" s="164">
        <v>2008</v>
      </c>
      <c r="R86" s="164"/>
    </row>
    <row r="87" spans="3:18" ht="11.25" customHeight="1">
      <c r="C87" s="24"/>
      <c r="D87" s="24"/>
      <c r="E87" s="24"/>
      <c r="F87" s="24"/>
      <c r="L87" s="160" t="s">
        <v>1187</v>
      </c>
      <c r="M87" s="160" t="s">
        <v>1188</v>
      </c>
      <c r="N87" s="161">
        <v>90.4</v>
      </c>
      <c r="O87" s="162"/>
      <c r="P87" s="163">
        <f t="shared" si="14"/>
        <v>4</v>
      </c>
      <c r="Q87" s="164">
        <v>2008</v>
      </c>
      <c r="R87" s="164"/>
    </row>
    <row r="88" spans="3:18" ht="11.25" customHeight="1">
      <c r="C88" s="24"/>
      <c r="D88" s="24"/>
      <c r="E88" s="24"/>
      <c r="F88" s="24"/>
      <c r="L88" s="160" t="s">
        <v>1189</v>
      </c>
      <c r="M88" s="160" t="s">
        <v>1190</v>
      </c>
      <c r="N88" s="161">
        <v>87.96</v>
      </c>
      <c r="O88" s="162"/>
      <c r="P88" s="163">
        <f t="shared" si="14"/>
        <v>4</v>
      </c>
      <c r="Q88" s="164">
        <v>2008</v>
      </c>
      <c r="R88" s="164"/>
    </row>
    <row r="89" spans="3:18" ht="11.25" customHeight="1">
      <c r="C89" s="24"/>
      <c r="D89" s="24"/>
      <c r="E89" s="24"/>
      <c r="F89" s="24"/>
      <c r="L89" s="160" t="s">
        <v>1191</v>
      </c>
      <c r="M89" s="160" t="s">
        <v>1192</v>
      </c>
      <c r="N89" s="161">
        <v>84.32</v>
      </c>
      <c r="O89" s="162"/>
      <c r="P89" s="163">
        <f t="shared" si="13"/>
        <v>3</v>
      </c>
      <c r="Q89" s="164">
        <v>2008</v>
      </c>
      <c r="R89" s="164"/>
    </row>
    <row r="90" spans="3:18" ht="11.25" customHeight="1">
      <c r="C90" s="24"/>
      <c r="D90" s="24"/>
      <c r="E90" s="24"/>
      <c r="F90" s="24"/>
      <c r="L90" s="160" t="s">
        <v>1193</v>
      </c>
      <c r="M90" s="160" t="s">
        <v>1194</v>
      </c>
      <c r="N90" s="161">
        <v>93.57</v>
      </c>
      <c r="O90" s="162"/>
      <c r="P90" s="163">
        <f aca="true" t="shared" si="15" ref="P90:P93">IF(N90&lt;95,4)</f>
        <v>4</v>
      </c>
      <c r="Q90" s="164">
        <v>2008</v>
      </c>
      <c r="R90" s="164"/>
    </row>
    <row r="91" spans="3:18" ht="11.25" customHeight="1">
      <c r="C91" s="24"/>
      <c r="D91" s="24"/>
      <c r="E91" s="24"/>
      <c r="F91" s="24"/>
      <c r="L91" s="160" t="s">
        <v>1195</v>
      </c>
      <c r="M91" s="160" t="s">
        <v>1196</v>
      </c>
      <c r="N91" s="161">
        <v>89.28</v>
      </c>
      <c r="O91" s="162"/>
      <c r="P91" s="163">
        <f t="shared" si="15"/>
        <v>4</v>
      </c>
      <c r="Q91" s="164">
        <v>2008</v>
      </c>
      <c r="R91" s="164"/>
    </row>
    <row r="92" spans="3:18" ht="11.25" customHeight="1">
      <c r="C92" s="24"/>
      <c r="D92" s="24"/>
      <c r="E92" s="24"/>
      <c r="F92" s="24"/>
      <c r="L92" s="160" t="s">
        <v>1197</v>
      </c>
      <c r="M92" s="160" t="s">
        <v>1198</v>
      </c>
      <c r="N92" s="161">
        <v>94.83</v>
      </c>
      <c r="O92" s="162"/>
      <c r="P92" s="163">
        <f t="shared" si="15"/>
        <v>4</v>
      </c>
      <c r="Q92" s="164">
        <v>2008</v>
      </c>
      <c r="R92" s="164"/>
    </row>
    <row r="93" spans="3:18" ht="11.25" customHeight="1">
      <c r="C93" s="24"/>
      <c r="D93" s="24"/>
      <c r="E93" s="24"/>
      <c r="F93" s="24"/>
      <c r="L93" s="160" t="s">
        <v>1199</v>
      </c>
      <c r="M93" s="160" t="s">
        <v>1200</v>
      </c>
      <c r="N93" s="161">
        <v>89.91</v>
      </c>
      <c r="O93" s="162"/>
      <c r="P93" s="163">
        <f t="shared" si="15"/>
        <v>4</v>
      </c>
      <c r="Q93" s="164">
        <v>2008</v>
      </c>
      <c r="R93" s="164"/>
    </row>
    <row r="94" spans="3:18" ht="11.25" customHeight="1">
      <c r="C94" s="24"/>
      <c r="D94" s="24"/>
      <c r="E94" s="24"/>
      <c r="F94" s="24"/>
      <c r="L94" s="160" t="s">
        <v>1201</v>
      </c>
      <c r="M94" s="160" t="s">
        <v>1202</v>
      </c>
      <c r="N94" s="161">
        <v>79.49</v>
      </c>
      <c r="O94" s="162"/>
      <c r="P94" s="163">
        <f t="shared" si="13"/>
        <v>3</v>
      </c>
      <c r="Q94" s="164">
        <v>2008</v>
      </c>
      <c r="R94" s="164"/>
    </row>
    <row r="95" spans="3:18" ht="11.25" customHeight="1">
      <c r="C95" s="24"/>
      <c r="D95" s="24"/>
      <c r="E95" s="24"/>
      <c r="F95" s="24"/>
      <c r="L95" s="160" t="s">
        <v>1203</v>
      </c>
      <c r="M95" s="160" t="s">
        <v>1204</v>
      </c>
      <c r="N95" s="161">
        <v>34.36</v>
      </c>
      <c r="O95" s="162"/>
      <c r="P95" s="163">
        <f aca="true" t="shared" si="16" ref="P95:P98">IF(N95&lt;65,1)</f>
        <v>1</v>
      </c>
      <c r="Q95" s="164">
        <v>2008</v>
      </c>
      <c r="R95" s="164"/>
    </row>
    <row r="96" spans="3:18" ht="11.25" customHeight="1">
      <c r="C96" s="24"/>
      <c r="D96" s="24"/>
      <c r="E96" s="24"/>
      <c r="F96" s="24"/>
      <c r="L96" s="160" t="s">
        <v>1205</v>
      </c>
      <c r="M96" s="160" t="s">
        <v>1206</v>
      </c>
      <c r="N96" s="161">
        <v>49.12</v>
      </c>
      <c r="O96" s="162"/>
      <c r="P96" s="163">
        <f t="shared" si="16"/>
        <v>1</v>
      </c>
      <c r="Q96" s="164">
        <v>2008</v>
      </c>
      <c r="R96" s="164"/>
    </row>
    <row r="97" spans="3:18" ht="11.25" customHeight="1">
      <c r="C97" s="24"/>
      <c r="D97" s="24"/>
      <c r="E97" s="24"/>
      <c r="F97" s="24"/>
      <c r="L97" s="160" t="s">
        <v>1207</v>
      </c>
      <c r="M97" s="160" t="s">
        <v>1208</v>
      </c>
      <c r="N97" s="161">
        <v>45.21</v>
      </c>
      <c r="O97" s="162"/>
      <c r="P97" s="163">
        <f t="shared" si="16"/>
        <v>1</v>
      </c>
      <c r="Q97" s="164">
        <v>2008</v>
      </c>
      <c r="R97" s="164"/>
    </row>
    <row r="98" spans="3:18" ht="11.25" customHeight="1">
      <c r="C98" s="24"/>
      <c r="D98" s="24"/>
      <c r="E98" s="24"/>
      <c r="F98" s="24"/>
      <c r="L98" s="160" t="s">
        <v>1209</v>
      </c>
      <c r="M98" s="160" t="s">
        <v>1210</v>
      </c>
      <c r="N98" s="161">
        <v>41.93</v>
      </c>
      <c r="O98" s="162"/>
      <c r="P98" s="163">
        <f t="shared" si="16"/>
        <v>1</v>
      </c>
      <c r="Q98" s="164">
        <v>2008</v>
      </c>
      <c r="R98" s="164"/>
    </row>
    <row r="99" spans="12:18" ht="11.25" customHeight="1">
      <c r="L99" s="160" t="s">
        <v>913</v>
      </c>
      <c r="M99" s="160" t="s">
        <v>395</v>
      </c>
      <c r="N99" s="161" t="s">
        <v>132</v>
      </c>
      <c r="O99" s="162"/>
      <c r="P99" s="165" t="s">
        <v>132</v>
      </c>
      <c r="Q99" s="164"/>
      <c r="R99" s="164"/>
    </row>
    <row r="100" spans="12:18" ht="11.25" customHeight="1">
      <c r="L100" s="160" t="s">
        <v>914</v>
      </c>
      <c r="M100" s="160" t="s">
        <v>89</v>
      </c>
      <c r="N100" s="161" t="s">
        <v>132</v>
      </c>
      <c r="O100" s="162"/>
      <c r="P100" s="165" t="s">
        <v>132</v>
      </c>
      <c r="Q100" s="164"/>
      <c r="R100" s="164"/>
    </row>
    <row r="101" spans="12:18" ht="11.25" customHeight="1">
      <c r="L101" s="160" t="s">
        <v>317</v>
      </c>
      <c r="M101" s="160" t="s">
        <v>278</v>
      </c>
      <c r="N101" s="161" t="s">
        <v>132</v>
      </c>
      <c r="O101" s="162"/>
      <c r="P101" s="165" t="s">
        <v>132</v>
      </c>
      <c r="Q101" s="164"/>
      <c r="R101" s="164"/>
    </row>
    <row r="102" spans="12:18" ht="11.25" customHeight="1">
      <c r="L102" s="166" t="s">
        <v>318</v>
      </c>
      <c r="M102" s="160" t="s">
        <v>19</v>
      </c>
      <c r="N102" s="161">
        <v>34</v>
      </c>
      <c r="O102" s="162"/>
      <c r="P102" s="163">
        <f aca="true" t="shared" si="17" ref="P102">IF(N102&lt;65,1)</f>
        <v>1</v>
      </c>
      <c r="Q102" s="164">
        <v>2009</v>
      </c>
      <c r="R102" s="164"/>
    </row>
    <row r="103" spans="12:18" ht="11.25" customHeight="1">
      <c r="L103" s="13" t="s">
        <v>319</v>
      </c>
      <c r="M103" s="13" t="s">
        <v>18</v>
      </c>
      <c r="N103" s="14">
        <v>73</v>
      </c>
      <c r="O103" s="42"/>
      <c r="P103" s="115">
        <f aca="true" t="shared" si="18" ref="P103:P109">IF(N103&lt;75,2)</f>
        <v>2</v>
      </c>
      <c r="Q103" s="10"/>
      <c r="R103" s="10"/>
    </row>
    <row r="104" spans="12:18" ht="11.25" customHeight="1">
      <c r="L104" s="13" t="s">
        <v>320</v>
      </c>
      <c r="M104" s="13" t="s">
        <v>321</v>
      </c>
      <c r="N104" s="14">
        <v>99</v>
      </c>
      <c r="O104" s="42"/>
      <c r="P104" s="115">
        <v>5</v>
      </c>
      <c r="Q104" s="10"/>
      <c r="R104" s="10"/>
    </row>
    <row r="105" spans="12:18" ht="11.25" customHeight="1">
      <c r="L105" s="13" t="s">
        <v>322</v>
      </c>
      <c r="M105" s="114" t="s">
        <v>323</v>
      </c>
      <c r="N105" s="14">
        <v>87.3</v>
      </c>
      <c r="O105" s="42"/>
      <c r="P105" s="115">
        <f aca="true" t="shared" si="19" ref="P105">IF(N105&lt;95,4)</f>
        <v>4</v>
      </c>
      <c r="Q105" s="10"/>
      <c r="R105" s="10"/>
    </row>
    <row r="106" spans="12:18" ht="11.25" customHeight="1">
      <c r="L106" s="13" t="s">
        <v>324</v>
      </c>
      <c r="M106" s="13" t="s">
        <v>325</v>
      </c>
      <c r="N106" s="14">
        <v>77.5</v>
      </c>
      <c r="O106" s="42"/>
      <c r="P106" s="115">
        <f aca="true" t="shared" si="20" ref="P106:P107">IF(N106&lt;85,3)</f>
        <v>3</v>
      </c>
      <c r="Q106" s="10"/>
      <c r="R106" s="10"/>
    </row>
    <row r="107" spans="12:18" ht="11.25" customHeight="1">
      <c r="L107" s="13" t="s">
        <v>326</v>
      </c>
      <c r="M107" s="13" t="s">
        <v>327</v>
      </c>
      <c r="N107" s="14">
        <v>77.7</v>
      </c>
      <c r="O107" s="42"/>
      <c r="P107" s="115">
        <f t="shared" si="20"/>
        <v>3</v>
      </c>
      <c r="Q107" s="10"/>
      <c r="R107" s="10"/>
    </row>
    <row r="108" spans="12:18" ht="11.25" customHeight="1">
      <c r="L108" s="13" t="s">
        <v>328</v>
      </c>
      <c r="M108" s="13" t="s">
        <v>329</v>
      </c>
      <c r="N108" s="14">
        <v>66.3</v>
      </c>
      <c r="O108" s="42"/>
      <c r="P108" s="115">
        <f t="shared" si="18"/>
        <v>2</v>
      </c>
      <c r="Q108" s="10"/>
      <c r="R108" s="10"/>
    </row>
    <row r="109" spans="12:18" ht="11.25" customHeight="1">
      <c r="L109" s="19" t="s">
        <v>330</v>
      </c>
      <c r="M109" s="19" t="s">
        <v>331</v>
      </c>
      <c r="N109" s="14">
        <v>65.1</v>
      </c>
      <c r="O109" s="42"/>
      <c r="P109" s="115">
        <f t="shared" si="18"/>
        <v>2</v>
      </c>
      <c r="Q109" s="10"/>
      <c r="R109" s="10"/>
    </row>
    <row r="110" spans="12:18" ht="11.25" customHeight="1">
      <c r="L110" s="13" t="s">
        <v>332</v>
      </c>
      <c r="M110" s="13" t="s">
        <v>333</v>
      </c>
      <c r="N110" s="14">
        <v>62.8</v>
      </c>
      <c r="O110" s="42"/>
      <c r="P110" s="115">
        <f aca="true" t="shared" si="21" ref="P110:P162">IF(N110&lt;65,1)</f>
        <v>1</v>
      </c>
      <c r="Q110" s="10"/>
      <c r="R110" s="10"/>
    </row>
    <row r="111" spans="12:18" ht="11.25" customHeight="1">
      <c r="L111" s="13" t="s">
        <v>334</v>
      </c>
      <c r="M111" s="13" t="s">
        <v>335</v>
      </c>
      <c r="N111" s="14">
        <v>54.7</v>
      </c>
      <c r="O111" s="42"/>
      <c r="P111" s="115">
        <f t="shared" si="21"/>
        <v>1</v>
      </c>
      <c r="Q111" s="10"/>
      <c r="R111" s="10"/>
    </row>
    <row r="112" spans="12:18" ht="11.25" customHeight="1">
      <c r="L112" s="13" t="s">
        <v>336</v>
      </c>
      <c r="M112" s="13" t="s">
        <v>337</v>
      </c>
      <c r="N112" s="14">
        <v>100</v>
      </c>
      <c r="O112" s="42"/>
      <c r="P112" s="115">
        <v>5</v>
      </c>
      <c r="Q112" s="10"/>
      <c r="R112" s="10"/>
    </row>
    <row r="113" spans="12:18" ht="11.25" customHeight="1">
      <c r="L113" s="13" t="s">
        <v>338</v>
      </c>
      <c r="M113" s="13" t="s">
        <v>339</v>
      </c>
      <c r="N113" s="14">
        <v>99.5</v>
      </c>
      <c r="O113" s="42"/>
      <c r="P113" s="115">
        <v>5</v>
      </c>
      <c r="Q113" s="10">
        <v>2010</v>
      </c>
      <c r="R113" s="10"/>
    </row>
    <row r="114" spans="12:18" ht="11.25" customHeight="1">
      <c r="L114" s="13" t="s">
        <v>340</v>
      </c>
      <c r="M114" s="13" t="s">
        <v>341</v>
      </c>
      <c r="N114" s="14">
        <v>97.5</v>
      </c>
      <c r="O114" s="42"/>
      <c r="P114" s="115">
        <v>5</v>
      </c>
      <c r="Q114" s="10">
        <v>2010</v>
      </c>
      <c r="R114" s="10"/>
    </row>
    <row r="115" spans="12:18" ht="11.25" customHeight="1">
      <c r="L115" s="13" t="s">
        <v>342</v>
      </c>
      <c r="M115" s="13" t="s">
        <v>343</v>
      </c>
      <c r="N115" s="14">
        <v>99.3</v>
      </c>
      <c r="O115" s="42"/>
      <c r="P115" s="115">
        <v>5</v>
      </c>
      <c r="Q115" s="10">
        <v>2010</v>
      </c>
      <c r="R115" s="10"/>
    </row>
    <row r="116" spans="12:18" ht="11.25" customHeight="1">
      <c r="L116" s="13" t="s">
        <v>344</v>
      </c>
      <c r="M116" s="13" t="s">
        <v>345</v>
      </c>
      <c r="N116" s="14">
        <v>97.5</v>
      </c>
      <c r="O116" s="42"/>
      <c r="P116" s="115">
        <v>5</v>
      </c>
      <c r="Q116" s="10">
        <v>2010</v>
      </c>
      <c r="R116" s="10"/>
    </row>
    <row r="117" spans="12:18" ht="11.25" customHeight="1">
      <c r="L117" s="13" t="s">
        <v>346</v>
      </c>
      <c r="M117" s="13" t="s">
        <v>347</v>
      </c>
      <c r="N117" s="14">
        <v>99.3</v>
      </c>
      <c r="O117" s="42"/>
      <c r="P117" s="115">
        <v>5</v>
      </c>
      <c r="Q117" s="10">
        <v>2010</v>
      </c>
      <c r="R117" s="10"/>
    </row>
    <row r="118" spans="12:18" ht="11.25" customHeight="1">
      <c r="L118" s="13" t="s">
        <v>348</v>
      </c>
      <c r="M118" s="13" t="s">
        <v>349</v>
      </c>
      <c r="N118" s="14">
        <v>99</v>
      </c>
      <c r="O118" s="42"/>
      <c r="P118" s="115">
        <v>5</v>
      </c>
      <c r="Q118" s="10">
        <v>2010</v>
      </c>
      <c r="R118" s="10"/>
    </row>
    <row r="119" spans="12:18" ht="11.25" customHeight="1">
      <c r="L119" s="13" t="s">
        <v>350</v>
      </c>
      <c r="M119" s="13" t="s">
        <v>351</v>
      </c>
      <c r="N119" s="14">
        <v>98.8</v>
      </c>
      <c r="O119" s="42"/>
      <c r="P119" s="115">
        <v>5</v>
      </c>
      <c r="Q119" s="10">
        <v>2010</v>
      </c>
      <c r="R119" s="10"/>
    </row>
    <row r="120" spans="12:18" ht="11.25" customHeight="1">
      <c r="L120" s="13" t="s">
        <v>352</v>
      </c>
      <c r="M120" s="13" t="s">
        <v>353</v>
      </c>
      <c r="N120" s="14">
        <v>99.7</v>
      </c>
      <c r="O120" s="42"/>
      <c r="P120" s="115">
        <v>5</v>
      </c>
      <c r="Q120" s="10">
        <v>2010</v>
      </c>
      <c r="R120" s="10"/>
    </row>
    <row r="121" spans="12:18" ht="11.25" customHeight="1">
      <c r="L121" s="13" t="s">
        <v>354</v>
      </c>
      <c r="M121" s="13" t="s">
        <v>355</v>
      </c>
      <c r="N121" s="14">
        <v>99.9</v>
      </c>
      <c r="O121" s="42"/>
      <c r="P121" s="115">
        <v>5</v>
      </c>
      <c r="Q121" s="10">
        <v>2010</v>
      </c>
      <c r="R121" s="10"/>
    </row>
    <row r="122" spans="12:18" ht="11.25" customHeight="1">
      <c r="L122" s="13" t="s">
        <v>356</v>
      </c>
      <c r="M122" s="13" t="s">
        <v>357</v>
      </c>
      <c r="N122" s="14">
        <v>98.9</v>
      </c>
      <c r="O122" s="42"/>
      <c r="P122" s="115">
        <v>5</v>
      </c>
      <c r="Q122" s="10">
        <v>2010</v>
      </c>
      <c r="R122" s="10"/>
    </row>
    <row r="123" spans="12:18" ht="11.25" customHeight="1">
      <c r="L123" s="13" t="s">
        <v>358</v>
      </c>
      <c r="M123" s="13" t="s">
        <v>359</v>
      </c>
      <c r="N123" s="14">
        <v>99.6</v>
      </c>
      <c r="O123" s="42"/>
      <c r="P123" s="115">
        <v>5</v>
      </c>
      <c r="Q123" s="10">
        <v>2010</v>
      </c>
      <c r="R123" s="10"/>
    </row>
    <row r="124" spans="12:18" ht="11.25" customHeight="1">
      <c r="L124" s="13" t="s">
        <v>360</v>
      </c>
      <c r="M124" s="13" t="s">
        <v>361</v>
      </c>
      <c r="N124" s="14">
        <v>99.7</v>
      </c>
      <c r="O124" s="42"/>
      <c r="P124" s="115">
        <v>5</v>
      </c>
      <c r="Q124" s="10">
        <v>2010</v>
      </c>
      <c r="R124" s="10"/>
    </row>
    <row r="125" spans="12:18" ht="11.25" customHeight="1">
      <c r="L125" s="13" t="s">
        <v>362</v>
      </c>
      <c r="M125" s="13" t="s">
        <v>363</v>
      </c>
      <c r="N125" s="14">
        <v>98.7</v>
      </c>
      <c r="O125" s="42"/>
      <c r="P125" s="115">
        <v>5</v>
      </c>
      <c r="Q125" s="10">
        <v>2010</v>
      </c>
      <c r="R125" s="10"/>
    </row>
    <row r="126" spans="12:18" ht="11.25" customHeight="1">
      <c r="L126" s="13" t="s">
        <v>364</v>
      </c>
      <c r="M126" s="13" t="s">
        <v>365</v>
      </c>
      <c r="N126" s="14">
        <v>93</v>
      </c>
      <c r="O126" s="42"/>
      <c r="P126" s="115">
        <f aca="true" t="shared" si="22" ref="P126:P134">IF(N126&lt;95,4)</f>
        <v>4</v>
      </c>
      <c r="Q126" s="10">
        <v>2010</v>
      </c>
      <c r="R126" s="10"/>
    </row>
    <row r="127" spans="12:18" ht="11.25" customHeight="1">
      <c r="L127" s="13" t="s">
        <v>366</v>
      </c>
      <c r="M127" s="13" t="s">
        <v>367</v>
      </c>
      <c r="N127" s="14">
        <v>99.1</v>
      </c>
      <c r="O127" s="42"/>
      <c r="P127" s="115">
        <v>5</v>
      </c>
      <c r="Q127" s="10">
        <v>2010</v>
      </c>
      <c r="R127" s="10"/>
    </row>
    <row r="128" spans="12:18" ht="11.25" customHeight="1">
      <c r="L128" s="13" t="s">
        <v>368</v>
      </c>
      <c r="M128" s="13" t="s">
        <v>369</v>
      </c>
      <c r="N128" s="14">
        <v>91.5</v>
      </c>
      <c r="O128" s="42"/>
      <c r="P128" s="115">
        <f t="shared" si="22"/>
        <v>4</v>
      </c>
      <c r="Q128" s="10">
        <v>2010</v>
      </c>
      <c r="R128" s="10"/>
    </row>
    <row r="129" spans="12:18" ht="11.25" customHeight="1">
      <c r="L129" s="13" t="s">
        <v>370</v>
      </c>
      <c r="M129" s="13" t="s">
        <v>371</v>
      </c>
      <c r="N129" s="14">
        <v>91</v>
      </c>
      <c r="O129" s="42"/>
      <c r="P129" s="115">
        <f t="shared" si="22"/>
        <v>4</v>
      </c>
      <c r="Q129" s="10">
        <v>2010</v>
      </c>
      <c r="R129" s="10"/>
    </row>
    <row r="130" spans="12:18" ht="11.25" customHeight="1">
      <c r="L130" s="13" t="s">
        <v>372</v>
      </c>
      <c r="M130" s="13" t="s">
        <v>373</v>
      </c>
      <c r="N130" s="14">
        <v>87</v>
      </c>
      <c r="O130" s="42"/>
      <c r="P130" s="115">
        <f t="shared" si="22"/>
        <v>4</v>
      </c>
      <c r="Q130" s="10">
        <v>2010</v>
      </c>
      <c r="R130" s="10"/>
    </row>
    <row r="131" spans="12:18" ht="11.25" customHeight="1">
      <c r="L131" s="13" t="s">
        <v>374</v>
      </c>
      <c r="M131" s="13" t="s">
        <v>375</v>
      </c>
      <c r="N131" s="14">
        <v>98</v>
      </c>
      <c r="O131" s="42"/>
      <c r="P131" s="115">
        <v>5</v>
      </c>
      <c r="Q131" s="10">
        <v>2010</v>
      </c>
      <c r="R131" s="10"/>
    </row>
    <row r="132" spans="12:18" ht="11.25" customHeight="1">
      <c r="L132" s="13" t="s">
        <v>376</v>
      </c>
      <c r="M132" s="13" t="s">
        <v>377</v>
      </c>
      <c r="N132" s="14">
        <v>97</v>
      </c>
      <c r="O132" s="42"/>
      <c r="P132" s="115">
        <v>5</v>
      </c>
      <c r="Q132" s="10">
        <v>2010</v>
      </c>
      <c r="R132" s="10"/>
    </row>
    <row r="133" spans="12:18" ht="11.25" customHeight="1">
      <c r="L133" s="13" t="s">
        <v>378</v>
      </c>
      <c r="M133" s="13" t="s">
        <v>379</v>
      </c>
      <c r="N133" s="14">
        <v>96.8</v>
      </c>
      <c r="O133" s="42"/>
      <c r="P133" s="115">
        <v>5</v>
      </c>
      <c r="Q133" s="10">
        <v>2010</v>
      </c>
      <c r="R133" s="10"/>
    </row>
    <row r="134" spans="12:18" ht="11.25" customHeight="1">
      <c r="L134" s="13" t="s">
        <v>915</v>
      </c>
      <c r="M134" s="13" t="s">
        <v>389</v>
      </c>
      <c r="N134" s="14">
        <v>86.7</v>
      </c>
      <c r="O134" s="42"/>
      <c r="P134" s="115">
        <f t="shared" si="22"/>
        <v>4</v>
      </c>
      <c r="Q134" s="10"/>
      <c r="R134" s="10"/>
    </row>
    <row r="135" spans="12:18" ht="11.25" customHeight="1">
      <c r="L135" s="13" t="s">
        <v>916</v>
      </c>
      <c r="M135" s="13" t="s">
        <v>390</v>
      </c>
      <c r="N135" s="14">
        <v>81.3</v>
      </c>
      <c r="O135" s="42"/>
      <c r="P135" s="115">
        <f aca="true" t="shared" si="23" ref="P135">IF(N135&lt;85,3)</f>
        <v>3</v>
      </c>
      <c r="Q135" s="10">
        <v>2009</v>
      </c>
      <c r="R135" s="10"/>
    </row>
    <row r="136" spans="12:18" ht="11.25" customHeight="1">
      <c r="L136" s="13" t="s">
        <v>497</v>
      </c>
      <c r="M136" s="13" t="s">
        <v>498</v>
      </c>
      <c r="N136" s="14">
        <v>42.7</v>
      </c>
      <c r="O136" s="42"/>
      <c r="P136" s="115">
        <f t="shared" si="21"/>
        <v>1</v>
      </c>
      <c r="Q136" s="10"/>
      <c r="R136" s="10"/>
    </row>
    <row r="137" spans="12:18" ht="11.25" customHeight="1">
      <c r="L137" s="13" t="s">
        <v>499</v>
      </c>
      <c r="M137" s="13" t="s">
        <v>500</v>
      </c>
      <c r="N137" s="14">
        <v>50.6</v>
      </c>
      <c r="O137" s="42"/>
      <c r="P137" s="115">
        <f t="shared" si="21"/>
        <v>1</v>
      </c>
      <c r="Q137" s="10"/>
      <c r="R137" s="10"/>
    </row>
    <row r="138" spans="12:18" ht="11.25" customHeight="1">
      <c r="L138" s="13" t="s">
        <v>501</v>
      </c>
      <c r="M138" s="13" t="s">
        <v>502</v>
      </c>
      <c r="N138" s="14">
        <v>31.3</v>
      </c>
      <c r="O138" s="42"/>
      <c r="P138" s="115">
        <f t="shared" si="21"/>
        <v>1</v>
      </c>
      <c r="Q138" s="10"/>
      <c r="R138" s="10"/>
    </row>
    <row r="139" spans="12:18" ht="11.25" customHeight="1">
      <c r="L139" s="13" t="s">
        <v>503</v>
      </c>
      <c r="M139" s="13" t="s">
        <v>504</v>
      </c>
      <c r="N139" s="14">
        <v>45.3</v>
      </c>
      <c r="O139" s="42"/>
      <c r="P139" s="115">
        <f t="shared" si="21"/>
        <v>1</v>
      </c>
      <c r="Q139" s="10"/>
      <c r="R139" s="10"/>
    </row>
    <row r="140" spans="12:18" ht="11.25" customHeight="1">
      <c r="L140" s="13" t="s">
        <v>505</v>
      </c>
      <c r="M140" s="13" t="s">
        <v>506</v>
      </c>
      <c r="N140" s="14">
        <v>28.4</v>
      </c>
      <c r="O140" s="42"/>
      <c r="P140" s="115">
        <f t="shared" si="21"/>
        <v>1</v>
      </c>
      <c r="Q140" s="10"/>
      <c r="R140" s="10"/>
    </row>
    <row r="141" spans="12:18" ht="11.25" customHeight="1">
      <c r="L141" s="13" t="s">
        <v>507</v>
      </c>
      <c r="M141" s="13" t="s">
        <v>133</v>
      </c>
      <c r="N141" s="14">
        <v>81.4</v>
      </c>
      <c r="O141" s="42"/>
      <c r="P141" s="115">
        <f>IF(N141&lt;85,3)</f>
        <v>3</v>
      </c>
      <c r="Q141" s="10"/>
      <c r="R141" s="10"/>
    </row>
    <row r="142" spans="12:18" ht="11.25" customHeight="1">
      <c r="L142" s="13" t="s">
        <v>508</v>
      </c>
      <c r="M142" s="13" t="s">
        <v>509</v>
      </c>
      <c r="N142" s="14">
        <v>32.9</v>
      </c>
      <c r="O142" s="42"/>
      <c r="P142" s="115">
        <f t="shared" si="21"/>
        <v>1</v>
      </c>
      <c r="Q142" s="10"/>
      <c r="R142" s="10"/>
    </row>
    <row r="143" spans="12:18" ht="11.25" customHeight="1">
      <c r="L143" s="13" t="s">
        <v>510</v>
      </c>
      <c r="M143" s="13" t="s">
        <v>511</v>
      </c>
      <c r="N143" s="14">
        <v>49.6</v>
      </c>
      <c r="O143" s="42"/>
      <c r="P143" s="115">
        <f t="shared" si="21"/>
        <v>1</v>
      </c>
      <c r="Q143" s="10"/>
      <c r="R143" s="10"/>
    </row>
    <row r="144" spans="12:18" ht="11.25" customHeight="1">
      <c r="L144" s="13" t="s">
        <v>512</v>
      </c>
      <c r="M144" s="13" t="s">
        <v>513</v>
      </c>
      <c r="N144" s="14">
        <v>56</v>
      </c>
      <c r="O144" s="42"/>
      <c r="P144" s="115">
        <f t="shared" si="21"/>
        <v>1</v>
      </c>
      <c r="Q144" s="10"/>
      <c r="R144" s="10"/>
    </row>
    <row r="145" spans="12:18" ht="11.25" customHeight="1">
      <c r="L145" s="13" t="s">
        <v>514</v>
      </c>
      <c r="M145" s="13" t="s">
        <v>515</v>
      </c>
      <c r="N145" s="14">
        <v>70.3</v>
      </c>
      <c r="O145" s="42"/>
      <c r="P145" s="115">
        <f>IF(N145&lt;75,2)</f>
        <v>2</v>
      </c>
      <c r="Q145" s="10"/>
      <c r="R145" s="10"/>
    </row>
    <row r="146" spans="12:18" ht="11.25" customHeight="1">
      <c r="L146" s="13" t="s">
        <v>917</v>
      </c>
      <c r="M146" s="13" t="s">
        <v>392</v>
      </c>
      <c r="N146" s="14">
        <v>61.6</v>
      </c>
      <c r="O146" s="42"/>
      <c r="P146" s="115">
        <f t="shared" si="21"/>
        <v>1</v>
      </c>
      <c r="Q146" s="10"/>
      <c r="R146" s="10"/>
    </row>
    <row r="147" spans="12:18" ht="11.25" customHeight="1">
      <c r="L147" s="13" t="s">
        <v>918</v>
      </c>
      <c r="M147" s="13" t="s">
        <v>393</v>
      </c>
      <c r="N147" s="14">
        <v>83</v>
      </c>
      <c r="O147" s="42"/>
      <c r="P147" s="115">
        <f aca="true" t="shared" si="24" ref="P147">IF(N147&lt;85,3)</f>
        <v>3</v>
      </c>
      <c r="Q147" s="10"/>
      <c r="R147" s="10"/>
    </row>
    <row r="148" spans="12:18" ht="11.25" customHeight="1">
      <c r="L148" s="13" t="s">
        <v>919</v>
      </c>
      <c r="M148" s="13" t="s">
        <v>394</v>
      </c>
      <c r="N148" s="14">
        <v>87</v>
      </c>
      <c r="O148" s="42"/>
      <c r="P148" s="115">
        <f aca="true" t="shared" si="25" ref="P148">IF(N148&lt;95,4)</f>
        <v>4</v>
      </c>
      <c r="Q148" s="10">
        <v>2010</v>
      </c>
      <c r="R148" s="10"/>
    </row>
    <row r="149" spans="12:18" ht="11.25" customHeight="1">
      <c r="L149" s="13" t="s">
        <v>920</v>
      </c>
      <c r="M149" s="13" t="s">
        <v>735</v>
      </c>
      <c r="N149" s="14">
        <v>97.3</v>
      </c>
      <c r="O149" s="42"/>
      <c r="P149" s="115">
        <v>5</v>
      </c>
      <c r="Q149" s="10">
        <v>2010</v>
      </c>
      <c r="R149" s="10"/>
    </row>
    <row r="150" spans="12:18" ht="11.25" customHeight="1">
      <c r="L150" s="13" t="s">
        <v>528</v>
      </c>
      <c r="M150" s="13" t="s">
        <v>529</v>
      </c>
      <c r="N150" s="14" t="s">
        <v>132</v>
      </c>
      <c r="O150" s="42"/>
      <c r="P150" s="133" t="s">
        <v>132</v>
      </c>
      <c r="Q150" s="10"/>
      <c r="R150" s="10"/>
    </row>
    <row r="151" spans="12:18" ht="11.25" customHeight="1">
      <c r="L151" s="13" t="s">
        <v>279</v>
      </c>
      <c r="M151" s="13" t="s">
        <v>402</v>
      </c>
      <c r="N151" s="14" t="s">
        <v>132</v>
      </c>
      <c r="O151" s="42"/>
      <c r="P151" s="133" t="s">
        <v>132</v>
      </c>
      <c r="Q151" s="10"/>
      <c r="R151" s="10"/>
    </row>
    <row r="152" spans="12:18" ht="11.25" customHeight="1">
      <c r="L152" s="13" t="s">
        <v>403</v>
      </c>
      <c r="M152" s="13" t="s">
        <v>404</v>
      </c>
      <c r="N152" s="14">
        <v>96.7</v>
      </c>
      <c r="O152" s="42"/>
      <c r="P152" s="115">
        <v>5</v>
      </c>
      <c r="Q152" s="10"/>
      <c r="R152" s="10"/>
    </row>
    <row r="153" spans="12:18" ht="11.25" customHeight="1">
      <c r="L153" s="13" t="s">
        <v>405</v>
      </c>
      <c r="M153" s="13" t="s">
        <v>406</v>
      </c>
      <c r="N153" s="14">
        <v>71.3</v>
      </c>
      <c r="O153" s="42"/>
      <c r="P153" s="115">
        <f aca="true" t="shared" si="26" ref="P153">IF(N153&lt;75,2)</f>
        <v>2</v>
      </c>
      <c r="Q153" s="10"/>
      <c r="R153" s="10"/>
    </row>
    <row r="154" spans="12:18" ht="11.25" customHeight="1">
      <c r="L154" s="13" t="s">
        <v>407</v>
      </c>
      <c r="M154" s="13" t="s">
        <v>408</v>
      </c>
      <c r="N154" s="14">
        <v>86.7</v>
      </c>
      <c r="O154" s="42"/>
      <c r="P154" s="115">
        <f>IF(N154&lt;95,4)</f>
        <v>4</v>
      </c>
      <c r="Q154" s="10"/>
      <c r="R154" s="10"/>
    </row>
    <row r="155" spans="12:18" ht="11.25" customHeight="1">
      <c r="L155" s="13" t="s">
        <v>409</v>
      </c>
      <c r="M155" s="13" t="s">
        <v>410</v>
      </c>
      <c r="N155" s="14">
        <v>83</v>
      </c>
      <c r="O155" s="42"/>
      <c r="P155" s="115">
        <f aca="true" t="shared" si="27" ref="P155:P158">IF(N155&lt;85,3)</f>
        <v>3</v>
      </c>
      <c r="Q155" s="10"/>
      <c r="R155" s="10"/>
    </row>
    <row r="156" spans="12:18" ht="11.25" customHeight="1">
      <c r="L156" s="13" t="s">
        <v>411</v>
      </c>
      <c r="M156" s="13" t="s">
        <v>412</v>
      </c>
      <c r="N156" s="14">
        <v>76</v>
      </c>
      <c r="O156" s="42"/>
      <c r="P156" s="115">
        <f t="shared" si="27"/>
        <v>3</v>
      </c>
      <c r="Q156" s="10"/>
      <c r="R156" s="10"/>
    </row>
    <row r="157" spans="12:18" ht="11.25" customHeight="1">
      <c r="L157" s="13" t="s">
        <v>413</v>
      </c>
      <c r="M157" s="13" t="s">
        <v>414</v>
      </c>
      <c r="N157" s="14">
        <v>78.9</v>
      </c>
      <c r="O157" s="42"/>
      <c r="P157" s="115">
        <f t="shared" si="27"/>
        <v>3</v>
      </c>
      <c r="Q157" s="10"/>
      <c r="R157" s="10"/>
    </row>
    <row r="158" spans="12:18" ht="11.25" customHeight="1">
      <c r="L158" s="13" t="s">
        <v>415</v>
      </c>
      <c r="M158" s="13" t="s">
        <v>416</v>
      </c>
      <c r="N158" s="14">
        <v>79.1</v>
      </c>
      <c r="O158" s="42"/>
      <c r="P158" s="115">
        <f t="shared" si="27"/>
        <v>3</v>
      </c>
      <c r="Q158" s="10"/>
      <c r="R158" s="10"/>
    </row>
    <row r="159" spans="12:18" ht="11.25" customHeight="1">
      <c r="L159" s="13" t="s">
        <v>921</v>
      </c>
      <c r="M159" s="13" t="s">
        <v>450</v>
      </c>
      <c r="N159" s="14" t="s">
        <v>132</v>
      </c>
      <c r="O159" s="42"/>
      <c r="P159" s="133" t="s">
        <v>132</v>
      </c>
      <c r="Q159" s="10"/>
      <c r="R159" s="10"/>
    </row>
    <row r="160" spans="12:18" ht="11.25" customHeight="1">
      <c r="L160" s="13" t="s">
        <v>280</v>
      </c>
      <c r="M160" s="13" t="s">
        <v>417</v>
      </c>
      <c r="N160" s="14" t="s">
        <v>132</v>
      </c>
      <c r="O160" s="42"/>
      <c r="P160" s="133" t="s">
        <v>132</v>
      </c>
      <c r="Q160" s="10"/>
      <c r="R160" s="10"/>
    </row>
    <row r="161" spans="12:18" ht="11.25" customHeight="1">
      <c r="L161" s="13" t="s">
        <v>281</v>
      </c>
      <c r="M161" s="13" t="s">
        <v>530</v>
      </c>
      <c r="N161" s="14">
        <v>7</v>
      </c>
      <c r="O161" s="42"/>
      <c r="P161" s="115">
        <f t="shared" si="21"/>
        <v>1</v>
      </c>
      <c r="Q161" s="10">
        <v>2009</v>
      </c>
      <c r="R161" s="10"/>
    </row>
    <row r="162" spans="12:18" ht="11.25" customHeight="1">
      <c r="L162" s="13" t="s">
        <v>276</v>
      </c>
      <c r="M162" s="13" t="s">
        <v>277</v>
      </c>
      <c r="N162" s="14">
        <v>56</v>
      </c>
      <c r="O162" s="42"/>
      <c r="P162" s="115">
        <f t="shared" si="21"/>
        <v>1</v>
      </c>
      <c r="Q162" s="10"/>
      <c r="R162" s="10"/>
    </row>
    <row r="163" spans="12:18" ht="11.25" customHeight="1">
      <c r="L163" s="13" t="s">
        <v>418</v>
      </c>
      <c r="M163" s="13" t="s">
        <v>0</v>
      </c>
      <c r="N163" s="14">
        <v>90.8</v>
      </c>
      <c r="O163" s="42"/>
      <c r="P163" s="115">
        <f aca="true" t="shared" si="28" ref="P163:P166">IF(N163&lt;95,4)</f>
        <v>4</v>
      </c>
      <c r="Q163" s="10">
        <v>2010</v>
      </c>
      <c r="R163" s="10"/>
    </row>
    <row r="164" spans="12:18" ht="11.25" customHeight="1">
      <c r="L164" s="13" t="s">
        <v>419</v>
      </c>
      <c r="M164" s="13" t="s">
        <v>1</v>
      </c>
      <c r="N164" s="14">
        <v>89.1</v>
      </c>
      <c r="O164" s="42"/>
      <c r="P164" s="115">
        <f t="shared" si="28"/>
        <v>4</v>
      </c>
      <c r="Q164" s="10">
        <v>2010</v>
      </c>
      <c r="R164" s="10"/>
    </row>
    <row r="165" spans="12:18" ht="11.25" customHeight="1">
      <c r="L165" s="13" t="s">
        <v>420</v>
      </c>
      <c r="M165" s="13" t="s">
        <v>2</v>
      </c>
      <c r="N165" s="14">
        <v>85.1</v>
      </c>
      <c r="O165" s="42"/>
      <c r="P165" s="115">
        <f t="shared" si="28"/>
        <v>4</v>
      </c>
      <c r="Q165" s="10">
        <v>2010</v>
      </c>
      <c r="R165" s="10"/>
    </row>
    <row r="166" spans="12:18" ht="11.25" customHeight="1">
      <c r="L166" s="13" t="s">
        <v>421</v>
      </c>
      <c r="M166" s="13" t="s">
        <v>3</v>
      </c>
      <c r="N166" s="14">
        <v>87.6</v>
      </c>
      <c r="O166" s="42"/>
      <c r="P166" s="115">
        <f t="shared" si="28"/>
        <v>4</v>
      </c>
      <c r="Q166" s="10">
        <v>2010</v>
      </c>
      <c r="R166" s="10"/>
    </row>
    <row r="167" spans="12:18" ht="11.25" customHeight="1">
      <c r="L167" s="52" t="s">
        <v>422</v>
      </c>
      <c r="M167" s="52" t="s">
        <v>4</v>
      </c>
      <c r="N167" s="14">
        <v>62.1</v>
      </c>
      <c r="O167" s="42"/>
      <c r="P167" s="115">
        <f aca="true" t="shared" si="29" ref="P167:P187">IF(N167&lt;65,1)</f>
        <v>1</v>
      </c>
      <c r="Q167" s="10">
        <v>2010</v>
      </c>
      <c r="R167" s="10"/>
    </row>
    <row r="168" spans="12:18" ht="11.25" customHeight="1">
      <c r="L168" s="52" t="s">
        <v>423</v>
      </c>
      <c r="M168" s="52" t="s">
        <v>5</v>
      </c>
      <c r="N168" s="14">
        <v>91.1</v>
      </c>
      <c r="O168" s="42"/>
      <c r="P168" s="115">
        <f aca="true" t="shared" si="30" ref="P168:P169">IF(N168&lt;95,4)</f>
        <v>4</v>
      </c>
      <c r="Q168" s="10">
        <v>2010</v>
      </c>
      <c r="R168" s="10"/>
    </row>
    <row r="169" spans="12:18" ht="11.25" customHeight="1">
      <c r="L169" s="13" t="s">
        <v>424</v>
      </c>
      <c r="M169" s="13" t="s">
        <v>6</v>
      </c>
      <c r="N169" s="14">
        <v>90.4</v>
      </c>
      <c r="O169" s="42"/>
      <c r="P169" s="115">
        <f t="shared" si="30"/>
        <v>4</v>
      </c>
      <c r="Q169" s="10">
        <v>2010</v>
      </c>
      <c r="R169" s="10"/>
    </row>
    <row r="170" spans="12:18" ht="11.25" customHeight="1">
      <c r="L170" s="13" t="s">
        <v>425</v>
      </c>
      <c r="M170" s="13" t="s">
        <v>282</v>
      </c>
      <c r="N170" s="14">
        <v>79.3</v>
      </c>
      <c r="O170" s="42"/>
      <c r="P170" s="115">
        <f aca="true" t="shared" si="31" ref="P170:P172">IF(N170&lt;85,3)</f>
        <v>3</v>
      </c>
      <c r="Q170" s="10">
        <v>2010</v>
      </c>
      <c r="R170" s="10"/>
    </row>
    <row r="171" spans="12:18" ht="11.25" customHeight="1">
      <c r="L171" s="13" t="s">
        <v>426</v>
      </c>
      <c r="M171" s="13" t="s">
        <v>427</v>
      </c>
      <c r="N171" s="14">
        <v>98.9</v>
      </c>
      <c r="O171" s="42"/>
      <c r="P171" s="115">
        <v>5</v>
      </c>
      <c r="Q171" s="10">
        <v>2010</v>
      </c>
      <c r="R171" s="10"/>
    </row>
    <row r="172" spans="12:18" ht="11.25" customHeight="1">
      <c r="L172" s="13" t="s">
        <v>428</v>
      </c>
      <c r="M172" s="13" t="s">
        <v>429</v>
      </c>
      <c r="N172" s="14">
        <v>77</v>
      </c>
      <c r="O172" s="42"/>
      <c r="P172" s="115">
        <f t="shared" si="31"/>
        <v>3</v>
      </c>
      <c r="Q172" s="10">
        <v>2010</v>
      </c>
      <c r="R172" s="10"/>
    </row>
    <row r="173" spans="12:18" ht="11.25" customHeight="1">
      <c r="L173" s="13" t="s">
        <v>430</v>
      </c>
      <c r="M173" s="13" t="s">
        <v>283</v>
      </c>
      <c r="N173" s="14">
        <v>61.9</v>
      </c>
      <c r="O173" s="42"/>
      <c r="P173" s="115">
        <f t="shared" si="29"/>
        <v>1</v>
      </c>
      <c r="Q173" s="10">
        <v>2010</v>
      </c>
      <c r="R173" s="10"/>
    </row>
    <row r="174" spans="12:18" ht="11.25" customHeight="1">
      <c r="L174" s="13" t="s">
        <v>431</v>
      </c>
      <c r="M174" s="13" t="s">
        <v>284</v>
      </c>
      <c r="N174" s="14">
        <v>74.7</v>
      </c>
      <c r="O174" s="42"/>
      <c r="P174" s="115">
        <f>IF(N174&lt;75,2)</f>
        <v>2</v>
      </c>
      <c r="Q174" s="10">
        <v>2010</v>
      </c>
      <c r="R174" s="10"/>
    </row>
    <row r="175" spans="12:18" ht="11.25" customHeight="1">
      <c r="L175" s="13" t="s">
        <v>432</v>
      </c>
      <c r="M175" s="13" t="s">
        <v>7</v>
      </c>
      <c r="N175" s="14">
        <v>64.8</v>
      </c>
      <c r="O175" s="42"/>
      <c r="P175" s="115">
        <f t="shared" si="29"/>
        <v>1</v>
      </c>
      <c r="Q175" s="10">
        <v>2010</v>
      </c>
      <c r="R175" s="10"/>
    </row>
    <row r="176" spans="12:18" ht="11.25" customHeight="1">
      <c r="L176" s="13" t="s">
        <v>433</v>
      </c>
      <c r="M176" s="13" t="s">
        <v>8</v>
      </c>
      <c r="N176" s="14">
        <v>73.9</v>
      </c>
      <c r="O176" s="42"/>
      <c r="P176" s="115">
        <f aca="true" t="shared" si="32" ref="P176">IF(N176&lt;75,2)</f>
        <v>2</v>
      </c>
      <c r="Q176" s="10">
        <v>2010</v>
      </c>
      <c r="R176" s="10"/>
    </row>
    <row r="177" spans="12:18" ht="11.25" customHeight="1">
      <c r="L177" s="13" t="s">
        <v>434</v>
      </c>
      <c r="M177" s="13" t="s">
        <v>285</v>
      </c>
      <c r="N177" s="14">
        <v>88.6</v>
      </c>
      <c r="O177" s="42"/>
      <c r="P177" s="115">
        <f aca="true" t="shared" si="33" ref="P177">IF(N177&lt;95,4)</f>
        <v>4</v>
      </c>
      <c r="Q177" s="10">
        <v>2010</v>
      </c>
      <c r="R177" s="10"/>
    </row>
    <row r="178" spans="12:18" ht="11.25" customHeight="1">
      <c r="L178" s="13" t="s">
        <v>435</v>
      </c>
      <c r="M178" s="13" t="s">
        <v>9</v>
      </c>
      <c r="N178" s="14">
        <v>62.9</v>
      </c>
      <c r="O178" s="42"/>
      <c r="P178" s="115">
        <f t="shared" si="29"/>
        <v>1</v>
      </c>
      <c r="Q178" s="10">
        <v>2010</v>
      </c>
      <c r="R178" s="10"/>
    </row>
    <row r="179" spans="12:18" ht="11.25" customHeight="1">
      <c r="L179" s="13" t="s">
        <v>436</v>
      </c>
      <c r="M179" s="13" t="s">
        <v>10</v>
      </c>
      <c r="N179" s="14">
        <v>68.9</v>
      </c>
      <c r="O179" s="42"/>
      <c r="P179" s="115">
        <f aca="true" t="shared" si="34" ref="P179">IF(N179&lt;75,2)</f>
        <v>2</v>
      </c>
      <c r="Q179" s="10">
        <v>2010</v>
      </c>
      <c r="R179" s="10"/>
    </row>
    <row r="180" spans="12:18" ht="11.25" customHeight="1">
      <c r="L180" s="13" t="s">
        <v>437</v>
      </c>
      <c r="M180" s="13" t="s">
        <v>42</v>
      </c>
      <c r="N180" s="14">
        <v>78.3</v>
      </c>
      <c r="O180" s="42"/>
      <c r="P180" s="115">
        <f>IF(N180&lt;85,3)</f>
        <v>3</v>
      </c>
      <c r="Q180" s="10">
        <v>2010</v>
      </c>
      <c r="R180" s="10"/>
    </row>
    <row r="181" spans="12:18" ht="11.25" customHeight="1">
      <c r="L181" s="13" t="s">
        <v>438</v>
      </c>
      <c r="M181" s="13" t="s">
        <v>11</v>
      </c>
      <c r="N181" s="14">
        <v>56.7</v>
      </c>
      <c r="O181" s="42"/>
      <c r="P181" s="115">
        <f t="shared" si="29"/>
        <v>1</v>
      </c>
      <c r="Q181" s="10">
        <v>2010</v>
      </c>
      <c r="R181" s="10"/>
    </row>
    <row r="182" spans="12:18" ht="11.25" customHeight="1">
      <c r="L182" s="13" t="s">
        <v>439</v>
      </c>
      <c r="M182" s="13" t="s">
        <v>43</v>
      </c>
      <c r="N182" s="14">
        <v>82.3</v>
      </c>
      <c r="O182" s="42"/>
      <c r="P182" s="115">
        <f>IF(N182&lt;85,3)</f>
        <v>3</v>
      </c>
      <c r="Q182" s="10">
        <v>2010</v>
      </c>
      <c r="R182" s="10"/>
    </row>
    <row r="183" spans="12:18" ht="11.25" customHeight="1">
      <c r="L183" s="13" t="s">
        <v>440</v>
      </c>
      <c r="M183" s="13" t="s">
        <v>12</v>
      </c>
      <c r="N183" s="14">
        <v>39</v>
      </c>
      <c r="O183" s="42"/>
      <c r="P183" s="115">
        <f t="shared" si="29"/>
        <v>1</v>
      </c>
      <c r="Q183" s="10">
        <v>2010</v>
      </c>
      <c r="R183" s="10"/>
    </row>
    <row r="184" spans="12:18" ht="11.25" customHeight="1">
      <c r="L184" s="13" t="s">
        <v>441</v>
      </c>
      <c r="M184" s="13" t="s">
        <v>13</v>
      </c>
      <c r="N184" s="14">
        <v>78.9</v>
      </c>
      <c r="O184" s="42"/>
      <c r="P184" s="115">
        <f>IF(N184&lt;85,3)</f>
        <v>3</v>
      </c>
      <c r="Q184" s="10">
        <v>2010</v>
      </c>
      <c r="R184" s="10"/>
    </row>
    <row r="185" spans="12:18" ht="11.25" customHeight="1">
      <c r="L185" s="13" t="s">
        <v>442</v>
      </c>
      <c r="M185" s="13" t="s">
        <v>14</v>
      </c>
      <c r="N185" s="14">
        <v>37.5</v>
      </c>
      <c r="O185" s="42"/>
      <c r="P185" s="115">
        <f t="shared" si="29"/>
        <v>1</v>
      </c>
      <c r="Q185" s="10">
        <v>2010</v>
      </c>
      <c r="R185" s="10"/>
    </row>
    <row r="186" spans="12:18" ht="11.25" customHeight="1">
      <c r="L186" s="13" t="s">
        <v>443</v>
      </c>
      <c r="M186" s="13" t="s">
        <v>15</v>
      </c>
      <c r="N186" s="14">
        <v>85.6</v>
      </c>
      <c r="O186" s="42"/>
      <c r="P186" s="115">
        <f aca="true" t="shared" si="35" ref="P186">IF(N186&lt;95,4)</f>
        <v>4</v>
      </c>
      <c r="Q186" s="10">
        <v>2010</v>
      </c>
      <c r="R186" s="10"/>
    </row>
    <row r="187" spans="12:18" ht="11.25" customHeight="1">
      <c r="L187" s="13" t="s">
        <v>444</v>
      </c>
      <c r="M187" s="13" t="s">
        <v>16</v>
      </c>
      <c r="N187" s="14">
        <v>61.9</v>
      </c>
      <c r="O187" s="42"/>
      <c r="P187" s="115">
        <f t="shared" si="29"/>
        <v>1</v>
      </c>
      <c r="Q187" s="10">
        <v>2010</v>
      </c>
      <c r="R187" s="10"/>
    </row>
    <row r="188" spans="12:18" ht="11.25" customHeight="1">
      <c r="L188" s="13" t="s">
        <v>445</v>
      </c>
      <c r="M188" s="13" t="s">
        <v>17</v>
      </c>
      <c r="N188" s="14">
        <v>67.6</v>
      </c>
      <c r="O188" s="42"/>
      <c r="P188" s="115">
        <f>IF(N188&lt;75,2)</f>
        <v>2</v>
      </c>
      <c r="Q188" s="10">
        <v>2010</v>
      </c>
      <c r="R188" s="10"/>
    </row>
    <row r="189" spans="16:18" ht="11.25" customHeight="1">
      <c r="P189" s="12"/>
      <c r="Q189" s="40"/>
      <c r="R189" s="40"/>
    </row>
    <row r="190" spans="16:18" ht="11.25" customHeight="1">
      <c r="P190" s="12"/>
      <c r="Q190" s="40"/>
      <c r="R190" s="40"/>
    </row>
    <row r="191" spans="16:18" ht="11.25" customHeight="1">
      <c r="P191" s="12"/>
      <c r="Q191" s="40"/>
      <c r="R191" s="40"/>
    </row>
    <row r="192" spans="16:18" ht="11.25" customHeight="1">
      <c r="P192" s="12"/>
      <c r="Q192" s="40"/>
      <c r="R192" s="40"/>
    </row>
    <row r="193" spans="16:18" ht="11.25" customHeight="1">
      <c r="P193" s="12"/>
      <c r="Q193" s="40"/>
      <c r="R193" s="40"/>
    </row>
    <row r="194" spans="16:18" ht="11.25" customHeight="1">
      <c r="P194" s="12"/>
      <c r="Q194" s="40"/>
      <c r="R194" s="40"/>
    </row>
    <row r="195" spans="16:18" ht="11.25" customHeight="1">
      <c r="P195" s="12"/>
      <c r="Q195" s="40"/>
      <c r="R195" s="40"/>
    </row>
    <row r="196" spans="16:18" ht="11.25" customHeight="1">
      <c r="P196" s="12"/>
      <c r="Q196" s="40"/>
      <c r="R196" s="40"/>
    </row>
    <row r="197" spans="16:18" ht="11.25" customHeight="1">
      <c r="P197" s="12"/>
      <c r="Q197" s="40"/>
      <c r="R197" s="40"/>
    </row>
    <row r="198" spans="16:18" ht="11.25" customHeight="1">
      <c r="P198" s="12"/>
      <c r="Q198" s="40"/>
      <c r="R198" s="40"/>
    </row>
    <row r="199" spans="16:18" ht="11.25" customHeight="1">
      <c r="P199" s="12"/>
      <c r="Q199" s="40"/>
      <c r="R199" s="40"/>
    </row>
    <row r="200" spans="16:18" ht="11.25" customHeight="1">
      <c r="P200" s="12"/>
      <c r="Q200" s="40"/>
      <c r="R200" s="40"/>
    </row>
    <row r="201" spans="16:18" ht="11.25" customHeight="1">
      <c r="P201" s="12"/>
      <c r="Q201" s="40"/>
      <c r="R201" s="40"/>
    </row>
    <row r="202" spans="16:18" ht="11.25" customHeight="1">
      <c r="P202" s="12"/>
      <c r="Q202" s="40"/>
      <c r="R202" s="40"/>
    </row>
    <row r="203" spans="16:18" ht="11.25" customHeight="1">
      <c r="P203" s="12"/>
      <c r="Q203" s="40"/>
      <c r="R203" s="40"/>
    </row>
    <row r="204" spans="16:18" ht="11.25" customHeight="1">
      <c r="P204" s="12"/>
      <c r="Q204" s="40"/>
      <c r="R204" s="40"/>
    </row>
    <row r="205" spans="16:18" ht="11.25" customHeight="1">
      <c r="P205" s="12"/>
      <c r="Q205" s="40"/>
      <c r="R205" s="40"/>
    </row>
    <row r="206" spans="16:18" ht="11.25" customHeight="1">
      <c r="P206" s="12"/>
      <c r="Q206" s="40"/>
      <c r="R206" s="40"/>
    </row>
    <row r="207" spans="16:18" ht="11.25" customHeight="1">
      <c r="P207" s="12"/>
      <c r="Q207" s="40"/>
      <c r="R207" s="40"/>
    </row>
    <row r="208" spans="16:18" ht="11.25" customHeight="1">
      <c r="P208" s="12"/>
      <c r="Q208" s="40"/>
      <c r="R208" s="40"/>
    </row>
    <row r="209" spans="16:18" ht="11.25" customHeight="1">
      <c r="P209" s="12"/>
      <c r="Q209" s="40"/>
      <c r="R209" s="40"/>
    </row>
    <row r="210" spans="16:18" ht="11.25" customHeight="1">
      <c r="P210" s="12"/>
      <c r="Q210" s="40"/>
      <c r="R210" s="40"/>
    </row>
    <row r="211" spans="16:18" ht="11.25" customHeight="1">
      <c r="P211" s="12"/>
      <c r="Q211" s="40"/>
      <c r="R211" s="40"/>
    </row>
    <row r="212" spans="16:18" ht="11.25" customHeight="1">
      <c r="P212" s="12"/>
      <c r="Q212" s="40"/>
      <c r="R212" s="40"/>
    </row>
    <row r="213" spans="16:18" ht="11.25" customHeight="1">
      <c r="P213" s="12"/>
      <c r="Q213" s="40"/>
      <c r="R213" s="40"/>
    </row>
    <row r="214" spans="16:18" ht="11.25" customHeight="1">
      <c r="P214" s="12"/>
      <c r="Q214" s="40"/>
      <c r="R214" s="40"/>
    </row>
    <row r="215" spans="16:18" ht="11.25" customHeight="1">
      <c r="P215" s="12"/>
      <c r="Q215" s="40"/>
      <c r="R215" s="40"/>
    </row>
    <row r="216" spans="16:18" ht="11.25" customHeight="1">
      <c r="P216" s="12"/>
      <c r="Q216" s="40"/>
      <c r="R216" s="40"/>
    </row>
    <row r="217" spans="16:18" ht="11.25" customHeight="1">
      <c r="P217" s="12"/>
      <c r="Q217" s="40"/>
      <c r="R217" s="40"/>
    </row>
    <row r="218" spans="16:18" ht="11.25" customHeight="1">
      <c r="P218" s="12"/>
      <c r="Q218" s="40"/>
      <c r="R218" s="40"/>
    </row>
    <row r="219" spans="16:18" ht="11.25" customHeight="1">
      <c r="P219" s="12"/>
      <c r="Q219" s="40"/>
      <c r="R219" s="40"/>
    </row>
    <row r="220" spans="16:18" ht="11.25" customHeight="1">
      <c r="P220" s="12"/>
      <c r="Q220" s="40"/>
      <c r="R220" s="40"/>
    </row>
    <row r="221" spans="16:18" ht="11.25" customHeight="1">
      <c r="P221" s="12"/>
      <c r="Q221" s="40"/>
      <c r="R221" s="40"/>
    </row>
    <row r="222" spans="16:18" ht="11.25" customHeight="1">
      <c r="P222" s="12"/>
      <c r="Q222" s="40"/>
      <c r="R222" s="40"/>
    </row>
    <row r="223" spans="16:18" ht="11.25" customHeight="1">
      <c r="P223" s="12"/>
      <c r="Q223" s="40"/>
      <c r="R223" s="40"/>
    </row>
    <row r="224" spans="16:18" ht="11.25" customHeight="1">
      <c r="P224" s="12"/>
      <c r="Q224" s="40"/>
      <c r="R224" s="40"/>
    </row>
    <row r="225" spans="16:18" ht="11.25" customHeight="1">
      <c r="P225" s="12"/>
      <c r="Q225" s="40"/>
      <c r="R225" s="40"/>
    </row>
    <row r="226" spans="16:18" ht="11.25" customHeight="1">
      <c r="P226" s="12"/>
      <c r="Q226" s="40"/>
      <c r="R226" s="40"/>
    </row>
    <row r="227" spans="16:18" ht="11.25" customHeight="1">
      <c r="P227" s="12"/>
      <c r="Q227" s="40"/>
      <c r="R227" s="40"/>
    </row>
    <row r="228" spans="16:18" ht="11.25" customHeight="1">
      <c r="P228" s="12"/>
      <c r="Q228" s="40"/>
      <c r="R228" s="40"/>
    </row>
    <row r="229" spans="16:18" ht="11.25" customHeight="1">
      <c r="P229" s="12"/>
      <c r="Q229" s="40"/>
      <c r="R229" s="40"/>
    </row>
    <row r="230" spans="16:18" ht="11.25" customHeight="1">
      <c r="P230" s="12"/>
      <c r="Q230" s="40"/>
      <c r="R230" s="40"/>
    </row>
    <row r="231" spans="16:18" ht="11.25" customHeight="1">
      <c r="P231" s="12"/>
      <c r="Q231" s="40"/>
      <c r="R231" s="40"/>
    </row>
    <row r="232" spans="16:18" ht="11.25" customHeight="1">
      <c r="P232" s="12"/>
      <c r="Q232" s="40"/>
      <c r="R232" s="40"/>
    </row>
    <row r="233" spans="16:18" ht="11.25" customHeight="1">
      <c r="P233" s="12"/>
      <c r="Q233" s="40"/>
      <c r="R233" s="40"/>
    </row>
    <row r="234" spans="16:18" ht="11.25" customHeight="1">
      <c r="P234" s="12"/>
      <c r="Q234" s="40"/>
      <c r="R234" s="40"/>
    </row>
    <row r="235" spans="16:18" ht="11.25" customHeight="1">
      <c r="P235" s="12"/>
      <c r="Q235" s="40"/>
      <c r="R235" s="40"/>
    </row>
    <row r="236" spans="16:18" ht="11.25" customHeight="1">
      <c r="P236" s="12"/>
      <c r="Q236" s="40"/>
      <c r="R236" s="40"/>
    </row>
    <row r="237" spans="16:18" ht="11.25" customHeight="1">
      <c r="P237" s="12"/>
      <c r="Q237" s="40"/>
      <c r="R237" s="40"/>
    </row>
    <row r="238" spans="16:18" ht="11.25" customHeight="1">
      <c r="P238" s="12"/>
      <c r="Q238" s="40"/>
      <c r="R238" s="40"/>
    </row>
    <row r="239" spans="16:18" ht="11.25" customHeight="1">
      <c r="P239" s="12"/>
      <c r="Q239" s="40"/>
      <c r="R239" s="40"/>
    </row>
    <row r="240" spans="16:18" ht="11.25" customHeight="1">
      <c r="P240" s="12"/>
      <c r="Q240" s="40"/>
      <c r="R240" s="40"/>
    </row>
    <row r="241" spans="16:18" ht="11.25" customHeight="1">
      <c r="P241" s="12"/>
      <c r="Q241" s="40"/>
      <c r="R241" s="40"/>
    </row>
    <row r="242" spans="16:18" ht="11.25" customHeight="1">
      <c r="P242" s="12"/>
      <c r="Q242" s="40"/>
      <c r="R242" s="40"/>
    </row>
    <row r="243" spans="16:18" ht="11.25" customHeight="1">
      <c r="P243" s="12"/>
      <c r="Q243" s="40"/>
      <c r="R243" s="40"/>
    </row>
    <row r="244" spans="16:18" ht="11.25" customHeight="1">
      <c r="P244" s="12"/>
      <c r="Q244" s="40"/>
      <c r="R244" s="40"/>
    </row>
    <row r="245" spans="16:18" ht="11.25" customHeight="1">
      <c r="P245" s="12"/>
      <c r="Q245" s="40"/>
      <c r="R245" s="40"/>
    </row>
    <row r="246" spans="16:18" ht="11.25" customHeight="1">
      <c r="P246" s="12"/>
      <c r="Q246" s="40"/>
      <c r="R246" s="40"/>
    </row>
    <row r="247" spans="16:18" ht="11.25" customHeight="1">
      <c r="P247" s="12"/>
      <c r="Q247" s="40"/>
      <c r="R247" s="40"/>
    </row>
    <row r="248" spans="16:18" ht="11.25" customHeight="1">
      <c r="P248" s="12"/>
      <c r="Q248" s="40"/>
      <c r="R248" s="40"/>
    </row>
    <row r="249" spans="16:18" ht="11.25" customHeight="1">
      <c r="P249" s="12"/>
      <c r="Q249" s="40"/>
      <c r="R249" s="40"/>
    </row>
    <row r="250" spans="16:18" ht="11.25" customHeight="1">
      <c r="P250" s="12"/>
      <c r="Q250" s="40"/>
      <c r="R250" s="40"/>
    </row>
    <row r="251" spans="16:18" ht="11.25" customHeight="1">
      <c r="P251" s="12"/>
      <c r="Q251" s="40"/>
      <c r="R251" s="40"/>
    </row>
    <row r="252" spans="16:18" ht="11.25" customHeight="1">
      <c r="P252" s="12"/>
      <c r="Q252" s="40"/>
      <c r="R252" s="40"/>
    </row>
    <row r="253" spans="16:18" ht="11.25" customHeight="1">
      <c r="P253" s="12"/>
      <c r="Q253" s="40"/>
      <c r="R253" s="40"/>
    </row>
    <row r="254" spans="16:18" ht="11.25" customHeight="1">
      <c r="P254" s="12"/>
      <c r="Q254" s="40"/>
      <c r="R254" s="40"/>
    </row>
    <row r="255" spans="16:18" ht="11.25" customHeight="1">
      <c r="P255" s="12"/>
      <c r="Q255" s="40"/>
      <c r="R255" s="40"/>
    </row>
    <row r="256" spans="16:18" ht="11.25" customHeight="1">
      <c r="P256" s="12"/>
      <c r="Q256" s="40"/>
      <c r="R256" s="40"/>
    </row>
    <row r="257" spans="16:18" ht="11.25" customHeight="1">
      <c r="P257" s="12"/>
      <c r="Q257" s="40"/>
      <c r="R257" s="40"/>
    </row>
    <row r="258" spans="16:18" ht="11.25" customHeight="1">
      <c r="P258" s="12"/>
      <c r="Q258" s="40"/>
      <c r="R258" s="40"/>
    </row>
    <row r="259" spans="16:18" ht="11.25" customHeight="1">
      <c r="P259" s="12"/>
      <c r="Q259" s="40"/>
      <c r="R259" s="40"/>
    </row>
    <row r="260" spans="16:18" ht="11.25" customHeight="1">
      <c r="P260" s="12"/>
      <c r="Q260" s="40"/>
      <c r="R260" s="40"/>
    </row>
    <row r="261" spans="16:18" ht="11.25" customHeight="1">
      <c r="P261" s="12"/>
      <c r="Q261" s="40"/>
      <c r="R261" s="40"/>
    </row>
    <row r="262" spans="16:18" ht="11.25" customHeight="1">
      <c r="P262" s="12"/>
      <c r="Q262" s="40"/>
      <c r="R262" s="40"/>
    </row>
    <row r="263" spans="16:18" ht="11.25" customHeight="1">
      <c r="P263" s="12"/>
      <c r="Q263" s="40"/>
      <c r="R263" s="40"/>
    </row>
    <row r="264" spans="16:18" ht="11.25" customHeight="1">
      <c r="P264" s="12"/>
      <c r="Q264" s="40"/>
      <c r="R264" s="40"/>
    </row>
    <row r="265" spans="16:18" ht="11.25" customHeight="1">
      <c r="P265" s="12"/>
      <c r="Q265" s="40"/>
      <c r="R265" s="40"/>
    </row>
    <row r="266" spans="16:18" ht="11.25" customHeight="1">
      <c r="P266" s="12"/>
      <c r="Q266" s="40"/>
      <c r="R266" s="40"/>
    </row>
    <row r="267" spans="16:18" ht="11.25" customHeight="1">
      <c r="P267" s="12"/>
      <c r="Q267" s="40"/>
      <c r="R267" s="40"/>
    </row>
    <row r="268" spans="16:18" ht="11.25" customHeight="1">
      <c r="P268" s="12"/>
      <c r="Q268" s="40"/>
      <c r="R268" s="40"/>
    </row>
    <row r="269" spans="16:18" ht="11.25" customHeight="1">
      <c r="P269" s="12"/>
      <c r="Q269" s="40"/>
      <c r="R269" s="40"/>
    </row>
    <row r="270" spans="16:18" ht="11.25" customHeight="1">
      <c r="P270" s="12"/>
      <c r="Q270" s="40"/>
      <c r="R270" s="40"/>
    </row>
    <row r="271" spans="16:18" ht="11.25" customHeight="1">
      <c r="P271" s="12"/>
      <c r="Q271" s="40"/>
      <c r="R271" s="40"/>
    </row>
    <row r="272" spans="16:18" ht="11.25" customHeight="1">
      <c r="P272" s="12"/>
      <c r="Q272" s="40"/>
      <c r="R272" s="40"/>
    </row>
    <row r="273" spans="16:18" ht="11.25" customHeight="1">
      <c r="P273" s="12"/>
      <c r="Q273" s="40"/>
      <c r="R273" s="40"/>
    </row>
    <row r="274" spans="16:18" ht="11.25" customHeight="1">
      <c r="P274" s="12"/>
      <c r="Q274" s="40"/>
      <c r="R274" s="40"/>
    </row>
    <row r="275" spans="16:18" ht="11.25" customHeight="1">
      <c r="P275" s="12"/>
      <c r="Q275" s="40"/>
      <c r="R275" s="40"/>
    </row>
    <row r="276" spans="16:18" ht="11.25" customHeight="1">
      <c r="P276" s="12"/>
      <c r="Q276" s="40"/>
      <c r="R276" s="40"/>
    </row>
    <row r="277" spans="16:18" ht="11.25" customHeight="1">
      <c r="P277" s="12"/>
      <c r="Q277" s="40"/>
      <c r="R277" s="40"/>
    </row>
    <row r="278" spans="16:18" ht="11.25" customHeight="1">
      <c r="P278" s="12"/>
      <c r="Q278" s="40"/>
      <c r="R278" s="40"/>
    </row>
    <row r="279" spans="16:18" ht="11.25" customHeight="1">
      <c r="P279" s="12"/>
      <c r="Q279" s="40"/>
      <c r="R279" s="40"/>
    </row>
    <row r="280" spans="16:18" ht="11.25" customHeight="1">
      <c r="P280" s="12"/>
      <c r="Q280" s="40"/>
      <c r="R280" s="40"/>
    </row>
    <row r="281" spans="16:18" ht="11.25" customHeight="1">
      <c r="P281" s="12"/>
      <c r="Q281" s="40"/>
      <c r="R281" s="40"/>
    </row>
    <row r="282" spans="16:18" ht="11.25" customHeight="1">
      <c r="P282" s="12"/>
      <c r="Q282" s="40"/>
      <c r="R282" s="40"/>
    </row>
    <row r="283" spans="16:18" ht="11.25" customHeight="1">
      <c r="P283" s="12"/>
      <c r="Q283" s="40"/>
      <c r="R283" s="40"/>
    </row>
    <row r="284" spans="16:18" ht="11.25" customHeight="1">
      <c r="P284" s="12"/>
      <c r="Q284" s="40"/>
      <c r="R284" s="40"/>
    </row>
    <row r="285" spans="16:18" ht="11.25" customHeight="1">
      <c r="P285" s="12"/>
      <c r="Q285" s="40"/>
      <c r="R285" s="40"/>
    </row>
    <row r="286" spans="16:18" ht="11.25" customHeight="1">
      <c r="P286" s="12"/>
      <c r="Q286" s="40"/>
      <c r="R286" s="40"/>
    </row>
    <row r="287" spans="16:18" ht="11.25" customHeight="1">
      <c r="P287" s="12"/>
      <c r="Q287" s="40"/>
      <c r="R287" s="40"/>
    </row>
    <row r="288" spans="16:18" ht="11.25" customHeight="1">
      <c r="P288" s="12"/>
      <c r="Q288" s="40"/>
      <c r="R288" s="40"/>
    </row>
    <row r="289" spans="16:18" ht="11.25" customHeight="1">
      <c r="P289" s="12"/>
      <c r="Q289" s="40"/>
      <c r="R289" s="40"/>
    </row>
    <row r="290" spans="16:18" ht="11.25" customHeight="1">
      <c r="P290" s="12"/>
      <c r="Q290" s="40"/>
      <c r="R290" s="40"/>
    </row>
    <row r="291" spans="16:18" ht="11.25" customHeight="1">
      <c r="P291" s="12"/>
      <c r="Q291" s="40"/>
      <c r="R291" s="40"/>
    </row>
    <row r="292" spans="16:18" ht="11.25" customHeight="1">
      <c r="P292" s="12"/>
      <c r="Q292" s="40"/>
      <c r="R292" s="40"/>
    </row>
    <row r="293" spans="16:18" ht="11.25" customHeight="1">
      <c r="P293" s="12"/>
      <c r="Q293" s="40"/>
      <c r="R293" s="40"/>
    </row>
    <row r="294" spans="16:18" ht="11.25" customHeight="1">
      <c r="P294" s="12"/>
      <c r="Q294" s="40"/>
      <c r="R294" s="40"/>
    </row>
    <row r="295" spans="16:18" ht="11.25" customHeight="1">
      <c r="P295" s="12"/>
      <c r="Q295" s="40"/>
      <c r="R295" s="40"/>
    </row>
    <row r="296" spans="16:18" ht="11.25" customHeight="1">
      <c r="P296" s="12"/>
      <c r="Q296" s="40"/>
      <c r="R296" s="40"/>
    </row>
    <row r="297" spans="16:18" ht="11.25" customHeight="1">
      <c r="P297" s="12"/>
      <c r="Q297" s="40"/>
      <c r="R297" s="40"/>
    </row>
    <row r="298" spans="16:18" ht="11.25" customHeight="1">
      <c r="P298" s="12"/>
      <c r="Q298" s="40"/>
      <c r="R298" s="40"/>
    </row>
    <row r="299" spans="16:18" ht="11.25" customHeight="1">
      <c r="P299" s="12"/>
      <c r="Q299" s="40"/>
      <c r="R299" s="40"/>
    </row>
    <row r="300" spans="16:18" ht="11.25" customHeight="1">
      <c r="P300" s="12"/>
      <c r="Q300" s="40"/>
      <c r="R300" s="40"/>
    </row>
    <row r="301" spans="16:18" ht="11.25" customHeight="1">
      <c r="P301" s="12"/>
      <c r="Q301" s="40"/>
      <c r="R301" s="40"/>
    </row>
    <row r="302" spans="16:18" ht="11.25" customHeight="1">
      <c r="P302" s="12"/>
      <c r="Q302" s="40"/>
      <c r="R302" s="40"/>
    </row>
    <row r="303" spans="16:18" ht="11.25" customHeight="1">
      <c r="P303" s="12"/>
      <c r="Q303" s="40"/>
      <c r="R303" s="40"/>
    </row>
    <row r="304" spans="16:18" ht="11.25" customHeight="1">
      <c r="P304" s="12"/>
      <c r="Q304" s="40"/>
      <c r="R304" s="40"/>
    </row>
    <row r="305" spans="16:18" ht="11.25" customHeight="1">
      <c r="P305" s="12"/>
      <c r="Q305" s="40"/>
      <c r="R305" s="40"/>
    </row>
    <row r="306" spans="16:18" ht="11.25" customHeight="1">
      <c r="P306" s="12"/>
      <c r="Q306" s="40"/>
      <c r="R306" s="40"/>
    </row>
    <row r="307" spans="16:18" ht="11.25" customHeight="1">
      <c r="P307" s="12"/>
      <c r="Q307" s="40"/>
      <c r="R307" s="40"/>
    </row>
    <row r="308" spans="16:18" ht="11.25" customHeight="1">
      <c r="P308" s="12"/>
      <c r="Q308" s="40"/>
      <c r="R308" s="40"/>
    </row>
    <row r="309" spans="16:18" ht="11.25" customHeight="1">
      <c r="P309" s="12"/>
      <c r="Q309" s="40"/>
      <c r="R309" s="40"/>
    </row>
    <row r="310" spans="16:18" ht="11.25" customHeight="1">
      <c r="P310" s="12"/>
      <c r="Q310" s="40"/>
      <c r="R310" s="40"/>
    </row>
    <row r="311" spans="16:18" ht="11.25" customHeight="1">
      <c r="P311" s="12"/>
      <c r="Q311" s="40"/>
      <c r="R311" s="40"/>
    </row>
    <row r="312" spans="16:18" ht="11.25" customHeight="1">
      <c r="P312" s="12"/>
      <c r="Q312" s="40"/>
      <c r="R312" s="40"/>
    </row>
    <row r="313" spans="16:18" ht="11.25" customHeight="1">
      <c r="P313" s="12"/>
      <c r="Q313" s="40"/>
      <c r="R313" s="40"/>
    </row>
    <row r="314" spans="16:18" ht="11.25" customHeight="1">
      <c r="P314" s="12"/>
      <c r="Q314" s="40"/>
      <c r="R314" s="40"/>
    </row>
  </sheetData>
  <mergeCells count="1">
    <mergeCell ref="I23:I2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R626"/>
  <sheetViews>
    <sheetView showGridLines="0" workbookViewId="0" topLeftCell="A1"/>
  </sheetViews>
  <sheetFormatPr defaultColWidth="8.8515625" defaultRowHeight="11.25" customHeight="1"/>
  <cols>
    <col min="1" max="2" width="2.7109375" style="12" customWidth="1"/>
    <col min="3" max="11" width="15.7109375" style="12" customWidth="1"/>
    <col min="12" max="12" width="8.7109375" style="12" customWidth="1"/>
    <col min="13" max="13" width="52.00390625" style="12" bestFit="1" customWidth="1"/>
    <col min="14" max="14" width="9.8515625" style="38" customWidth="1"/>
    <col min="15" max="15" width="8.00390625" style="39" customWidth="1"/>
    <col min="16" max="16" width="14.28125" style="40" customWidth="1"/>
    <col min="17" max="18" width="10.00390625" style="12" customWidth="1"/>
    <col min="19" max="16384" width="8.8515625" style="12" customWidth="1"/>
  </cols>
  <sheetData>
    <row r="1" spans="4:18" ht="11.25" customHeight="1">
      <c r="D1" s="55"/>
      <c r="L1" s="8" t="s">
        <v>451</v>
      </c>
      <c r="M1" s="8" t="s">
        <v>452</v>
      </c>
      <c r="N1" s="9" t="s">
        <v>453</v>
      </c>
      <c r="O1" s="9" t="s">
        <v>80</v>
      </c>
      <c r="P1" s="9" t="s">
        <v>531</v>
      </c>
      <c r="Q1" s="9" t="s">
        <v>897</v>
      </c>
      <c r="R1" s="9"/>
    </row>
    <row r="2" spans="12:18" ht="11.25" customHeight="1">
      <c r="L2" s="13" t="s">
        <v>454</v>
      </c>
      <c r="M2" s="13" t="s">
        <v>455</v>
      </c>
      <c r="N2" s="41">
        <v>379.5</v>
      </c>
      <c r="O2" s="42" t="s">
        <v>903</v>
      </c>
      <c r="P2" s="115">
        <f>IF(N2&lt;450,2)</f>
        <v>2</v>
      </c>
      <c r="Q2" s="10"/>
      <c r="R2" s="10"/>
    </row>
    <row r="3" spans="3:18" ht="11.25" customHeight="1">
      <c r="C3" s="233" t="s">
        <v>542</v>
      </c>
      <c r="D3" s="232"/>
      <c r="L3" s="13" t="s">
        <v>456</v>
      </c>
      <c r="M3" s="13" t="s">
        <v>457</v>
      </c>
      <c r="N3" s="41">
        <v>474.7</v>
      </c>
      <c r="O3" s="42" t="s">
        <v>903</v>
      </c>
      <c r="P3" s="115">
        <f>IF(N3&lt;550,3)</f>
        <v>3</v>
      </c>
      <c r="Q3" s="10"/>
      <c r="R3" s="10"/>
    </row>
    <row r="4" spans="3:18" ht="11.25" customHeight="1">
      <c r="C4" s="233" t="s">
        <v>544</v>
      </c>
      <c r="D4" s="232"/>
      <c r="L4" s="13" t="s">
        <v>458</v>
      </c>
      <c r="M4" s="13" t="s">
        <v>459</v>
      </c>
      <c r="N4" s="41">
        <v>512.9</v>
      </c>
      <c r="O4" s="42" t="s">
        <v>903</v>
      </c>
      <c r="P4" s="115">
        <f aca="true" t="shared" si="0" ref="P4:P5">IF(N4&lt;550,3)</f>
        <v>3</v>
      </c>
      <c r="Q4" s="10"/>
      <c r="R4" s="10"/>
    </row>
    <row r="5" spans="3:18" s="11" customFormat="1" ht="11.25" customHeight="1">
      <c r="C5" s="232"/>
      <c r="D5" s="232"/>
      <c r="E5" s="12"/>
      <c r="F5" s="12"/>
      <c r="G5" s="12"/>
      <c r="H5" s="12"/>
      <c r="L5" s="13" t="s">
        <v>460</v>
      </c>
      <c r="M5" s="13" t="s">
        <v>461</v>
      </c>
      <c r="N5" s="41">
        <v>495.4</v>
      </c>
      <c r="O5" s="42" t="s">
        <v>903</v>
      </c>
      <c r="P5" s="115">
        <f t="shared" si="0"/>
        <v>3</v>
      </c>
      <c r="Q5" s="10"/>
      <c r="R5" s="10"/>
    </row>
    <row r="6" spans="3:18" ht="17.25">
      <c r="C6" s="234" t="s">
        <v>1615</v>
      </c>
      <c r="L6" s="13" t="s">
        <v>462</v>
      </c>
      <c r="M6" s="13" t="s">
        <v>93</v>
      </c>
      <c r="N6" s="41">
        <v>423.8</v>
      </c>
      <c r="O6" s="42" t="s">
        <v>903</v>
      </c>
      <c r="P6" s="115">
        <f aca="true" t="shared" si="1" ref="P6:P17">IF(N6&lt;450,2)</f>
        <v>2</v>
      </c>
      <c r="Q6" s="10"/>
      <c r="R6" s="10"/>
    </row>
    <row r="7" spans="3:18" ht="11.25" customHeight="1">
      <c r="C7" s="235" t="s">
        <v>1618</v>
      </c>
      <c r="L7" s="13" t="s">
        <v>94</v>
      </c>
      <c r="M7" s="13" t="s">
        <v>95</v>
      </c>
      <c r="N7" s="41">
        <v>537.6</v>
      </c>
      <c r="O7" s="42" t="s">
        <v>903</v>
      </c>
      <c r="P7" s="115">
        <f aca="true" t="shared" si="2" ref="P7:P9">IF(N7&lt;550,3)</f>
        <v>3</v>
      </c>
      <c r="Q7" s="10"/>
      <c r="R7" s="10"/>
    </row>
    <row r="8" spans="12:18" ht="11.25" customHeight="1">
      <c r="L8" s="13" t="s">
        <v>96</v>
      </c>
      <c r="M8" s="13" t="s">
        <v>97</v>
      </c>
      <c r="N8" s="41">
        <v>471.7</v>
      </c>
      <c r="O8" s="42" t="s">
        <v>903</v>
      </c>
      <c r="P8" s="115">
        <f t="shared" si="2"/>
        <v>3</v>
      </c>
      <c r="Q8" s="10"/>
      <c r="R8" s="10"/>
    </row>
    <row r="9" spans="12:18" ht="11.25" customHeight="1">
      <c r="L9" s="13" t="s">
        <v>98</v>
      </c>
      <c r="M9" s="13" t="s">
        <v>99</v>
      </c>
      <c r="N9" s="41">
        <v>466.7</v>
      </c>
      <c r="O9" s="42" t="s">
        <v>903</v>
      </c>
      <c r="P9" s="115">
        <f t="shared" si="2"/>
        <v>3</v>
      </c>
      <c r="Q9" s="10"/>
      <c r="R9" s="10"/>
    </row>
    <row r="10" spans="12:18" ht="11.25" customHeight="1">
      <c r="L10" s="13" t="s">
        <v>100</v>
      </c>
      <c r="M10" s="13" t="s">
        <v>101</v>
      </c>
      <c r="N10" s="41">
        <v>436</v>
      </c>
      <c r="O10" s="42" t="s">
        <v>903</v>
      </c>
      <c r="P10" s="115">
        <f t="shared" si="1"/>
        <v>2</v>
      </c>
      <c r="Q10" s="10"/>
      <c r="R10" s="10"/>
    </row>
    <row r="11" spans="12:18" ht="12">
      <c r="L11" s="19" t="s">
        <v>102</v>
      </c>
      <c r="M11" s="19" t="s">
        <v>103</v>
      </c>
      <c r="N11" s="41">
        <v>570.8</v>
      </c>
      <c r="O11" s="42" t="s">
        <v>903</v>
      </c>
      <c r="P11" s="115">
        <f>IF(N11&lt;650,4)</f>
        <v>4</v>
      </c>
      <c r="Q11" s="10"/>
      <c r="R11" s="10"/>
    </row>
    <row r="12" spans="3:18" ht="11.25" customHeight="1">
      <c r="C12" s="20"/>
      <c r="D12" s="13"/>
      <c r="E12" s="13"/>
      <c r="L12" s="19" t="s">
        <v>104</v>
      </c>
      <c r="M12" s="19" t="s">
        <v>105</v>
      </c>
      <c r="N12" s="41">
        <v>465</v>
      </c>
      <c r="O12" s="42" t="s">
        <v>903</v>
      </c>
      <c r="P12" s="115">
        <f aca="true" t="shared" si="3" ref="P12:P16">IF(N12&lt;550,3)</f>
        <v>3</v>
      </c>
      <c r="Q12" s="10"/>
      <c r="R12" s="10"/>
    </row>
    <row r="13" spans="7:18" ht="11.25" customHeight="1">
      <c r="G13" s="49"/>
      <c r="L13" s="19" t="s">
        <v>106</v>
      </c>
      <c r="M13" s="19" t="s">
        <v>107</v>
      </c>
      <c r="N13" s="41">
        <v>488.8</v>
      </c>
      <c r="O13" s="42" t="s">
        <v>903</v>
      </c>
      <c r="P13" s="115">
        <f t="shared" si="3"/>
        <v>3</v>
      </c>
      <c r="Q13" s="10">
        <v>2008</v>
      </c>
      <c r="R13" s="10"/>
    </row>
    <row r="14" spans="7:18" ht="11.25" customHeight="1">
      <c r="G14" s="21"/>
      <c r="L14" s="19" t="s">
        <v>108</v>
      </c>
      <c r="M14" s="19" t="s">
        <v>109</v>
      </c>
      <c r="N14" s="41">
        <v>473.8</v>
      </c>
      <c r="O14" s="42" t="s">
        <v>903</v>
      </c>
      <c r="P14" s="115">
        <f t="shared" si="3"/>
        <v>3</v>
      </c>
      <c r="Q14" s="10">
        <v>2008</v>
      </c>
      <c r="R14" s="10"/>
    </row>
    <row r="15" spans="7:18" ht="11.25" customHeight="1">
      <c r="G15" s="21"/>
      <c r="L15" s="19" t="s">
        <v>110</v>
      </c>
      <c r="M15" s="19" t="s">
        <v>111</v>
      </c>
      <c r="N15" s="41">
        <v>520.4</v>
      </c>
      <c r="O15" s="42" t="s">
        <v>903</v>
      </c>
      <c r="P15" s="115">
        <f t="shared" si="3"/>
        <v>3</v>
      </c>
      <c r="Q15" s="10">
        <v>2008</v>
      </c>
      <c r="R15" s="10"/>
    </row>
    <row r="16" spans="7:18" ht="11.25" customHeight="1">
      <c r="G16" s="21"/>
      <c r="L16" s="19" t="s">
        <v>112</v>
      </c>
      <c r="M16" s="19" t="s">
        <v>113</v>
      </c>
      <c r="N16" s="41">
        <v>459.6</v>
      </c>
      <c r="O16" s="42" t="s">
        <v>903</v>
      </c>
      <c r="P16" s="115">
        <f t="shared" si="3"/>
        <v>3</v>
      </c>
      <c r="Q16" s="10">
        <v>2008</v>
      </c>
      <c r="R16" s="10"/>
    </row>
    <row r="17" spans="7:18" ht="11.25" customHeight="1">
      <c r="G17" s="21"/>
      <c r="L17" s="19" t="s">
        <v>114</v>
      </c>
      <c r="M17" s="19" t="s">
        <v>115</v>
      </c>
      <c r="N17" s="41">
        <v>449.9</v>
      </c>
      <c r="O17" s="42" t="s">
        <v>903</v>
      </c>
      <c r="P17" s="115">
        <f t="shared" si="1"/>
        <v>2</v>
      </c>
      <c r="Q17" s="10">
        <v>2008</v>
      </c>
      <c r="R17" s="10"/>
    </row>
    <row r="18" spans="7:18" ht="11.25" customHeight="1">
      <c r="G18" s="21"/>
      <c r="L18" s="19" t="s">
        <v>116</v>
      </c>
      <c r="M18" s="19" t="s">
        <v>117</v>
      </c>
      <c r="N18" s="41">
        <v>474.9</v>
      </c>
      <c r="O18" s="42" t="s">
        <v>903</v>
      </c>
      <c r="P18" s="115">
        <f>IF(N18&lt;550,3)</f>
        <v>3</v>
      </c>
      <c r="Q18" s="10">
        <v>2008</v>
      </c>
      <c r="R18" s="10"/>
    </row>
    <row r="19" spans="7:18" ht="11.25" customHeight="1">
      <c r="G19" s="21"/>
      <c r="L19" s="19" t="s">
        <v>118</v>
      </c>
      <c r="M19" s="19" t="s">
        <v>119</v>
      </c>
      <c r="N19" s="41">
        <v>307.6</v>
      </c>
      <c r="O19" s="42" t="s">
        <v>903</v>
      </c>
      <c r="P19" s="115">
        <f aca="true" t="shared" si="4" ref="P19:P26">IF(N19&lt;350,1)</f>
        <v>1</v>
      </c>
      <c r="Q19" s="10"/>
      <c r="R19" s="10"/>
    </row>
    <row r="20" spans="3:18" ht="11.25" customHeight="1">
      <c r="C20" s="11" t="s">
        <v>929</v>
      </c>
      <c r="D20" s="13"/>
      <c r="E20" s="13"/>
      <c r="G20" s="21"/>
      <c r="H20" s="13"/>
      <c r="L20" s="19" t="s">
        <v>120</v>
      </c>
      <c r="M20" s="19" t="s">
        <v>222</v>
      </c>
      <c r="N20" s="41">
        <v>519.7</v>
      </c>
      <c r="O20" s="42" t="s">
        <v>903</v>
      </c>
      <c r="P20" s="115">
        <f>IF(N20&lt;550,3)</f>
        <v>3</v>
      </c>
      <c r="Q20" s="10"/>
      <c r="R20" s="10"/>
    </row>
    <row r="21" spans="3:18" ht="11.25" customHeight="1">
      <c r="C21" s="55" t="s">
        <v>930</v>
      </c>
      <c r="D21" s="137">
        <v>1</v>
      </c>
      <c r="L21" s="19" t="s">
        <v>121</v>
      </c>
      <c r="M21" s="19" t="s">
        <v>122</v>
      </c>
      <c r="N21" s="41">
        <v>277</v>
      </c>
      <c r="O21" s="42" t="s">
        <v>903</v>
      </c>
      <c r="P21" s="115">
        <f t="shared" si="4"/>
        <v>1</v>
      </c>
      <c r="Q21" s="10"/>
      <c r="R21" s="10"/>
    </row>
    <row r="22" spans="3:18" ht="11.25" customHeight="1">
      <c r="C22" s="55" t="s">
        <v>931</v>
      </c>
      <c r="D22" s="137">
        <v>2</v>
      </c>
      <c r="I22" s="19"/>
      <c r="J22" s="19"/>
      <c r="L22" s="19" t="s">
        <v>123</v>
      </c>
      <c r="M22" s="19" t="s">
        <v>124</v>
      </c>
      <c r="N22" s="41">
        <v>317.1</v>
      </c>
      <c r="O22" s="42" t="s">
        <v>903</v>
      </c>
      <c r="P22" s="115">
        <f t="shared" si="4"/>
        <v>1</v>
      </c>
      <c r="Q22" s="10"/>
      <c r="R22" s="10"/>
    </row>
    <row r="23" spans="3:18" ht="11.25" customHeight="1">
      <c r="C23" s="55" t="s">
        <v>932</v>
      </c>
      <c r="D23" s="137">
        <v>3</v>
      </c>
      <c r="I23" s="242"/>
      <c r="L23" s="19" t="s">
        <v>125</v>
      </c>
      <c r="M23" s="19" t="s">
        <v>126</v>
      </c>
      <c r="N23" s="41">
        <v>278.3</v>
      </c>
      <c r="O23" s="42" t="s">
        <v>903</v>
      </c>
      <c r="P23" s="115">
        <f t="shared" si="4"/>
        <v>1</v>
      </c>
      <c r="Q23" s="55"/>
      <c r="R23" s="55"/>
    </row>
    <row r="24" spans="3:18" ht="11.25" customHeight="1">
      <c r="C24" s="55" t="s">
        <v>933</v>
      </c>
      <c r="D24" s="137">
        <v>4</v>
      </c>
      <c r="I24" s="242"/>
      <c r="J24" s="230"/>
      <c r="L24" s="19" t="s">
        <v>127</v>
      </c>
      <c r="M24" s="19" t="s">
        <v>128</v>
      </c>
      <c r="N24" s="41">
        <v>288.5</v>
      </c>
      <c r="O24" s="42" t="s">
        <v>903</v>
      </c>
      <c r="P24" s="115">
        <f t="shared" si="4"/>
        <v>1</v>
      </c>
      <c r="Q24" s="55"/>
      <c r="R24" s="55"/>
    </row>
    <row r="25" spans="3:18" ht="11.25" customHeight="1">
      <c r="C25" s="55" t="s">
        <v>934</v>
      </c>
      <c r="D25" s="137">
        <v>5</v>
      </c>
      <c r="I25" s="50"/>
      <c r="J25" s="50"/>
      <c r="L25" s="13" t="s">
        <v>129</v>
      </c>
      <c r="M25" s="13" t="s">
        <v>223</v>
      </c>
      <c r="N25" s="41">
        <v>295.6</v>
      </c>
      <c r="O25" s="42" t="s">
        <v>903</v>
      </c>
      <c r="P25" s="115">
        <f t="shared" si="4"/>
        <v>1</v>
      </c>
      <c r="Q25" s="55"/>
      <c r="R25" s="55"/>
    </row>
    <row r="26" spans="3:18" ht="11.25" customHeight="1">
      <c r="C26" s="12" t="s">
        <v>45</v>
      </c>
      <c r="D26" s="23" t="s">
        <v>132</v>
      </c>
      <c r="I26" s="50"/>
      <c r="J26" s="50"/>
      <c r="L26" s="13" t="s">
        <v>130</v>
      </c>
      <c r="M26" s="13" t="s">
        <v>131</v>
      </c>
      <c r="N26" s="41">
        <v>292.2</v>
      </c>
      <c r="O26" s="42" t="s">
        <v>903</v>
      </c>
      <c r="P26" s="115">
        <f t="shared" si="4"/>
        <v>1</v>
      </c>
      <c r="Q26" s="55"/>
      <c r="R26" s="55"/>
    </row>
    <row r="27" spans="3:18" ht="11.25" customHeight="1">
      <c r="C27" s="24"/>
      <c r="I27" s="50"/>
      <c r="J27" s="50"/>
      <c r="L27" s="13" t="s">
        <v>909</v>
      </c>
      <c r="M27" s="13" t="s">
        <v>83</v>
      </c>
      <c r="N27" s="41">
        <v>719.5</v>
      </c>
      <c r="O27" s="42"/>
      <c r="P27" s="115">
        <v>5</v>
      </c>
      <c r="Q27" s="55"/>
      <c r="R27" s="55"/>
    </row>
    <row r="28" spans="3:18" ht="11.25" customHeight="1">
      <c r="C28" s="61" t="s">
        <v>1581</v>
      </c>
      <c r="D28" s="13"/>
      <c r="E28" s="13"/>
      <c r="I28" s="50"/>
      <c r="J28" s="50"/>
      <c r="L28" s="114" t="s">
        <v>977</v>
      </c>
      <c r="M28" s="114" t="s">
        <v>84</v>
      </c>
      <c r="N28" s="41">
        <v>614.5</v>
      </c>
      <c r="O28" s="42" t="s">
        <v>903</v>
      </c>
      <c r="P28" s="115">
        <v>4</v>
      </c>
      <c r="Q28" s="10"/>
      <c r="R28" s="10"/>
    </row>
    <row r="29" spans="3:18" ht="11.25" customHeight="1">
      <c r="C29" s="27" t="s">
        <v>928</v>
      </c>
      <c r="D29" s="24"/>
      <c r="E29" s="24"/>
      <c r="L29" s="33" t="s">
        <v>207</v>
      </c>
      <c r="M29" s="13" t="s">
        <v>208</v>
      </c>
      <c r="N29" s="14">
        <v>297.7</v>
      </c>
      <c r="O29" s="42" t="s">
        <v>903</v>
      </c>
      <c r="P29" s="115">
        <f>IF(N29&lt;350,1)</f>
        <v>1</v>
      </c>
      <c r="Q29" s="10"/>
      <c r="R29" s="10"/>
    </row>
    <row r="30" spans="3:18" ht="11.25" customHeight="1">
      <c r="C30" s="135"/>
      <c r="D30" s="24"/>
      <c r="E30" s="24"/>
      <c r="L30" s="160" t="s">
        <v>209</v>
      </c>
      <c r="M30" s="160" t="s">
        <v>210</v>
      </c>
      <c r="N30" s="41">
        <v>620.8</v>
      </c>
      <c r="O30" s="159" t="s">
        <v>1580</v>
      </c>
      <c r="P30" s="115">
        <f aca="true" t="shared" si="5" ref="P30">IF(N30&lt;650,4)</f>
        <v>4</v>
      </c>
      <c r="Q30" s="10">
        <v>2010</v>
      </c>
      <c r="R30" s="10"/>
    </row>
    <row r="31" spans="3:18" ht="11.25" customHeight="1">
      <c r="C31" s="28"/>
      <c r="D31" s="24"/>
      <c r="E31" s="24"/>
      <c r="L31" s="160" t="s">
        <v>211</v>
      </c>
      <c r="M31" s="160" t="s">
        <v>212</v>
      </c>
      <c r="N31" s="41">
        <v>623.4</v>
      </c>
      <c r="P31" s="115">
        <f>IF(N31&lt;650,4)</f>
        <v>4</v>
      </c>
      <c r="Q31" s="10">
        <v>2010</v>
      </c>
      <c r="R31" s="10"/>
    </row>
    <row r="32" spans="3:18" ht="11.25" customHeight="1">
      <c r="C32" s="28"/>
      <c r="D32" s="24"/>
      <c r="E32" s="24"/>
      <c r="L32" s="13" t="s">
        <v>910</v>
      </c>
      <c r="M32" s="13" t="s">
        <v>86</v>
      </c>
      <c r="N32" s="41">
        <v>502.2</v>
      </c>
      <c r="O32" s="42"/>
      <c r="P32" s="115">
        <f aca="true" t="shared" si="6" ref="P32:P52">IF(N32&lt;550,3)</f>
        <v>3</v>
      </c>
      <c r="Q32" s="10"/>
      <c r="R32" s="10"/>
    </row>
    <row r="33" spans="3:18" ht="11.25" customHeight="1">
      <c r="C33" s="25"/>
      <c r="D33" s="13"/>
      <c r="E33" s="13"/>
      <c r="L33" s="13" t="s">
        <v>213</v>
      </c>
      <c r="M33" s="13" t="s">
        <v>214</v>
      </c>
      <c r="N33" s="41">
        <v>477.7</v>
      </c>
      <c r="O33" s="42" t="s">
        <v>903</v>
      </c>
      <c r="P33" s="115">
        <f t="shared" si="6"/>
        <v>3</v>
      </c>
      <c r="Q33" s="10">
        <v>2009</v>
      </c>
      <c r="R33" s="10"/>
    </row>
    <row r="34" spans="3:18" ht="11.25" customHeight="1">
      <c r="C34" s="31"/>
      <c r="D34" s="24"/>
      <c r="E34" s="24"/>
      <c r="L34" s="13" t="s">
        <v>215</v>
      </c>
      <c r="M34" s="13" t="s">
        <v>216</v>
      </c>
      <c r="N34" s="41">
        <v>532.9</v>
      </c>
      <c r="O34" s="42" t="s">
        <v>903</v>
      </c>
      <c r="P34" s="115">
        <f t="shared" si="6"/>
        <v>3</v>
      </c>
      <c r="Q34" s="10">
        <v>2009</v>
      </c>
      <c r="R34" s="10"/>
    </row>
    <row r="35" spans="4:18" ht="11.25" customHeight="1">
      <c r="D35" s="32"/>
      <c r="E35" s="24"/>
      <c r="F35" s="24"/>
      <c r="L35" s="13" t="s">
        <v>217</v>
      </c>
      <c r="M35" s="13" t="s">
        <v>218</v>
      </c>
      <c r="N35" s="41">
        <v>653.2</v>
      </c>
      <c r="O35" s="42" t="s">
        <v>903</v>
      </c>
      <c r="P35" s="115">
        <v>5</v>
      </c>
      <c r="Q35" s="10">
        <v>2009</v>
      </c>
      <c r="R35" s="10"/>
    </row>
    <row r="36" spans="3:18" ht="11.25" customHeight="1">
      <c r="C36" s="24"/>
      <c r="D36" s="24"/>
      <c r="E36" s="24"/>
      <c r="F36" s="24"/>
      <c r="L36" s="19" t="s">
        <v>219</v>
      </c>
      <c r="M36" s="19" t="s">
        <v>220</v>
      </c>
      <c r="N36" s="41">
        <v>625.4</v>
      </c>
      <c r="O36" s="42" t="s">
        <v>903</v>
      </c>
      <c r="P36" s="115">
        <f aca="true" t="shared" si="7" ref="P36:P38">IF(N36&lt;650,4)</f>
        <v>4</v>
      </c>
      <c r="Q36" s="10">
        <v>2009</v>
      </c>
      <c r="R36" s="10"/>
    </row>
    <row r="37" spans="12:18" ht="11.25" customHeight="1">
      <c r="L37" s="13" t="s">
        <v>221</v>
      </c>
      <c r="M37" s="13" t="s">
        <v>463</v>
      </c>
      <c r="N37" s="41">
        <v>666.4</v>
      </c>
      <c r="O37" s="42" t="s">
        <v>903</v>
      </c>
      <c r="P37" s="115">
        <v>5</v>
      </c>
      <c r="Q37" s="10">
        <v>2009</v>
      </c>
      <c r="R37" s="10"/>
    </row>
    <row r="38" spans="12:18" ht="11.25" customHeight="1">
      <c r="L38" s="13" t="s">
        <v>464</v>
      </c>
      <c r="M38" s="13" t="s">
        <v>465</v>
      </c>
      <c r="N38" s="41">
        <v>583.3</v>
      </c>
      <c r="O38" s="42" t="s">
        <v>903</v>
      </c>
      <c r="P38" s="115">
        <f t="shared" si="7"/>
        <v>4</v>
      </c>
      <c r="Q38" s="10">
        <v>2009</v>
      </c>
      <c r="R38" s="10"/>
    </row>
    <row r="39" spans="12:18" ht="11.25" customHeight="1">
      <c r="L39" s="13" t="s">
        <v>466</v>
      </c>
      <c r="M39" s="13" t="s">
        <v>71</v>
      </c>
      <c r="N39" s="41">
        <v>533.3</v>
      </c>
      <c r="O39" s="42" t="s">
        <v>903</v>
      </c>
      <c r="P39" s="115">
        <f t="shared" si="6"/>
        <v>3</v>
      </c>
      <c r="Q39" s="10">
        <v>2009</v>
      </c>
      <c r="R39" s="10"/>
    </row>
    <row r="40" spans="12:18" ht="11.25" customHeight="1">
      <c r="L40" s="13" t="s">
        <v>72</v>
      </c>
      <c r="M40" s="13" t="s">
        <v>73</v>
      </c>
      <c r="N40" s="41">
        <v>582.8</v>
      </c>
      <c r="O40" s="42" t="s">
        <v>903</v>
      </c>
      <c r="P40" s="115">
        <f>IF(N40&lt;650,4)</f>
        <v>4</v>
      </c>
      <c r="Q40" s="10">
        <v>2009</v>
      </c>
      <c r="R40" s="10"/>
    </row>
    <row r="41" spans="12:18" ht="11.25" customHeight="1">
      <c r="L41" s="13" t="s">
        <v>74</v>
      </c>
      <c r="M41" s="13" t="s">
        <v>75</v>
      </c>
      <c r="N41" s="41">
        <v>499.8</v>
      </c>
      <c r="O41" s="42" t="s">
        <v>903</v>
      </c>
      <c r="P41" s="115">
        <f t="shared" si="6"/>
        <v>3</v>
      </c>
      <c r="Q41" s="10">
        <v>2009</v>
      </c>
      <c r="R41" s="10"/>
    </row>
    <row r="42" spans="12:18" ht="11.25" customHeight="1">
      <c r="L42" s="13" t="s">
        <v>76</v>
      </c>
      <c r="M42" s="13" t="s">
        <v>224</v>
      </c>
      <c r="N42" s="41">
        <v>546.8</v>
      </c>
      <c r="O42" s="42" t="s">
        <v>903</v>
      </c>
      <c r="P42" s="115">
        <f t="shared" si="6"/>
        <v>3</v>
      </c>
      <c r="Q42" s="10">
        <v>2009</v>
      </c>
      <c r="R42" s="10"/>
    </row>
    <row r="43" spans="12:18" ht="11.25" customHeight="1">
      <c r="L43" s="13" t="s">
        <v>77</v>
      </c>
      <c r="M43" s="13" t="s">
        <v>78</v>
      </c>
      <c r="N43" s="41">
        <v>488.3</v>
      </c>
      <c r="O43" s="42" t="s">
        <v>903</v>
      </c>
      <c r="P43" s="115">
        <f t="shared" si="6"/>
        <v>3</v>
      </c>
      <c r="Q43" s="10">
        <v>2009</v>
      </c>
      <c r="R43" s="10"/>
    </row>
    <row r="44" spans="12:18" ht="11.25" customHeight="1">
      <c r="L44" s="13" t="s">
        <v>79</v>
      </c>
      <c r="M44" s="13" t="s">
        <v>20</v>
      </c>
      <c r="N44" s="41">
        <v>548.9</v>
      </c>
      <c r="O44" s="42" t="s">
        <v>903</v>
      </c>
      <c r="P44" s="115">
        <f t="shared" si="6"/>
        <v>3</v>
      </c>
      <c r="Q44" s="10">
        <v>2009</v>
      </c>
      <c r="R44" s="10"/>
    </row>
    <row r="45" spans="12:18" ht="11.25" customHeight="1">
      <c r="L45" s="13" t="s">
        <v>21</v>
      </c>
      <c r="M45" s="13" t="s">
        <v>22</v>
      </c>
      <c r="N45" s="41">
        <v>554.5</v>
      </c>
      <c r="O45" s="42" t="s">
        <v>903</v>
      </c>
      <c r="P45" s="115">
        <f aca="true" t="shared" si="8" ref="P45">IF(N45&lt;650,4)</f>
        <v>4</v>
      </c>
      <c r="Q45" s="10">
        <v>2009</v>
      </c>
      <c r="R45" s="10"/>
    </row>
    <row r="46" spans="12:18" ht="11.25" customHeight="1">
      <c r="L46" s="13" t="s">
        <v>23</v>
      </c>
      <c r="M46" s="13" t="s">
        <v>24</v>
      </c>
      <c r="N46" s="41">
        <v>656</v>
      </c>
      <c r="O46" s="42" t="s">
        <v>903</v>
      </c>
      <c r="P46" s="115">
        <v>5</v>
      </c>
      <c r="Q46" s="10">
        <v>2009</v>
      </c>
      <c r="R46" s="10"/>
    </row>
    <row r="47" spans="12:18" ht="11.25" customHeight="1">
      <c r="L47" s="13" t="s">
        <v>25</v>
      </c>
      <c r="M47" s="13" t="s">
        <v>26</v>
      </c>
      <c r="N47" s="41">
        <v>529.8</v>
      </c>
      <c r="O47" s="42" t="s">
        <v>903</v>
      </c>
      <c r="P47" s="115">
        <f t="shared" si="6"/>
        <v>3</v>
      </c>
      <c r="Q47" s="10">
        <v>2009</v>
      </c>
      <c r="R47" s="10"/>
    </row>
    <row r="48" spans="12:18" ht="11.25" customHeight="1">
      <c r="L48" s="13" t="s">
        <v>27</v>
      </c>
      <c r="M48" s="13" t="s">
        <v>28</v>
      </c>
      <c r="N48" s="41">
        <v>545.3</v>
      </c>
      <c r="O48" s="42" t="s">
        <v>903</v>
      </c>
      <c r="P48" s="115">
        <f t="shared" si="6"/>
        <v>3</v>
      </c>
      <c r="Q48" s="10">
        <v>2009</v>
      </c>
      <c r="R48" s="10"/>
    </row>
    <row r="49" spans="12:18" ht="11.25" customHeight="1">
      <c r="L49" s="13" t="s">
        <v>29</v>
      </c>
      <c r="M49" s="13" t="s">
        <v>225</v>
      </c>
      <c r="N49" s="41">
        <v>512.5</v>
      </c>
      <c r="O49" s="42" t="s">
        <v>903</v>
      </c>
      <c r="P49" s="115">
        <f t="shared" si="6"/>
        <v>3</v>
      </c>
      <c r="Q49" s="10">
        <v>2009</v>
      </c>
      <c r="R49" s="10"/>
    </row>
    <row r="50" spans="12:18" ht="11.25" customHeight="1">
      <c r="L50" s="13" t="s">
        <v>30</v>
      </c>
      <c r="M50" s="13" t="s">
        <v>226</v>
      </c>
      <c r="N50" s="41">
        <v>500.2</v>
      </c>
      <c r="O50" s="42" t="s">
        <v>903</v>
      </c>
      <c r="P50" s="115">
        <f t="shared" si="6"/>
        <v>3</v>
      </c>
      <c r="Q50" s="10">
        <v>2009</v>
      </c>
      <c r="R50" s="10"/>
    </row>
    <row r="51" spans="12:18" ht="11.25" customHeight="1">
      <c r="L51" s="13" t="s">
        <v>31</v>
      </c>
      <c r="M51" s="13" t="s">
        <v>227</v>
      </c>
      <c r="N51" s="41">
        <v>592.9</v>
      </c>
      <c r="O51" s="42"/>
      <c r="P51" s="115">
        <f>IF(N51&lt;650,4)</f>
        <v>4</v>
      </c>
      <c r="Q51" s="10">
        <v>2009</v>
      </c>
      <c r="R51" s="10"/>
    </row>
    <row r="52" spans="12:18" ht="11.25" customHeight="1">
      <c r="L52" s="13" t="s">
        <v>912</v>
      </c>
      <c r="M52" s="13" t="s">
        <v>88</v>
      </c>
      <c r="N52" s="41">
        <v>538.9</v>
      </c>
      <c r="O52" s="42"/>
      <c r="P52" s="115">
        <f t="shared" si="6"/>
        <v>3</v>
      </c>
      <c r="Q52" s="10"/>
      <c r="R52" s="10"/>
    </row>
    <row r="53" spans="12:18" ht="11.25" customHeight="1">
      <c r="L53" s="13" t="s">
        <v>913</v>
      </c>
      <c r="M53" s="13" t="s">
        <v>395</v>
      </c>
      <c r="N53" s="41">
        <v>383.5</v>
      </c>
      <c r="O53" s="42"/>
      <c r="P53" s="115">
        <f aca="true" t="shared" si="9" ref="P53:P62">IF(N53&lt;450,2)</f>
        <v>2</v>
      </c>
      <c r="Q53" s="10"/>
      <c r="R53" s="10"/>
    </row>
    <row r="54" spans="12:18" ht="11.25" customHeight="1">
      <c r="L54" s="13" t="s">
        <v>286</v>
      </c>
      <c r="M54" s="13" t="s">
        <v>287</v>
      </c>
      <c r="N54" s="41">
        <v>506.4</v>
      </c>
      <c r="O54" s="42" t="s">
        <v>903</v>
      </c>
      <c r="P54" s="115">
        <f aca="true" t="shared" si="10" ref="P54:P58">IF(N54&lt;550,3)</f>
        <v>3</v>
      </c>
      <c r="Q54" s="10">
        <v>2010</v>
      </c>
      <c r="R54" s="10"/>
    </row>
    <row r="55" spans="12:18" ht="11.25" customHeight="1">
      <c r="L55" s="13" t="s">
        <v>288</v>
      </c>
      <c r="M55" s="13" t="s">
        <v>289</v>
      </c>
      <c r="N55" s="41">
        <v>625</v>
      </c>
      <c r="O55" s="42" t="s">
        <v>903</v>
      </c>
      <c r="P55" s="115">
        <f aca="true" t="shared" si="11" ref="P55:P56">IF(N55&lt;650,4)</f>
        <v>4</v>
      </c>
      <c r="Q55" s="10">
        <v>2010</v>
      </c>
      <c r="R55" s="10"/>
    </row>
    <row r="56" spans="12:18" ht="11.25" customHeight="1">
      <c r="L56" s="13" t="s">
        <v>290</v>
      </c>
      <c r="M56" s="13" t="s">
        <v>291</v>
      </c>
      <c r="N56" s="41">
        <v>613.5</v>
      </c>
      <c r="O56" s="42" t="s">
        <v>903</v>
      </c>
      <c r="P56" s="115">
        <f t="shared" si="11"/>
        <v>4</v>
      </c>
      <c r="Q56" s="10">
        <v>2010</v>
      </c>
      <c r="R56" s="10"/>
    </row>
    <row r="57" spans="3:18" ht="11.25" customHeight="1">
      <c r="C57" s="24"/>
      <c r="D57" s="24"/>
      <c r="E57" s="24"/>
      <c r="F57" s="24"/>
      <c r="L57" s="13" t="s">
        <v>292</v>
      </c>
      <c r="M57" s="13" t="s">
        <v>293</v>
      </c>
      <c r="N57" s="41">
        <v>504.6</v>
      </c>
      <c r="O57" s="42" t="s">
        <v>903</v>
      </c>
      <c r="P57" s="115">
        <f t="shared" si="10"/>
        <v>3</v>
      </c>
      <c r="Q57" s="10">
        <v>2010</v>
      </c>
      <c r="R57" s="10"/>
    </row>
    <row r="58" spans="3:18" ht="11.25" customHeight="1">
      <c r="C58" s="24"/>
      <c r="D58" s="24"/>
      <c r="E58" s="24"/>
      <c r="F58" s="24"/>
      <c r="L58" s="13" t="s">
        <v>301</v>
      </c>
      <c r="M58" s="13" t="s">
        <v>302</v>
      </c>
      <c r="N58" s="41">
        <v>508.6</v>
      </c>
      <c r="O58" s="42" t="s">
        <v>903</v>
      </c>
      <c r="P58" s="115">
        <f t="shared" si="10"/>
        <v>3</v>
      </c>
      <c r="Q58" s="10">
        <v>2010</v>
      </c>
      <c r="R58" s="10"/>
    </row>
    <row r="59" spans="3:18" ht="11.25" customHeight="1">
      <c r="C59" s="24"/>
      <c r="D59" s="24"/>
      <c r="E59" s="24"/>
      <c r="F59" s="24"/>
      <c r="L59" s="13" t="s">
        <v>303</v>
      </c>
      <c r="M59" s="13" t="s">
        <v>304</v>
      </c>
      <c r="N59" s="41">
        <v>412.7</v>
      </c>
      <c r="O59" s="42" t="s">
        <v>903</v>
      </c>
      <c r="P59" s="115">
        <f t="shared" si="9"/>
        <v>2</v>
      </c>
      <c r="Q59" s="10">
        <v>2010</v>
      </c>
      <c r="R59" s="10"/>
    </row>
    <row r="60" spans="3:18" ht="11.25" customHeight="1">
      <c r="C60" s="24"/>
      <c r="D60" s="24"/>
      <c r="E60" s="24"/>
      <c r="F60" s="24"/>
      <c r="L60" s="13" t="s">
        <v>305</v>
      </c>
      <c r="M60" s="13" t="s">
        <v>306</v>
      </c>
      <c r="N60" s="41">
        <v>478.3</v>
      </c>
      <c r="O60" s="42" t="s">
        <v>903</v>
      </c>
      <c r="P60" s="115">
        <f aca="true" t="shared" si="12" ref="P60:P61">IF(N60&lt;550,3)</f>
        <v>3</v>
      </c>
      <c r="Q60" s="10">
        <v>2010</v>
      </c>
      <c r="R60" s="10"/>
    </row>
    <row r="61" spans="12:18" ht="11.25" customHeight="1">
      <c r="L61" s="13" t="s">
        <v>307</v>
      </c>
      <c r="M61" s="13" t="s">
        <v>308</v>
      </c>
      <c r="N61" s="41">
        <v>526.4</v>
      </c>
      <c r="O61" s="42" t="s">
        <v>903</v>
      </c>
      <c r="P61" s="115">
        <f t="shared" si="12"/>
        <v>3</v>
      </c>
      <c r="Q61" s="10">
        <v>2010</v>
      </c>
      <c r="R61" s="10"/>
    </row>
    <row r="62" spans="12:18" ht="11.25" customHeight="1">
      <c r="L62" s="13" t="s">
        <v>309</v>
      </c>
      <c r="M62" s="13" t="s">
        <v>310</v>
      </c>
      <c r="N62" s="41">
        <v>375.9</v>
      </c>
      <c r="O62" s="42" t="s">
        <v>903</v>
      </c>
      <c r="P62" s="115">
        <f t="shared" si="9"/>
        <v>2</v>
      </c>
      <c r="Q62" s="10">
        <v>2010</v>
      </c>
      <c r="R62" s="10"/>
    </row>
    <row r="63" spans="12:18" ht="11.25" customHeight="1">
      <c r="L63" s="13" t="s">
        <v>311</v>
      </c>
      <c r="M63" s="13" t="s">
        <v>312</v>
      </c>
      <c r="N63" s="41">
        <v>468.7</v>
      </c>
      <c r="O63" s="42" t="s">
        <v>903</v>
      </c>
      <c r="P63" s="115">
        <f aca="true" t="shared" si="13" ref="P63:P73">IF(N63&lt;550,3)</f>
        <v>3</v>
      </c>
      <c r="Q63" s="10">
        <v>2010</v>
      </c>
      <c r="R63" s="10"/>
    </row>
    <row r="64" spans="12:18" ht="11.25" customHeight="1">
      <c r="L64" s="13" t="s">
        <v>313</v>
      </c>
      <c r="M64" s="13" t="s">
        <v>314</v>
      </c>
      <c r="N64" s="41">
        <v>517.6</v>
      </c>
      <c r="O64" s="42" t="s">
        <v>903</v>
      </c>
      <c r="P64" s="115">
        <f t="shared" si="13"/>
        <v>3</v>
      </c>
      <c r="Q64" s="10">
        <v>2010</v>
      </c>
      <c r="R64" s="10"/>
    </row>
    <row r="65" spans="12:18" ht="11.25" customHeight="1">
      <c r="L65" s="13" t="s">
        <v>315</v>
      </c>
      <c r="M65" s="13" t="s">
        <v>316</v>
      </c>
      <c r="N65" s="41">
        <v>493.4</v>
      </c>
      <c r="O65" s="42" t="s">
        <v>903</v>
      </c>
      <c r="P65" s="115">
        <f t="shared" si="13"/>
        <v>3</v>
      </c>
      <c r="Q65" s="10">
        <v>2010</v>
      </c>
      <c r="R65" s="10"/>
    </row>
    <row r="66" spans="12:18" ht="11.25" customHeight="1">
      <c r="L66" s="13" t="s">
        <v>446</v>
      </c>
      <c r="M66" s="13" t="s">
        <v>38</v>
      </c>
      <c r="N66" s="41">
        <v>474.8</v>
      </c>
      <c r="O66" s="42" t="s">
        <v>903</v>
      </c>
      <c r="P66" s="115">
        <f t="shared" si="13"/>
        <v>3</v>
      </c>
      <c r="Q66" s="10">
        <v>2010</v>
      </c>
      <c r="R66" s="10"/>
    </row>
    <row r="67" spans="12:18" ht="11.25" customHeight="1">
      <c r="L67" s="13" t="s">
        <v>447</v>
      </c>
      <c r="M67" s="13" t="s">
        <v>39</v>
      </c>
      <c r="N67" s="41">
        <v>514</v>
      </c>
      <c r="O67" s="42" t="s">
        <v>903</v>
      </c>
      <c r="P67" s="115">
        <f t="shared" si="13"/>
        <v>3</v>
      </c>
      <c r="Q67" s="10">
        <v>2010</v>
      </c>
      <c r="R67" s="10"/>
    </row>
    <row r="68" spans="12:18" ht="11.25" customHeight="1">
      <c r="L68" s="13" t="s">
        <v>448</v>
      </c>
      <c r="M68" s="13" t="s">
        <v>294</v>
      </c>
      <c r="N68" s="41">
        <v>490.3</v>
      </c>
      <c r="O68" s="42" t="s">
        <v>903</v>
      </c>
      <c r="P68" s="115">
        <f t="shared" si="13"/>
        <v>3</v>
      </c>
      <c r="Q68" s="10">
        <v>2010</v>
      </c>
      <c r="R68" s="10"/>
    </row>
    <row r="69" spans="12:18" ht="11.25" customHeight="1">
      <c r="L69" s="13" t="s">
        <v>32</v>
      </c>
      <c r="M69" s="13" t="s">
        <v>295</v>
      </c>
      <c r="N69" s="41">
        <v>494.5</v>
      </c>
      <c r="O69" s="42" t="s">
        <v>903</v>
      </c>
      <c r="P69" s="115">
        <f t="shared" si="13"/>
        <v>3</v>
      </c>
      <c r="Q69" s="10">
        <v>2010</v>
      </c>
      <c r="R69" s="10"/>
    </row>
    <row r="70" spans="12:18" ht="11.25" customHeight="1">
      <c r="L70" s="13" t="s">
        <v>33</v>
      </c>
      <c r="M70" s="13" t="s">
        <v>296</v>
      </c>
      <c r="N70" s="41">
        <v>676.8</v>
      </c>
      <c r="O70" s="42" t="s">
        <v>903</v>
      </c>
      <c r="P70" s="115">
        <v>5</v>
      </c>
      <c r="Q70" s="10">
        <v>2010</v>
      </c>
      <c r="R70" s="10"/>
    </row>
    <row r="71" spans="12:18" ht="11.25" customHeight="1">
      <c r="L71" s="13" t="s">
        <v>34</v>
      </c>
      <c r="M71" s="13" t="s">
        <v>297</v>
      </c>
      <c r="N71" s="41">
        <v>673.8</v>
      </c>
      <c r="O71" s="42" t="s">
        <v>903</v>
      </c>
      <c r="P71" s="115">
        <v>5</v>
      </c>
      <c r="Q71" s="10">
        <v>2010</v>
      </c>
      <c r="R71" s="10"/>
    </row>
    <row r="72" spans="12:18" ht="11.25" customHeight="1">
      <c r="L72" s="13" t="s">
        <v>35</v>
      </c>
      <c r="M72" s="13" t="s">
        <v>298</v>
      </c>
      <c r="N72" s="41">
        <v>600.5</v>
      </c>
      <c r="O72" s="42" t="s">
        <v>903</v>
      </c>
      <c r="P72" s="115">
        <f aca="true" t="shared" si="14" ref="P72">IF(N72&lt;650,4)</f>
        <v>4</v>
      </c>
      <c r="Q72" s="10">
        <v>2010</v>
      </c>
      <c r="R72" s="10"/>
    </row>
    <row r="73" spans="12:18" ht="11.25" customHeight="1">
      <c r="L73" s="13" t="s">
        <v>36</v>
      </c>
      <c r="M73" s="13" t="s">
        <v>299</v>
      </c>
      <c r="N73" s="41">
        <v>535.5</v>
      </c>
      <c r="O73" s="42" t="s">
        <v>903</v>
      </c>
      <c r="P73" s="115">
        <f t="shared" si="13"/>
        <v>3</v>
      </c>
      <c r="Q73" s="10">
        <v>2010</v>
      </c>
      <c r="R73" s="10"/>
    </row>
    <row r="74" spans="12:18" ht="11.25" customHeight="1">
      <c r="L74" s="13" t="s">
        <v>37</v>
      </c>
      <c r="M74" s="13" t="s">
        <v>300</v>
      </c>
      <c r="N74" s="41">
        <v>603.8</v>
      </c>
      <c r="O74" s="42" t="s">
        <v>903</v>
      </c>
      <c r="P74" s="115">
        <f aca="true" t="shared" si="15" ref="P74">IF(N74&lt;650,4)</f>
        <v>4</v>
      </c>
      <c r="Q74" s="10">
        <v>2010</v>
      </c>
      <c r="R74" s="10"/>
    </row>
    <row r="75" spans="12:18" ht="11.25" customHeight="1">
      <c r="L75" s="13" t="s">
        <v>317</v>
      </c>
      <c r="M75" s="13" t="s">
        <v>278</v>
      </c>
      <c r="N75" s="41">
        <v>690.7</v>
      </c>
      <c r="O75" s="42"/>
      <c r="P75" s="115">
        <v>5</v>
      </c>
      <c r="Q75" s="10"/>
      <c r="R75" s="10"/>
    </row>
    <row r="76" spans="12:18" ht="11.25" customHeight="1">
      <c r="L76" s="13" t="s">
        <v>318</v>
      </c>
      <c r="M76" s="13" t="s">
        <v>19</v>
      </c>
      <c r="N76" s="41">
        <v>347.5</v>
      </c>
      <c r="O76" s="42"/>
      <c r="P76" s="115">
        <f aca="true" t="shared" si="16" ref="P76:P85">IF(N76&lt;350,1)</f>
        <v>1</v>
      </c>
      <c r="Q76" s="10"/>
      <c r="R76" s="10"/>
    </row>
    <row r="77" spans="12:18" ht="11.25" customHeight="1">
      <c r="L77" s="13" t="s">
        <v>319</v>
      </c>
      <c r="M77" s="13" t="s">
        <v>18</v>
      </c>
      <c r="N77" s="41">
        <v>438</v>
      </c>
      <c r="O77" s="42"/>
      <c r="P77" s="115">
        <f aca="true" t="shared" si="17" ref="P77:P82">IF(N77&lt;450,2)</f>
        <v>2</v>
      </c>
      <c r="Q77" s="10"/>
      <c r="R77" s="10"/>
    </row>
    <row r="78" spans="12:18" ht="11.25" customHeight="1">
      <c r="L78" s="13" t="s">
        <v>320</v>
      </c>
      <c r="M78" s="13" t="s">
        <v>321</v>
      </c>
      <c r="N78" s="41">
        <v>674</v>
      </c>
      <c r="O78" s="42"/>
      <c r="P78" s="115">
        <v>5</v>
      </c>
      <c r="Q78" s="10"/>
      <c r="R78" s="10"/>
    </row>
    <row r="79" spans="12:18" ht="11.25" customHeight="1">
      <c r="L79" s="13" t="s">
        <v>322</v>
      </c>
      <c r="M79" s="13" t="s">
        <v>323</v>
      </c>
      <c r="N79" s="41">
        <v>423.4</v>
      </c>
      <c r="O79" s="42" t="s">
        <v>903</v>
      </c>
      <c r="P79" s="115">
        <f t="shared" si="17"/>
        <v>2</v>
      </c>
      <c r="Q79" s="10"/>
      <c r="R79" s="10"/>
    </row>
    <row r="80" spans="12:18" ht="11.25" customHeight="1">
      <c r="L80" s="13" t="s">
        <v>324</v>
      </c>
      <c r="M80" s="13" t="s">
        <v>325</v>
      </c>
      <c r="N80" s="41">
        <v>419.5</v>
      </c>
      <c r="O80" s="42" t="s">
        <v>903</v>
      </c>
      <c r="P80" s="115">
        <f t="shared" si="17"/>
        <v>2</v>
      </c>
      <c r="Q80" s="10"/>
      <c r="R80" s="10"/>
    </row>
    <row r="81" spans="12:18" ht="11.25" customHeight="1">
      <c r="L81" s="13" t="s">
        <v>326</v>
      </c>
      <c r="M81" s="13" t="s">
        <v>327</v>
      </c>
      <c r="N81" s="41">
        <v>466.1</v>
      </c>
      <c r="O81" s="42" t="s">
        <v>903</v>
      </c>
      <c r="P81" s="115">
        <f>IF(N81&lt;550,3)</f>
        <v>3</v>
      </c>
      <c r="Q81" s="10"/>
      <c r="R81" s="10"/>
    </row>
    <row r="82" spans="12:18" ht="11.25" customHeight="1">
      <c r="L82" s="13" t="s">
        <v>328</v>
      </c>
      <c r="M82" s="13" t="s">
        <v>329</v>
      </c>
      <c r="N82" s="41">
        <v>409.6</v>
      </c>
      <c r="O82" s="42" t="s">
        <v>903</v>
      </c>
      <c r="P82" s="115">
        <f t="shared" si="17"/>
        <v>2</v>
      </c>
      <c r="Q82" s="10"/>
      <c r="R82" s="10"/>
    </row>
    <row r="83" spans="12:18" ht="11.25" customHeight="1">
      <c r="L83" s="13" t="s">
        <v>330</v>
      </c>
      <c r="M83" s="13" t="s">
        <v>331</v>
      </c>
      <c r="N83" s="41">
        <v>317.6</v>
      </c>
      <c r="O83" s="42" t="s">
        <v>903</v>
      </c>
      <c r="P83" s="115">
        <f t="shared" si="16"/>
        <v>1</v>
      </c>
      <c r="Q83" s="10"/>
      <c r="R83" s="10"/>
    </row>
    <row r="84" spans="12:18" ht="11.25" customHeight="1">
      <c r="L84" s="13" t="s">
        <v>332</v>
      </c>
      <c r="M84" s="13" t="s">
        <v>333</v>
      </c>
      <c r="N84" s="41">
        <v>341.1</v>
      </c>
      <c r="O84" s="42" t="s">
        <v>903</v>
      </c>
      <c r="P84" s="115">
        <f t="shared" si="16"/>
        <v>1</v>
      </c>
      <c r="Q84" s="10"/>
      <c r="R84" s="10"/>
    </row>
    <row r="85" spans="12:18" ht="11.25" customHeight="1">
      <c r="L85" s="13" t="s">
        <v>334</v>
      </c>
      <c r="M85" s="13" t="s">
        <v>335</v>
      </c>
      <c r="N85" s="41">
        <v>273.7</v>
      </c>
      <c r="O85" s="42" t="s">
        <v>903</v>
      </c>
      <c r="P85" s="115">
        <f t="shared" si="16"/>
        <v>1</v>
      </c>
      <c r="Q85" s="10"/>
      <c r="R85" s="10"/>
    </row>
    <row r="86" spans="12:18" ht="11.25" customHeight="1">
      <c r="L86" s="13" t="s">
        <v>336</v>
      </c>
      <c r="M86" s="13" t="s">
        <v>337</v>
      </c>
      <c r="N86" s="41">
        <v>590.4</v>
      </c>
      <c r="O86" s="42"/>
      <c r="P86" s="115">
        <f aca="true" t="shared" si="18" ref="P86:P91">IF(N86&lt;650,4)</f>
        <v>4</v>
      </c>
      <c r="Q86" s="10"/>
      <c r="R86" s="10"/>
    </row>
    <row r="87" spans="12:18" ht="11.25" customHeight="1">
      <c r="L87" s="13" t="s">
        <v>338</v>
      </c>
      <c r="M87" s="13" t="s">
        <v>339</v>
      </c>
      <c r="N87" s="41">
        <v>658</v>
      </c>
      <c r="O87" s="42" t="s">
        <v>903</v>
      </c>
      <c r="P87" s="115">
        <v>5</v>
      </c>
      <c r="Q87" s="10"/>
      <c r="R87" s="10"/>
    </row>
    <row r="88" spans="12:18" ht="11.25" customHeight="1">
      <c r="L88" s="13" t="s">
        <v>340</v>
      </c>
      <c r="M88" s="13" t="s">
        <v>341</v>
      </c>
      <c r="N88" s="41">
        <v>690.6</v>
      </c>
      <c r="O88" s="42" t="s">
        <v>903</v>
      </c>
      <c r="P88" s="115">
        <v>5</v>
      </c>
      <c r="Q88" s="10"/>
      <c r="R88" s="10"/>
    </row>
    <row r="89" spans="12:18" ht="11.25" customHeight="1">
      <c r="L89" s="13" t="s">
        <v>342</v>
      </c>
      <c r="M89" s="13" t="s">
        <v>343</v>
      </c>
      <c r="N89" s="41">
        <v>730.5</v>
      </c>
      <c r="O89" s="42" t="s">
        <v>903</v>
      </c>
      <c r="P89" s="115">
        <v>5</v>
      </c>
      <c r="Q89" s="10"/>
      <c r="R89" s="10"/>
    </row>
    <row r="90" spans="12:18" ht="11.25" customHeight="1">
      <c r="L90" s="13" t="s">
        <v>344</v>
      </c>
      <c r="M90" s="13" t="s">
        <v>345</v>
      </c>
      <c r="N90" s="41">
        <v>564.1</v>
      </c>
      <c r="O90" s="42" t="s">
        <v>903</v>
      </c>
      <c r="P90" s="115">
        <f t="shared" si="18"/>
        <v>4</v>
      </c>
      <c r="Q90" s="10"/>
      <c r="R90" s="10"/>
    </row>
    <row r="91" spans="12:18" ht="11.25" customHeight="1">
      <c r="L91" s="13" t="s">
        <v>346</v>
      </c>
      <c r="M91" s="13" t="s">
        <v>347</v>
      </c>
      <c r="N91" s="41">
        <v>566.7</v>
      </c>
      <c r="O91" s="42" t="s">
        <v>903</v>
      </c>
      <c r="P91" s="115">
        <f t="shared" si="18"/>
        <v>4</v>
      </c>
      <c r="Q91" s="10"/>
      <c r="R91" s="10"/>
    </row>
    <row r="92" spans="12:18" ht="11.25" customHeight="1">
      <c r="L92" s="13" t="s">
        <v>348</v>
      </c>
      <c r="M92" s="13" t="s">
        <v>349</v>
      </c>
      <c r="N92" s="41">
        <v>548.5</v>
      </c>
      <c r="O92" s="42" t="s">
        <v>903</v>
      </c>
      <c r="P92" s="115">
        <f aca="true" t="shared" si="19" ref="P92">IF(N92&lt;550,3)</f>
        <v>3</v>
      </c>
      <c r="Q92" s="10"/>
      <c r="R92" s="10"/>
    </row>
    <row r="93" spans="12:18" ht="11.25" customHeight="1">
      <c r="L93" s="13" t="s">
        <v>350</v>
      </c>
      <c r="M93" s="13" t="s">
        <v>351</v>
      </c>
      <c r="N93" s="41">
        <v>591.6</v>
      </c>
      <c r="O93" s="42" t="s">
        <v>903</v>
      </c>
      <c r="P93" s="115">
        <f aca="true" t="shared" si="20" ref="P93:P98">IF(N93&lt;650,4)</f>
        <v>4</v>
      </c>
      <c r="Q93" s="10"/>
      <c r="R93" s="10"/>
    </row>
    <row r="94" spans="12:18" ht="11.25" customHeight="1">
      <c r="L94" s="52" t="s">
        <v>352</v>
      </c>
      <c r="M94" s="52" t="s">
        <v>353</v>
      </c>
      <c r="N94" s="41">
        <v>566.6</v>
      </c>
      <c r="O94" s="42" t="s">
        <v>903</v>
      </c>
      <c r="P94" s="115">
        <f t="shared" si="20"/>
        <v>4</v>
      </c>
      <c r="Q94" s="10"/>
      <c r="R94" s="10"/>
    </row>
    <row r="95" spans="12:18" ht="11.25" customHeight="1">
      <c r="L95" s="52" t="s">
        <v>354</v>
      </c>
      <c r="M95" s="52" t="s">
        <v>355</v>
      </c>
      <c r="N95" s="41">
        <v>566.8</v>
      </c>
      <c r="O95" s="42" t="s">
        <v>903</v>
      </c>
      <c r="P95" s="115">
        <f t="shared" si="20"/>
        <v>4</v>
      </c>
      <c r="Q95" s="10"/>
      <c r="R95" s="10"/>
    </row>
    <row r="96" spans="12:18" ht="11.25" customHeight="1">
      <c r="L96" s="13" t="s">
        <v>356</v>
      </c>
      <c r="M96" s="13" t="s">
        <v>357</v>
      </c>
      <c r="N96" s="41">
        <v>786.3</v>
      </c>
      <c r="O96" s="42" t="s">
        <v>903</v>
      </c>
      <c r="P96" s="115">
        <v>5</v>
      </c>
      <c r="Q96" s="10"/>
      <c r="R96" s="10"/>
    </row>
    <row r="97" spans="12:18" ht="11.25" customHeight="1">
      <c r="L97" s="13" t="s">
        <v>358</v>
      </c>
      <c r="M97" s="13" t="s">
        <v>359</v>
      </c>
      <c r="N97" s="41">
        <v>638.1</v>
      </c>
      <c r="O97" s="42" t="s">
        <v>903</v>
      </c>
      <c r="P97" s="115">
        <f t="shared" si="20"/>
        <v>4</v>
      </c>
      <c r="Q97" s="10"/>
      <c r="R97" s="10"/>
    </row>
    <row r="98" spans="12:18" ht="11.25" customHeight="1">
      <c r="L98" s="13" t="s">
        <v>360</v>
      </c>
      <c r="M98" s="13" t="s">
        <v>361</v>
      </c>
      <c r="N98" s="41">
        <v>577.2</v>
      </c>
      <c r="O98" s="42" t="s">
        <v>903</v>
      </c>
      <c r="P98" s="115">
        <f t="shared" si="20"/>
        <v>4</v>
      </c>
      <c r="Q98" s="10"/>
      <c r="R98" s="10"/>
    </row>
    <row r="99" spans="12:18" ht="11.25" customHeight="1">
      <c r="L99" s="13" t="s">
        <v>362</v>
      </c>
      <c r="M99" s="13" t="s">
        <v>363</v>
      </c>
      <c r="N99" s="41">
        <v>406.4</v>
      </c>
      <c r="O99" s="42" t="s">
        <v>903</v>
      </c>
      <c r="P99" s="115">
        <f aca="true" t="shared" si="21" ref="P99:P109">IF(N99&lt;450,2)</f>
        <v>2</v>
      </c>
      <c r="Q99" s="10">
        <v>2009</v>
      </c>
      <c r="R99" s="10"/>
    </row>
    <row r="100" spans="12:18" ht="11.25" customHeight="1">
      <c r="L100" s="13" t="s">
        <v>364</v>
      </c>
      <c r="M100" s="13" t="s">
        <v>365</v>
      </c>
      <c r="N100" s="41">
        <v>660.2</v>
      </c>
      <c r="O100" s="42" t="s">
        <v>903</v>
      </c>
      <c r="P100" s="115">
        <v>5</v>
      </c>
      <c r="Q100" s="10">
        <v>2009</v>
      </c>
      <c r="R100" s="10"/>
    </row>
    <row r="101" spans="12:18" ht="11.25" customHeight="1">
      <c r="L101" s="13" t="s">
        <v>366</v>
      </c>
      <c r="M101" s="13" t="s">
        <v>367</v>
      </c>
      <c r="N101" s="41">
        <v>673.9</v>
      </c>
      <c r="O101" s="42" t="s">
        <v>903</v>
      </c>
      <c r="P101" s="115">
        <v>5</v>
      </c>
      <c r="Q101" s="10">
        <v>2009</v>
      </c>
      <c r="R101" s="10"/>
    </row>
    <row r="102" spans="12:18" ht="11.25" customHeight="1">
      <c r="L102" s="13" t="s">
        <v>368</v>
      </c>
      <c r="M102" s="13" t="s">
        <v>369</v>
      </c>
      <c r="N102" s="41">
        <v>468</v>
      </c>
      <c r="O102" s="42" t="s">
        <v>903</v>
      </c>
      <c r="P102" s="115">
        <f aca="true" t="shared" si="22" ref="P102:P103">IF(N102&lt;550,3)</f>
        <v>3</v>
      </c>
      <c r="Q102" s="10">
        <v>2009</v>
      </c>
      <c r="R102" s="10"/>
    </row>
    <row r="103" spans="12:18" ht="11.25" customHeight="1">
      <c r="L103" s="13" t="s">
        <v>370</v>
      </c>
      <c r="M103" s="13" t="s">
        <v>371</v>
      </c>
      <c r="N103" s="41">
        <v>515.2</v>
      </c>
      <c r="O103" s="42" t="s">
        <v>903</v>
      </c>
      <c r="P103" s="115">
        <f t="shared" si="22"/>
        <v>3</v>
      </c>
      <c r="Q103" s="10">
        <v>2009</v>
      </c>
      <c r="R103" s="10"/>
    </row>
    <row r="104" spans="12:18" ht="11.25" customHeight="1">
      <c r="L104" s="13" t="s">
        <v>372</v>
      </c>
      <c r="M104" s="13" t="s">
        <v>373</v>
      </c>
      <c r="N104" s="41">
        <v>568</v>
      </c>
      <c r="O104" s="42" t="s">
        <v>903</v>
      </c>
      <c r="P104" s="115">
        <f aca="true" t="shared" si="23" ref="P104:P105">IF(N104&lt;650,4)</f>
        <v>4</v>
      </c>
      <c r="Q104" s="10">
        <v>2009</v>
      </c>
      <c r="R104" s="10"/>
    </row>
    <row r="105" spans="12:18" ht="11.25" customHeight="1">
      <c r="L105" s="13" t="s">
        <v>374</v>
      </c>
      <c r="M105" s="13" t="s">
        <v>375</v>
      </c>
      <c r="N105" s="41">
        <v>599.5</v>
      </c>
      <c r="O105" s="42" t="s">
        <v>903</v>
      </c>
      <c r="P105" s="115">
        <f t="shared" si="23"/>
        <v>4</v>
      </c>
      <c r="Q105" s="10">
        <v>2009</v>
      </c>
      <c r="R105" s="10"/>
    </row>
    <row r="106" spans="12:18" ht="11.25" customHeight="1">
      <c r="L106" s="13" t="s">
        <v>376</v>
      </c>
      <c r="M106" s="13" t="s">
        <v>377</v>
      </c>
      <c r="N106" s="41">
        <v>661.6</v>
      </c>
      <c r="O106" s="42" t="s">
        <v>903</v>
      </c>
      <c r="P106" s="115">
        <v>5</v>
      </c>
      <c r="Q106" s="10">
        <v>2009</v>
      </c>
      <c r="R106" s="10"/>
    </row>
    <row r="107" spans="12:18" ht="11.25" customHeight="1">
      <c r="L107" s="13" t="s">
        <v>378</v>
      </c>
      <c r="M107" s="13" t="s">
        <v>379</v>
      </c>
      <c r="N107" s="41">
        <v>381.6</v>
      </c>
      <c r="O107" s="42" t="s">
        <v>903</v>
      </c>
      <c r="P107" s="115">
        <f t="shared" si="21"/>
        <v>2</v>
      </c>
      <c r="Q107" s="10">
        <v>2009</v>
      </c>
      <c r="R107" s="10"/>
    </row>
    <row r="108" spans="12:18" ht="11.25" customHeight="1">
      <c r="L108" s="13" t="s">
        <v>380</v>
      </c>
      <c r="M108" s="13" t="s">
        <v>235</v>
      </c>
      <c r="N108" s="41">
        <v>355.1</v>
      </c>
      <c r="O108" s="42" t="s">
        <v>903</v>
      </c>
      <c r="P108" s="115">
        <f t="shared" si="21"/>
        <v>2</v>
      </c>
      <c r="Q108" s="10"/>
      <c r="R108" s="10"/>
    </row>
    <row r="109" spans="12:18" ht="11.25" customHeight="1">
      <c r="L109" s="13" t="s">
        <v>381</v>
      </c>
      <c r="M109" s="13" t="s">
        <v>382</v>
      </c>
      <c r="N109" s="41">
        <v>361.5</v>
      </c>
      <c r="O109" s="42" t="s">
        <v>903</v>
      </c>
      <c r="P109" s="115">
        <f t="shared" si="21"/>
        <v>2</v>
      </c>
      <c r="Q109" s="10"/>
      <c r="R109" s="10"/>
    </row>
    <row r="110" spans="12:18" ht="11.25" customHeight="1">
      <c r="L110" s="13" t="s">
        <v>383</v>
      </c>
      <c r="M110" s="13" t="s">
        <v>236</v>
      </c>
      <c r="N110" s="14">
        <v>306.3</v>
      </c>
      <c r="O110" s="42" t="s">
        <v>903</v>
      </c>
      <c r="P110" s="115">
        <f aca="true" t="shared" si="24" ref="P110:P144">IF(N110&lt;350,1)</f>
        <v>1</v>
      </c>
      <c r="Q110" s="10"/>
      <c r="R110" s="10"/>
    </row>
    <row r="111" spans="12:18" ht="11.25" customHeight="1">
      <c r="L111" s="13" t="s">
        <v>384</v>
      </c>
      <c r="M111" s="13" t="s">
        <v>229</v>
      </c>
      <c r="N111" s="14">
        <v>335.4</v>
      </c>
      <c r="O111" s="42" t="s">
        <v>903</v>
      </c>
      <c r="P111" s="115">
        <f t="shared" si="24"/>
        <v>1</v>
      </c>
      <c r="Q111" s="10"/>
      <c r="R111" s="10"/>
    </row>
    <row r="112" spans="12:18" ht="11.25" customHeight="1">
      <c r="L112" s="13" t="s">
        <v>385</v>
      </c>
      <c r="M112" s="13" t="s">
        <v>386</v>
      </c>
      <c r="N112" s="14">
        <v>230.5</v>
      </c>
      <c r="O112" s="42" t="s">
        <v>903</v>
      </c>
      <c r="P112" s="115">
        <f t="shared" si="24"/>
        <v>1</v>
      </c>
      <c r="Q112" s="10"/>
      <c r="R112" s="10"/>
    </row>
    <row r="113" spans="12:18" ht="11.25" customHeight="1">
      <c r="L113" s="13" t="s">
        <v>387</v>
      </c>
      <c r="M113" s="13" t="s">
        <v>388</v>
      </c>
      <c r="N113" s="14">
        <v>205.2</v>
      </c>
      <c r="O113" s="42" t="s">
        <v>903</v>
      </c>
      <c r="P113" s="115">
        <f t="shared" si="24"/>
        <v>1</v>
      </c>
      <c r="Q113" s="10"/>
      <c r="R113" s="10"/>
    </row>
    <row r="114" spans="12:18" ht="11.25" customHeight="1">
      <c r="L114" s="13" t="s">
        <v>468</v>
      </c>
      <c r="M114" s="13" t="s">
        <v>230</v>
      </c>
      <c r="N114" s="41">
        <v>188.6</v>
      </c>
      <c r="O114" s="42" t="s">
        <v>903</v>
      </c>
      <c r="P114" s="115">
        <f t="shared" si="24"/>
        <v>1</v>
      </c>
      <c r="Q114" s="10"/>
      <c r="R114" s="10"/>
    </row>
    <row r="115" spans="12:18" ht="11.25" customHeight="1">
      <c r="L115" s="13" t="s">
        <v>469</v>
      </c>
      <c r="M115" s="13" t="s">
        <v>470</v>
      </c>
      <c r="N115" s="41">
        <v>288.5</v>
      </c>
      <c r="O115" s="42" t="s">
        <v>903</v>
      </c>
      <c r="P115" s="115">
        <f t="shared" si="24"/>
        <v>1</v>
      </c>
      <c r="Q115" s="10"/>
      <c r="R115" s="10"/>
    </row>
    <row r="116" spans="12:18" ht="11.25" customHeight="1">
      <c r="L116" s="13" t="s">
        <v>471</v>
      </c>
      <c r="M116" s="13" t="s">
        <v>472</v>
      </c>
      <c r="N116" s="41">
        <v>313.4</v>
      </c>
      <c r="O116" s="42" t="s">
        <v>903</v>
      </c>
      <c r="P116" s="115">
        <f t="shared" si="24"/>
        <v>1</v>
      </c>
      <c r="Q116" s="10"/>
      <c r="R116" s="10"/>
    </row>
    <row r="117" spans="12:18" ht="11.25" customHeight="1">
      <c r="L117" s="13" t="s">
        <v>473</v>
      </c>
      <c r="M117" s="13" t="s">
        <v>474</v>
      </c>
      <c r="N117" s="41">
        <v>339.1</v>
      </c>
      <c r="O117" s="42" t="s">
        <v>903</v>
      </c>
      <c r="P117" s="115">
        <f t="shared" si="24"/>
        <v>1</v>
      </c>
      <c r="Q117" s="10"/>
      <c r="R117" s="10"/>
    </row>
    <row r="118" spans="12:18" ht="11.25" customHeight="1">
      <c r="L118" s="13" t="s">
        <v>475</v>
      </c>
      <c r="M118" s="13" t="s">
        <v>476</v>
      </c>
      <c r="N118" s="41">
        <v>339.6</v>
      </c>
      <c r="O118" s="42" t="s">
        <v>903</v>
      </c>
      <c r="P118" s="115">
        <f t="shared" si="24"/>
        <v>1</v>
      </c>
      <c r="Q118" s="10"/>
      <c r="R118" s="10"/>
    </row>
    <row r="119" spans="12:18" ht="11.25" customHeight="1">
      <c r="L119" s="13" t="s">
        <v>477</v>
      </c>
      <c r="M119" s="13" t="s">
        <v>231</v>
      </c>
      <c r="N119" s="41">
        <v>366.4</v>
      </c>
      <c r="O119" s="42" t="s">
        <v>903</v>
      </c>
      <c r="P119" s="115">
        <f>IF(N119&lt;450,2)</f>
        <v>2</v>
      </c>
      <c r="Q119" s="10"/>
      <c r="R119" s="10"/>
    </row>
    <row r="120" spans="12:18" ht="11.25" customHeight="1">
      <c r="L120" s="19" t="s">
        <v>478</v>
      </c>
      <c r="M120" s="13" t="s">
        <v>479</v>
      </c>
      <c r="N120" s="41">
        <v>296.2</v>
      </c>
      <c r="O120" s="42" t="s">
        <v>903</v>
      </c>
      <c r="P120" s="115">
        <f t="shared" si="24"/>
        <v>1</v>
      </c>
      <c r="Q120" s="10"/>
      <c r="R120" s="10"/>
    </row>
    <row r="121" spans="12:18" ht="11.25" customHeight="1">
      <c r="L121" s="19" t="s">
        <v>480</v>
      </c>
      <c r="M121" s="19" t="s">
        <v>481</v>
      </c>
      <c r="N121" s="41">
        <v>299.2</v>
      </c>
      <c r="O121" s="42" t="s">
        <v>903</v>
      </c>
      <c r="P121" s="115">
        <f t="shared" si="24"/>
        <v>1</v>
      </c>
      <c r="Q121" s="10"/>
      <c r="R121" s="10"/>
    </row>
    <row r="122" spans="12:18" ht="11.25" customHeight="1">
      <c r="L122" s="19" t="s">
        <v>482</v>
      </c>
      <c r="M122" s="19" t="s">
        <v>232</v>
      </c>
      <c r="N122" s="41">
        <v>308.4</v>
      </c>
      <c r="O122" s="42" t="s">
        <v>903</v>
      </c>
      <c r="P122" s="115">
        <f t="shared" si="24"/>
        <v>1</v>
      </c>
      <c r="Q122" s="10"/>
      <c r="R122" s="10"/>
    </row>
    <row r="123" spans="12:18" ht="11.25" customHeight="1">
      <c r="L123" s="13" t="s">
        <v>483</v>
      </c>
      <c r="M123" s="13" t="s">
        <v>484</v>
      </c>
      <c r="N123" s="41">
        <v>333.6</v>
      </c>
      <c r="O123" s="42" t="s">
        <v>903</v>
      </c>
      <c r="P123" s="115">
        <f t="shared" si="24"/>
        <v>1</v>
      </c>
      <c r="Q123" s="10"/>
      <c r="R123" s="10"/>
    </row>
    <row r="124" spans="12:18" ht="11.25" customHeight="1">
      <c r="L124" s="19" t="s">
        <v>485</v>
      </c>
      <c r="M124" s="19" t="s">
        <v>486</v>
      </c>
      <c r="N124" s="41">
        <v>429.8</v>
      </c>
      <c r="O124" s="42" t="s">
        <v>903</v>
      </c>
      <c r="P124" s="115">
        <f aca="true" t="shared" si="25" ref="P124:P132">IF(N124&lt;450,2)</f>
        <v>2</v>
      </c>
      <c r="Q124" s="10"/>
      <c r="R124" s="10"/>
    </row>
    <row r="125" spans="12:18" ht="11.25" customHeight="1">
      <c r="L125" s="19" t="s">
        <v>487</v>
      </c>
      <c r="M125" s="19" t="s">
        <v>488</v>
      </c>
      <c r="N125" s="41">
        <v>838.4</v>
      </c>
      <c r="O125" s="42" t="s">
        <v>903</v>
      </c>
      <c r="P125" s="115">
        <v>5</v>
      </c>
      <c r="Q125" s="10"/>
      <c r="R125" s="10"/>
    </row>
    <row r="126" spans="12:18" ht="11.25" customHeight="1">
      <c r="L126" s="19" t="s">
        <v>489</v>
      </c>
      <c r="M126" s="19" t="s">
        <v>490</v>
      </c>
      <c r="N126" s="41">
        <v>418.9</v>
      </c>
      <c r="O126" s="42" t="s">
        <v>903</v>
      </c>
      <c r="P126" s="115">
        <f t="shared" si="25"/>
        <v>2</v>
      </c>
      <c r="Q126" s="10"/>
      <c r="R126" s="10"/>
    </row>
    <row r="127" spans="12:18" ht="11.25" customHeight="1">
      <c r="L127" s="19" t="s">
        <v>491</v>
      </c>
      <c r="M127" s="19" t="s">
        <v>492</v>
      </c>
      <c r="N127" s="41">
        <v>542</v>
      </c>
      <c r="O127" s="42" t="s">
        <v>903</v>
      </c>
      <c r="P127" s="115">
        <f aca="true" t="shared" si="26" ref="P127:P130">IF(N127&lt;550,3)</f>
        <v>3</v>
      </c>
      <c r="Q127" s="10"/>
      <c r="R127" s="10"/>
    </row>
    <row r="128" spans="12:18" ht="11.25" customHeight="1">
      <c r="L128" s="19" t="s">
        <v>493</v>
      </c>
      <c r="M128" s="19" t="s">
        <v>494</v>
      </c>
      <c r="N128" s="41">
        <v>537.5</v>
      </c>
      <c r="O128" s="42" t="s">
        <v>903</v>
      </c>
      <c r="P128" s="115">
        <f t="shared" si="26"/>
        <v>3</v>
      </c>
      <c r="Q128" s="10"/>
      <c r="R128" s="10"/>
    </row>
    <row r="129" spans="12:18" ht="11.25" customHeight="1">
      <c r="L129" s="19" t="s">
        <v>495</v>
      </c>
      <c r="M129" s="19" t="s">
        <v>233</v>
      </c>
      <c r="N129" s="41">
        <v>533.7</v>
      </c>
      <c r="O129" s="42" t="s">
        <v>903</v>
      </c>
      <c r="P129" s="115">
        <f t="shared" si="26"/>
        <v>3</v>
      </c>
      <c r="Q129" s="10"/>
      <c r="R129" s="10"/>
    </row>
    <row r="130" spans="12:18" ht="11.25" customHeight="1">
      <c r="L130" s="19" t="s">
        <v>496</v>
      </c>
      <c r="M130" s="19" t="s">
        <v>234</v>
      </c>
      <c r="N130" s="41">
        <v>473.8</v>
      </c>
      <c r="O130" s="42"/>
      <c r="P130" s="115">
        <f t="shared" si="26"/>
        <v>3</v>
      </c>
      <c r="Q130" s="10"/>
      <c r="R130" s="10"/>
    </row>
    <row r="131" spans="12:18" ht="11.25" customHeight="1">
      <c r="L131" s="19" t="s">
        <v>497</v>
      </c>
      <c r="M131" s="19" t="s">
        <v>498</v>
      </c>
      <c r="N131" s="41">
        <v>448.3</v>
      </c>
      <c r="O131" s="42"/>
      <c r="P131" s="115">
        <f t="shared" si="25"/>
        <v>2</v>
      </c>
      <c r="Q131" s="10">
        <v>2008</v>
      </c>
      <c r="R131" s="10"/>
    </row>
    <row r="132" spans="12:18" ht="11.25" customHeight="1">
      <c r="L132" s="13" t="s">
        <v>499</v>
      </c>
      <c r="M132" s="13" t="s">
        <v>500</v>
      </c>
      <c r="N132" s="41">
        <v>383.9</v>
      </c>
      <c r="O132" s="42"/>
      <c r="P132" s="115">
        <f t="shared" si="25"/>
        <v>2</v>
      </c>
      <c r="Q132" s="10">
        <v>2008</v>
      </c>
      <c r="R132" s="10"/>
    </row>
    <row r="133" spans="12:18" ht="11.25" customHeight="1">
      <c r="L133" s="13" t="s">
        <v>501</v>
      </c>
      <c r="M133" s="13" t="s">
        <v>502</v>
      </c>
      <c r="N133" s="41">
        <v>314.6</v>
      </c>
      <c r="O133" s="42"/>
      <c r="P133" s="115">
        <f t="shared" si="24"/>
        <v>1</v>
      </c>
      <c r="Q133" s="10">
        <v>2008</v>
      </c>
      <c r="R133" s="10"/>
    </row>
    <row r="134" spans="12:18" ht="11.25" customHeight="1">
      <c r="L134" s="13" t="s">
        <v>503</v>
      </c>
      <c r="M134" s="13" t="s">
        <v>504</v>
      </c>
      <c r="N134" s="41">
        <v>473</v>
      </c>
      <c r="O134" s="42"/>
      <c r="P134" s="115">
        <f>IF(N134&lt;550,3)</f>
        <v>3</v>
      </c>
      <c r="Q134" s="10">
        <v>2008</v>
      </c>
      <c r="R134" s="10"/>
    </row>
    <row r="135" spans="12:18" ht="11.25" customHeight="1">
      <c r="L135" s="13" t="s">
        <v>505</v>
      </c>
      <c r="M135" s="13" t="s">
        <v>506</v>
      </c>
      <c r="N135" s="41">
        <v>294.5</v>
      </c>
      <c r="O135" s="42"/>
      <c r="P135" s="115">
        <f t="shared" si="24"/>
        <v>1</v>
      </c>
      <c r="Q135" s="10">
        <v>2008</v>
      </c>
      <c r="R135" s="10"/>
    </row>
    <row r="136" spans="12:18" ht="11.25" customHeight="1">
      <c r="L136" s="13" t="s">
        <v>507</v>
      </c>
      <c r="M136" s="13" t="s">
        <v>133</v>
      </c>
      <c r="N136" s="41">
        <v>524</v>
      </c>
      <c r="O136" s="42"/>
      <c r="P136" s="115">
        <f>IF(N136&lt;550,3)</f>
        <v>3</v>
      </c>
      <c r="Q136" s="10">
        <v>2008</v>
      </c>
      <c r="R136" s="10"/>
    </row>
    <row r="137" spans="12:18" ht="11.25" customHeight="1">
      <c r="L137" s="13" t="s">
        <v>508</v>
      </c>
      <c r="M137" s="13" t="s">
        <v>509</v>
      </c>
      <c r="N137" s="41">
        <v>289.2</v>
      </c>
      <c r="O137" s="42"/>
      <c r="P137" s="115">
        <f t="shared" si="24"/>
        <v>1</v>
      </c>
      <c r="Q137" s="10">
        <v>2008</v>
      </c>
      <c r="R137" s="10"/>
    </row>
    <row r="138" spans="12:18" ht="11.25" customHeight="1">
      <c r="L138" s="13" t="s">
        <v>510</v>
      </c>
      <c r="M138" s="13" t="s">
        <v>511</v>
      </c>
      <c r="N138" s="41">
        <v>487.9</v>
      </c>
      <c r="O138" s="42"/>
      <c r="P138" s="115">
        <f>IF(N138&lt;550,3)</f>
        <v>3</v>
      </c>
      <c r="Q138" s="10">
        <v>2008</v>
      </c>
      <c r="R138" s="10"/>
    </row>
    <row r="139" spans="12:18" ht="11.25" customHeight="1">
      <c r="L139" s="13" t="s">
        <v>512</v>
      </c>
      <c r="M139" s="13" t="s">
        <v>513</v>
      </c>
      <c r="N139" s="41">
        <v>379.5</v>
      </c>
      <c r="O139" s="42"/>
      <c r="P139" s="115">
        <f aca="true" t="shared" si="27" ref="P139:P142">IF(N139&lt;450,2)</f>
        <v>2</v>
      </c>
      <c r="Q139" s="10"/>
      <c r="R139" s="10"/>
    </row>
    <row r="140" spans="12:18" ht="11.25" customHeight="1">
      <c r="L140" s="13" t="s">
        <v>514</v>
      </c>
      <c r="M140" s="13" t="s">
        <v>515</v>
      </c>
      <c r="N140" s="41">
        <v>448.2</v>
      </c>
      <c r="O140" s="42"/>
      <c r="P140" s="115">
        <f t="shared" si="27"/>
        <v>2</v>
      </c>
      <c r="Q140" s="10"/>
      <c r="R140" s="10"/>
    </row>
    <row r="141" spans="12:18" ht="11.25" customHeight="1">
      <c r="L141" s="13" t="s">
        <v>516</v>
      </c>
      <c r="M141" s="13" t="s">
        <v>517</v>
      </c>
      <c r="N141" s="41">
        <v>447.7</v>
      </c>
      <c r="O141" s="42"/>
      <c r="P141" s="115">
        <f t="shared" si="27"/>
        <v>2</v>
      </c>
      <c r="Q141" s="10"/>
      <c r="R141" s="10"/>
    </row>
    <row r="142" spans="12:18" ht="11.25" customHeight="1">
      <c r="L142" s="13" t="s">
        <v>518</v>
      </c>
      <c r="M142" s="13" t="s">
        <v>519</v>
      </c>
      <c r="N142" s="41">
        <v>382.1</v>
      </c>
      <c r="O142" s="42"/>
      <c r="P142" s="115">
        <f t="shared" si="27"/>
        <v>2</v>
      </c>
      <c r="Q142" s="10"/>
      <c r="R142" s="10"/>
    </row>
    <row r="143" spans="12:18" ht="11.25" customHeight="1">
      <c r="L143" s="13" t="s">
        <v>520</v>
      </c>
      <c r="M143" s="13" t="s">
        <v>521</v>
      </c>
      <c r="N143" s="41">
        <v>290.1</v>
      </c>
      <c r="O143" s="42"/>
      <c r="P143" s="115">
        <f t="shared" si="24"/>
        <v>1</v>
      </c>
      <c r="Q143" s="10"/>
      <c r="R143" s="10"/>
    </row>
    <row r="144" spans="12:18" ht="11.25" customHeight="1">
      <c r="L144" s="13" t="s">
        <v>522</v>
      </c>
      <c r="M144" s="13" t="s">
        <v>523</v>
      </c>
      <c r="N144" s="41">
        <v>252</v>
      </c>
      <c r="O144" s="42"/>
      <c r="P144" s="115">
        <f t="shared" si="24"/>
        <v>1</v>
      </c>
      <c r="Q144" s="10"/>
      <c r="R144" s="10"/>
    </row>
    <row r="145" spans="12:18" ht="11.25" customHeight="1">
      <c r="L145" s="13" t="s">
        <v>918</v>
      </c>
      <c r="M145" s="13" t="s">
        <v>393</v>
      </c>
      <c r="N145" s="41">
        <v>505.8</v>
      </c>
      <c r="O145" s="42"/>
      <c r="P145" s="115">
        <f aca="true" t="shared" si="28" ref="P145:P151">IF(N145&lt;550,3)</f>
        <v>3</v>
      </c>
      <c r="Q145" s="10"/>
      <c r="R145" s="10"/>
    </row>
    <row r="146" spans="12:18" ht="11.25" customHeight="1">
      <c r="L146" s="13" t="s">
        <v>919</v>
      </c>
      <c r="M146" s="13" t="s">
        <v>394</v>
      </c>
      <c r="N146" s="41">
        <v>462.3</v>
      </c>
      <c r="O146" s="42"/>
      <c r="P146" s="115">
        <f t="shared" si="28"/>
        <v>3</v>
      </c>
      <c r="Q146" s="10"/>
      <c r="R146" s="10"/>
    </row>
    <row r="147" spans="12:18" ht="11.25" customHeight="1">
      <c r="L147" s="13" t="s">
        <v>524</v>
      </c>
      <c r="M147" s="13" t="s">
        <v>525</v>
      </c>
      <c r="N147" s="41">
        <v>527.9</v>
      </c>
      <c r="O147" s="42"/>
      <c r="P147" s="115">
        <f t="shared" si="28"/>
        <v>3</v>
      </c>
      <c r="Q147" s="10"/>
      <c r="R147" s="10"/>
    </row>
    <row r="148" spans="12:18" ht="11.25" customHeight="1">
      <c r="L148" s="13" t="s">
        <v>526</v>
      </c>
      <c r="M148" s="13" t="s">
        <v>527</v>
      </c>
      <c r="N148" s="41">
        <v>505.9</v>
      </c>
      <c r="O148" s="42"/>
      <c r="P148" s="115">
        <f t="shared" si="28"/>
        <v>3</v>
      </c>
      <c r="Q148" s="10"/>
      <c r="R148" s="10"/>
    </row>
    <row r="149" spans="12:18" ht="11.25" customHeight="1">
      <c r="L149" s="13" t="s">
        <v>237</v>
      </c>
      <c r="M149" s="13" t="s">
        <v>238</v>
      </c>
      <c r="N149" s="41">
        <v>548.8</v>
      </c>
      <c r="O149" s="42"/>
      <c r="P149" s="115">
        <f t="shared" si="28"/>
        <v>3</v>
      </c>
      <c r="Q149" s="10"/>
      <c r="R149" s="10"/>
    </row>
    <row r="150" spans="12:18" ht="11.25" customHeight="1">
      <c r="L150" s="13" t="s">
        <v>240</v>
      </c>
      <c r="M150" s="13" t="s">
        <v>241</v>
      </c>
      <c r="N150" s="41">
        <v>466.1</v>
      </c>
      <c r="O150" s="42"/>
      <c r="P150" s="115">
        <f t="shared" si="28"/>
        <v>3</v>
      </c>
      <c r="Q150" s="10"/>
      <c r="R150" s="10"/>
    </row>
    <row r="151" spans="12:18" ht="11.25" customHeight="1">
      <c r="L151" s="13" t="s">
        <v>242</v>
      </c>
      <c r="M151" s="13" t="s">
        <v>243</v>
      </c>
      <c r="N151" s="41">
        <v>510.1</v>
      </c>
      <c r="O151" s="42" t="s">
        <v>903</v>
      </c>
      <c r="P151" s="115">
        <f t="shared" si="28"/>
        <v>3</v>
      </c>
      <c r="Q151" s="10"/>
      <c r="R151" s="10"/>
    </row>
    <row r="152" spans="12:18" ht="11.25" customHeight="1">
      <c r="L152" s="13" t="s">
        <v>40</v>
      </c>
      <c r="M152" s="13" t="s">
        <v>239</v>
      </c>
      <c r="N152" s="134" t="s">
        <v>132</v>
      </c>
      <c r="O152" s="42"/>
      <c r="P152" s="134" t="s">
        <v>132</v>
      </c>
      <c r="Q152" s="10"/>
      <c r="R152" s="10"/>
    </row>
    <row r="153" spans="12:18" ht="11.25" customHeight="1">
      <c r="L153" s="19" t="s">
        <v>41</v>
      </c>
      <c r="M153" s="19" t="s">
        <v>244</v>
      </c>
      <c r="N153" s="134" t="s">
        <v>132</v>
      </c>
      <c r="O153" s="42"/>
      <c r="P153" s="134" t="s">
        <v>132</v>
      </c>
      <c r="Q153" s="10"/>
      <c r="R153" s="10"/>
    </row>
    <row r="154" spans="12:18" ht="11.25" customHeight="1">
      <c r="L154" s="19" t="s">
        <v>245</v>
      </c>
      <c r="M154" s="19" t="s">
        <v>246</v>
      </c>
      <c r="N154" s="41">
        <v>541.8</v>
      </c>
      <c r="O154" s="42" t="s">
        <v>903</v>
      </c>
      <c r="P154" s="115">
        <f aca="true" t="shared" si="29" ref="P154:P155">IF(N154&lt;550,3)</f>
        <v>3</v>
      </c>
      <c r="Q154" s="10"/>
      <c r="R154" s="10"/>
    </row>
    <row r="155" spans="12:18" ht="11.25" customHeight="1">
      <c r="L155" s="19" t="s">
        <v>247</v>
      </c>
      <c r="M155" s="19" t="s">
        <v>248</v>
      </c>
      <c r="N155" s="41">
        <v>542.4</v>
      </c>
      <c r="O155" s="42" t="s">
        <v>903</v>
      </c>
      <c r="P155" s="115">
        <f t="shared" si="29"/>
        <v>3</v>
      </c>
      <c r="Q155" s="10"/>
      <c r="R155" s="10"/>
    </row>
    <row r="156" spans="12:18" ht="11.25" customHeight="1">
      <c r="L156" s="19" t="s">
        <v>249</v>
      </c>
      <c r="M156" s="19" t="s">
        <v>250</v>
      </c>
      <c r="N156" s="41">
        <v>442.6</v>
      </c>
      <c r="O156" s="42" t="s">
        <v>903</v>
      </c>
      <c r="P156" s="115">
        <f aca="true" t="shared" si="30" ref="P156:P168">IF(N156&lt;450,2)</f>
        <v>2</v>
      </c>
      <c r="Q156" s="10"/>
      <c r="R156" s="10"/>
    </row>
    <row r="157" spans="12:18" ht="11.25" customHeight="1">
      <c r="L157" s="19" t="s">
        <v>251</v>
      </c>
      <c r="M157" s="19" t="s">
        <v>252</v>
      </c>
      <c r="N157" s="41">
        <v>447.4</v>
      </c>
      <c r="O157" s="42" t="s">
        <v>903</v>
      </c>
      <c r="P157" s="115">
        <f t="shared" si="30"/>
        <v>2</v>
      </c>
      <c r="Q157" s="10"/>
      <c r="R157" s="10"/>
    </row>
    <row r="158" spans="12:18" ht="11.25" customHeight="1">
      <c r="L158" s="19" t="s">
        <v>253</v>
      </c>
      <c r="M158" s="19" t="s">
        <v>254</v>
      </c>
      <c r="N158" s="41">
        <v>489.1</v>
      </c>
      <c r="O158" s="42" t="s">
        <v>903</v>
      </c>
      <c r="P158" s="115">
        <f aca="true" t="shared" si="31" ref="P158:P166">IF(N158&lt;550,3)</f>
        <v>3</v>
      </c>
      <c r="Q158" s="10"/>
      <c r="R158" s="10"/>
    </row>
    <row r="159" spans="12:18" ht="11.25" customHeight="1">
      <c r="L159" s="19" t="s">
        <v>255</v>
      </c>
      <c r="M159" s="19" t="s">
        <v>256</v>
      </c>
      <c r="N159" s="41">
        <v>484.5</v>
      </c>
      <c r="O159" s="42" t="s">
        <v>903</v>
      </c>
      <c r="P159" s="115">
        <f t="shared" si="31"/>
        <v>3</v>
      </c>
      <c r="Q159" s="10"/>
      <c r="R159" s="10"/>
    </row>
    <row r="160" spans="12:18" ht="11.25" customHeight="1">
      <c r="L160" s="19" t="s">
        <v>257</v>
      </c>
      <c r="M160" s="19" t="s">
        <v>258</v>
      </c>
      <c r="N160" s="41">
        <v>495.9</v>
      </c>
      <c r="O160" s="42" t="s">
        <v>903</v>
      </c>
      <c r="P160" s="115">
        <f t="shared" si="31"/>
        <v>3</v>
      </c>
      <c r="Q160" s="10"/>
      <c r="R160" s="10"/>
    </row>
    <row r="161" spans="12:18" ht="11.25" customHeight="1">
      <c r="L161" s="19" t="s">
        <v>259</v>
      </c>
      <c r="M161" s="19" t="s">
        <v>260</v>
      </c>
      <c r="N161" s="41">
        <v>502.1</v>
      </c>
      <c r="O161" s="42" t="s">
        <v>903</v>
      </c>
      <c r="P161" s="115">
        <f t="shared" si="31"/>
        <v>3</v>
      </c>
      <c r="Q161" s="10"/>
      <c r="R161" s="10"/>
    </row>
    <row r="162" spans="12:18" ht="11.25" customHeight="1">
      <c r="L162" s="19" t="s">
        <v>261</v>
      </c>
      <c r="M162" s="19" t="s">
        <v>262</v>
      </c>
      <c r="N162" s="41">
        <v>510.5</v>
      </c>
      <c r="O162" s="42" t="s">
        <v>903</v>
      </c>
      <c r="P162" s="115">
        <f t="shared" si="31"/>
        <v>3</v>
      </c>
      <c r="Q162" s="10"/>
      <c r="R162" s="10"/>
    </row>
    <row r="163" spans="12:18" ht="11.25" customHeight="1">
      <c r="L163" s="19" t="s">
        <v>263</v>
      </c>
      <c r="M163" s="19" t="s">
        <v>264</v>
      </c>
      <c r="N163" s="41">
        <v>467.6</v>
      </c>
      <c r="O163" s="42" t="s">
        <v>903</v>
      </c>
      <c r="P163" s="115">
        <f t="shared" si="31"/>
        <v>3</v>
      </c>
      <c r="Q163" s="10"/>
      <c r="R163" s="10"/>
    </row>
    <row r="164" spans="12:18" ht="11.25" customHeight="1">
      <c r="L164" s="19" t="s">
        <v>265</v>
      </c>
      <c r="M164" s="19" t="s">
        <v>266</v>
      </c>
      <c r="N164" s="41">
        <v>483.9</v>
      </c>
      <c r="O164" s="42" t="s">
        <v>903</v>
      </c>
      <c r="P164" s="115">
        <f t="shared" si="31"/>
        <v>3</v>
      </c>
      <c r="Q164" s="10"/>
      <c r="R164" s="10"/>
    </row>
    <row r="165" spans="12:18" ht="11.25" customHeight="1">
      <c r="L165" s="19" t="s">
        <v>267</v>
      </c>
      <c r="M165" s="19" t="s">
        <v>268</v>
      </c>
      <c r="N165" s="41">
        <v>479.8</v>
      </c>
      <c r="O165" s="42" t="s">
        <v>903</v>
      </c>
      <c r="P165" s="115">
        <f t="shared" si="31"/>
        <v>3</v>
      </c>
      <c r="Q165" s="10"/>
      <c r="R165" s="10"/>
    </row>
    <row r="166" spans="12:18" ht="11.25" customHeight="1">
      <c r="L166" s="19" t="s">
        <v>269</v>
      </c>
      <c r="M166" s="19" t="s">
        <v>270</v>
      </c>
      <c r="N166" s="41">
        <v>477.9</v>
      </c>
      <c r="O166" s="42" t="s">
        <v>903</v>
      </c>
      <c r="P166" s="115">
        <f t="shared" si="31"/>
        <v>3</v>
      </c>
      <c r="Q166" s="10"/>
      <c r="R166" s="10"/>
    </row>
    <row r="167" spans="12:18" ht="11.25" customHeight="1">
      <c r="L167" s="19" t="s">
        <v>271</v>
      </c>
      <c r="M167" s="19" t="s">
        <v>272</v>
      </c>
      <c r="N167" s="41">
        <v>571</v>
      </c>
      <c r="O167" s="42" t="s">
        <v>903</v>
      </c>
      <c r="P167" s="115">
        <f>IF(N167&lt;650,4)</f>
        <v>4</v>
      </c>
      <c r="Q167" s="10"/>
      <c r="R167" s="10"/>
    </row>
    <row r="168" spans="12:18" ht="11.25" customHeight="1">
      <c r="L168" s="19" t="s">
        <v>273</v>
      </c>
      <c r="M168" s="19" t="s">
        <v>274</v>
      </c>
      <c r="N168" s="41">
        <v>386.5</v>
      </c>
      <c r="O168" s="42" t="s">
        <v>903</v>
      </c>
      <c r="P168" s="115">
        <f t="shared" si="30"/>
        <v>2</v>
      </c>
      <c r="Q168" s="10"/>
      <c r="R168" s="10"/>
    </row>
    <row r="169" spans="12:18" ht="11.25" customHeight="1">
      <c r="L169" s="13" t="s">
        <v>275</v>
      </c>
      <c r="M169" s="13" t="s">
        <v>49</v>
      </c>
      <c r="N169" s="41">
        <v>475.5</v>
      </c>
      <c r="O169" s="42" t="s">
        <v>903</v>
      </c>
      <c r="P169" s="115">
        <f aca="true" t="shared" si="32" ref="P169:P183">IF(N169&lt;550,3)</f>
        <v>3</v>
      </c>
      <c r="Q169" s="10"/>
      <c r="R169" s="10"/>
    </row>
    <row r="170" spans="12:18" ht="11.25" customHeight="1">
      <c r="L170" s="13" t="s">
        <v>50</v>
      </c>
      <c r="M170" s="13" t="s">
        <v>51</v>
      </c>
      <c r="N170" s="41">
        <v>490.8</v>
      </c>
      <c r="O170" s="42" t="s">
        <v>903</v>
      </c>
      <c r="P170" s="115">
        <f t="shared" si="32"/>
        <v>3</v>
      </c>
      <c r="Q170" s="10"/>
      <c r="R170" s="10"/>
    </row>
    <row r="171" spans="12:18" ht="11.25" customHeight="1">
      <c r="L171" s="13" t="s">
        <v>52</v>
      </c>
      <c r="M171" s="13" t="s">
        <v>53</v>
      </c>
      <c r="N171" s="41">
        <v>475</v>
      </c>
      <c r="O171" s="42" t="s">
        <v>903</v>
      </c>
      <c r="P171" s="115">
        <f t="shared" si="32"/>
        <v>3</v>
      </c>
      <c r="Q171" s="10"/>
      <c r="R171" s="10"/>
    </row>
    <row r="172" spans="12:18" ht="11.25" customHeight="1">
      <c r="L172" s="13" t="s">
        <v>54</v>
      </c>
      <c r="M172" s="13" t="s">
        <v>55</v>
      </c>
      <c r="N172" s="41">
        <v>496.2</v>
      </c>
      <c r="O172" s="42" t="s">
        <v>903</v>
      </c>
      <c r="P172" s="115">
        <f t="shared" si="32"/>
        <v>3</v>
      </c>
      <c r="Q172" s="10"/>
      <c r="R172" s="10"/>
    </row>
    <row r="173" spans="12:18" ht="11.25" customHeight="1">
      <c r="L173" s="13" t="s">
        <v>56</v>
      </c>
      <c r="M173" s="13" t="s">
        <v>57</v>
      </c>
      <c r="N173" s="41">
        <v>482.6</v>
      </c>
      <c r="O173" s="42" t="s">
        <v>903</v>
      </c>
      <c r="P173" s="115">
        <f t="shared" si="32"/>
        <v>3</v>
      </c>
      <c r="Q173" s="10"/>
      <c r="R173" s="10"/>
    </row>
    <row r="174" spans="12:18" ht="11.25" customHeight="1">
      <c r="L174" s="13" t="s">
        <v>58</v>
      </c>
      <c r="M174" s="13" t="s">
        <v>59</v>
      </c>
      <c r="N174" s="41">
        <v>508.9</v>
      </c>
      <c r="O174" s="42" t="s">
        <v>903</v>
      </c>
      <c r="P174" s="115">
        <f t="shared" si="32"/>
        <v>3</v>
      </c>
      <c r="Q174" s="10"/>
      <c r="R174" s="10"/>
    </row>
    <row r="175" spans="12:18" ht="11.25" customHeight="1">
      <c r="L175" s="13" t="s">
        <v>60</v>
      </c>
      <c r="M175" s="13" t="s">
        <v>61</v>
      </c>
      <c r="N175" s="41">
        <v>532.4</v>
      </c>
      <c r="O175" s="42" t="s">
        <v>903</v>
      </c>
      <c r="P175" s="115">
        <f t="shared" si="32"/>
        <v>3</v>
      </c>
      <c r="Q175" s="10"/>
      <c r="R175" s="10"/>
    </row>
    <row r="176" spans="12:18" ht="11.25" customHeight="1">
      <c r="L176" s="19" t="s">
        <v>62</v>
      </c>
      <c r="M176" s="19" t="s">
        <v>63</v>
      </c>
      <c r="N176" s="41">
        <v>491.3</v>
      </c>
      <c r="O176" s="42" t="s">
        <v>903</v>
      </c>
      <c r="P176" s="115">
        <f t="shared" si="32"/>
        <v>3</v>
      </c>
      <c r="Q176" s="10"/>
      <c r="R176" s="10"/>
    </row>
    <row r="177" spans="12:18" ht="11.25" customHeight="1">
      <c r="L177" s="19" t="s">
        <v>64</v>
      </c>
      <c r="M177" s="19" t="s">
        <v>65</v>
      </c>
      <c r="N177" s="41">
        <v>519.3</v>
      </c>
      <c r="O177" s="42" t="s">
        <v>903</v>
      </c>
      <c r="P177" s="115">
        <f t="shared" si="32"/>
        <v>3</v>
      </c>
      <c r="Q177" s="10"/>
      <c r="R177" s="10"/>
    </row>
    <row r="178" spans="12:18" ht="11.25" customHeight="1">
      <c r="L178" s="19" t="s">
        <v>66</v>
      </c>
      <c r="M178" s="19" t="s">
        <v>67</v>
      </c>
      <c r="N178" s="41">
        <v>522.3</v>
      </c>
      <c r="O178" s="42" t="s">
        <v>903</v>
      </c>
      <c r="P178" s="115">
        <f t="shared" si="32"/>
        <v>3</v>
      </c>
      <c r="Q178" s="10"/>
      <c r="R178" s="10"/>
    </row>
    <row r="179" spans="12:18" ht="11.25" customHeight="1">
      <c r="L179" s="19" t="s">
        <v>68</v>
      </c>
      <c r="M179" s="19" t="s">
        <v>69</v>
      </c>
      <c r="N179" s="41">
        <v>601.3</v>
      </c>
      <c r="O179" s="42" t="s">
        <v>903</v>
      </c>
      <c r="P179" s="115">
        <f aca="true" t="shared" si="33" ref="P179:P181">IF(N179&lt;650,4)</f>
        <v>4</v>
      </c>
      <c r="Q179" s="10"/>
      <c r="R179" s="10"/>
    </row>
    <row r="180" spans="12:18" ht="11.25" customHeight="1">
      <c r="L180" s="13" t="s">
        <v>70</v>
      </c>
      <c r="M180" s="19" t="s">
        <v>396</v>
      </c>
      <c r="N180" s="41">
        <v>562.3</v>
      </c>
      <c r="O180" s="42" t="s">
        <v>903</v>
      </c>
      <c r="P180" s="115">
        <f t="shared" si="33"/>
        <v>4</v>
      </c>
      <c r="Q180" s="10"/>
      <c r="R180" s="10"/>
    </row>
    <row r="181" spans="12:18" ht="11.25" customHeight="1">
      <c r="L181" s="13" t="s">
        <v>397</v>
      </c>
      <c r="M181" s="19" t="s">
        <v>398</v>
      </c>
      <c r="N181" s="41">
        <v>565.6</v>
      </c>
      <c r="O181" s="42" t="s">
        <v>903</v>
      </c>
      <c r="P181" s="115">
        <f t="shared" si="33"/>
        <v>4</v>
      </c>
      <c r="Q181" s="10"/>
      <c r="R181" s="10"/>
    </row>
    <row r="182" spans="12:18" ht="11.25" customHeight="1">
      <c r="L182" s="19" t="s">
        <v>399</v>
      </c>
      <c r="M182" s="19" t="s">
        <v>400</v>
      </c>
      <c r="N182" s="41">
        <v>712.6</v>
      </c>
      <c r="O182" s="42"/>
      <c r="P182" s="115">
        <v>5</v>
      </c>
      <c r="Q182" s="10"/>
      <c r="R182" s="10"/>
    </row>
    <row r="183" spans="12:18" ht="11.25" customHeight="1">
      <c r="L183" s="19" t="s">
        <v>401</v>
      </c>
      <c r="M183" s="19" t="s">
        <v>228</v>
      </c>
      <c r="N183" s="41">
        <v>526.5</v>
      </c>
      <c r="O183" s="42"/>
      <c r="P183" s="115">
        <f t="shared" si="32"/>
        <v>3</v>
      </c>
      <c r="Q183" s="10"/>
      <c r="R183" s="10"/>
    </row>
    <row r="184" spans="12:18" ht="11.25" customHeight="1">
      <c r="L184" s="19" t="s">
        <v>528</v>
      </c>
      <c r="M184" s="19" t="s">
        <v>529</v>
      </c>
      <c r="N184" s="41">
        <v>320.3</v>
      </c>
      <c r="O184" s="42"/>
      <c r="P184" s="115">
        <f aca="true" t="shared" si="34" ref="P184:P221">IF(N184&lt;350,1)</f>
        <v>1</v>
      </c>
      <c r="Q184" s="10"/>
      <c r="R184" s="10"/>
    </row>
    <row r="185" spans="12:18" ht="11.25" customHeight="1">
      <c r="L185" s="19" t="s">
        <v>279</v>
      </c>
      <c r="M185" s="13" t="s">
        <v>402</v>
      </c>
      <c r="N185" s="134" t="s">
        <v>132</v>
      </c>
      <c r="O185" s="42"/>
      <c r="P185" s="134" t="s">
        <v>132</v>
      </c>
      <c r="Q185" s="10"/>
      <c r="R185" s="10"/>
    </row>
    <row r="186" spans="12:18" ht="11.25" customHeight="1">
      <c r="L186" s="19" t="s">
        <v>403</v>
      </c>
      <c r="M186" s="19" t="s">
        <v>404</v>
      </c>
      <c r="N186" s="14">
        <v>467.3</v>
      </c>
      <c r="O186" s="42"/>
      <c r="P186" s="115">
        <f aca="true" t="shared" si="35" ref="P186:P191">IF(N186&lt;550,3)</f>
        <v>3</v>
      </c>
      <c r="Q186" s="10"/>
      <c r="R186" s="10"/>
    </row>
    <row r="187" spans="12:18" ht="11.25" customHeight="1">
      <c r="L187" s="19" t="s">
        <v>405</v>
      </c>
      <c r="M187" s="19" t="s">
        <v>406</v>
      </c>
      <c r="N187" s="14">
        <v>551</v>
      </c>
      <c r="O187" s="42"/>
      <c r="P187" s="115">
        <f>IF(N187&lt;650,4)</f>
        <v>4</v>
      </c>
      <c r="Q187" s="10"/>
      <c r="R187" s="10"/>
    </row>
    <row r="188" spans="12:18" ht="11.25" customHeight="1">
      <c r="L188" s="19" t="s">
        <v>407</v>
      </c>
      <c r="M188" s="19" t="s">
        <v>408</v>
      </c>
      <c r="N188" s="14">
        <v>547</v>
      </c>
      <c r="O188" s="42"/>
      <c r="P188" s="115">
        <f t="shared" si="35"/>
        <v>3</v>
      </c>
      <c r="Q188" s="10"/>
      <c r="R188" s="10"/>
    </row>
    <row r="189" spans="12:18" ht="11.25" customHeight="1">
      <c r="L189" s="19" t="s">
        <v>409</v>
      </c>
      <c r="M189" s="19" t="s">
        <v>410</v>
      </c>
      <c r="N189" s="41">
        <v>490.9</v>
      </c>
      <c r="O189" s="42"/>
      <c r="P189" s="115">
        <f t="shared" si="35"/>
        <v>3</v>
      </c>
      <c r="Q189" s="10"/>
      <c r="R189" s="10"/>
    </row>
    <row r="190" spans="12:18" ht="11.25" customHeight="1">
      <c r="L190" s="13" t="s">
        <v>411</v>
      </c>
      <c r="M190" s="13" t="s">
        <v>412</v>
      </c>
      <c r="N190" s="41">
        <v>451.9</v>
      </c>
      <c r="O190" s="42"/>
      <c r="P190" s="115">
        <f t="shared" si="35"/>
        <v>3</v>
      </c>
      <c r="Q190" s="10"/>
      <c r="R190" s="10"/>
    </row>
    <row r="191" spans="12:18" ht="11.25" customHeight="1">
      <c r="L191" s="13" t="s">
        <v>413</v>
      </c>
      <c r="M191" s="13" t="s">
        <v>414</v>
      </c>
      <c r="N191" s="41">
        <v>467.4</v>
      </c>
      <c r="O191" s="42"/>
      <c r="P191" s="115">
        <f t="shared" si="35"/>
        <v>3</v>
      </c>
      <c r="Q191" s="10"/>
      <c r="R191" s="10"/>
    </row>
    <row r="192" spans="12:18" ht="11.25" customHeight="1">
      <c r="L192" s="13" t="s">
        <v>415</v>
      </c>
      <c r="M192" s="13" t="s">
        <v>416</v>
      </c>
      <c r="N192" s="41">
        <v>430.4</v>
      </c>
      <c r="O192" s="42"/>
      <c r="P192" s="115">
        <f aca="true" t="shared" si="36" ref="P192">IF(N192&lt;450,2)</f>
        <v>2</v>
      </c>
      <c r="Q192" s="10"/>
      <c r="R192" s="10"/>
    </row>
    <row r="193" spans="12:18" ht="11.25" customHeight="1">
      <c r="L193" s="13" t="s">
        <v>921</v>
      </c>
      <c r="M193" s="13" t="s">
        <v>450</v>
      </c>
      <c r="N193" s="41">
        <v>696</v>
      </c>
      <c r="O193" s="42"/>
      <c r="P193" s="115">
        <v>5</v>
      </c>
      <c r="Q193" s="10"/>
      <c r="R193" s="10"/>
    </row>
    <row r="194" spans="12:18" ht="11.25" customHeight="1">
      <c r="L194" s="13" t="s">
        <v>280</v>
      </c>
      <c r="M194" s="13" t="s">
        <v>417</v>
      </c>
      <c r="N194" s="134" t="s">
        <v>132</v>
      </c>
      <c r="O194" s="42"/>
      <c r="P194" s="134" t="s">
        <v>132</v>
      </c>
      <c r="Q194" s="10"/>
      <c r="R194" s="10"/>
    </row>
    <row r="195" spans="12:18" ht="11.25" customHeight="1">
      <c r="L195" s="22" t="s">
        <v>281</v>
      </c>
      <c r="M195" s="22" t="s">
        <v>530</v>
      </c>
      <c r="N195" s="41">
        <v>357.3</v>
      </c>
      <c r="O195" s="42"/>
      <c r="P195" s="115">
        <f aca="true" t="shared" si="37" ref="P195:P218">IF(N195&lt;450,2)</f>
        <v>2</v>
      </c>
      <c r="Q195" s="10"/>
      <c r="R195" s="10"/>
    </row>
    <row r="196" spans="12:18" ht="11.25" customHeight="1">
      <c r="L196" s="22" t="s">
        <v>276</v>
      </c>
      <c r="M196" s="22" t="s">
        <v>277</v>
      </c>
      <c r="N196" s="41">
        <v>373.7</v>
      </c>
      <c r="O196" s="42"/>
      <c r="P196" s="115">
        <f t="shared" si="37"/>
        <v>2</v>
      </c>
      <c r="Q196" s="10"/>
      <c r="R196" s="10"/>
    </row>
    <row r="197" spans="12:18" ht="11.25" customHeight="1">
      <c r="L197" s="22" t="s">
        <v>418</v>
      </c>
      <c r="M197" s="22" t="s">
        <v>0</v>
      </c>
      <c r="N197" s="41">
        <v>447.4</v>
      </c>
      <c r="O197" s="42"/>
      <c r="P197" s="115">
        <f t="shared" si="37"/>
        <v>2</v>
      </c>
      <c r="Q197" s="10">
        <v>2010</v>
      </c>
      <c r="R197" s="10"/>
    </row>
    <row r="198" spans="12:18" ht="11.25" customHeight="1">
      <c r="L198" s="22" t="s">
        <v>419</v>
      </c>
      <c r="M198" s="22" t="s">
        <v>1</v>
      </c>
      <c r="N198" s="41">
        <v>534.5</v>
      </c>
      <c r="O198" s="42"/>
      <c r="P198" s="115">
        <f aca="true" t="shared" si="38" ref="P198:P201">IF(N198&lt;550,3)</f>
        <v>3</v>
      </c>
      <c r="Q198" s="10">
        <v>2010</v>
      </c>
      <c r="R198" s="10"/>
    </row>
    <row r="199" spans="12:18" ht="11.25" customHeight="1">
      <c r="L199" s="22" t="s">
        <v>420</v>
      </c>
      <c r="M199" s="22" t="s">
        <v>2</v>
      </c>
      <c r="N199" s="41">
        <v>477.5</v>
      </c>
      <c r="O199" s="42"/>
      <c r="P199" s="115">
        <f t="shared" si="38"/>
        <v>3</v>
      </c>
      <c r="Q199" s="10">
        <v>2010</v>
      </c>
      <c r="R199" s="10"/>
    </row>
    <row r="200" spans="12:18" ht="11.25" customHeight="1">
      <c r="L200" s="22" t="s">
        <v>421</v>
      </c>
      <c r="M200" s="22" t="s">
        <v>3</v>
      </c>
      <c r="N200" s="41">
        <v>461.6</v>
      </c>
      <c r="O200" s="42"/>
      <c r="P200" s="115">
        <f t="shared" si="38"/>
        <v>3</v>
      </c>
      <c r="Q200" s="10">
        <v>2010</v>
      </c>
      <c r="R200" s="10"/>
    </row>
    <row r="201" spans="12:18" ht="11.25" customHeight="1">
      <c r="L201" s="22" t="s">
        <v>422</v>
      </c>
      <c r="M201" s="22" t="s">
        <v>4</v>
      </c>
      <c r="N201" s="41">
        <v>462.5</v>
      </c>
      <c r="O201" s="42"/>
      <c r="P201" s="115">
        <f t="shared" si="38"/>
        <v>3</v>
      </c>
      <c r="Q201" s="10">
        <v>2010</v>
      </c>
      <c r="R201" s="10"/>
    </row>
    <row r="202" spans="12:18" ht="11.25" customHeight="1">
      <c r="L202" s="22" t="s">
        <v>423</v>
      </c>
      <c r="M202" s="22" t="s">
        <v>5</v>
      </c>
      <c r="N202" s="41">
        <v>464.4</v>
      </c>
      <c r="O202" s="42"/>
      <c r="P202" s="115">
        <f>IF(N202&lt;550,3)</f>
        <v>3</v>
      </c>
      <c r="Q202" s="10">
        <v>2010</v>
      </c>
      <c r="R202" s="10"/>
    </row>
    <row r="203" spans="12:18" ht="11.25" customHeight="1">
      <c r="L203" s="22" t="s">
        <v>424</v>
      </c>
      <c r="M203" s="22" t="s">
        <v>6</v>
      </c>
      <c r="N203" s="14">
        <v>378.6</v>
      </c>
      <c r="O203" s="42" t="s">
        <v>903</v>
      </c>
      <c r="P203" s="115">
        <f t="shared" si="37"/>
        <v>2</v>
      </c>
      <c r="Q203" s="10">
        <v>2010</v>
      </c>
      <c r="R203" s="10"/>
    </row>
    <row r="204" spans="12:18" ht="11.25" customHeight="1">
      <c r="L204" s="22" t="s">
        <v>425</v>
      </c>
      <c r="M204" s="22" t="s">
        <v>282</v>
      </c>
      <c r="N204" s="14">
        <v>386.2</v>
      </c>
      <c r="O204" s="42" t="s">
        <v>903</v>
      </c>
      <c r="P204" s="115">
        <f t="shared" si="37"/>
        <v>2</v>
      </c>
      <c r="Q204" s="10">
        <v>2010</v>
      </c>
      <c r="R204" s="10"/>
    </row>
    <row r="205" spans="12:18" ht="11.25" customHeight="1">
      <c r="L205" s="22" t="s">
        <v>426</v>
      </c>
      <c r="M205" s="22" t="s">
        <v>427</v>
      </c>
      <c r="N205" s="41">
        <v>438.4</v>
      </c>
      <c r="O205" s="42" t="s">
        <v>903</v>
      </c>
      <c r="P205" s="115">
        <f t="shared" si="37"/>
        <v>2</v>
      </c>
      <c r="Q205" s="10">
        <v>2010</v>
      </c>
      <c r="R205" s="10"/>
    </row>
    <row r="206" spans="12:18" ht="11.25" customHeight="1">
      <c r="L206" s="22" t="s">
        <v>428</v>
      </c>
      <c r="M206" s="22" t="s">
        <v>429</v>
      </c>
      <c r="N206" s="41">
        <v>367.5</v>
      </c>
      <c r="O206" s="42" t="s">
        <v>903</v>
      </c>
      <c r="P206" s="115">
        <f t="shared" si="37"/>
        <v>2</v>
      </c>
      <c r="Q206" s="10">
        <v>2010</v>
      </c>
      <c r="R206" s="10"/>
    </row>
    <row r="207" spans="12:18" ht="11.25" customHeight="1">
      <c r="L207" s="22" t="s">
        <v>430</v>
      </c>
      <c r="M207" s="22" t="s">
        <v>283</v>
      </c>
      <c r="N207" s="41">
        <v>486.2</v>
      </c>
      <c r="O207" s="42" t="s">
        <v>903</v>
      </c>
      <c r="P207" s="115">
        <f>IF(N207&lt;550,3)</f>
        <v>3</v>
      </c>
      <c r="Q207" s="10">
        <v>2010</v>
      </c>
      <c r="R207" s="10"/>
    </row>
    <row r="208" spans="12:18" ht="11.25" customHeight="1">
      <c r="L208" s="22" t="s">
        <v>431</v>
      </c>
      <c r="M208" s="22" t="s">
        <v>284</v>
      </c>
      <c r="N208" s="41">
        <v>415.3</v>
      </c>
      <c r="O208" s="42" t="s">
        <v>903</v>
      </c>
      <c r="P208" s="115">
        <f t="shared" si="37"/>
        <v>2</v>
      </c>
      <c r="Q208" s="10">
        <v>2010</v>
      </c>
      <c r="R208" s="10"/>
    </row>
    <row r="209" spans="12:18" ht="11.25" customHeight="1">
      <c r="L209" s="22" t="s">
        <v>432</v>
      </c>
      <c r="M209" s="22" t="s">
        <v>7</v>
      </c>
      <c r="N209" s="41">
        <v>331.4</v>
      </c>
      <c r="O209" s="42" t="s">
        <v>903</v>
      </c>
      <c r="P209" s="115">
        <f t="shared" si="34"/>
        <v>1</v>
      </c>
      <c r="Q209" s="10">
        <v>2010</v>
      </c>
      <c r="R209" s="10"/>
    </row>
    <row r="210" spans="12:18" ht="11.25" customHeight="1">
      <c r="L210" s="22" t="s">
        <v>433</v>
      </c>
      <c r="M210" s="22" t="s">
        <v>8</v>
      </c>
      <c r="N210" s="41">
        <v>433.9</v>
      </c>
      <c r="O210" s="42" t="s">
        <v>903</v>
      </c>
      <c r="P210" s="115">
        <f t="shared" si="37"/>
        <v>2</v>
      </c>
      <c r="Q210" s="10">
        <v>2010</v>
      </c>
      <c r="R210" s="10"/>
    </row>
    <row r="211" spans="12:18" ht="11.25" customHeight="1">
      <c r="L211" s="22" t="s">
        <v>434</v>
      </c>
      <c r="M211" s="22" t="s">
        <v>285</v>
      </c>
      <c r="N211" s="41">
        <v>392.5</v>
      </c>
      <c r="O211" s="42" t="s">
        <v>903</v>
      </c>
      <c r="P211" s="115">
        <f t="shared" si="37"/>
        <v>2</v>
      </c>
      <c r="Q211" s="10">
        <v>2010</v>
      </c>
      <c r="R211" s="10"/>
    </row>
    <row r="212" spans="12:18" ht="11.25" customHeight="1">
      <c r="L212" s="22" t="s">
        <v>435</v>
      </c>
      <c r="M212" s="22" t="s">
        <v>9</v>
      </c>
      <c r="N212" s="41">
        <v>379.9</v>
      </c>
      <c r="O212" s="42" t="s">
        <v>903</v>
      </c>
      <c r="P212" s="115">
        <f t="shared" si="37"/>
        <v>2</v>
      </c>
      <c r="Q212" s="10">
        <v>2010</v>
      </c>
      <c r="R212" s="10"/>
    </row>
    <row r="213" spans="12:18" ht="11.25" customHeight="1">
      <c r="L213" s="22" t="s">
        <v>436</v>
      </c>
      <c r="M213" s="22" t="s">
        <v>10</v>
      </c>
      <c r="N213" s="41">
        <v>460.3</v>
      </c>
      <c r="O213" s="42" t="s">
        <v>903</v>
      </c>
      <c r="P213" s="115">
        <f>IF(N213&lt;550,3)</f>
        <v>3</v>
      </c>
      <c r="Q213" s="10">
        <v>2010</v>
      </c>
      <c r="R213" s="10"/>
    </row>
    <row r="214" spans="12:18" ht="11.25" customHeight="1">
      <c r="L214" s="22" t="s">
        <v>437</v>
      </c>
      <c r="M214" s="22" t="s">
        <v>42</v>
      </c>
      <c r="N214" s="41">
        <v>390</v>
      </c>
      <c r="O214" s="42" t="s">
        <v>903</v>
      </c>
      <c r="P214" s="115">
        <f t="shared" si="37"/>
        <v>2</v>
      </c>
      <c r="Q214" s="10">
        <v>2010</v>
      </c>
      <c r="R214" s="10"/>
    </row>
    <row r="215" spans="12:18" ht="11.25" customHeight="1">
      <c r="L215" s="22" t="s">
        <v>438</v>
      </c>
      <c r="M215" s="22" t="s">
        <v>11</v>
      </c>
      <c r="N215" s="41">
        <v>319.7</v>
      </c>
      <c r="O215" s="42" t="s">
        <v>903</v>
      </c>
      <c r="P215" s="115">
        <f t="shared" si="34"/>
        <v>1</v>
      </c>
      <c r="Q215" s="10">
        <v>2010</v>
      </c>
      <c r="R215" s="10"/>
    </row>
    <row r="216" spans="12:18" ht="11.25" customHeight="1">
      <c r="L216" s="22" t="s">
        <v>439</v>
      </c>
      <c r="M216" s="22" t="s">
        <v>43</v>
      </c>
      <c r="N216" s="41">
        <v>381.4</v>
      </c>
      <c r="O216" s="42" t="s">
        <v>903</v>
      </c>
      <c r="P216" s="115">
        <f t="shared" si="37"/>
        <v>2</v>
      </c>
      <c r="Q216" s="10">
        <v>2010</v>
      </c>
      <c r="R216" s="10"/>
    </row>
    <row r="217" spans="12:18" ht="11.25" customHeight="1">
      <c r="L217" s="22" t="s">
        <v>440</v>
      </c>
      <c r="M217" s="22" t="s">
        <v>12</v>
      </c>
      <c r="N217" s="41">
        <v>384</v>
      </c>
      <c r="O217" s="42" t="s">
        <v>903</v>
      </c>
      <c r="P217" s="115">
        <f t="shared" si="37"/>
        <v>2</v>
      </c>
      <c r="Q217" s="10">
        <v>2010</v>
      </c>
      <c r="R217" s="10"/>
    </row>
    <row r="218" spans="12:18" ht="11.25" customHeight="1">
      <c r="L218" s="22" t="s">
        <v>441</v>
      </c>
      <c r="M218" s="22" t="s">
        <v>13</v>
      </c>
      <c r="N218" s="41">
        <v>392.1</v>
      </c>
      <c r="O218" s="42" t="s">
        <v>903</v>
      </c>
      <c r="P218" s="115">
        <f t="shared" si="37"/>
        <v>2</v>
      </c>
      <c r="Q218" s="10">
        <v>2010</v>
      </c>
      <c r="R218" s="10"/>
    </row>
    <row r="219" spans="12:18" ht="11.25" customHeight="1">
      <c r="L219" s="22" t="s">
        <v>442</v>
      </c>
      <c r="M219" s="22" t="s">
        <v>14</v>
      </c>
      <c r="N219" s="41">
        <v>334.7</v>
      </c>
      <c r="O219" s="42" t="s">
        <v>903</v>
      </c>
      <c r="P219" s="115">
        <f t="shared" si="34"/>
        <v>1</v>
      </c>
      <c r="Q219" s="10">
        <v>2010</v>
      </c>
      <c r="R219" s="10"/>
    </row>
    <row r="220" spans="12:18" ht="11.25" customHeight="1">
      <c r="L220" s="22" t="s">
        <v>443</v>
      </c>
      <c r="M220" s="22" t="s">
        <v>15</v>
      </c>
      <c r="N220" s="41">
        <v>306</v>
      </c>
      <c r="O220" s="42" t="s">
        <v>903</v>
      </c>
      <c r="P220" s="115">
        <f t="shared" si="34"/>
        <v>1</v>
      </c>
      <c r="Q220" s="10">
        <v>2010</v>
      </c>
      <c r="R220" s="10"/>
    </row>
    <row r="221" spans="12:18" ht="11.25" customHeight="1">
      <c r="L221" s="22" t="s">
        <v>444</v>
      </c>
      <c r="M221" s="22" t="s">
        <v>16</v>
      </c>
      <c r="N221" s="41">
        <v>342.7</v>
      </c>
      <c r="O221" s="42" t="s">
        <v>903</v>
      </c>
      <c r="P221" s="115">
        <f t="shared" si="34"/>
        <v>1</v>
      </c>
      <c r="Q221" s="10">
        <v>2010</v>
      </c>
      <c r="R221" s="10"/>
    </row>
    <row r="222" spans="12:18" ht="11.25" customHeight="1">
      <c r="L222" s="22" t="s">
        <v>445</v>
      </c>
      <c r="M222" s="22" t="s">
        <v>17</v>
      </c>
      <c r="N222" s="41">
        <v>330.1</v>
      </c>
      <c r="O222" s="42" t="s">
        <v>903</v>
      </c>
      <c r="P222" s="115">
        <f aca="true" t="shared" si="39" ref="P222">IF(N222&lt;350,1)</f>
        <v>1</v>
      </c>
      <c r="Q222" s="10">
        <v>2010</v>
      </c>
      <c r="R222" s="10"/>
    </row>
    <row r="223" spans="16:18" ht="11.25" customHeight="1">
      <c r="P223" s="12"/>
      <c r="Q223" s="40"/>
      <c r="R223" s="40"/>
    </row>
    <row r="224" spans="16:18" ht="11.25" customHeight="1">
      <c r="P224" s="12"/>
      <c r="Q224" s="40"/>
      <c r="R224" s="40"/>
    </row>
    <row r="225" spans="16:18" ht="11.25" customHeight="1">
      <c r="P225" s="12"/>
      <c r="Q225" s="40"/>
      <c r="R225" s="40"/>
    </row>
    <row r="226" spans="16:18" ht="11.25" customHeight="1">
      <c r="P226" s="12"/>
      <c r="Q226" s="40"/>
      <c r="R226" s="40"/>
    </row>
    <row r="227" spans="16:18" ht="11.25" customHeight="1">
      <c r="P227" s="12"/>
      <c r="Q227" s="40"/>
      <c r="R227" s="40"/>
    </row>
    <row r="228" spans="16:18" ht="11.25" customHeight="1">
      <c r="P228" s="12"/>
      <c r="Q228" s="40"/>
      <c r="R228" s="40"/>
    </row>
    <row r="229" spans="16:18" ht="11.25" customHeight="1">
      <c r="P229" s="12"/>
      <c r="Q229" s="40"/>
      <c r="R229" s="40"/>
    </row>
    <row r="230" spans="16:18" ht="11.25" customHeight="1">
      <c r="P230" s="12"/>
      <c r="Q230" s="40"/>
      <c r="R230" s="40"/>
    </row>
    <row r="231" spans="16:18" ht="11.25" customHeight="1">
      <c r="P231" s="12"/>
      <c r="Q231" s="40"/>
      <c r="R231" s="40"/>
    </row>
    <row r="232" spans="16:18" ht="11.25" customHeight="1">
      <c r="P232" s="12"/>
      <c r="Q232" s="40"/>
      <c r="R232" s="40"/>
    </row>
    <row r="233" spans="16:18" ht="11.25" customHeight="1">
      <c r="P233" s="12"/>
      <c r="Q233" s="40"/>
      <c r="R233" s="40"/>
    </row>
    <row r="234" spans="16:18" ht="11.25" customHeight="1">
      <c r="P234" s="12"/>
      <c r="Q234" s="40"/>
      <c r="R234" s="40"/>
    </row>
    <row r="235" spans="16:18" ht="11.25" customHeight="1">
      <c r="P235" s="12"/>
      <c r="Q235" s="40"/>
      <c r="R235" s="40"/>
    </row>
    <row r="236" spans="16:18" ht="11.25" customHeight="1">
      <c r="P236" s="12"/>
      <c r="Q236" s="40"/>
      <c r="R236" s="40"/>
    </row>
    <row r="237" spans="16:18" ht="11.25" customHeight="1">
      <c r="P237" s="12"/>
      <c r="Q237" s="40"/>
      <c r="R237" s="40"/>
    </row>
    <row r="238" spans="16:18" ht="11.25" customHeight="1">
      <c r="P238" s="12"/>
      <c r="Q238" s="40"/>
      <c r="R238" s="40"/>
    </row>
    <row r="239" spans="16:18" ht="11.25" customHeight="1">
      <c r="P239" s="12"/>
      <c r="Q239" s="40"/>
      <c r="R239" s="40"/>
    </row>
    <row r="240" spans="16:18" ht="11.25" customHeight="1">
      <c r="P240" s="12"/>
      <c r="Q240" s="40"/>
      <c r="R240" s="40"/>
    </row>
    <row r="241" spans="16:18" ht="11.25" customHeight="1">
      <c r="P241" s="12"/>
      <c r="Q241" s="40"/>
      <c r="R241" s="40"/>
    </row>
    <row r="242" spans="16:18" ht="11.25" customHeight="1">
      <c r="P242" s="12"/>
      <c r="Q242" s="40"/>
      <c r="R242" s="40"/>
    </row>
    <row r="243" spans="16:18" ht="11.25" customHeight="1">
      <c r="P243" s="12"/>
      <c r="Q243" s="40"/>
      <c r="R243" s="40"/>
    </row>
    <row r="244" spans="3:18" ht="11.25" customHeight="1">
      <c r="C244" s="34"/>
      <c r="P244" s="12"/>
      <c r="Q244" s="40"/>
      <c r="R244" s="40"/>
    </row>
    <row r="245" spans="3:18" ht="11.25" customHeight="1">
      <c r="C245" s="34"/>
      <c r="P245" s="12"/>
      <c r="Q245" s="40"/>
      <c r="R245" s="40"/>
    </row>
    <row r="246" spans="3:18" ht="11.25" customHeight="1">
      <c r="C246" s="24"/>
      <c r="P246" s="12"/>
      <c r="Q246" s="40"/>
      <c r="R246" s="40"/>
    </row>
    <row r="247" spans="3:18" ht="11.25" customHeight="1">
      <c r="C247" s="24"/>
      <c r="P247" s="12"/>
      <c r="Q247" s="40"/>
      <c r="R247" s="40"/>
    </row>
    <row r="248" spans="3:18" ht="11.25" customHeight="1">
      <c r="C248" s="24"/>
      <c r="P248" s="12"/>
      <c r="Q248" s="40"/>
      <c r="R248" s="40"/>
    </row>
    <row r="249" spans="3:18" ht="11.25" customHeight="1">
      <c r="C249" s="24"/>
      <c r="P249" s="12"/>
      <c r="Q249" s="40"/>
      <c r="R249" s="40"/>
    </row>
    <row r="250" spans="3:18" ht="11.25" customHeight="1">
      <c r="C250" s="24"/>
      <c r="P250" s="12"/>
      <c r="Q250" s="40"/>
      <c r="R250" s="40"/>
    </row>
    <row r="251" spans="3:18" ht="11.25" customHeight="1">
      <c r="C251" s="24"/>
      <c r="P251" s="12"/>
      <c r="Q251" s="40"/>
      <c r="R251" s="40"/>
    </row>
    <row r="252" spans="3:18" ht="11.25" customHeight="1">
      <c r="C252" s="24"/>
      <c r="P252" s="12"/>
      <c r="Q252" s="40"/>
      <c r="R252" s="40"/>
    </row>
    <row r="253" spans="3:18" ht="11.25" customHeight="1">
      <c r="C253" s="24"/>
      <c r="P253" s="12"/>
      <c r="Q253" s="40"/>
      <c r="R253" s="40"/>
    </row>
    <row r="254" spans="3:18" ht="11.25" customHeight="1">
      <c r="C254" s="24"/>
      <c r="P254" s="12"/>
      <c r="Q254" s="40"/>
      <c r="R254" s="40"/>
    </row>
    <row r="255" spans="3:18" ht="11.25" customHeight="1">
      <c r="C255" s="24"/>
      <c r="P255" s="12"/>
      <c r="Q255" s="40"/>
      <c r="R255" s="40"/>
    </row>
    <row r="256" spans="3:18" ht="11.25" customHeight="1">
      <c r="C256" s="24"/>
      <c r="P256" s="12"/>
      <c r="Q256" s="40"/>
      <c r="R256" s="40"/>
    </row>
    <row r="257" spans="3:18" ht="11.25" customHeight="1">
      <c r="C257" s="24"/>
      <c r="P257" s="12"/>
      <c r="Q257" s="40"/>
      <c r="R257" s="40"/>
    </row>
    <row r="258" spans="3:18" ht="11.25" customHeight="1">
      <c r="C258" s="24"/>
      <c r="P258" s="12"/>
      <c r="Q258" s="40"/>
      <c r="R258" s="40"/>
    </row>
    <row r="259" spans="3:18" ht="11.25" customHeight="1">
      <c r="C259" s="24"/>
      <c r="P259" s="12"/>
      <c r="Q259" s="40"/>
      <c r="R259" s="40"/>
    </row>
    <row r="260" spans="16:18" ht="11.25" customHeight="1">
      <c r="P260" s="12"/>
      <c r="Q260" s="40"/>
      <c r="R260" s="40"/>
    </row>
    <row r="261" spans="16:18" ht="11.25" customHeight="1">
      <c r="P261" s="12"/>
      <c r="Q261" s="40"/>
      <c r="R261" s="40"/>
    </row>
    <row r="262" spans="16:18" ht="11.25" customHeight="1">
      <c r="P262" s="12"/>
      <c r="Q262" s="40"/>
      <c r="R262" s="40"/>
    </row>
    <row r="263" spans="16:18" ht="11.25" customHeight="1">
      <c r="P263" s="12"/>
      <c r="Q263" s="40"/>
      <c r="R263" s="40"/>
    </row>
    <row r="264" spans="16:18" ht="11.25" customHeight="1">
      <c r="P264" s="12"/>
      <c r="Q264" s="40"/>
      <c r="R264" s="40"/>
    </row>
    <row r="265" spans="16:18" ht="11.25" customHeight="1">
      <c r="P265" s="12"/>
      <c r="Q265" s="40"/>
      <c r="R265" s="40"/>
    </row>
    <row r="266" spans="16:18" ht="11.25" customHeight="1">
      <c r="P266" s="12"/>
      <c r="Q266" s="40"/>
      <c r="R266" s="40"/>
    </row>
    <row r="267" spans="16:18" ht="11.25" customHeight="1">
      <c r="P267" s="12"/>
      <c r="Q267" s="40"/>
      <c r="R267" s="40"/>
    </row>
    <row r="268" spans="16:18" ht="11.25" customHeight="1">
      <c r="P268" s="12"/>
      <c r="Q268" s="40"/>
      <c r="R268" s="40"/>
    </row>
    <row r="269" spans="16:18" ht="11.25" customHeight="1">
      <c r="P269" s="12"/>
      <c r="Q269" s="40"/>
      <c r="R269" s="40"/>
    </row>
    <row r="270" spans="16:18" ht="11.25" customHeight="1">
      <c r="P270" s="12"/>
      <c r="Q270" s="40"/>
      <c r="R270" s="40"/>
    </row>
    <row r="271" spans="16:18" ht="11.25" customHeight="1">
      <c r="P271" s="12"/>
      <c r="Q271" s="40"/>
      <c r="R271" s="40"/>
    </row>
    <row r="272" spans="16:18" ht="11.25" customHeight="1">
      <c r="P272" s="12"/>
      <c r="Q272" s="40"/>
      <c r="R272" s="40"/>
    </row>
    <row r="273" spans="16:18" ht="11.25" customHeight="1">
      <c r="P273" s="12"/>
      <c r="Q273" s="40"/>
      <c r="R273" s="40"/>
    </row>
    <row r="274" spans="16:18" ht="11.25" customHeight="1">
      <c r="P274" s="12"/>
      <c r="Q274" s="40"/>
      <c r="R274" s="40"/>
    </row>
    <row r="275" spans="16:18" ht="11.25" customHeight="1">
      <c r="P275" s="12"/>
      <c r="Q275" s="40"/>
      <c r="R275" s="40"/>
    </row>
    <row r="276" spans="16:18" ht="11.25" customHeight="1">
      <c r="P276" s="12"/>
      <c r="Q276" s="40"/>
      <c r="R276" s="40"/>
    </row>
    <row r="277" spans="16:18" ht="11.25" customHeight="1">
      <c r="P277" s="12"/>
      <c r="Q277" s="40"/>
      <c r="R277" s="40"/>
    </row>
    <row r="278" spans="16:18" ht="11.25" customHeight="1">
      <c r="P278" s="12"/>
      <c r="Q278" s="40"/>
      <c r="R278" s="40"/>
    </row>
    <row r="279" spans="16:18" ht="11.25" customHeight="1">
      <c r="P279" s="12"/>
      <c r="Q279" s="40"/>
      <c r="R279" s="40"/>
    </row>
    <row r="280" spans="16:18" ht="11.25" customHeight="1">
      <c r="P280" s="12"/>
      <c r="Q280" s="40"/>
      <c r="R280" s="40"/>
    </row>
    <row r="281" spans="16:18" ht="11.25" customHeight="1">
      <c r="P281" s="12"/>
      <c r="Q281" s="40"/>
      <c r="R281" s="40"/>
    </row>
    <row r="282" spans="16:18" ht="11.25" customHeight="1">
      <c r="P282" s="12"/>
      <c r="Q282" s="40"/>
      <c r="R282" s="40"/>
    </row>
    <row r="283" spans="16:18" ht="11.25" customHeight="1">
      <c r="P283" s="12"/>
      <c r="Q283" s="40"/>
      <c r="R283" s="40"/>
    </row>
    <row r="284" spans="17:18" ht="11.25" customHeight="1">
      <c r="Q284" s="40"/>
      <c r="R284" s="40"/>
    </row>
    <row r="285" spans="17:18" ht="11.25" customHeight="1">
      <c r="Q285" s="40"/>
      <c r="R285" s="40"/>
    </row>
    <row r="286" spans="17:18" ht="11.25" customHeight="1">
      <c r="Q286" s="40"/>
      <c r="R286" s="40"/>
    </row>
    <row r="287" spans="17:18" ht="11.25" customHeight="1">
      <c r="Q287" s="40"/>
      <c r="R287" s="40"/>
    </row>
    <row r="288" spans="17:18" ht="11.25" customHeight="1">
      <c r="Q288" s="40"/>
      <c r="R288" s="40"/>
    </row>
    <row r="289" spans="17:18" ht="11.25" customHeight="1">
      <c r="Q289" s="40"/>
      <c r="R289" s="40"/>
    </row>
    <row r="290" spans="17:18" ht="11.25" customHeight="1">
      <c r="Q290" s="40"/>
      <c r="R290" s="40"/>
    </row>
    <row r="291" spans="17:18" ht="11.25" customHeight="1">
      <c r="Q291" s="40"/>
      <c r="R291" s="40"/>
    </row>
    <row r="292" spans="17:18" ht="11.25" customHeight="1">
      <c r="Q292" s="40"/>
      <c r="R292" s="40"/>
    </row>
    <row r="293" spans="17:18" ht="11.25" customHeight="1">
      <c r="Q293" s="40"/>
      <c r="R293" s="40"/>
    </row>
    <row r="294" spans="17:18" ht="11.25" customHeight="1">
      <c r="Q294" s="40"/>
      <c r="R294" s="40"/>
    </row>
    <row r="295" spans="17:18" ht="11.25" customHeight="1">
      <c r="Q295" s="40"/>
      <c r="R295" s="40"/>
    </row>
    <row r="333" spans="17:18" ht="11.25" customHeight="1">
      <c r="Q333" s="40"/>
      <c r="R333" s="40"/>
    </row>
    <row r="334" spans="17:18" ht="11.25" customHeight="1">
      <c r="Q334" s="40"/>
      <c r="R334" s="40"/>
    </row>
    <row r="335" spans="17:18" ht="11.25" customHeight="1">
      <c r="Q335" s="40"/>
      <c r="R335" s="40"/>
    </row>
    <row r="336" spans="17:18" ht="11.25" customHeight="1">
      <c r="Q336" s="40"/>
      <c r="R336" s="40"/>
    </row>
    <row r="337" spans="17:18" ht="11.25" customHeight="1">
      <c r="Q337" s="40"/>
      <c r="R337" s="40"/>
    </row>
    <row r="338" spans="17:18" ht="11.25" customHeight="1">
      <c r="Q338" s="40"/>
      <c r="R338" s="40"/>
    </row>
    <row r="339" spans="17:18" ht="11.25" customHeight="1">
      <c r="Q339" s="40"/>
      <c r="R339" s="40"/>
    </row>
    <row r="340" spans="17:18" ht="11.25" customHeight="1">
      <c r="Q340" s="40"/>
      <c r="R340" s="40"/>
    </row>
    <row r="341" spans="17:18" ht="11.25" customHeight="1">
      <c r="Q341" s="40"/>
      <c r="R341" s="40"/>
    </row>
    <row r="342" spans="17:18" ht="11.25" customHeight="1">
      <c r="Q342" s="40"/>
      <c r="R342" s="40"/>
    </row>
    <row r="343" spans="17:18" ht="11.25" customHeight="1">
      <c r="Q343" s="40"/>
      <c r="R343" s="40"/>
    </row>
    <row r="344" spans="17:18" ht="11.25" customHeight="1">
      <c r="Q344" s="40"/>
      <c r="R344" s="40"/>
    </row>
    <row r="345" spans="17:18" ht="11.25" customHeight="1">
      <c r="Q345" s="40"/>
      <c r="R345" s="40"/>
    </row>
    <row r="346" spans="17:18" ht="11.25" customHeight="1">
      <c r="Q346" s="40"/>
      <c r="R346" s="40"/>
    </row>
    <row r="347" spans="17:18" ht="11.25" customHeight="1">
      <c r="Q347" s="40"/>
      <c r="R347" s="40"/>
    </row>
    <row r="348" spans="17:18" ht="11.25" customHeight="1">
      <c r="Q348" s="40"/>
      <c r="R348" s="40"/>
    </row>
    <row r="349" spans="17:18" ht="11.25" customHeight="1">
      <c r="Q349" s="40"/>
      <c r="R349" s="40"/>
    </row>
    <row r="350" spans="17:18" ht="11.25" customHeight="1">
      <c r="Q350" s="40"/>
      <c r="R350" s="40"/>
    </row>
    <row r="351" spans="17:18" ht="11.25" customHeight="1">
      <c r="Q351" s="40"/>
      <c r="R351" s="40"/>
    </row>
    <row r="352" spans="17:18" ht="11.25" customHeight="1">
      <c r="Q352" s="40"/>
      <c r="R352" s="40"/>
    </row>
    <row r="353" spans="17:18" ht="11.25" customHeight="1">
      <c r="Q353" s="40"/>
      <c r="R353" s="40"/>
    </row>
    <row r="354" spans="17:18" ht="11.25" customHeight="1">
      <c r="Q354" s="40"/>
      <c r="R354" s="40"/>
    </row>
    <row r="355" spans="17:18" ht="11.25" customHeight="1">
      <c r="Q355" s="40"/>
      <c r="R355" s="40"/>
    </row>
    <row r="356" spans="17:18" ht="11.25" customHeight="1">
      <c r="Q356" s="40"/>
      <c r="R356" s="40"/>
    </row>
    <row r="357" spans="17:18" ht="11.25" customHeight="1">
      <c r="Q357" s="40"/>
      <c r="R357" s="40"/>
    </row>
    <row r="358" spans="17:18" ht="11.25" customHeight="1">
      <c r="Q358" s="40"/>
      <c r="R358" s="40"/>
    </row>
    <row r="359" spans="17:18" ht="11.25" customHeight="1">
      <c r="Q359" s="40"/>
      <c r="R359" s="40"/>
    </row>
    <row r="360" spans="17:18" ht="11.25" customHeight="1">
      <c r="Q360" s="40"/>
      <c r="R360" s="40"/>
    </row>
    <row r="361" spans="17:18" ht="11.25" customHeight="1">
      <c r="Q361" s="40"/>
      <c r="R361" s="40"/>
    </row>
    <row r="362" spans="17:18" ht="11.25" customHeight="1">
      <c r="Q362" s="40"/>
      <c r="R362" s="40"/>
    </row>
    <row r="363" spans="17:18" ht="11.25" customHeight="1">
      <c r="Q363" s="40"/>
      <c r="R363" s="40"/>
    </row>
    <row r="364" spans="17:18" ht="11.25" customHeight="1">
      <c r="Q364" s="40"/>
      <c r="R364" s="40"/>
    </row>
    <row r="365" spans="17:18" ht="11.25" customHeight="1">
      <c r="Q365" s="40"/>
      <c r="R365" s="40"/>
    </row>
    <row r="366" spans="17:18" ht="11.25" customHeight="1">
      <c r="Q366" s="40"/>
      <c r="R366" s="40"/>
    </row>
    <row r="367" spans="17:18" ht="11.25" customHeight="1">
      <c r="Q367" s="40"/>
      <c r="R367" s="40"/>
    </row>
    <row r="368" spans="17:18" ht="11.25" customHeight="1">
      <c r="Q368" s="40"/>
      <c r="R368" s="40"/>
    </row>
    <row r="369" spans="17:18" ht="11.25" customHeight="1">
      <c r="Q369" s="40"/>
      <c r="R369" s="40"/>
    </row>
    <row r="370" spans="17:18" ht="11.25" customHeight="1">
      <c r="Q370" s="40"/>
      <c r="R370" s="40"/>
    </row>
    <row r="371" spans="17:18" ht="11.25" customHeight="1">
      <c r="Q371" s="40"/>
      <c r="R371" s="40"/>
    </row>
    <row r="372" spans="17:18" ht="11.25" customHeight="1">
      <c r="Q372" s="40"/>
      <c r="R372" s="40"/>
    </row>
    <row r="373" spans="17:18" ht="11.25" customHeight="1">
      <c r="Q373" s="40"/>
      <c r="R373" s="40"/>
    </row>
    <row r="374" spans="17:18" ht="11.25" customHeight="1">
      <c r="Q374" s="40"/>
      <c r="R374" s="40"/>
    </row>
    <row r="375" spans="17:18" ht="11.25" customHeight="1">
      <c r="Q375" s="40"/>
      <c r="R375" s="40"/>
    </row>
    <row r="376" spans="17:18" ht="11.25" customHeight="1">
      <c r="Q376" s="40"/>
      <c r="R376" s="40"/>
    </row>
    <row r="377" spans="17:18" ht="11.25" customHeight="1">
      <c r="Q377" s="40"/>
      <c r="R377" s="40"/>
    </row>
    <row r="378" spans="17:18" ht="11.25" customHeight="1">
      <c r="Q378" s="40"/>
      <c r="R378" s="40"/>
    </row>
    <row r="379" spans="17:18" ht="11.25" customHeight="1">
      <c r="Q379" s="40"/>
      <c r="R379" s="40"/>
    </row>
    <row r="380" spans="17:18" ht="11.25" customHeight="1">
      <c r="Q380" s="40"/>
      <c r="R380" s="40"/>
    </row>
    <row r="381" spans="17:18" ht="11.25" customHeight="1">
      <c r="Q381" s="40"/>
      <c r="R381" s="40"/>
    </row>
    <row r="382" spans="17:18" ht="11.25" customHeight="1">
      <c r="Q382" s="40"/>
      <c r="R382" s="40"/>
    </row>
    <row r="383" spans="17:18" ht="11.25" customHeight="1">
      <c r="Q383" s="40"/>
      <c r="R383" s="40"/>
    </row>
    <row r="384" spans="17:18" ht="11.25" customHeight="1">
      <c r="Q384" s="40"/>
      <c r="R384" s="40"/>
    </row>
    <row r="385" spans="17:18" ht="11.25" customHeight="1">
      <c r="Q385" s="40"/>
      <c r="R385" s="40"/>
    </row>
    <row r="386" spans="17:18" ht="11.25" customHeight="1">
      <c r="Q386" s="40"/>
      <c r="R386" s="40"/>
    </row>
    <row r="387" spans="17:18" ht="11.25" customHeight="1">
      <c r="Q387" s="40"/>
      <c r="R387" s="40"/>
    </row>
    <row r="388" spans="17:18" ht="11.25" customHeight="1">
      <c r="Q388" s="40"/>
      <c r="R388" s="40"/>
    </row>
    <row r="389" spans="17:18" ht="11.25" customHeight="1">
      <c r="Q389" s="40"/>
      <c r="R389" s="40"/>
    </row>
    <row r="390" spans="17:18" ht="11.25" customHeight="1">
      <c r="Q390" s="40"/>
      <c r="R390" s="40"/>
    </row>
    <row r="391" spans="17:18" ht="11.25" customHeight="1">
      <c r="Q391" s="40"/>
      <c r="R391" s="40"/>
    </row>
    <row r="392" spans="17:18" ht="11.25" customHeight="1">
      <c r="Q392" s="40"/>
      <c r="R392" s="40"/>
    </row>
    <row r="393" spans="17:18" ht="11.25" customHeight="1">
      <c r="Q393" s="40"/>
      <c r="R393" s="40"/>
    </row>
    <row r="394" spans="17:18" ht="11.25" customHeight="1">
      <c r="Q394" s="40"/>
      <c r="R394" s="40"/>
    </row>
    <row r="395" spans="17:18" ht="11.25" customHeight="1">
      <c r="Q395" s="40"/>
      <c r="R395" s="40"/>
    </row>
    <row r="396" spans="17:18" ht="11.25" customHeight="1">
      <c r="Q396" s="40"/>
      <c r="R396" s="40"/>
    </row>
    <row r="397" spans="17:18" ht="11.25" customHeight="1">
      <c r="Q397" s="40"/>
      <c r="R397" s="40"/>
    </row>
    <row r="398" spans="17:18" ht="11.25" customHeight="1">
      <c r="Q398" s="40"/>
      <c r="R398" s="40"/>
    </row>
    <row r="399" spans="17:18" ht="11.25" customHeight="1">
      <c r="Q399" s="40"/>
      <c r="R399" s="40"/>
    </row>
    <row r="400" spans="17:18" ht="11.25" customHeight="1">
      <c r="Q400" s="40"/>
      <c r="R400" s="40"/>
    </row>
    <row r="401" spans="17:18" ht="11.25" customHeight="1">
      <c r="Q401" s="40"/>
      <c r="R401" s="40"/>
    </row>
    <row r="402" spans="17:18" ht="11.25" customHeight="1">
      <c r="Q402" s="40"/>
      <c r="R402" s="40"/>
    </row>
    <row r="403" spans="17:18" ht="11.25" customHeight="1">
      <c r="Q403" s="40"/>
      <c r="R403" s="40"/>
    </row>
    <row r="404" spans="17:18" ht="11.25" customHeight="1">
      <c r="Q404" s="40"/>
      <c r="R404" s="40"/>
    </row>
    <row r="405" spans="17:18" ht="11.25" customHeight="1">
      <c r="Q405" s="40"/>
      <c r="R405" s="40"/>
    </row>
    <row r="406" spans="17:18" ht="11.25" customHeight="1">
      <c r="Q406" s="40"/>
      <c r="R406" s="40"/>
    </row>
    <row r="407" spans="17:18" ht="11.25" customHeight="1">
      <c r="Q407" s="40"/>
      <c r="R407" s="40"/>
    </row>
    <row r="408" spans="17:18" ht="11.25" customHeight="1">
      <c r="Q408" s="40"/>
      <c r="R408" s="40"/>
    </row>
    <row r="409" spans="17:18" ht="11.25" customHeight="1">
      <c r="Q409" s="40"/>
      <c r="R409" s="40"/>
    </row>
    <row r="410" spans="17:18" ht="11.25" customHeight="1">
      <c r="Q410" s="40"/>
      <c r="R410" s="40"/>
    </row>
    <row r="411" spans="17:18" ht="11.25" customHeight="1">
      <c r="Q411" s="40"/>
      <c r="R411" s="40"/>
    </row>
    <row r="412" spans="17:18" ht="11.25" customHeight="1">
      <c r="Q412" s="40"/>
      <c r="R412" s="40"/>
    </row>
    <row r="413" spans="17:18" ht="11.25" customHeight="1">
      <c r="Q413" s="40"/>
      <c r="R413" s="40"/>
    </row>
    <row r="414" spans="17:18" ht="11.25" customHeight="1">
      <c r="Q414" s="40"/>
      <c r="R414" s="40"/>
    </row>
    <row r="415" spans="17:18" ht="11.25" customHeight="1">
      <c r="Q415" s="40"/>
      <c r="R415" s="40"/>
    </row>
    <row r="416" spans="17:18" ht="11.25" customHeight="1">
      <c r="Q416" s="40"/>
      <c r="R416" s="40"/>
    </row>
    <row r="417" spans="17:18" ht="11.25" customHeight="1">
      <c r="Q417" s="40"/>
      <c r="R417" s="40"/>
    </row>
    <row r="418" spans="17:18" ht="11.25" customHeight="1">
      <c r="Q418" s="40"/>
      <c r="R418" s="40"/>
    </row>
    <row r="419" spans="17:18" ht="11.25" customHeight="1">
      <c r="Q419" s="40"/>
      <c r="R419" s="40"/>
    </row>
    <row r="420" spans="17:18" ht="11.25" customHeight="1">
      <c r="Q420" s="40"/>
      <c r="R420" s="40"/>
    </row>
    <row r="421" spans="17:18" ht="11.25" customHeight="1">
      <c r="Q421" s="40"/>
      <c r="R421" s="40"/>
    </row>
    <row r="422" spans="17:18" ht="11.25" customHeight="1">
      <c r="Q422" s="40"/>
      <c r="R422" s="40"/>
    </row>
    <row r="423" spans="17:18" ht="11.25" customHeight="1">
      <c r="Q423" s="40"/>
      <c r="R423" s="40"/>
    </row>
    <row r="424" spans="17:18" ht="11.25" customHeight="1">
      <c r="Q424" s="40"/>
      <c r="R424" s="40"/>
    </row>
    <row r="425" spans="17:18" ht="11.25" customHeight="1">
      <c r="Q425" s="40"/>
      <c r="R425" s="40"/>
    </row>
    <row r="426" spans="17:18" ht="11.25" customHeight="1">
      <c r="Q426" s="40"/>
      <c r="R426" s="40"/>
    </row>
    <row r="427" spans="17:18" ht="11.25" customHeight="1">
      <c r="Q427" s="40"/>
      <c r="R427" s="40"/>
    </row>
    <row r="428" spans="17:18" ht="11.25" customHeight="1">
      <c r="Q428" s="40"/>
      <c r="R428" s="40"/>
    </row>
    <row r="429" spans="17:18" ht="11.25" customHeight="1">
      <c r="Q429" s="40"/>
      <c r="R429" s="40"/>
    </row>
    <row r="430" spans="17:18" ht="11.25" customHeight="1">
      <c r="Q430" s="40"/>
      <c r="R430" s="40"/>
    </row>
    <row r="431" spans="17:18" ht="11.25" customHeight="1">
      <c r="Q431" s="40"/>
      <c r="R431" s="40"/>
    </row>
    <row r="432" spans="17:18" ht="11.25" customHeight="1">
      <c r="Q432" s="40"/>
      <c r="R432" s="40"/>
    </row>
    <row r="433" spans="17:18" ht="11.25" customHeight="1">
      <c r="Q433" s="40"/>
      <c r="R433" s="40"/>
    </row>
    <row r="434" spans="17:18" ht="11.25" customHeight="1">
      <c r="Q434" s="40"/>
      <c r="R434" s="40"/>
    </row>
    <row r="435" spans="17:18" ht="11.25" customHeight="1">
      <c r="Q435" s="40"/>
      <c r="R435" s="40"/>
    </row>
    <row r="436" spans="17:18" ht="11.25" customHeight="1">
      <c r="Q436" s="40"/>
      <c r="R436" s="40"/>
    </row>
    <row r="437" spans="17:18" ht="11.25" customHeight="1">
      <c r="Q437" s="40"/>
      <c r="R437" s="40"/>
    </row>
    <row r="438" spans="17:18" ht="11.25" customHeight="1">
      <c r="Q438" s="40"/>
      <c r="R438" s="40"/>
    </row>
    <row r="439" spans="17:18" ht="11.25" customHeight="1">
      <c r="Q439" s="40"/>
      <c r="R439" s="40"/>
    </row>
    <row r="440" spans="17:18" ht="11.25" customHeight="1">
      <c r="Q440" s="40"/>
      <c r="R440" s="40"/>
    </row>
    <row r="441" spans="17:18" ht="11.25" customHeight="1">
      <c r="Q441" s="40"/>
      <c r="R441" s="40"/>
    </row>
    <row r="442" spans="17:18" ht="11.25" customHeight="1">
      <c r="Q442" s="40"/>
      <c r="R442" s="40"/>
    </row>
    <row r="443" spans="17:18" ht="11.25" customHeight="1">
      <c r="Q443" s="40"/>
      <c r="R443" s="40"/>
    </row>
    <row r="444" spans="17:18" ht="11.25" customHeight="1">
      <c r="Q444" s="40"/>
      <c r="R444" s="40"/>
    </row>
    <row r="445" spans="17:18" ht="11.25" customHeight="1">
      <c r="Q445" s="40"/>
      <c r="R445" s="40"/>
    </row>
    <row r="446" spans="17:18" ht="11.25" customHeight="1">
      <c r="Q446" s="40"/>
      <c r="R446" s="40"/>
    </row>
    <row r="447" spans="17:18" ht="11.25" customHeight="1">
      <c r="Q447" s="40"/>
      <c r="R447" s="40"/>
    </row>
    <row r="448" spans="17:18" ht="11.25" customHeight="1">
      <c r="Q448" s="40"/>
      <c r="R448" s="40"/>
    </row>
    <row r="449" spans="17:18" ht="11.25" customHeight="1">
      <c r="Q449" s="40"/>
      <c r="R449" s="40"/>
    </row>
    <row r="450" spans="17:18" ht="11.25" customHeight="1">
      <c r="Q450" s="40"/>
      <c r="R450" s="40"/>
    </row>
    <row r="451" spans="17:18" ht="11.25" customHeight="1">
      <c r="Q451" s="40"/>
      <c r="R451" s="40"/>
    </row>
    <row r="452" spans="17:18" ht="11.25" customHeight="1">
      <c r="Q452" s="40"/>
      <c r="R452" s="40"/>
    </row>
    <row r="453" spans="17:18" ht="11.25" customHeight="1">
      <c r="Q453" s="40"/>
      <c r="R453" s="40"/>
    </row>
    <row r="454" spans="17:18" ht="11.25" customHeight="1">
      <c r="Q454" s="40"/>
      <c r="R454" s="40"/>
    </row>
    <row r="455" spans="17:18" ht="11.25" customHeight="1">
      <c r="Q455" s="40"/>
      <c r="R455" s="40"/>
    </row>
    <row r="456" spans="17:18" ht="11.25" customHeight="1">
      <c r="Q456" s="40"/>
      <c r="R456" s="40"/>
    </row>
    <row r="457" spans="17:18" ht="11.25" customHeight="1">
      <c r="Q457" s="40"/>
      <c r="R457" s="40"/>
    </row>
    <row r="458" spans="17:18" ht="11.25" customHeight="1">
      <c r="Q458" s="40"/>
      <c r="R458" s="40"/>
    </row>
    <row r="459" spans="17:18" ht="11.25" customHeight="1">
      <c r="Q459" s="40"/>
      <c r="R459" s="40"/>
    </row>
    <row r="460" spans="17:18" ht="11.25" customHeight="1">
      <c r="Q460" s="40"/>
      <c r="R460" s="40"/>
    </row>
    <row r="461" spans="17:18" ht="11.25" customHeight="1">
      <c r="Q461" s="40"/>
      <c r="R461" s="40"/>
    </row>
    <row r="462" spans="17:18" ht="11.25" customHeight="1">
      <c r="Q462" s="40"/>
      <c r="R462" s="40"/>
    </row>
    <row r="463" spans="17:18" ht="11.25" customHeight="1">
      <c r="Q463" s="40"/>
      <c r="R463" s="40"/>
    </row>
    <row r="464" spans="17:18" ht="11.25" customHeight="1">
      <c r="Q464" s="40"/>
      <c r="R464" s="40"/>
    </row>
    <row r="465" spans="17:18" ht="11.25" customHeight="1">
      <c r="Q465" s="40"/>
      <c r="R465" s="40"/>
    </row>
    <row r="466" spans="17:18" ht="11.25" customHeight="1">
      <c r="Q466" s="40"/>
      <c r="R466" s="40"/>
    </row>
    <row r="467" spans="17:18" ht="11.25" customHeight="1">
      <c r="Q467" s="40"/>
      <c r="R467" s="40"/>
    </row>
    <row r="468" spans="17:18" ht="11.25" customHeight="1">
      <c r="Q468" s="40"/>
      <c r="R468" s="40"/>
    </row>
    <row r="469" spans="17:18" ht="11.25" customHeight="1">
      <c r="Q469" s="40"/>
      <c r="R469" s="40"/>
    </row>
    <row r="470" spans="17:18" ht="11.25" customHeight="1">
      <c r="Q470" s="40"/>
      <c r="R470" s="40"/>
    </row>
    <row r="471" spans="17:18" ht="11.25" customHeight="1">
      <c r="Q471" s="40"/>
      <c r="R471" s="40"/>
    </row>
    <row r="472" spans="17:18" ht="11.25" customHeight="1">
      <c r="Q472" s="40"/>
      <c r="R472" s="40"/>
    </row>
    <row r="473" spans="17:18" ht="11.25" customHeight="1">
      <c r="Q473" s="40"/>
      <c r="R473" s="40"/>
    </row>
    <row r="474" spans="17:18" ht="11.25" customHeight="1">
      <c r="Q474" s="40"/>
      <c r="R474" s="40"/>
    </row>
    <row r="475" spans="17:18" ht="11.25" customHeight="1">
      <c r="Q475" s="40"/>
      <c r="R475" s="40"/>
    </row>
    <row r="476" spans="17:18" ht="11.25" customHeight="1">
      <c r="Q476" s="40"/>
      <c r="R476" s="40"/>
    </row>
    <row r="477" spans="17:18" ht="11.25" customHeight="1">
      <c r="Q477" s="40"/>
      <c r="R477" s="40"/>
    </row>
    <row r="478" spans="17:18" ht="11.25" customHeight="1">
      <c r="Q478" s="40"/>
      <c r="R478" s="40"/>
    </row>
    <row r="479" spans="17:18" ht="11.25" customHeight="1">
      <c r="Q479" s="40"/>
      <c r="R479" s="40"/>
    </row>
    <row r="480" spans="17:18" ht="11.25" customHeight="1">
      <c r="Q480" s="40"/>
      <c r="R480" s="40"/>
    </row>
    <row r="481" spans="17:18" ht="11.25" customHeight="1">
      <c r="Q481" s="40"/>
      <c r="R481" s="40"/>
    </row>
    <row r="482" spans="17:18" ht="11.25" customHeight="1">
      <c r="Q482" s="40"/>
      <c r="R482" s="40"/>
    </row>
    <row r="483" spans="17:18" ht="11.25" customHeight="1">
      <c r="Q483" s="40"/>
      <c r="R483" s="40"/>
    </row>
    <row r="484" spans="17:18" ht="11.25" customHeight="1">
      <c r="Q484" s="40"/>
      <c r="R484" s="40"/>
    </row>
    <row r="485" spans="17:18" ht="11.25" customHeight="1">
      <c r="Q485" s="40"/>
      <c r="R485" s="40"/>
    </row>
    <row r="486" spans="17:18" ht="11.25" customHeight="1">
      <c r="Q486" s="40"/>
      <c r="R486" s="40"/>
    </row>
    <row r="487" spans="17:18" ht="11.25" customHeight="1">
      <c r="Q487" s="40"/>
      <c r="R487" s="40"/>
    </row>
    <row r="488" spans="17:18" ht="11.25" customHeight="1">
      <c r="Q488" s="40"/>
      <c r="R488" s="40"/>
    </row>
    <row r="489" spans="17:18" ht="11.25" customHeight="1">
      <c r="Q489" s="40"/>
      <c r="R489" s="40"/>
    </row>
    <row r="490" spans="17:18" ht="11.25" customHeight="1">
      <c r="Q490" s="40"/>
      <c r="R490" s="40"/>
    </row>
    <row r="491" spans="17:18" ht="11.25" customHeight="1">
      <c r="Q491" s="40"/>
      <c r="R491" s="40"/>
    </row>
    <row r="492" spans="17:18" ht="11.25" customHeight="1">
      <c r="Q492" s="40"/>
      <c r="R492" s="40"/>
    </row>
    <row r="493" spans="17:18" ht="11.25" customHeight="1">
      <c r="Q493" s="40"/>
      <c r="R493" s="40"/>
    </row>
    <row r="494" spans="17:18" ht="11.25" customHeight="1">
      <c r="Q494" s="40"/>
      <c r="R494" s="40"/>
    </row>
    <row r="495" spans="17:18" ht="11.25" customHeight="1">
      <c r="Q495" s="40"/>
      <c r="R495" s="40"/>
    </row>
    <row r="496" spans="17:18" ht="11.25" customHeight="1">
      <c r="Q496" s="40"/>
      <c r="R496" s="40"/>
    </row>
    <row r="497" spans="17:18" ht="11.25" customHeight="1">
      <c r="Q497" s="40"/>
      <c r="R497" s="40"/>
    </row>
    <row r="498" spans="17:18" ht="11.25" customHeight="1">
      <c r="Q498" s="40"/>
      <c r="R498" s="40"/>
    </row>
    <row r="499" spans="17:18" ht="11.25" customHeight="1">
      <c r="Q499" s="40"/>
      <c r="R499" s="40"/>
    </row>
    <row r="500" spans="17:18" ht="11.25" customHeight="1">
      <c r="Q500" s="40"/>
      <c r="R500" s="40"/>
    </row>
    <row r="501" spans="17:18" ht="11.25" customHeight="1">
      <c r="Q501" s="40"/>
      <c r="R501" s="40"/>
    </row>
    <row r="502" spans="17:18" ht="11.25" customHeight="1">
      <c r="Q502" s="40"/>
      <c r="R502" s="40"/>
    </row>
    <row r="503" spans="17:18" ht="11.25" customHeight="1">
      <c r="Q503" s="40"/>
      <c r="R503" s="40"/>
    </row>
    <row r="504" spans="17:18" ht="11.25" customHeight="1">
      <c r="Q504" s="40"/>
      <c r="R504" s="40"/>
    </row>
    <row r="505" spans="17:18" ht="11.25" customHeight="1">
      <c r="Q505" s="40"/>
      <c r="R505" s="40"/>
    </row>
    <row r="506" spans="17:18" ht="11.25" customHeight="1">
      <c r="Q506" s="40"/>
      <c r="R506" s="40"/>
    </row>
    <row r="507" spans="17:18" ht="11.25" customHeight="1">
      <c r="Q507" s="40"/>
      <c r="R507" s="40"/>
    </row>
    <row r="508" spans="17:18" ht="11.25" customHeight="1">
      <c r="Q508" s="40"/>
      <c r="R508" s="40"/>
    </row>
    <row r="509" spans="17:18" ht="11.25" customHeight="1">
      <c r="Q509" s="40"/>
      <c r="R509" s="40"/>
    </row>
    <row r="510" spans="17:18" ht="11.25" customHeight="1">
      <c r="Q510" s="40"/>
      <c r="R510" s="40"/>
    </row>
    <row r="511" spans="17:18" ht="11.25" customHeight="1">
      <c r="Q511" s="40"/>
      <c r="R511" s="40"/>
    </row>
    <row r="512" spans="17:18" ht="11.25" customHeight="1">
      <c r="Q512" s="40"/>
      <c r="R512" s="40"/>
    </row>
    <row r="513" spans="17:18" ht="11.25" customHeight="1">
      <c r="Q513" s="40"/>
      <c r="R513" s="40"/>
    </row>
    <row r="514" spans="17:18" ht="11.25" customHeight="1">
      <c r="Q514" s="40"/>
      <c r="R514" s="40"/>
    </row>
    <row r="515" spans="17:18" ht="11.25" customHeight="1">
      <c r="Q515" s="40"/>
      <c r="R515" s="40"/>
    </row>
    <row r="516" spans="17:18" ht="11.25" customHeight="1">
      <c r="Q516" s="40"/>
      <c r="R516" s="40"/>
    </row>
    <row r="517" spans="17:18" ht="11.25" customHeight="1">
      <c r="Q517" s="40"/>
      <c r="R517" s="40"/>
    </row>
    <row r="518" spans="17:18" ht="11.25" customHeight="1">
      <c r="Q518" s="40"/>
      <c r="R518" s="40"/>
    </row>
    <row r="519" spans="17:18" ht="11.25" customHeight="1">
      <c r="Q519" s="40"/>
      <c r="R519" s="40"/>
    </row>
    <row r="520" spans="17:18" ht="11.25" customHeight="1">
      <c r="Q520" s="40"/>
      <c r="R520" s="40"/>
    </row>
    <row r="521" spans="17:18" ht="11.25" customHeight="1">
      <c r="Q521" s="40"/>
      <c r="R521" s="40"/>
    </row>
    <row r="522" spans="17:18" ht="11.25" customHeight="1">
      <c r="Q522" s="40"/>
      <c r="R522" s="40"/>
    </row>
    <row r="523" spans="17:18" ht="11.25" customHeight="1">
      <c r="Q523" s="40"/>
      <c r="R523" s="40"/>
    </row>
    <row r="524" spans="17:18" ht="11.25" customHeight="1">
      <c r="Q524" s="40"/>
      <c r="R524" s="40"/>
    </row>
    <row r="525" spans="17:18" ht="11.25" customHeight="1">
      <c r="Q525" s="40"/>
      <c r="R525" s="40"/>
    </row>
    <row r="526" spans="17:18" ht="11.25" customHeight="1">
      <c r="Q526" s="40"/>
      <c r="R526" s="40"/>
    </row>
    <row r="527" spans="17:18" ht="11.25" customHeight="1">
      <c r="Q527" s="40"/>
      <c r="R527" s="40"/>
    </row>
    <row r="528" spans="17:18" ht="11.25" customHeight="1">
      <c r="Q528" s="40"/>
      <c r="R528" s="40"/>
    </row>
    <row r="529" spans="17:18" ht="11.25" customHeight="1">
      <c r="Q529" s="40"/>
      <c r="R529" s="40"/>
    </row>
    <row r="530" spans="17:18" ht="11.25" customHeight="1">
      <c r="Q530" s="40"/>
      <c r="R530" s="40"/>
    </row>
    <row r="531" spans="17:18" ht="11.25" customHeight="1">
      <c r="Q531" s="40"/>
      <c r="R531" s="40"/>
    </row>
    <row r="532" spans="17:18" ht="11.25" customHeight="1">
      <c r="Q532" s="40"/>
      <c r="R532" s="40"/>
    </row>
    <row r="533" spans="17:18" ht="11.25" customHeight="1">
      <c r="Q533" s="40"/>
      <c r="R533" s="40"/>
    </row>
    <row r="534" spans="17:18" ht="11.25" customHeight="1">
      <c r="Q534" s="40"/>
      <c r="R534" s="40"/>
    </row>
    <row r="535" spans="17:18" ht="11.25" customHeight="1">
      <c r="Q535" s="40"/>
      <c r="R535" s="40"/>
    </row>
    <row r="536" spans="17:18" ht="11.25" customHeight="1">
      <c r="Q536" s="40"/>
      <c r="R536" s="40"/>
    </row>
    <row r="537" spans="17:18" ht="11.25" customHeight="1">
      <c r="Q537" s="40"/>
      <c r="R537" s="40"/>
    </row>
    <row r="538" spans="17:18" ht="11.25" customHeight="1">
      <c r="Q538" s="40"/>
      <c r="R538" s="40"/>
    </row>
    <row r="539" spans="17:18" ht="11.25" customHeight="1">
      <c r="Q539" s="40"/>
      <c r="R539" s="40"/>
    </row>
    <row r="540" spans="17:18" ht="11.25" customHeight="1">
      <c r="Q540" s="40"/>
      <c r="R540" s="40"/>
    </row>
    <row r="541" spans="17:18" ht="11.25" customHeight="1">
      <c r="Q541" s="40"/>
      <c r="R541" s="40"/>
    </row>
    <row r="542" spans="17:18" ht="11.25" customHeight="1">
      <c r="Q542" s="40"/>
      <c r="R542" s="40"/>
    </row>
    <row r="543" spans="17:18" ht="11.25" customHeight="1">
      <c r="Q543" s="40"/>
      <c r="R543" s="40"/>
    </row>
    <row r="544" spans="17:18" ht="11.25" customHeight="1">
      <c r="Q544" s="40"/>
      <c r="R544" s="40"/>
    </row>
    <row r="545" spans="17:18" ht="11.25" customHeight="1">
      <c r="Q545" s="40"/>
      <c r="R545" s="40"/>
    </row>
    <row r="546" spans="17:18" ht="11.25" customHeight="1">
      <c r="Q546" s="40"/>
      <c r="R546" s="40"/>
    </row>
    <row r="547" spans="17:18" ht="11.25" customHeight="1">
      <c r="Q547" s="40"/>
      <c r="R547" s="40"/>
    </row>
    <row r="548" spans="17:18" ht="11.25" customHeight="1">
      <c r="Q548" s="40"/>
      <c r="R548" s="40"/>
    </row>
    <row r="549" spans="17:18" ht="11.25" customHeight="1">
      <c r="Q549" s="40"/>
      <c r="R549" s="40"/>
    </row>
    <row r="550" spans="17:18" ht="11.25" customHeight="1">
      <c r="Q550" s="40"/>
      <c r="R550" s="40"/>
    </row>
    <row r="551" spans="17:18" ht="11.25" customHeight="1">
      <c r="Q551" s="40"/>
      <c r="R551" s="40"/>
    </row>
    <row r="552" spans="17:18" ht="11.25" customHeight="1">
      <c r="Q552" s="40"/>
      <c r="R552" s="40"/>
    </row>
    <row r="553" spans="17:18" ht="11.25" customHeight="1">
      <c r="Q553" s="40"/>
      <c r="R553" s="40"/>
    </row>
    <row r="554" spans="17:18" ht="11.25" customHeight="1">
      <c r="Q554" s="40"/>
      <c r="R554" s="40"/>
    </row>
    <row r="555" spans="17:18" ht="11.25" customHeight="1">
      <c r="Q555" s="40"/>
      <c r="R555" s="40"/>
    </row>
    <row r="556" spans="17:18" ht="11.25" customHeight="1">
      <c r="Q556" s="40"/>
      <c r="R556" s="40"/>
    </row>
    <row r="557" spans="17:18" ht="11.25" customHeight="1">
      <c r="Q557" s="40"/>
      <c r="R557" s="40"/>
    </row>
    <row r="558" spans="17:18" ht="11.25" customHeight="1">
      <c r="Q558" s="40"/>
      <c r="R558" s="40"/>
    </row>
    <row r="559" spans="17:18" ht="11.25" customHeight="1">
      <c r="Q559" s="40"/>
      <c r="R559" s="40"/>
    </row>
    <row r="560" spans="17:18" ht="11.25" customHeight="1">
      <c r="Q560" s="40"/>
      <c r="R560" s="40"/>
    </row>
    <row r="561" spans="17:18" ht="11.25" customHeight="1">
      <c r="Q561" s="40"/>
      <c r="R561" s="40"/>
    </row>
    <row r="562" spans="17:18" ht="11.25" customHeight="1">
      <c r="Q562" s="40"/>
      <c r="R562" s="40"/>
    </row>
    <row r="563" spans="17:18" ht="11.25" customHeight="1">
      <c r="Q563" s="40"/>
      <c r="R563" s="40"/>
    </row>
    <row r="564" spans="17:18" ht="11.25" customHeight="1">
      <c r="Q564" s="40"/>
      <c r="R564" s="40"/>
    </row>
    <row r="565" spans="17:18" ht="11.25" customHeight="1">
      <c r="Q565" s="40"/>
      <c r="R565" s="40"/>
    </row>
    <row r="566" spans="17:18" ht="11.25" customHeight="1">
      <c r="Q566" s="40"/>
      <c r="R566" s="40"/>
    </row>
    <row r="567" spans="17:18" ht="11.25" customHeight="1">
      <c r="Q567" s="40"/>
      <c r="R567" s="40"/>
    </row>
    <row r="568" spans="17:18" ht="11.25" customHeight="1">
      <c r="Q568" s="40"/>
      <c r="R568" s="40"/>
    </row>
    <row r="569" spans="17:18" ht="11.25" customHeight="1">
      <c r="Q569" s="40"/>
      <c r="R569" s="40"/>
    </row>
    <row r="570" spans="17:18" ht="11.25" customHeight="1">
      <c r="Q570" s="40"/>
      <c r="R570" s="40"/>
    </row>
    <row r="571" spans="17:18" ht="11.25" customHeight="1">
      <c r="Q571" s="40"/>
      <c r="R571" s="40"/>
    </row>
    <row r="572" spans="17:18" ht="11.25" customHeight="1">
      <c r="Q572" s="40"/>
      <c r="R572" s="40"/>
    </row>
    <row r="573" spans="17:18" ht="11.25" customHeight="1">
      <c r="Q573" s="40"/>
      <c r="R573" s="40"/>
    </row>
    <row r="574" spans="17:18" ht="11.25" customHeight="1">
      <c r="Q574" s="40"/>
      <c r="R574" s="40"/>
    </row>
    <row r="575" spans="17:18" ht="11.25" customHeight="1">
      <c r="Q575" s="40"/>
      <c r="R575" s="40"/>
    </row>
    <row r="576" spans="17:18" ht="11.25" customHeight="1">
      <c r="Q576" s="40"/>
      <c r="R576" s="40"/>
    </row>
    <row r="577" spans="17:18" ht="11.25" customHeight="1">
      <c r="Q577" s="40"/>
      <c r="R577" s="40"/>
    </row>
    <row r="578" spans="17:18" ht="11.25" customHeight="1">
      <c r="Q578" s="40"/>
      <c r="R578" s="40"/>
    </row>
    <row r="579" spans="17:18" ht="11.25" customHeight="1">
      <c r="Q579" s="40"/>
      <c r="R579" s="40"/>
    </row>
    <row r="580" spans="17:18" ht="11.25" customHeight="1">
      <c r="Q580" s="40"/>
      <c r="R580" s="40"/>
    </row>
    <row r="581" spans="17:18" ht="11.25" customHeight="1">
      <c r="Q581" s="40"/>
      <c r="R581" s="40"/>
    </row>
    <row r="582" spans="17:18" ht="11.25" customHeight="1">
      <c r="Q582" s="40"/>
      <c r="R582" s="40"/>
    </row>
    <row r="583" spans="17:18" ht="11.25" customHeight="1">
      <c r="Q583" s="40"/>
      <c r="R583" s="40"/>
    </row>
    <row r="584" spans="17:18" ht="11.25" customHeight="1">
      <c r="Q584" s="40"/>
      <c r="R584" s="40"/>
    </row>
    <row r="585" spans="17:18" ht="11.25" customHeight="1">
      <c r="Q585" s="40"/>
      <c r="R585" s="40"/>
    </row>
    <row r="586" spans="17:18" ht="11.25" customHeight="1">
      <c r="Q586" s="40"/>
      <c r="R586" s="40"/>
    </row>
    <row r="587" spans="17:18" ht="11.25" customHeight="1">
      <c r="Q587" s="40"/>
      <c r="R587" s="40"/>
    </row>
    <row r="588" spans="17:18" ht="11.25" customHeight="1">
      <c r="Q588" s="40"/>
      <c r="R588" s="40"/>
    </row>
    <row r="589" spans="17:18" ht="11.25" customHeight="1">
      <c r="Q589" s="40"/>
      <c r="R589" s="40"/>
    </row>
    <row r="590" spans="17:18" ht="11.25" customHeight="1">
      <c r="Q590" s="40"/>
      <c r="R590" s="40"/>
    </row>
    <row r="591" spans="17:18" ht="11.25" customHeight="1">
      <c r="Q591" s="40"/>
      <c r="R591" s="40"/>
    </row>
    <row r="592" spans="17:18" ht="11.25" customHeight="1">
      <c r="Q592" s="40"/>
      <c r="R592" s="40"/>
    </row>
    <row r="593" spans="17:18" ht="11.25" customHeight="1">
      <c r="Q593" s="40"/>
      <c r="R593" s="40"/>
    </row>
    <row r="594" spans="17:18" ht="11.25" customHeight="1">
      <c r="Q594" s="40"/>
      <c r="R594" s="40"/>
    </row>
    <row r="595" spans="17:18" ht="11.25" customHeight="1">
      <c r="Q595" s="40"/>
      <c r="R595" s="40"/>
    </row>
    <row r="596" spans="17:18" ht="11.25" customHeight="1">
      <c r="Q596" s="40"/>
      <c r="R596" s="40"/>
    </row>
    <row r="597" spans="17:18" ht="11.25" customHeight="1">
      <c r="Q597" s="40"/>
      <c r="R597" s="40"/>
    </row>
    <row r="598" spans="17:18" ht="11.25" customHeight="1">
      <c r="Q598" s="40"/>
      <c r="R598" s="40"/>
    </row>
    <row r="599" spans="17:18" ht="11.25" customHeight="1">
      <c r="Q599" s="40"/>
      <c r="R599" s="40"/>
    </row>
    <row r="600" spans="17:18" ht="11.25" customHeight="1">
      <c r="Q600" s="40"/>
      <c r="R600" s="40"/>
    </row>
    <row r="601" spans="17:18" ht="11.25" customHeight="1">
      <c r="Q601" s="40"/>
      <c r="R601" s="40"/>
    </row>
    <row r="602" spans="17:18" ht="11.25" customHeight="1">
      <c r="Q602" s="40"/>
      <c r="R602" s="40"/>
    </row>
    <row r="603" spans="17:18" ht="11.25" customHeight="1">
      <c r="Q603" s="40"/>
      <c r="R603" s="40"/>
    </row>
    <row r="604" spans="17:18" ht="11.25" customHeight="1">
      <c r="Q604" s="40"/>
      <c r="R604" s="40"/>
    </row>
    <row r="605" spans="17:18" ht="11.25" customHeight="1">
      <c r="Q605" s="40"/>
      <c r="R605" s="40"/>
    </row>
    <row r="606" spans="17:18" ht="11.25" customHeight="1">
      <c r="Q606" s="40"/>
      <c r="R606" s="40"/>
    </row>
    <row r="607" spans="17:18" ht="11.25" customHeight="1">
      <c r="Q607" s="40"/>
      <c r="R607" s="40"/>
    </row>
    <row r="608" spans="17:18" ht="11.25" customHeight="1">
      <c r="Q608" s="40"/>
      <c r="R608" s="40"/>
    </row>
    <row r="609" spans="17:18" ht="11.25" customHeight="1">
      <c r="Q609" s="40"/>
      <c r="R609" s="40"/>
    </row>
    <row r="610" spans="17:18" ht="11.25" customHeight="1">
      <c r="Q610" s="40"/>
      <c r="R610" s="40"/>
    </row>
    <row r="611" spans="17:18" ht="11.25" customHeight="1">
      <c r="Q611" s="40"/>
      <c r="R611" s="40"/>
    </row>
    <row r="612" spans="17:18" ht="11.25" customHeight="1">
      <c r="Q612" s="40"/>
      <c r="R612" s="40"/>
    </row>
    <row r="613" spans="17:18" ht="11.25" customHeight="1">
      <c r="Q613" s="40"/>
      <c r="R613" s="40"/>
    </row>
    <row r="614" spans="17:18" ht="11.25" customHeight="1">
      <c r="Q614" s="40"/>
      <c r="R614" s="40"/>
    </row>
    <row r="615" spans="17:18" ht="11.25" customHeight="1">
      <c r="Q615" s="40"/>
      <c r="R615" s="40"/>
    </row>
    <row r="617" spans="17:18" ht="11.25" customHeight="1">
      <c r="Q617" s="40"/>
      <c r="R617" s="40"/>
    </row>
    <row r="618" spans="17:18" ht="11.25" customHeight="1">
      <c r="Q618" s="40"/>
      <c r="R618" s="40"/>
    </row>
    <row r="619" spans="17:18" ht="11.25" customHeight="1">
      <c r="Q619" s="40"/>
      <c r="R619" s="40"/>
    </row>
    <row r="620" spans="17:18" ht="11.25" customHeight="1">
      <c r="Q620" s="40"/>
      <c r="R620" s="40"/>
    </row>
    <row r="621" spans="17:18" ht="11.25" customHeight="1">
      <c r="Q621" s="40"/>
      <c r="R621" s="40"/>
    </row>
    <row r="622" spans="17:18" ht="11.25" customHeight="1">
      <c r="Q622" s="40"/>
      <c r="R622" s="40"/>
    </row>
    <row r="623" spans="17:18" ht="11.25" customHeight="1">
      <c r="Q623" s="40"/>
      <c r="R623" s="40"/>
    </row>
    <row r="624" spans="17:18" ht="11.25" customHeight="1">
      <c r="Q624" s="40"/>
      <c r="R624" s="40"/>
    </row>
    <row r="625" spans="17:18" ht="11.25" customHeight="1">
      <c r="Q625" s="40"/>
      <c r="R625" s="40"/>
    </row>
    <row r="626" spans="17:18" ht="11.25" customHeight="1">
      <c r="Q626" s="40"/>
      <c r="R626" s="40"/>
    </row>
  </sheetData>
  <mergeCells count="1">
    <mergeCell ref="I23:I2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2:AC64"/>
  <sheetViews>
    <sheetView showGridLines="0" workbookViewId="0" topLeftCell="A1"/>
  </sheetViews>
  <sheetFormatPr defaultColWidth="8.00390625" defaultRowHeight="12"/>
  <cols>
    <col min="1" max="2" width="2.7109375" style="64" customWidth="1"/>
    <col min="3" max="3" width="58.57421875" style="64" customWidth="1"/>
    <col min="4" max="17" width="8.00390625" style="64" customWidth="1"/>
    <col min="18" max="18" width="16.00390625" style="18" customWidth="1"/>
    <col min="19" max="19" width="9.140625" style="18" customWidth="1"/>
    <col min="20" max="16384" width="8.00390625" style="64" customWidth="1"/>
  </cols>
  <sheetData>
    <row r="1" ht="12"/>
    <row r="2" ht="12">
      <c r="S2" s="17"/>
    </row>
    <row r="3" spans="3:5" ht="12">
      <c r="C3" s="47" t="s">
        <v>542</v>
      </c>
      <c r="E3" s="95"/>
    </row>
    <row r="4" spans="3:5" ht="12">
      <c r="C4" s="47" t="s">
        <v>544</v>
      </c>
      <c r="E4" s="95"/>
    </row>
    <row r="5" ht="12">
      <c r="E5" s="95"/>
    </row>
    <row r="6" spans="3:29" ht="16.5">
      <c r="C6" s="65" t="s">
        <v>935</v>
      </c>
      <c r="E6" s="95"/>
      <c r="R6" s="45"/>
      <c r="T6" s="66"/>
      <c r="U6" s="66"/>
      <c r="V6" s="66"/>
      <c r="W6" s="66"/>
      <c r="X6" s="66"/>
      <c r="Y6" s="66"/>
      <c r="Z6" s="66"/>
      <c r="AA6" s="66"/>
      <c r="AB6" s="66"/>
      <c r="AC6" s="66"/>
    </row>
    <row r="7" spans="3:5" ht="12">
      <c r="C7" s="235" t="s">
        <v>1618</v>
      </c>
      <c r="E7" s="95"/>
    </row>
    <row r="8" ht="12"/>
    <row r="9" ht="12"/>
    <row r="10" spans="4:15" ht="12">
      <c r="D10" s="67">
        <v>2000</v>
      </c>
      <c r="E10" s="67">
        <v>2001</v>
      </c>
      <c r="F10" s="67">
        <v>2002</v>
      </c>
      <c r="G10" s="67">
        <v>2003</v>
      </c>
      <c r="H10" s="67">
        <v>2004</v>
      </c>
      <c r="I10" s="67">
        <v>2005</v>
      </c>
      <c r="J10" s="67">
        <v>2006</v>
      </c>
      <c r="K10" s="67">
        <v>2007</v>
      </c>
      <c r="L10" s="67">
        <v>2008</v>
      </c>
      <c r="M10" s="67">
        <v>2009</v>
      </c>
      <c r="N10" s="67">
        <v>2010</v>
      </c>
      <c r="O10" s="64">
        <v>2011</v>
      </c>
    </row>
    <row r="11" spans="1:16" ht="12">
      <c r="A11" s="66"/>
      <c r="B11" s="66"/>
      <c r="C11" s="64" t="s">
        <v>533</v>
      </c>
      <c r="D11" s="77">
        <v>523</v>
      </c>
      <c r="E11" s="77">
        <v>521</v>
      </c>
      <c r="F11" s="77">
        <v>527</v>
      </c>
      <c r="G11" s="77">
        <v>514</v>
      </c>
      <c r="H11" s="77">
        <v>514</v>
      </c>
      <c r="I11" s="77">
        <v>516</v>
      </c>
      <c r="J11" s="77">
        <v>522</v>
      </c>
      <c r="K11" s="136">
        <v>522</v>
      </c>
      <c r="L11" s="77">
        <v>520</v>
      </c>
      <c r="M11" s="77">
        <v>510</v>
      </c>
      <c r="N11" s="77">
        <v>505</v>
      </c>
      <c r="O11" s="77">
        <v>499</v>
      </c>
      <c r="P11" s="64" t="s">
        <v>903</v>
      </c>
    </row>
    <row r="12" spans="1:15" ht="12">
      <c r="A12" s="66"/>
      <c r="B12" s="66"/>
      <c r="C12" s="95" t="s">
        <v>936</v>
      </c>
      <c r="D12" s="77">
        <v>486.06405800787644</v>
      </c>
      <c r="E12" s="77">
        <v>479.55993591903814</v>
      </c>
      <c r="F12" s="77">
        <v>475.4370472125464</v>
      </c>
      <c r="G12" s="77">
        <v>453.90261087999386</v>
      </c>
      <c r="H12" s="77">
        <v>459.14637378375215</v>
      </c>
      <c r="I12" s="77">
        <v>450.15192466046653</v>
      </c>
      <c r="J12" s="77">
        <v>438.0430387002799</v>
      </c>
      <c r="K12" s="77">
        <v>435.3699277066373</v>
      </c>
      <c r="L12" s="77">
        <v>426.1648407091716</v>
      </c>
      <c r="M12" s="77">
        <v>408.83193016212897</v>
      </c>
      <c r="N12" s="77">
        <v>389.9542741969532</v>
      </c>
      <c r="O12" s="77">
        <v>379.4584342765254</v>
      </c>
    </row>
    <row r="13" spans="1:19" ht="12">
      <c r="A13" s="66"/>
      <c r="B13" s="95"/>
      <c r="C13" s="95" t="s">
        <v>940</v>
      </c>
      <c r="D13" s="77">
        <v>461.3463880513472</v>
      </c>
      <c r="E13" s="77">
        <v>372.35937581156423</v>
      </c>
      <c r="F13" s="77">
        <v>406.2466482814959</v>
      </c>
      <c r="G13" s="77">
        <v>418.127717000542</v>
      </c>
      <c r="H13" s="77">
        <v>448.53371663475366</v>
      </c>
      <c r="I13" s="77">
        <v>435.6182885470238</v>
      </c>
      <c r="J13" s="77">
        <v>398.60666149072944</v>
      </c>
      <c r="K13" s="77">
        <v>448.4475297766925</v>
      </c>
      <c r="L13" s="77">
        <v>390.77211050498346</v>
      </c>
      <c r="M13" s="77">
        <v>337.20899870562477</v>
      </c>
      <c r="N13" s="77">
        <v>302.9563615985649</v>
      </c>
      <c r="O13" s="77">
        <v>297.71809155987864</v>
      </c>
      <c r="R13" s="17"/>
      <c r="S13" s="45"/>
    </row>
    <row r="14" spans="3:18" ht="12">
      <c r="C14" s="95" t="s">
        <v>937</v>
      </c>
      <c r="D14" s="77">
        <v>551.2564845000013</v>
      </c>
      <c r="E14" s="77">
        <v>582.3559161421858</v>
      </c>
      <c r="F14" s="77">
        <v>582.029772868289</v>
      </c>
      <c r="G14" s="77">
        <v>569.2190046066651</v>
      </c>
      <c r="H14" s="77">
        <v>604.6620464890563</v>
      </c>
      <c r="I14" s="77">
        <v>621.4416319479496</v>
      </c>
      <c r="J14" s="77">
        <v>632.6183678185968</v>
      </c>
      <c r="K14" s="77">
        <v>611.1818234113216</v>
      </c>
      <c r="L14" s="77">
        <v>601.2479372028533</v>
      </c>
      <c r="M14" s="77">
        <v>592.2768367305229</v>
      </c>
      <c r="N14" s="77">
        <v>603.7855860079819</v>
      </c>
      <c r="O14" s="77"/>
      <c r="R14" s="17"/>
    </row>
    <row r="15" spans="3:15" ht="12">
      <c r="C15" s="95" t="s">
        <v>938</v>
      </c>
      <c r="D15" s="77">
        <v>594.0388047113313</v>
      </c>
      <c r="E15" s="77">
        <v>592.2041316989394</v>
      </c>
      <c r="F15" s="77">
        <v>593.4806212362917</v>
      </c>
      <c r="G15" s="77">
        <v>588.3907474194751</v>
      </c>
      <c r="H15" s="77">
        <v>601.4072775691706</v>
      </c>
      <c r="I15" s="77">
        <v>595.9748420897517</v>
      </c>
      <c r="J15" s="77">
        <v>597.7171654548636</v>
      </c>
      <c r="K15" s="77">
        <v>603.8873815091061</v>
      </c>
      <c r="L15" s="77">
        <v>599.3535054754789</v>
      </c>
      <c r="M15" s="77">
        <v>579.2676590671637</v>
      </c>
      <c r="N15" s="77">
        <v>560.4919140798866</v>
      </c>
      <c r="O15" s="77">
        <v>566.6033928582708</v>
      </c>
    </row>
    <row r="16" spans="1:19" ht="12" customHeight="1">
      <c r="A16" s="72"/>
      <c r="B16" s="72"/>
      <c r="C16" s="72" t="s">
        <v>939</v>
      </c>
      <c r="D16" s="77">
        <v>279.0919468017772</v>
      </c>
      <c r="E16" s="77">
        <v>282.16953632544215</v>
      </c>
      <c r="F16" s="77">
        <v>285.5351592572829</v>
      </c>
      <c r="G16" s="77">
        <v>300.7532431219842</v>
      </c>
      <c r="H16" s="77">
        <v>313.5268740658586</v>
      </c>
      <c r="I16" s="77">
        <v>390.58709128668363</v>
      </c>
      <c r="J16" s="77">
        <v>377.6196849427335</v>
      </c>
      <c r="K16" s="77">
        <v>395.29539791735874</v>
      </c>
      <c r="L16" s="77">
        <v>395.5853805578812</v>
      </c>
      <c r="M16" s="77">
        <v>360.2770297598518</v>
      </c>
      <c r="N16" s="77">
        <v>364.8791775521541</v>
      </c>
      <c r="O16" s="77">
        <v>361.45889025249704</v>
      </c>
      <c r="R16" s="46"/>
      <c r="S16" s="73"/>
    </row>
    <row r="17" spans="1:19" ht="12" customHeight="1">
      <c r="A17" s="72"/>
      <c r="B17" s="72"/>
      <c r="D17" s="74"/>
      <c r="E17" s="74"/>
      <c r="F17" s="74"/>
      <c r="G17" s="74"/>
      <c r="H17" s="74"/>
      <c r="I17" s="74"/>
      <c r="J17" s="74"/>
      <c r="K17" s="74"/>
      <c r="L17" s="74"/>
      <c r="M17" s="72"/>
      <c r="N17" s="72"/>
      <c r="R17" s="46"/>
      <c r="S17" s="75"/>
    </row>
    <row r="18" spans="1:19" ht="12" customHeight="1">
      <c r="A18" s="72"/>
      <c r="B18" s="72"/>
      <c r="C18" s="96" t="s">
        <v>978</v>
      </c>
      <c r="D18" s="72"/>
      <c r="E18" s="72"/>
      <c r="F18" s="72"/>
      <c r="G18" s="72"/>
      <c r="H18" s="72"/>
      <c r="I18" s="72"/>
      <c r="J18" s="72"/>
      <c r="K18" s="72"/>
      <c r="L18" s="72"/>
      <c r="M18" s="72"/>
      <c r="N18" s="72"/>
      <c r="R18" s="46"/>
      <c r="S18" s="71"/>
    </row>
    <row r="19" spans="1:18" ht="12">
      <c r="A19" s="72"/>
      <c r="B19" s="72"/>
      <c r="C19" s="27" t="s">
        <v>928</v>
      </c>
      <c r="D19" s="72"/>
      <c r="E19" s="72"/>
      <c r="F19" s="72"/>
      <c r="G19" s="72"/>
      <c r="H19" s="72"/>
      <c r="I19" s="72"/>
      <c r="J19" s="72"/>
      <c r="K19" s="72"/>
      <c r="L19" s="72"/>
      <c r="M19" s="72"/>
      <c r="N19" s="72"/>
      <c r="R19" s="46"/>
    </row>
    <row r="20" spans="1:19" ht="12">
      <c r="A20" s="26"/>
      <c r="R20" s="46"/>
      <c r="S20" s="32"/>
    </row>
    <row r="21" spans="1:19" ht="12">
      <c r="A21" s="58"/>
      <c r="R21" s="46"/>
      <c r="S21" s="30"/>
    </row>
    <row r="22" spans="18:19" ht="12">
      <c r="R22" s="46"/>
      <c r="S22" s="32"/>
    </row>
    <row r="23" spans="18:19" ht="12">
      <c r="R23" s="46"/>
      <c r="S23" s="31"/>
    </row>
    <row r="24" spans="18:19" ht="12">
      <c r="R24" s="46"/>
      <c r="S24" s="32"/>
    </row>
    <row r="25" ht="12"/>
    <row r="26" ht="12">
      <c r="R26" s="17"/>
    </row>
    <row r="27" spans="18:19" ht="12">
      <c r="R27" s="46"/>
      <c r="S27" s="68"/>
    </row>
    <row r="28" spans="17:19" ht="12">
      <c r="Q28" s="64" t="s">
        <v>541</v>
      </c>
      <c r="R28" s="46"/>
      <c r="S28" s="64"/>
    </row>
    <row r="29" spans="17:19" ht="12">
      <c r="Q29" s="64" t="s">
        <v>541</v>
      </c>
      <c r="S29" s="68"/>
    </row>
    <row r="30" spans="17:19" ht="12">
      <c r="Q30" s="64" t="s">
        <v>541</v>
      </c>
      <c r="S30" s="64"/>
    </row>
    <row r="31" spans="17:19" ht="12">
      <c r="Q31" s="64" t="s">
        <v>541</v>
      </c>
      <c r="R31" s="46"/>
      <c r="S31" s="68"/>
    </row>
    <row r="32" spans="17:19" ht="12">
      <c r="Q32" s="64" t="s">
        <v>541</v>
      </c>
      <c r="R32" s="46"/>
      <c r="S32" s="64"/>
    </row>
    <row r="33" spans="17:19" ht="12">
      <c r="Q33" s="64" t="s">
        <v>541</v>
      </c>
      <c r="S33" s="68"/>
    </row>
    <row r="34" spans="17:19" ht="12">
      <c r="Q34" s="64" t="s">
        <v>541</v>
      </c>
      <c r="S34" s="64"/>
    </row>
    <row r="35" spans="17:19" ht="12">
      <c r="Q35" s="64" t="s">
        <v>541</v>
      </c>
      <c r="R35" s="46"/>
      <c r="S35" s="68"/>
    </row>
    <row r="36" spans="17:19" ht="12">
      <c r="Q36" s="64" t="s">
        <v>541</v>
      </c>
      <c r="S36" s="64"/>
    </row>
    <row r="37" spans="17:19" ht="12">
      <c r="Q37" s="64" t="s">
        <v>541</v>
      </c>
      <c r="S37" s="68"/>
    </row>
    <row r="38" ht="12">
      <c r="Q38" s="64" t="s">
        <v>541</v>
      </c>
    </row>
    <row r="39" ht="12">
      <c r="Q39" s="64" t="s">
        <v>541</v>
      </c>
    </row>
    <row r="40" ht="12"/>
    <row r="41" spans="7:13" ht="12">
      <c r="G41" s="76"/>
      <c r="H41" s="76"/>
      <c r="I41" s="76"/>
      <c r="J41" s="76"/>
      <c r="K41" s="76"/>
      <c r="L41" s="76"/>
      <c r="M41" s="76"/>
    </row>
    <row r="42" spans="7:13" ht="12">
      <c r="G42" s="76"/>
      <c r="H42" s="76"/>
      <c r="I42" s="76"/>
      <c r="J42" s="76"/>
      <c r="K42" s="76"/>
      <c r="L42" s="76"/>
      <c r="M42" s="76"/>
    </row>
    <row r="43" ht="12"/>
    <row r="44" ht="12"/>
    <row r="45" ht="12"/>
    <row r="46" ht="12"/>
    <row r="47" ht="12"/>
    <row r="49" spans="5:11" ht="12">
      <c r="E49" s="67"/>
      <c r="F49" s="67"/>
      <c r="G49" s="67"/>
      <c r="H49" s="67"/>
      <c r="I49" s="67"/>
      <c r="J49" s="67"/>
      <c r="K49" s="67"/>
    </row>
    <row r="50" spans="4:19" s="67" customFormat="1" ht="12">
      <c r="D50" s="64"/>
      <c r="E50" s="77"/>
      <c r="F50" s="77"/>
      <c r="G50" s="77"/>
      <c r="H50" s="77"/>
      <c r="I50" s="77"/>
      <c r="J50" s="77"/>
      <c r="K50" s="77"/>
      <c r="R50" s="18"/>
      <c r="S50" s="18"/>
    </row>
    <row r="51" spans="5:11" ht="12">
      <c r="E51" s="77"/>
      <c r="F51" s="77"/>
      <c r="G51" s="77"/>
      <c r="H51" s="77"/>
      <c r="I51" s="77"/>
      <c r="J51" s="77"/>
      <c r="K51" s="77"/>
    </row>
    <row r="52" spans="5:11" ht="12">
      <c r="E52" s="77"/>
      <c r="F52" s="77"/>
      <c r="G52" s="77"/>
      <c r="H52" s="77"/>
      <c r="I52" s="77"/>
      <c r="J52" s="77"/>
      <c r="K52" s="77"/>
    </row>
    <row r="53" spans="5:11" ht="12">
      <c r="E53" s="77"/>
      <c r="F53" s="77"/>
      <c r="G53" s="77"/>
      <c r="H53" s="77"/>
      <c r="I53" s="77"/>
      <c r="J53" s="77"/>
      <c r="K53" s="77"/>
    </row>
    <row r="54" spans="4:19" s="67" customFormat="1" ht="12">
      <c r="D54" s="64"/>
      <c r="E54" s="77"/>
      <c r="F54" s="77"/>
      <c r="G54" s="77"/>
      <c r="H54" s="77"/>
      <c r="I54" s="77"/>
      <c r="J54" s="77"/>
      <c r="K54" s="77"/>
      <c r="R54" s="18"/>
      <c r="S54" s="18"/>
    </row>
    <row r="55" spans="5:11" ht="12">
      <c r="E55" s="77"/>
      <c r="F55" s="77"/>
      <c r="G55" s="77"/>
      <c r="H55" s="77"/>
      <c r="I55" s="77"/>
      <c r="J55" s="77"/>
      <c r="K55" s="77"/>
    </row>
    <row r="56" spans="5:11" ht="12">
      <c r="E56" s="77"/>
      <c r="F56" s="77"/>
      <c r="G56" s="77"/>
      <c r="H56" s="77"/>
      <c r="I56" s="77"/>
      <c r="J56" s="77"/>
      <c r="K56" s="77"/>
    </row>
    <row r="57" spans="5:11" ht="12">
      <c r="E57" s="77"/>
      <c r="F57" s="77"/>
      <c r="G57" s="77"/>
      <c r="H57" s="77"/>
      <c r="I57" s="77"/>
      <c r="J57" s="77"/>
      <c r="K57" s="77"/>
    </row>
    <row r="58" spans="5:11" ht="12">
      <c r="E58" s="77"/>
      <c r="F58" s="77"/>
      <c r="G58" s="77"/>
      <c r="H58" s="77"/>
      <c r="I58" s="77"/>
      <c r="J58" s="77"/>
      <c r="K58" s="77"/>
    </row>
    <row r="59" spans="5:11" ht="12">
      <c r="E59" s="77"/>
      <c r="F59" s="77"/>
      <c r="G59" s="77"/>
      <c r="H59" s="77"/>
      <c r="I59" s="77"/>
      <c r="J59" s="77"/>
      <c r="K59" s="77"/>
    </row>
    <row r="60" spans="4:19" s="67" customFormat="1" ht="12">
      <c r="D60" s="64"/>
      <c r="E60" s="77"/>
      <c r="F60" s="77"/>
      <c r="G60" s="77"/>
      <c r="H60" s="77"/>
      <c r="I60" s="77"/>
      <c r="J60" s="77"/>
      <c r="K60" s="77"/>
      <c r="R60" s="18"/>
      <c r="S60" s="18"/>
    </row>
    <row r="61" spans="5:11" ht="12">
      <c r="E61" s="77"/>
      <c r="F61" s="77"/>
      <c r="G61" s="77"/>
      <c r="H61" s="77"/>
      <c r="I61" s="77"/>
      <c r="J61" s="77"/>
      <c r="K61" s="77"/>
    </row>
    <row r="62" spans="5:11" ht="12">
      <c r="E62" s="77"/>
      <c r="F62" s="77"/>
      <c r="G62" s="77"/>
      <c r="H62" s="77"/>
      <c r="I62" s="77"/>
      <c r="J62" s="77"/>
      <c r="K62" s="77"/>
    </row>
    <row r="63" spans="5:11" ht="12">
      <c r="E63" s="77"/>
      <c r="F63" s="77"/>
      <c r="G63" s="77"/>
      <c r="H63" s="77"/>
      <c r="I63" s="77"/>
      <c r="J63" s="77"/>
      <c r="K63" s="77"/>
    </row>
    <row r="64" spans="5:11" ht="12">
      <c r="E64" s="77"/>
      <c r="F64" s="77"/>
      <c r="G64" s="77"/>
      <c r="H64" s="77"/>
      <c r="I64" s="77"/>
      <c r="J64" s="77"/>
      <c r="K64" s="77"/>
    </row>
  </sheetData>
  <printOptions/>
  <pageMargins left="0.75" right="0.75" top="1" bottom="1" header="0.5" footer="0.5"/>
  <pageSetup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Andrew Redpath (INFORMA)</cp:lastModifiedBy>
  <cp:lastPrinted>2012-11-07T09:27:54Z</cp:lastPrinted>
  <dcterms:created xsi:type="dcterms:W3CDTF">2012-11-06T10:50:07Z</dcterms:created>
  <dcterms:modified xsi:type="dcterms:W3CDTF">2014-07-02T07:15:48Z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