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15360" windowHeight="9300" tabRatio="953" firstSheet="3" activeTab="8"/>
  </bookViews>
  <sheets>
    <sheet name="T4.2^update" sheetId="1" state="hidden" r:id="rId1"/>
    <sheet name="Figure 1" sheetId="9" r:id="rId2"/>
    <sheet name="Table 1" sheetId="12" r:id="rId3"/>
    <sheet name="Figure 2" sheetId="3" r:id="rId4"/>
    <sheet name="Figure 3" sheetId="5" r:id="rId5"/>
    <sheet name="Figure 4" sheetId="48" r:id="rId6"/>
    <sheet name="Figure 5" sheetId="7" r:id="rId7"/>
    <sheet name="Figure 6" sheetId="8" r:id="rId8"/>
    <sheet name="Table 2" sheetId="13" r:id="rId9"/>
    <sheet name="Figure 7" sheetId="14" r:id="rId10"/>
    <sheet name="Figure 8" sheetId="15" r:id="rId11"/>
    <sheet name="Sheet1" sheetId="22" state="hidden" r:id="rId12"/>
    <sheet name="Table 4.11 (unused)" sheetId="34" state="hidden" r:id="rId13"/>
  </sheets>
  <definedNames/>
  <calcPr calcId="152511" calcMode="manual"/>
</workbook>
</file>

<file path=xl/sharedStrings.xml><?xml version="1.0" encoding="utf-8"?>
<sst xmlns="http://schemas.openxmlformats.org/spreadsheetml/2006/main" count="1707" uniqueCount="249">
  <si>
    <t>strucpro:</t>
  </si>
  <si>
    <t>PR Harvested production (1000 t)</t>
  </si>
  <si>
    <t>country</t>
  </si>
  <si>
    <t>C1750 Tomatoes</t>
  </si>
  <si>
    <t>C1830 Carrots</t>
  </si>
  <si>
    <t>C1851 Onions</t>
  </si>
  <si>
    <t>C2090 Apples (including cider apples)</t>
  </si>
  <si>
    <t>C2180 Peaches</t>
  </si>
  <si>
    <t>C2300 Citrus fruit</t>
  </si>
  <si>
    <t>BE Belgium</t>
  </si>
  <si>
    <t>CZ Czech Republic</t>
  </si>
  <si>
    <t>DK Denmark</t>
  </si>
  <si>
    <t>DE Germany</t>
  </si>
  <si>
    <t>EE Estonia</t>
  </si>
  <si>
    <t>EL Greece</t>
  </si>
  <si>
    <t>ES Spain</t>
  </si>
  <si>
    <t>FR France</t>
  </si>
  <si>
    <t>IE Ireland</t>
  </si>
  <si>
    <t>IT Italy</t>
  </si>
  <si>
    <t>CY Cyprus</t>
  </si>
  <si>
    <t>LV Latvia</t>
  </si>
  <si>
    <t>LT Lithuania</t>
  </si>
  <si>
    <t>LU Luxembourg</t>
  </si>
  <si>
    <t>HU Hungary</t>
  </si>
  <si>
    <t>MT Malta</t>
  </si>
  <si>
    <t>NL Netherlands</t>
  </si>
  <si>
    <t>AT Austria</t>
  </si>
  <si>
    <t>PL Poland</t>
  </si>
  <si>
    <t>PT Portugal</t>
  </si>
  <si>
    <t>SI Slovenia</t>
  </si>
  <si>
    <t>SK Slovakia</t>
  </si>
  <si>
    <t>FI Finland</t>
  </si>
  <si>
    <t>SE Sweden</t>
  </si>
  <si>
    <t>UK United Kingdom</t>
  </si>
  <si>
    <t>BG Bulgaria</t>
  </si>
  <si>
    <t>RO Romania</t>
  </si>
  <si>
    <t>EU European Union</t>
  </si>
  <si>
    <t>IS Iceland</t>
  </si>
  <si>
    <t>HR Croatia</t>
  </si>
  <si>
    <t>MK FYROM</t>
  </si>
  <si>
    <t>BA Bosnia Herzegovina</t>
  </si>
  <si>
    <t>ME Montenegro</t>
  </si>
  <si>
    <t>RS Serbia</t>
  </si>
  <si>
    <t>TR Turkey</t>
  </si>
  <si>
    <t>AL Albania</t>
  </si>
  <si>
    <t>XK Kosovo</t>
  </si>
  <si>
    <t>EUR_NOT_EU European countries not in EU</t>
  </si>
  <si>
    <t>EU28</t>
  </si>
  <si>
    <t>e</t>
  </si>
  <si>
    <t>not reported yet</t>
  </si>
  <si>
    <t>Deadline for data delivery 30th September 2014</t>
  </si>
  <si>
    <t>(2012)</t>
  </si>
  <si>
    <t>m</t>
  </si>
  <si>
    <t>some data are 'early estimates'</t>
  </si>
  <si>
    <t>I think it is safer to flag the 2013 values with 'e'</t>
  </si>
  <si>
    <t>C1120 Common wheat and spelt</t>
  </si>
  <si>
    <t>C1140 Rye and maslin</t>
  </si>
  <si>
    <t>C1160 Barley</t>
  </si>
  <si>
    <t>C1201 Grain maize and corn cob mix</t>
  </si>
  <si>
    <t>C1212 Triticale</t>
  </si>
  <si>
    <t xml:space="preserve">    BE Belgium</t>
  </si>
  <si>
    <t xml:space="preserve">    CZ Czech Republic</t>
  </si>
  <si>
    <t xml:space="preserve">    DK Denmark</t>
  </si>
  <si>
    <t xml:space="preserve">    DE Germany</t>
  </si>
  <si>
    <t xml:space="preserve">    EE Estonia</t>
  </si>
  <si>
    <t xml:space="preserve">    EL Greece</t>
  </si>
  <si>
    <t xml:space="preserve">    ES Spain</t>
  </si>
  <si>
    <t xml:space="preserve">    FR France</t>
  </si>
  <si>
    <t xml:space="preserve">    IE Ireland</t>
  </si>
  <si>
    <t xml:space="preserve">    IT Italy</t>
  </si>
  <si>
    <t xml:space="preserve">    CY Cyprus</t>
  </si>
  <si>
    <t xml:space="preserve">    LV Latvia</t>
  </si>
  <si>
    <t xml:space="preserve">    LT Lithuania</t>
  </si>
  <si>
    <t xml:space="preserve">    LU Luxembourg</t>
  </si>
  <si>
    <t xml:space="preserve">    HU Hungary</t>
  </si>
  <si>
    <t xml:space="preserve">    MT Malta</t>
  </si>
  <si>
    <t xml:space="preserve">    NL Netherlands</t>
  </si>
  <si>
    <t xml:space="preserve">    AT Austria</t>
  </si>
  <si>
    <t xml:space="preserve">    PL Poland</t>
  </si>
  <si>
    <t xml:space="preserve">    PT Portugal</t>
  </si>
  <si>
    <t xml:space="preserve">    SI Slovenia</t>
  </si>
  <si>
    <t xml:space="preserve">    SK Slovakia</t>
  </si>
  <si>
    <t xml:space="preserve">    FI Finland</t>
  </si>
  <si>
    <t xml:space="preserve">    SE Sweden</t>
  </si>
  <si>
    <t xml:space="preserve">    UK United Kingdom</t>
  </si>
  <si>
    <t xml:space="preserve">    BG Bulgaria</t>
  </si>
  <si>
    <t xml:space="preserve">    RO Romania</t>
  </si>
  <si>
    <t xml:space="preserve">    HR Croatia</t>
  </si>
  <si>
    <t xml:space="preserve">    IS Iceland</t>
  </si>
  <si>
    <t xml:space="preserve">    CH Switzerland</t>
  </si>
  <si>
    <t xml:space="preserve">    NO Norway</t>
  </si>
  <si>
    <t xml:space="preserve">    LI Lichtenstein</t>
  </si>
  <si>
    <t xml:space="preserve">    AL Albania</t>
  </si>
  <si>
    <t xml:space="preserve">    BA Bosnia Herzegovina</t>
  </si>
  <si>
    <t xml:space="preserve">    RS Serbia</t>
  </si>
  <si>
    <t xml:space="preserve">    ME Montenegro</t>
  </si>
  <si>
    <t xml:space="preserve">    XK Kosovo</t>
  </si>
  <si>
    <t xml:space="preserve">    MK FYROM</t>
  </si>
  <si>
    <t xml:space="preserve">    TR Turkey</t>
  </si>
  <si>
    <t>C1040 Cereals (Total)</t>
  </si>
  <si>
    <t>2008</t>
  </si>
  <si>
    <t>2009</t>
  </si>
  <si>
    <t>EU-28</t>
  </si>
  <si>
    <t>Total</t>
  </si>
  <si>
    <t>Barley</t>
  </si>
  <si>
    <t>Common wheat</t>
  </si>
  <si>
    <t>Rye and maslin</t>
  </si>
  <si>
    <t>Triticale</t>
  </si>
  <si>
    <t>Others</t>
  </si>
  <si>
    <r>
      <rPr>
        <i/>
        <sz val="9"/>
        <color theme="1"/>
        <rFont val="Arial"/>
        <family val="2"/>
      </rPr>
      <t>Source</t>
    </r>
    <r>
      <rPr>
        <sz val="9"/>
        <color theme="1"/>
        <rFont val="Arial"/>
        <family val="2"/>
      </rPr>
      <t>: Eurostat (online data code: apro_cpp_crop)</t>
    </r>
  </si>
  <si>
    <t>BE</t>
  </si>
  <si>
    <t>CZ</t>
  </si>
  <si>
    <t>DK</t>
  </si>
  <si>
    <t>DE</t>
  </si>
  <si>
    <t>EE</t>
  </si>
  <si>
    <t>ES</t>
  </si>
  <si>
    <t>EL</t>
  </si>
  <si>
    <t>FR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</si>
  <si>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</si>
  <si>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</si>
  <si>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</si>
  <si>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</si>
  <si>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</si>
  <si>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</si>
  <si>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</si>
  <si>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</si>
  <si>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</si>
  <si>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</si>
  <si>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</si>
  <si>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</si>
  <si>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SI</t>
  </si>
  <si>
    <t>SK</t>
  </si>
  <si>
    <t>FI</t>
  </si>
  <si>
    <t>SE</t>
  </si>
  <si>
    <t>UK</t>
  </si>
  <si>
    <t>BG</t>
  </si>
  <si>
    <t>RO</t>
  </si>
  <si>
    <t>HR</t>
  </si>
  <si>
    <r>
      <t>Source:</t>
    </r>
    <r>
      <rPr>
        <sz val="9"/>
        <color theme="1"/>
        <rFont val="Arial"/>
        <family val="2"/>
      </rPr>
      <t xml:space="preserve"> Eurostat (online data code: apro_cpp_crop)</t>
    </r>
  </si>
  <si>
    <t>not available</t>
  </si>
  <si>
    <t>:</t>
  </si>
  <si>
    <t>Special value:</t>
  </si>
  <si>
    <t>United Kingdom</t>
  </si>
  <si>
    <t>Sweden</t>
  </si>
  <si>
    <t>Finland</t>
  </si>
  <si>
    <t>Slovakia</t>
  </si>
  <si>
    <t>Slovenia</t>
  </si>
  <si>
    <t>Romania</t>
  </si>
  <si>
    <t>Portugal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</si>
  <si>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</si>
  <si>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</si>
  <si>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</si>
  <si>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</si>
  <si>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</si>
  <si>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</si>
  <si>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</si>
  <si>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</si>
  <si>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</si>
  <si>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Italy</t>
  </si>
  <si>
    <t>Croatia</t>
  </si>
  <si>
    <t>France</t>
  </si>
  <si>
    <t>Spain</t>
  </si>
  <si>
    <t>Greece</t>
  </si>
  <si>
    <t>Ireland</t>
  </si>
  <si>
    <t>Estonia</t>
  </si>
  <si>
    <t>Germany (until 1990 former territory of the FRG)</t>
  </si>
  <si>
    <t>Denmark</t>
  </si>
  <si>
    <t>Czech Republic</t>
  </si>
  <si>
    <t>Bulgaria</t>
  </si>
  <si>
    <t>Belgium</t>
  </si>
  <si>
    <t>European Union (EU6-1972, EU9-1980, EU10-1985, EU12-1994, EU15-2004, EU25-2006, EU27-2013, EU28)</t>
  </si>
  <si>
    <t>2013</t>
  </si>
  <si>
    <t>2012</t>
  </si>
  <si>
    <t>2011</t>
  </si>
  <si>
    <t>2010</t>
  </si>
  <si>
    <t>2007</t>
  </si>
  <si>
    <t>GEO/TIME</t>
  </si>
  <si>
    <t>Harvested production (1000 t)</t>
  </si>
  <si>
    <t>STRUCPRO</t>
  </si>
  <si>
    <t>CROP_PRO</t>
  </si>
  <si>
    <t>Grain maize and corn-cob-mix</t>
  </si>
  <si>
    <t>Common wheat and spelt</t>
  </si>
  <si>
    <t>Eurostat</t>
  </si>
  <si>
    <t>Source of data</t>
  </si>
  <si>
    <t>Extracted on</t>
  </si>
  <si>
    <t>Last update</t>
  </si>
  <si>
    <t>Crops products - annual data [apro_cpp_crop]</t>
  </si>
  <si>
    <r>
      <t>Source:</t>
    </r>
    <r>
      <rPr>
        <sz val="9"/>
        <rFont val="Arial"/>
        <family val="2"/>
      </rPr>
      <t xml:space="preserve"> Eurostat (online data code: apro_cpp_crop)</t>
    </r>
  </si>
  <si>
    <t>TIME</t>
  </si>
  <si>
    <t>GEO/CROP_PRO</t>
  </si>
  <si>
    <t>Other</t>
  </si>
  <si>
    <t>Sugar beet (excluding seed)</t>
  </si>
  <si>
    <t>(1 000 tonnes)</t>
  </si>
  <si>
    <t>Rape and turnip rape</t>
  </si>
  <si>
    <t>Sunflower seed</t>
  </si>
  <si>
    <t>Grain maize and Corn-Cob-Mix</t>
  </si>
  <si>
    <t>(1 000 tonnes)</t>
  </si>
  <si>
    <t>Tomatoes</t>
  </si>
  <si>
    <t>Carrots</t>
  </si>
  <si>
    <t>Onions</t>
  </si>
  <si>
    <t>Apples</t>
  </si>
  <si>
    <t>Peaches</t>
  </si>
  <si>
    <t>Citrus fruits</t>
  </si>
  <si>
    <t>Vineyards</t>
  </si>
  <si>
    <t>Olive trees for olive oil</t>
  </si>
  <si>
    <t>Milk collection (all milks) and dairy products obtained - annual data [apro_mk_pobta]</t>
  </si>
  <si>
    <t>PRODMILK</t>
  </si>
  <si>
    <t>MILKITEM</t>
  </si>
  <si>
    <t>Milk collected fron other animals</t>
  </si>
  <si>
    <t>Ewes' collection milk</t>
  </si>
  <si>
    <t>Goats' collection milk</t>
  </si>
  <si>
    <t>Buffalos' collection milk</t>
  </si>
  <si>
    <t>European Union (28 countries)</t>
  </si>
  <si>
    <t>Switzerland</t>
  </si>
  <si>
    <t>Montenegro</t>
  </si>
  <si>
    <t>Turkey</t>
  </si>
  <si>
    <t>(in hectares)</t>
  </si>
  <si>
    <t>Pears</t>
  </si>
  <si>
    <t>Apricots</t>
  </si>
  <si>
    <t>Oranges</t>
  </si>
  <si>
    <t>Lemons</t>
  </si>
  <si>
    <t>Small citrus fruits</t>
  </si>
  <si>
    <r>
      <t>Source:</t>
    </r>
    <r>
      <rPr>
        <sz val="9"/>
        <color theme="1"/>
        <rFont val="Arial"/>
        <family val="2"/>
      </rPr>
      <t xml:space="preserve"> Eurostat (online data code: orch_total)</t>
    </r>
  </si>
  <si>
    <t>Table 4.11: Areas under fruit trees by fruit type, 2012</t>
  </si>
  <si>
    <t>This is still the old version of the table !!!</t>
  </si>
  <si>
    <t>We send a corrected excel file last time.</t>
  </si>
  <si>
    <t xml:space="preserve">REPLY: The data in the previous version of the table was the same as in the Excel files "RF Orchards_2012_140728x.xlsx" &amp; "Orchards.xlsx". Is there another file with updated values? </t>
  </si>
  <si>
    <t>The data in this version of the table were taken from the Eurostat database (date of extraction 4/12; total equals the sum of the columns).</t>
  </si>
  <si>
    <r>
      <t>Source:</t>
    </r>
    <r>
      <rPr>
        <sz val="9"/>
        <color theme="1"/>
        <rFont val="Arial"/>
        <family val="2"/>
      </rPr>
      <t xml:space="preserve"> Eurostat (online data code: apro_cpp_crop)</t>
    </r>
  </si>
  <si>
    <t>(¹) Sum of production in the EU-28 Member States.</t>
  </si>
  <si>
    <t>Germany</t>
  </si>
  <si>
    <t>Bosnia and Herzegovina</t>
  </si>
  <si>
    <t>FYR of Macedonia</t>
  </si>
  <si>
    <t>(percentage of EU-28 total)</t>
  </si>
  <si>
    <t>(percentage of total production of cereals)</t>
  </si>
  <si>
    <t>Total           (incl. rice)</t>
  </si>
  <si>
    <t>Grain maize and CCM</t>
  </si>
  <si>
    <t>C1201 Grain maize and CCM</t>
  </si>
  <si>
    <t>Grain maize and  CCM</t>
  </si>
  <si>
    <t>Figure 1: Production of cereals, EU-28, 2007–13</t>
  </si>
  <si>
    <t>Figure 2: Production of cereals in EU-28, 2013</t>
  </si>
  <si>
    <t>Figure 6: Production of rape and turnip rape and sunflower seeds, EU-28, 2007–13</t>
  </si>
  <si>
    <t>Table 1: Production of cereals, 2013</t>
  </si>
  <si>
    <t>Table 2: Production of fruit and vegetables, 2013</t>
  </si>
  <si>
    <t>Figure 3: Production of cereal types, EU-28, 2007–13</t>
  </si>
  <si>
    <t>Figure 4: Production of cereals, largest EU Member States, 2013</t>
  </si>
  <si>
    <t>Figure 5: Production of sugar beet, by main producing EU Member States, 2007–13 (¹)</t>
  </si>
  <si>
    <t>Figure 7: Production of grapes for wine use by main producing EU Member States, 2013</t>
  </si>
  <si>
    <t>Figure 8: Production of olives for olive oil, by main producing EU Member States,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</si>
</sst>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€_-;\-* #,##0.00\ _€_-;_-* &quot;-&quot;??\ _€_-;_-@_-"/>
    <numFmt numFmtId="165" formatCode="0.0"/>
    <numFmt numFmtId="166" formatCode="#,##0.0"/>
    <numFmt numFmtId="167" formatCode="#,##0.0_i"/>
    <numFmt numFmtId="168" formatCode="#,##0_i"/>
    <numFmt numFmtId="169" formatCode="dd\.mm\.yy"/>
    <numFmt numFmtId="170" formatCode="0.000"/>
  </numFmts>
  <fonts count="21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61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61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666666"/>
      <name val="Arial"/>
      <family val="2"/>
    </font>
    <font>
      <sz val="9"/>
      <color rgb="FF666666"/>
      <name val="Arial"/>
      <family val="2"/>
    </font>
    <font>
      <b/>
      <sz val="9"/>
      <color rgb="FFC00000"/>
      <name val="Arial"/>
      <family val="2"/>
    </font>
    <font>
      <i/>
      <sz val="9"/>
      <color theme="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9"/>
      <color rgb="FF7F7F7F"/>
      <name val="Arial"/>
      <family val="2"/>
    </font>
    <font>
      <sz val="9"/>
      <color indexed="10"/>
      <name val="Arial"/>
      <family val="2"/>
    </font>
    <font>
      <sz val="8"/>
      <color theme="1"/>
      <name val="Arial"/>
      <family val="2"/>
    </font>
    <font>
      <u val="single"/>
      <sz val="10"/>
      <color indexed="12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</fonts>
  <fills count="1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/>
      <bottom style="hair">
        <color rgb="FFC0C0C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/>
      <top/>
      <bottom/>
    </border>
    <border>
      <left/>
      <right style="medium"/>
      <top/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/>
      <bottom/>
    </border>
    <border>
      <left/>
      <right/>
      <top/>
      <bottom style="thin">
        <color indexed="8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0" fillId="3" borderId="1" applyNumberFormat="0" applyFont="0" applyAlignment="0" applyProtection="0"/>
    <xf numFmtId="167" fontId="4" fillId="0" borderId="0" applyFill="0" applyBorder="0" applyProtection="0">
      <alignment horizontal="right"/>
    </xf>
    <xf numFmtId="0" fontId="13" fillId="0" borderId="0">
      <alignment/>
      <protection/>
    </xf>
    <xf numFmtId="0" fontId="2" fillId="0" borderId="0">
      <alignment/>
      <protection/>
    </xf>
    <xf numFmtId="164" fontId="2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Protection="0">
      <alignment vertical="center"/>
    </xf>
    <xf numFmtId="0" fontId="17" fillId="0" borderId="0">
      <alignment/>
      <protection/>
    </xf>
    <xf numFmtId="167" fontId="8" fillId="0" borderId="0" applyFill="0" applyBorder="0" applyProtection="0">
      <alignment horizontal="right"/>
    </xf>
    <xf numFmtId="0" fontId="18" fillId="0" borderId="0" applyNumberFormat="0" applyFill="0" applyBorder="0">
      <alignment/>
      <protection locked="0"/>
    </xf>
    <xf numFmtId="0" fontId="18" fillId="0" borderId="0" applyNumberFormat="0" applyFill="0" applyBorder="0">
      <alignment/>
      <protection locked="0"/>
    </xf>
    <xf numFmtId="0" fontId="13" fillId="0" borderId="0">
      <alignment/>
      <protection/>
    </xf>
    <xf numFmtId="0" fontId="2" fillId="0" borderId="0">
      <alignment/>
      <protection/>
    </xf>
  </cellStyleXfs>
  <cellXfs count="281">
    <xf numFmtId="0" fontId="0" fillId="0" borderId="0" xfId="0"/>
    <xf numFmtId="0" fontId="4" fillId="0" borderId="0" xfId="0" applyFont="1"/>
    <xf numFmtId="165" fontId="4" fillId="0" borderId="0" xfId="0" applyNumberFormat="1" applyFont="1" applyBorder="1" applyAlignment="1">
      <alignment horizontal="left"/>
    </xf>
    <xf numFmtId="0" fontId="5" fillId="4" borderId="2" xfId="0" applyFont="1" applyFill="1" applyBorder="1"/>
    <xf numFmtId="0" fontId="5" fillId="4" borderId="3" xfId="0" applyFont="1" applyFill="1" applyBorder="1"/>
    <xf numFmtId="0" fontId="5" fillId="4" borderId="4" xfId="0" applyFont="1" applyFill="1" applyBorder="1"/>
    <xf numFmtId="0" fontId="5" fillId="0" borderId="0" xfId="0" applyFont="1" applyFill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0" xfId="0" applyFont="1" applyBorder="1"/>
    <xf numFmtId="165" fontId="4" fillId="0" borderId="0" xfId="0" applyNumberFormat="1" applyFont="1"/>
    <xf numFmtId="165" fontId="6" fillId="2" borderId="0" xfId="20" applyNumberFormat="1" applyFont="1"/>
    <xf numFmtId="165" fontId="6" fillId="0" borderId="0" xfId="20" applyNumberFormat="1" applyFont="1" applyFill="1"/>
    <xf numFmtId="165" fontId="4" fillId="0" borderId="8" xfId="0" applyNumberFormat="1" applyFont="1" applyBorder="1"/>
    <xf numFmtId="165" fontId="4" fillId="0" borderId="0" xfId="0" applyNumberFormat="1" applyFont="1" applyBorder="1"/>
    <xf numFmtId="0" fontId="7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NumberFormat="1" applyFont="1"/>
    <xf numFmtId="165" fontId="4" fillId="0" borderId="9" xfId="0" applyNumberFormat="1" applyFont="1" applyBorder="1"/>
    <xf numFmtId="166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65" fontId="6" fillId="2" borderId="0" xfId="20" applyNumberFormat="1" applyFont="1" applyBorder="1"/>
    <xf numFmtId="0" fontId="9" fillId="0" borderId="0" xfId="0" applyFont="1" applyAlignment="1">
      <alignment vertical="center" wrapText="1"/>
    </xf>
    <xf numFmtId="165" fontId="4" fillId="0" borderId="0" xfId="0" applyNumberFormat="1" applyFont="1" applyBorder="1" applyAlignment="1">
      <alignment/>
    </xf>
    <xf numFmtId="0" fontId="10" fillId="0" borderId="0" xfId="0" applyFont="1" applyAlignment="1">
      <alignment vertical="center" wrapText="1"/>
    </xf>
    <xf numFmtId="165" fontId="4" fillId="0" borderId="10" xfId="0" applyNumberFormat="1" applyFont="1" applyBorder="1"/>
    <xf numFmtId="0" fontId="4" fillId="0" borderId="0" xfId="0" applyFont="1" applyAlignment="1">
      <alignment horizontal="left"/>
    </xf>
    <xf numFmtId="0" fontId="11" fillId="0" borderId="0" xfId="0" applyFont="1"/>
    <xf numFmtId="0" fontId="5" fillId="0" borderId="0" xfId="0" applyFont="1"/>
    <xf numFmtId="0" fontId="5" fillId="3" borderId="1" xfId="21" applyFont="1"/>
    <xf numFmtId="165" fontId="4" fillId="5" borderId="11" xfId="0" applyNumberFormat="1" applyFont="1" applyFill="1" applyBorder="1"/>
    <xf numFmtId="165" fontId="4" fillId="6" borderId="0" xfId="0" applyNumberFormat="1" applyFont="1" applyFill="1" applyBorder="1"/>
    <xf numFmtId="165" fontId="4" fillId="7" borderId="0" xfId="0" applyNumberFormat="1" applyFont="1" applyFill="1" applyBorder="1"/>
    <xf numFmtId="0" fontId="4" fillId="3" borderId="1" xfId="21" applyFont="1"/>
    <xf numFmtId="165" fontId="4" fillId="0" borderId="0" xfId="0" applyNumberFormat="1" applyFont="1" applyAlignment="1">
      <alignment horizontal="right"/>
    </xf>
    <xf numFmtId="165" fontId="4" fillId="5" borderId="0" xfId="0" applyNumberFormat="1" applyFont="1" applyFill="1" applyBorder="1"/>
    <xf numFmtId="165" fontId="4" fillId="0" borderId="11" xfId="0" applyNumberFormat="1" applyFont="1" applyBorder="1"/>
    <xf numFmtId="165" fontId="4" fillId="8" borderId="0" xfId="0" applyNumberFormat="1" applyFont="1" applyFill="1" applyBorder="1"/>
    <xf numFmtId="165" fontId="4" fillId="0" borderId="0" xfId="0" applyNumberFormat="1" applyFont="1" quotePrefix="1"/>
    <xf numFmtId="165" fontId="4" fillId="9" borderId="11" xfId="0" applyNumberFormat="1" applyFont="1" applyFill="1" applyBorder="1"/>
    <xf numFmtId="165" fontId="8" fillId="8" borderId="9" xfId="0" applyNumberFormat="1" applyFont="1" applyFill="1" applyBorder="1"/>
    <xf numFmtId="165" fontId="4" fillId="8" borderId="9" xfId="0" applyNumberFormat="1" applyFont="1" applyFill="1" applyBorder="1"/>
    <xf numFmtId="165" fontId="4" fillId="3" borderId="0" xfId="21" applyNumberFormat="1" applyFont="1" applyBorder="1"/>
    <xf numFmtId="165" fontId="4" fillId="8" borderId="9" xfId="21" applyNumberFormat="1" applyFont="1" applyFill="1" applyBorder="1"/>
    <xf numFmtId="165" fontId="4" fillId="3" borderId="0" xfId="21" applyNumberFormat="1" applyFont="1" applyBorder="1" applyAlignment="1">
      <alignment horizontal="center"/>
    </xf>
    <xf numFmtId="165" fontId="4" fillId="3" borderId="9" xfId="21" applyNumberFormat="1" applyFont="1" applyBorder="1"/>
    <xf numFmtId="165" fontId="4" fillId="5" borderId="0" xfId="0" applyNumberFormat="1" applyFont="1" applyFill="1"/>
    <xf numFmtId="165" fontId="4" fillId="6" borderId="11" xfId="0" applyNumberFormat="1" applyFont="1" applyFill="1" applyBorder="1"/>
    <xf numFmtId="165" fontId="4" fillId="0" borderId="0" xfId="0" applyNumberFormat="1" applyFont="1" applyAlignment="1">
      <alignment horizontal="center"/>
    </xf>
    <xf numFmtId="165" fontId="4" fillId="10" borderId="0" xfId="0" applyNumberFormat="1" applyFont="1" applyFill="1" applyBorder="1"/>
    <xf numFmtId="165" fontId="4" fillId="3" borderId="0" xfId="21" applyNumberFormat="1" applyFont="1" applyBorder="1" applyAlignment="1">
      <alignment horizontal="right"/>
    </xf>
    <xf numFmtId="165" fontId="8" fillId="3" borderId="0" xfId="21" applyNumberFormat="1" applyFont="1" applyBorder="1" applyAlignment="1">
      <alignment horizontal="right"/>
    </xf>
    <xf numFmtId="165" fontId="4" fillId="8" borderId="10" xfId="21" applyNumberFormat="1" applyFont="1" applyFill="1" applyBorder="1"/>
    <xf numFmtId="0" fontId="12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5" fillId="11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0" xfId="23" applyFont="1">
      <alignment/>
      <protection/>
    </xf>
    <xf numFmtId="0" fontId="8" fillId="0" borderId="0" xfId="23" applyNumberFormat="1" applyFont="1" applyFill="1" applyBorder="1" applyAlignment="1">
      <alignment/>
      <protection/>
    </xf>
    <xf numFmtId="3" fontId="8" fillId="0" borderId="16" xfId="23" applyNumberFormat="1" applyFont="1" applyFill="1" applyBorder="1" applyAlignment="1">
      <alignment/>
      <protection/>
    </xf>
    <xf numFmtId="0" fontId="8" fillId="12" borderId="16" xfId="23" applyNumberFormat="1" applyFont="1" applyFill="1" applyBorder="1" applyAlignment="1">
      <alignment/>
      <protection/>
    </xf>
    <xf numFmtId="166" fontId="8" fillId="0" borderId="16" xfId="23" applyNumberFormat="1" applyFont="1" applyFill="1" applyBorder="1" applyAlignment="1">
      <alignment/>
      <protection/>
    </xf>
    <xf numFmtId="0" fontId="8" fillId="0" borderId="16" xfId="23" applyNumberFormat="1" applyFont="1" applyFill="1" applyBorder="1" applyAlignment="1">
      <alignment/>
      <protection/>
    </xf>
    <xf numFmtId="169" fontId="8" fillId="0" borderId="0" xfId="23" applyNumberFormat="1" applyFont="1" applyFill="1" applyBorder="1" applyAlignment="1">
      <alignment/>
      <protection/>
    </xf>
    <xf numFmtId="0" fontId="14" fillId="0" borderId="0" xfId="23" applyFont="1">
      <alignment/>
      <protection/>
    </xf>
    <xf numFmtId="0" fontId="8" fillId="0" borderId="0" xfId="23" applyFont="1" applyAlignment="1">
      <alignment horizontal="left"/>
      <protection/>
    </xf>
    <xf numFmtId="0" fontId="5" fillId="13" borderId="0" xfId="0" applyFont="1" applyFill="1" applyBorder="1" applyAlignment="1">
      <alignment/>
    </xf>
    <xf numFmtId="0" fontId="15" fillId="0" borderId="0" xfId="0" applyFont="1" applyAlignment="1">
      <alignment horizontal="left"/>
    </xf>
    <xf numFmtId="0" fontId="8" fillId="0" borderId="0" xfId="0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/>
    </xf>
    <xf numFmtId="0" fontId="8" fillId="12" borderId="17" xfId="0" applyNumberFormat="1" applyFont="1" applyFill="1" applyBorder="1" applyAlignment="1">
      <alignment/>
    </xf>
    <xf numFmtId="3" fontId="8" fillId="13" borderId="0" xfId="0" applyNumberFormat="1" applyFont="1" applyFill="1" applyBorder="1" applyAlignment="1">
      <alignment/>
    </xf>
    <xf numFmtId="0" fontId="4" fillId="13" borderId="0" xfId="0" applyFont="1" applyFill="1" applyBorder="1"/>
    <xf numFmtId="0" fontId="12" fillId="0" borderId="0" xfId="0" applyFont="1"/>
    <xf numFmtId="0" fontId="8" fillId="12" borderId="16" xfId="0" applyNumberFormat="1" applyFont="1" applyFill="1" applyBorder="1" applyAlignment="1">
      <alignment/>
    </xf>
    <xf numFmtId="166" fontId="8" fillId="0" borderId="16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0" fontId="8" fillId="14" borderId="16" xfId="0" applyNumberFormat="1" applyFont="1" applyFill="1" applyBorder="1" applyAlignment="1">
      <alignment/>
    </xf>
    <xf numFmtId="166" fontId="8" fillId="14" borderId="16" xfId="0" applyNumberFormat="1" applyFont="1" applyFill="1" applyBorder="1" applyAlignment="1">
      <alignment/>
    </xf>
    <xf numFmtId="0" fontId="8" fillId="0" borderId="16" xfId="0" applyNumberFormat="1" applyFont="1" applyFill="1" applyBorder="1" applyAlignment="1">
      <alignment/>
    </xf>
    <xf numFmtId="166" fontId="8" fillId="8" borderId="16" xfId="0" applyNumberFormat="1" applyFont="1" applyFill="1" applyBorder="1" applyAlignment="1">
      <alignment/>
    </xf>
    <xf numFmtId="166" fontId="8" fillId="0" borderId="0" xfId="23" applyNumberFormat="1" applyFont="1">
      <alignment/>
      <protection/>
    </xf>
    <xf numFmtId="2" fontId="8" fillId="0" borderId="16" xfId="18" applyNumberFormat="1" applyFont="1" applyFill="1" applyBorder="1" applyAlignment="1">
      <alignment/>
    </xf>
    <xf numFmtId="2" fontId="8" fillId="0" borderId="0" xfId="18" applyNumberFormat="1" applyFont="1"/>
    <xf numFmtId="2" fontId="8" fillId="0" borderId="17" xfId="18" applyNumberFormat="1" applyFont="1" applyFill="1" applyBorder="1" applyAlignment="1">
      <alignment/>
    </xf>
    <xf numFmtId="0" fontId="8" fillId="0" borderId="11" xfId="23" applyFont="1" applyBorder="1">
      <alignment/>
      <protection/>
    </xf>
    <xf numFmtId="0" fontId="5" fillId="13" borderId="0" xfId="0" applyFont="1" applyFill="1"/>
    <xf numFmtId="0" fontId="4" fillId="13" borderId="0" xfId="0" applyFont="1" applyFill="1"/>
    <xf numFmtId="0" fontId="5" fillId="13" borderId="2" xfId="0" applyFont="1" applyFill="1" applyBorder="1" applyAlignment="1">
      <alignment horizontal="center"/>
    </xf>
    <xf numFmtId="0" fontId="5" fillId="13" borderId="4" xfId="0" applyFont="1" applyFill="1" applyBorder="1" applyAlignment="1">
      <alignment horizontal="center"/>
    </xf>
    <xf numFmtId="0" fontId="5" fillId="13" borderId="2" xfId="0" applyFont="1" applyFill="1" applyBorder="1" applyAlignment="1">
      <alignment horizontal="center" wrapText="1"/>
    </xf>
    <xf numFmtId="0" fontId="5" fillId="13" borderId="4" xfId="0" applyFont="1" applyFill="1" applyBorder="1" applyAlignment="1">
      <alignment horizontal="center" wrapText="1"/>
    </xf>
    <xf numFmtId="0" fontId="5" fillId="13" borderId="18" xfId="0" applyFont="1" applyFill="1" applyBorder="1"/>
    <xf numFmtId="165" fontId="4" fillId="13" borderId="0" xfId="0" applyNumberFormat="1" applyFont="1" applyFill="1" applyBorder="1"/>
    <xf numFmtId="165" fontId="4" fillId="13" borderId="19" xfId="0" applyNumberFormat="1" applyFont="1" applyFill="1" applyBorder="1"/>
    <xf numFmtId="0" fontId="5" fillId="13" borderId="0" xfId="0" applyFont="1" applyFill="1" applyBorder="1"/>
    <xf numFmtId="165" fontId="4" fillId="0" borderId="0" xfId="0" applyNumberFormat="1" applyFont="1" applyAlignment="1">
      <alignment horizontal="left"/>
    </xf>
    <xf numFmtId="165" fontId="4" fillId="14" borderId="0" xfId="0" applyNumberFormat="1" applyFont="1" applyFill="1" applyBorder="1"/>
    <xf numFmtId="165" fontId="4" fillId="0" borderId="0" xfId="0" applyNumberFormat="1" applyFont="1" applyFill="1" applyBorder="1"/>
    <xf numFmtId="0" fontId="1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68" fontId="4" fillId="0" borderId="0" xfId="22" applyNumberFormat="1" applyFont="1" applyFill="1" applyBorder="1" applyAlignment="1">
      <alignment horizontal="right" indent="1"/>
    </xf>
    <xf numFmtId="168" fontId="4" fillId="0" borderId="0" xfId="22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2" fillId="0" borderId="0" xfId="0" applyFont="1" applyFill="1" applyBorder="1" applyAlignment="1">
      <alignment horizontal="left"/>
    </xf>
    <xf numFmtId="168" fontId="4" fillId="11" borderId="20" xfId="22" applyNumberFormat="1" applyFont="1" applyFill="1" applyBorder="1" applyAlignment="1">
      <alignment horizontal="right" indent="2"/>
    </xf>
    <xf numFmtId="168" fontId="4" fillId="0" borderId="21" xfId="22" applyNumberFormat="1" applyFont="1" applyBorder="1" applyAlignment="1">
      <alignment horizontal="right" indent="2"/>
    </xf>
    <xf numFmtId="168" fontId="4" fillId="0" borderId="22" xfId="22" applyNumberFormat="1" applyFont="1" applyBorder="1" applyAlignment="1">
      <alignment horizontal="right" indent="2"/>
    </xf>
    <xf numFmtId="168" fontId="4" fillId="0" borderId="23" xfId="22" applyNumberFormat="1" applyFont="1" applyBorder="1" applyAlignment="1">
      <alignment horizontal="right" indent="2"/>
    </xf>
    <xf numFmtId="168" fontId="4" fillId="0" borderId="24" xfId="22" applyNumberFormat="1" applyFont="1" applyBorder="1" applyAlignment="1">
      <alignment horizontal="right" indent="2"/>
    </xf>
    <xf numFmtId="168" fontId="4" fillId="0" borderId="25" xfId="22" applyNumberFormat="1" applyFont="1" applyBorder="1" applyAlignment="1">
      <alignment horizontal="right" indent="2"/>
    </xf>
    <xf numFmtId="168" fontId="4" fillId="11" borderId="12" xfId="22" applyNumberFormat="1" applyFont="1" applyFill="1" applyBorder="1" applyAlignment="1">
      <alignment horizontal="right" indent="2"/>
    </xf>
    <xf numFmtId="168" fontId="4" fillId="11" borderId="26" xfId="22" applyNumberFormat="1" applyFont="1" applyFill="1" applyBorder="1" applyAlignment="1">
      <alignment horizontal="right" indent="2"/>
    </xf>
    <xf numFmtId="168" fontId="4" fillId="0" borderId="12" xfId="22" applyNumberFormat="1" applyFont="1" applyBorder="1" applyAlignment="1">
      <alignment horizontal="right" indent="2"/>
    </xf>
    <xf numFmtId="168" fontId="4" fillId="0" borderId="27" xfId="22" applyNumberFormat="1" applyFont="1" applyBorder="1" applyAlignment="1">
      <alignment horizontal="right" indent="2"/>
    </xf>
    <xf numFmtId="168" fontId="4" fillId="0" borderId="13" xfId="22" applyNumberFormat="1" applyFont="1" applyBorder="1" applyAlignment="1">
      <alignment horizontal="right" indent="2"/>
    </xf>
    <xf numFmtId="168" fontId="4" fillId="0" borderId="28" xfId="22" applyNumberFormat="1" applyFont="1" applyBorder="1" applyAlignment="1">
      <alignment horizontal="right" indent="2"/>
    </xf>
    <xf numFmtId="168" fontId="4" fillId="0" borderId="29" xfId="22" applyNumberFormat="1" applyFont="1" applyBorder="1" applyAlignment="1">
      <alignment horizontal="right" indent="2"/>
    </xf>
    <xf numFmtId="168" fontId="4" fillId="0" borderId="15" xfId="22" applyNumberFormat="1" applyFont="1" applyBorder="1" applyAlignment="1">
      <alignment horizontal="right" indent="2"/>
    </xf>
    <xf numFmtId="168" fontId="4" fillId="0" borderId="14" xfId="22" applyNumberFormat="1" applyFont="1" applyBorder="1" applyAlignment="1">
      <alignment horizontal="right" indent="2"/>
    </xf>
    <xf numFmtId="0" fontId="5" fillId="0" borderId="0" xfId="0" applyFont="1" applyFill="1" applyBorder="1" applyAlignment="1">
      <alignment horizontal="left" vertical="center" wrapText="1"/>
    </xf>
    <xf numFmtId="0" fontId="5" fillId="14" borderId="30" xfId="0" applyFont="1" applyFill="1" applyBorder="1"/>
    <xf numFmtId="165" fontId="4" fillId="14" borderId="31" xfId="0" applyNumberFormat="1" applyFont="1" applyFill="1" applyBorder="1"/>
    <xf numFmtId="165" fontId="4" fillId="14" borderId="32" xfId="0" applyNumberFormat="1" applyFont="1" applyFill="1" applyBorder="1"/>
    <xf numFmtId="0" fontId="5" fillId="14" borderId="31" xfId="0" applyFont="1" applyFill="1" applyBorder="1"/>
    <xf numFmtId="0" fontId="5" fillId="14" borderId="18" xfId="0" applyFont="1" applyFill="1" applyBorder="1"/>
    <xf numFmtId="0" fontId="5" fillId="14" borderId="33" xfId="0" applyFont="1" applyFill="1" applyBorder="1"/>
    <xf numFmtId="165" fontId="4" fillId="14" borderId="34" xfId="0" applyNumberFormat="1" applyFont="1" applyFill="1" applyBorder="1"/>
    <xf numFmtId="165" fontId="4" fillId="14" borderId="35" xfId="0" applyNumberFormat="1" applyFont="1" applyFill="1" applyBorder="1"/>
    <xf numFmtId="0" fontId="5" fillId="14" borderId="0" xfId="0" applyFont="1" applyFill="1" applyBorder="1"/>
    <xf numFmtId="165" fontId="4" fillId="14" borderId="19" xfId="0" applyNumberFormat="1" applyFont="1" applyFill="1" applyBorder="1"/>
    <xf numFmtId="0" fontId="5" fillId="14" borderId="34" xfId="0" applyFont="1" applyFill="1" applyBorder="1"/>
    <xf numFmtId="169" fontId="8" fillId="0" borderId="0" xfId="23" applyNumberFormat="1" applyFont="1" applyFill="1" applyBorder="1" applyAlignment="1">
      <alignment horizontal="left"/>
      <protection/>
    </xf>
    <xf numFmtId="0" fontId="7" fillId="9" borderId="12" xfId="23" applyNumberFormat="1" applyFont="1" applyFill="1" applyBorder="1" applyAlignment="1">
      <alignment horizontal="center"/>
      <protection/>
    </xf>
    <xf numFmtId="0" fontId="7" fillId="11" borderId="12" xfId="23" applyNumberFormat="1" applyFont="1" applyFill="1" applyBorder="1" applyAlignment="1">
      <alignment horizontal="left"/>
      <protection/>
    </xf>
    <xf numFmtId="3" fontId="8" fillId="11" borderId="12" xfId="23" applyNumberFormat="1" applyFont="1" applyFill="1" applyBorder="1" applyAlignment="1">
      <alignment horizontal="right" indent="1"/>
      <protection/>
    </xf>
    <xf numFmtId="3" fontId="8" fillId="11" borderId="12" xfId="23" applyNumberFormat="1" applyFont="1" applyFill="1" applyBorder="1" applyAlignment="1">
      <alignment horizontal="right" indent="2"/>
      <protection/>
    </xf>
    <xf numFmtId="3" fontId="8" fillId="0" borderId="27" xfId="23" applyNumberFormat="1" applyFont="1" applyFill="1" applyBorder="1" applyAlignment="1">
      <alignment horizontal="right" indent="1"/>
      <protection/>
    </xf>
    <xf numFmtId="3" fontId="8" fillId="0" borderId="27" xfId="23" applyNumberFormat="1" applyFont="1" applyFill="1" applyBorder="1" applyAlignment="1">
      <alignment horizontal="right" indent="2"/>
      <protection/>
    </xf>
    <xf numFmtId="0" fontId="7" fillId="0" borderId="13" xfId="23" applyNumberFormat="1" applyFont="1" applyFill="1" applyBorder="1" applyAlignment="1">
      <alignment horizontal="left"/>
      <protection/>
    </xf>
    <xf numFmtId="3" fontId="8" fillId="0" borderId="13" xfId="23" applyNumberFormat="1" applyFont="1" applyFill="1" applyBorder="1" applyAlignment="1">
      <alignment horizontal="right" indent="1"/>
      <protection/>
    </xf>
    <xf numFmtId="3" fontId="8" fillId="0" borderId="13" xfId="23" applyNumberFormat="1" applyFont="1" applyFill="1" applyBorder="1" applyAlignment="1">
      <alignment horizontal="right" indent="2"/>
      <protection/>
    </xf>
    <xf numFmtId="3" fontId="8" fillId="0" borderId="29" xfId="23" applyNumberFormat="1" applyFont="1" applyFill="1" applyBorder="1" applyAlignment="1">
      <alignment horizontal="right" indent="1"/>
      <protection/>
    </xf>
    <xf numFmtId="3" fontId="8" fillId="0" borderId="29" xfId="23" applyNumberFormat="1" applyFont="1" applyFill="1" applyBorder="1" applyAlignment="1">
      <alignment horizontal="right" indent="2"/>
      <protection/>
    </xf>
    <xf numFmtId="0" fontId="7" fillId="0" borderId="36" xfId="23" applyNumberFormat="1" applyFont="1" applyFill="1" applyBorder="1" applyAlignment="1">
      <alignment horizontal="left"/>
      <protection/>
    </xf>
    <xf numFmtId="3" fontId="8" fillId="0" borderId="36" xfId="23" applyNumberFormat="1" applyFont="1" applyFill="1" applyBorder="1" applyAlignment="1">
      <alignment horizontal="right" indent="1"/>
      <protection/>
    </xf>
    <xf numFmtId="3" fontId="8" fillId="0" borderId="36" xfId="23" applyNumberFormat="1" applyFont="1" applyFill="1" applyBorder="1" applyAlignment="1">
      <alignment horizontal="right" indent="2"/>
      <protection/>
    </xf>
    <xf numFmtId="0" fontId="7" fillId="0" borderId="28" xfId="23" applyNumberFormat="1" applyFont="1" applyFill="1" applyBorder="1" applyAlignment="1">
      <alignment horizontal="left"/>
      <protection/>
    </xf>
    <xf numFmtId="3" fontId="8" fillId="0" borderId="28" xfId="23" applyNumberFormat="1" applyFont="1" applyFill="1" applyBorder="1" applyAlignment="1">
      <alignment horizontal="right" indent="1"/>
      <protection/>
    </xf>
    <xf numFmtId="3" fontId="8" fillId="0" borderId="28" xfId="23" applyNumberFormat="1" applyFont="1" applyFill="1" applyBorder="1" applyAlignment="1">
      <alignment horizontal="right" indent="2"/>
      <protection/>
    </xf>
    <xf numFmtId="0" fontId="4" fillId="0" borderId="0" xfId="24" applyFont="1">
      <alignment/>
      <protection/>
    </xf>
    <xf numFmtId="0" fontId="8" fillId="0" borderId="0" xfId="24" applyNumberFormat="1" applyFont="1" applyFill="1" applyBorder="1" applyAlignment="1">
      <alignment/>
      <protection/>
    </xf>
    <xf numFmtId="4" fontId="4" fillId="0" borderId="0" xfId="24" applyNumberFormat="1" applyFont="1">
      <alignment/>
      <protection/>
    </xf>
    <xf numFmtId="0" fontId="8" fillId="12" borderId="16" xfId="24" applyNumberFormat="1" applyFont="1" applyFill="1" applyBorder="1" applyAlignment="1">
      <alignment/>
      <protection/>
    </xf>
    <xf numFmtId="4" fontId="8" fillId="0" borderId="16" xfId="24" applyNumberFormat="1" applyFont="1" applyFill="1" applyBorder="1" applyAlignment="1">
      <alignment/>
      <protection/>
    </xf>
    <xf numFmtId="3" fontId="8" fillId="0" borderId="16" xfId="24" applyNumberFormat="1" applyFont="1" applyFill="1" applyBorder="1" applyAlignment="1">
      <alignment/>
      <protection/>
    </xf>
    <xf numFmtId="3" fontId="4" fillId="0" borderId="0" xfId="24" applyNumberFormat="1" applyFont="1">
      <alignment/>
      <protection/>
    </xf>
    <xf numFmtId="0" fontId="8" fillId="0" borderId="16" xfId="24" applyNumberFormat="1" applyFont="1" applyFill="1" applyBorder="1" applyAlignment="1">
      <alignment/>
      <protection/>
    </xf>
    <xf numFmtId="0" fontId="4" fillId="0" borderId="0" xfId="26" applyFont="1">
      <alignment/>
      <protection/>
    </xf>
    <xf numFmtId="0" fontId="5" fillId="0" borderId="0" xfId="26" applyFont="1">
      <alignment/>
      <protection/>
    </xf>
    <xf numFmtId="0" fontId="7" fillId="0" borderId="0" xfId="26" applyNumberFormat="1" applyFont="1" applyFill="1" applyBorder="1" applyAlignment="1">
      <alignment horizontal="left"/>
      <protection/>
    </xf>
    <xf numFmtId="0" fontId="4" fillId="0" borderId="0" xfId="26" applyFont="1" applyAlignment="1">
      <alignment horizontal="left"/>
      <protection/>
    </xf>
    <xf numFmtId="0" fontId="7" fillId="0" borderId="0" xfId="27" applyFont="1" applyBorder="1">
      <alignment/>
      <protection/>
    </xf>
    <xf numFmtId="0" fontId="8" fillId="0" borderId="0" xfId="27" applyFont="1" applyBorder="1">
      <alignment/>
      <protection/>
    </xf>
    <xf numFmtId="3" fontId="8" fillId="11" borderId="37" xfId="27" applyNumberFormat="1" applyFont="1" applyFill="1" applyBorder="1" applyAlignment="1">
      <alignment horizontal="right" indent="1"/>
      <protection/>
    </xf>
    <xf numFmtId="0" fontId="7" fillId="0" borderId="0" xfId="27" applyFont="1" applyAlignment="1">
      <alignment horizontal="left"/>
      <protection/>
    </xf>
    <xf numFmtId="0" fontId="8" fillId="0" borderId="0" xfId="27" applyFont="1">
      <alignment/>
      <protection/>
    </xf>
    <xf numFmtId="0" fontId="16" fillId="0" borderId="0" xfId="27" applyFont="1">
      <alignment/>
      <protection/>
    </xf>
    <xf numFmtId="0" fontId="8" fillId="0" borderId="0" xfId="26" applyFont="1">
      <alignment/>
      <protection/>
    </xf>
    <xf numFmtId="3" fontId="8" fillId="0" borderId="0" xfId="26" applyNumberFormat="1" applyFont="1">
      <alignment/>
      <protection/>
    </xf>
    <xf numFmtId="0" fontId="4" fillId="0" borderId="0" xfId="26" applyFont="1" applyFill="1">
      <alignment/>
      <protection/>
    </xf>
    <xf numFmtId="0" fontId="8" fillId="0" borderId="0" xfId="26" applyNumberFormat="1" applyFont="1" applyFill="1" applyBorder="1" applyAlignment="1">
      <alignment/>
      <protection/>
    </xf>
    <xf numFmtId="165" fontId="4" fillId="0" borderId="0" xfId="26" applyNumberFormat="1" applyFont="1" applyFill="1">
      <alignment/>
      <protection/>
    </xf>
    <xf numFmtId="165" fontId="4" fillId="0" borderId="0" xfId="26" applyNumberFormat="1" applyFont="1">
      <alignment/>
      <protection/>
    </xf>
    <xf numFmtId="0" fontId="4" fillId="0" borderId="0" xfId="26" applyFont="1" applyFill="1" applyBorder="1">
      <alignment/>
      <protection/>
    </xf>
    <xf numFmtId="3" fontId="4" fillId="0" borderId="0" xfId="26" applyNumberFormat="1" applyFont="1">
      <alignment/>
      <protection/>
    </xf>
    <xf numFmtId="0" fontId="12" fillId="0" borderId="0" xfId="26" applyFont="1">
      <alignment/>
      <protection/>
    </xf>
    <xf numFmtId="3" fontId="8" fillId="11" borderId="26" xfId="27" applyNumberFormat="1" applyFont="1" applyFill="1" applyBorder="1" applyAlignment="1">
      <alignment horizontal="right" indent="1"/>
      <protection/>
    </xf>
    <xf numFmtId="0" fontId="7" fillId="11" borderId="38" xfId="27" applyFont="1" applyFill="1" applyBorder="1" applyAlignment="1">
      <alignment/>
      <protection/>
    </xf>
    <xf numFmtId="0" fontId="7" fillId="15" borderId="39" xfId="27" applyFont="1" applyFill="1" applyBorder="1" applyAlignment="1">
      <alignment/>
      <protection/>
    </xf>
    <xf numFmtId="0" fontId="7" fillId="15" borderId="40" xfId="27" applyFont="1" applyFill="1" applyBorder="1" applyAlignment="1">
      <alignment/>
      <protection/>
    </xf>
    <xf numFmtId="0" fontId="7" fillId="15" borderId="41" xfId="27" applyFont="1" applyFill="1" applyBorder="1" applyAlignment="1">
      <alignment/>
      <protection/>
    </xf>
    <xf numFmtId="2" fontId="8" fillId="0" borderId="0" xfId="23" applyNumberFormat="1" applyFont="1">
      <alignment/>
      <protection/>
    </xf>
    <xf numFmtId="166" fontId="4" fillId="0" borderId="0" xfId="0" applyNumberFormat="1" applyFont="1"/>
    <xf numFmtId="0" fontId="8" fillId="0" borderId="0" xfId="0" applyFont="1"/>
    <xf numFmtId="165" fontId="8" fillId="0" borderId="0" xfId="23" applyNumberFormat="1" applyFont="1">
      <alignment/>
      <protection/>
    </xf>
    <xf numFmtId="3" fontId="4" fillId="0" borderId="42" xfId="22" applyNumberFormat="1" applyFont="1" applyFill="1" applyBorder="1" applyAlignment="1">
      <alignment horizontal="right" vertical="top" indent="1"/>
    </xf>
    <xf numFmtId="3" fontId="4" fillId="0" borderId="28" xfId="22" applyNumberFormat="1" applyFont="1" applyFill="1" applyBorder="1" applyAlignment="1">
      <alignment horizontal="right" vertical="top" indent="1"/>
    </xf>
    <xf numFmtId="3" fontId="4" fillId="0" borderId="22" xfId="22" applyNumberFormat="1" applyFont="1" applyFill="1" applyBorder="1" applyAlignment="1">
      <alignment horizontal="right" vertical="top" indent="1"/>
    </xf>
    <xf numFmtId="3" fontId="4" fillId="0" borderId="13" xfId="22" applyNumberFormat="1" applyFont="1" applyFill="1" applyBorder="1" applyAlignment="1">
      <alignment horizontal="right" vertical="top" indent="1"/>
    </xf>
    <xf numFmtId="3" fontId="4" fillId="0" borderId="25" xfId="22" applyNumberFormat="1" applyFont="1" applyFill="1" applyBorder="1" applyAlignment="1">
      <alignment horizontal="right" vertical="top" indent="1"/>
    </xf>
    <xf numFmtId="3" fontId="4" fillId="0" borderId="14" xfId="22" applyNumberFormat="1" applyFont="1" applyFill="1" applyBorder="1" applyAlignment="1">
      <alignment horizontal="right" vertical="top" indent="1"/>
    </xf>
    <xf numFmtId="3" fontId="4" fillId="0" borderId="6" xfId="22" applyNumberFormat="1" applyFont="1" applyFill="1" applyBorder="1" applyAlignment="1">
      <alignment horizontal="right" vertical="top" indent="1"/>
    </xf>
    <xf numFmtId="3" fontId="4" fillId="0" borderId="0" xfId="26" applyNumberFormat="1" applyFont="1" applyFill="1">
      <alignment/>
      <protection/>
    </xf>
    <xf numFmtId="1" fontId="4" fillId="0" borderId="0" xfId="26" applyNumberFormat="1" applyFont="1">
      <alignment/>
      <protection/>
    </xf>
    <xf numFmtId="1" fontId="4" fillId="0" borderId="0" xfId="26" applyNumberFormat="1" applyFont="1" applyFill="1">
      <alignment/>
      <protection/>
    </xf>
    <xf numFmtId="3" fontId="8" fillId="0" borderId="42" xfId="22" applyNumberFormat="1" applyFont="1" applyFill="1" applyBorder="1" applyAlignment="1">
      <alignment horizontal="right" vertical="top" indent="1"/>
    </xf>
    <xf numFmtId="3" fontId="8" fillId="0" borderId="22" xfId="22" applyNumberFormat="1" applyFont="1" applyFill="1" applyBorder="1" applyAlignment="1">
      <alignment horizontal="right" vertical="top" indent="1"/>
    </xf>
    <xf numFmtId="3" fontId="8" fillId="0" borderId="25" xfId="22" applyNumberFormat="1" applyFont="1" applyFill="1" applyBorder="1" applyAlignment="1">
      <alignment horizontal="right" vertical="top" indent="1"/>
    </xf>
    <xf numFmtId="170" fontId="4" fillId="0" borderId="0" xfId="0" applyNumberFormat="1" applyFont="1"/>
    <xf numFmtId="170" fontId="8" fillId="0" borderId="0" xfId="23" applyNumberFormat="1" applyFont="1">
      <alignment/>
      <protection/>
    </xf>
    <xf numFmtId="168" fontId="4" fillId="0" borderId="0" xfId="0" applyNumberFormat="1" applyFont="1"/>
    <xf numFmtId="0" fontId="7" fillId="0" borderId="0" xfId="0" applyFont="1" applyAlignment="1">
      <alignment horizontal="left"/>
    </xf>
    <xf numFmtId="165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5" fontId="4" fillId="0" borderId="0" xfId="0" applyNumberFormat="1" applyFont="1" applyBorder="1" applyAlignment="1">
      <alignment horizontal="left"/>
    </xf>
    <xf numFmtId="0" fontId="12" fillId="0" borderId="0" xfId="0" applyFont="1" applyAlignment="1">
      <alignment horizontal="left"/>
    </xf>
    <xf numFmtId="0" fontId="5" fillId="4" borderId="2" xfId="0" applyFont="1" applyFill="1" applyBorder="1"/>
    <xf numFmtId="0" fontId="5" fillId="4" borderId="3" xfId="0" applyFont="1" applyFill="1" applyBorder="1"/>
    <xf numFmtId="0" fontId="5" fillId="4" borderId="4" xfId="0" applyFont="1" applyFill="1" applyBorder="1"/>
    <xf numFmtId="0" fontId="5" fillId="0" borderId="0" xfId="0" applyFont="1" applyFill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0" xfId="0" applyFont="1" applyBorder="1"/>
    <xf numFmtId="165" fontId="6" fillId="2" borderId="0" xfId="20" applyNumberFormat="1" applyFont="1"/>
    <xf numFmtId="165" fontId="6" fillId="0" borderId="0" xfId="20" applyNumberFormat="1" applyFont="1" applyFill="1"/>
    <xf numFmtId="165" fontId="4" fillId="0" borderId="8" xfId="0" applyNumberFormat="1" applyFont="1" applyBorder="1"/>
    <xf numFmtId="165" fontId="4" fillId="0" borderId="0" xfId="0" applyNumberFormat="1" applyFont="1" applyBorder="1"/>
    <xf numFmtId="0" fontId="7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5" fontId="4" fillId="0" borderId="9" xfId="0" applyNumberFormat="1" applyFont="1" applyBorder="1"/>
    <xf numFmtId="166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65" fontId="6" fillId="2" borderId="0" xfId="20" applyNumberFormat="1" applyFont="1" applyBorder="1"/>
    <xf numFmtId="0" fontId="9" fillId="0" borderId="0" xfId="0" applyFont="1" applyAlignment="1">
      <alignment vertical="center" wrapText="1"/>
    </xf>
    <xf numFmtId="165" fontId="4" fillId="8" borderId="9" xfId="0" applyNumberFormat="1" applyFont="1" applyFill="1" applyBorder="1"/>
    <xf numFmtId="165" fontId="4" fillId="0" borderId="0" xfId="0" applyNumberFormat="1" applyFont="1" applyBorder="1" applyAlignment="1">
      <alignment/>
    </xf>
    <xf numFmtId="0" fontId="10" fillId="0" borderId="0" xfId="0" applyFont="1" applyAlignment="1">
      <alignment vertical="center" wrapText="1"/>
    </xf>
    <xf numFmtId="165" fontId="4" fillId="0" borderId="10" xfId="0" applyNumberFormat="1" applyFont="1" applyBorder="1"/>
    <xf numFmtId="0" fontId="4" fillId="0" borderId="0" xfId="0" applyFont="1" applyAlignment="1">
      <alignment horizontal="left"/>
    </xf>
    <xf numFmtId="0" fontId="4" fillId="0" borderId="0" xfId="0" applyNumberFormat="1" applyFont="1"/>
    <xf numFmtId="0" fontId="7" fillId="0" borderId="0" xfId="0" applyFont="1" applyFill="1" applyBorder="1" applyAlignment="1">
      <alignment horizontal="left"/>
    </xf>
    <xf numFmtId="0" fontId="7" fillId="0" borderId="0" xfId="23" applyFont="1" applyAlignment="1">
      <alignment horizontal="left"/>
      <protection/>
    </xf>
    <xf numFmtId="0" fontId="7" fillId="13" borderId="27" xfId="27" applyFont="1" applyFill="1" applyBorder="1" applyAlignment="1">
      <alignment horizontal="left" vertical="center"/>
      <protection/>
    </xf>
    <xf numFmtId="0" fontId="7" fillId="13" borderId="13" xfId="27" applyFont="1" applyFill="1" applyBorder="1" applyAlignment="1">
      <alignment horizontal="left" vertical="center"/>
      <protection/>
    </xf>
    <xf numFmtId="0" fontId="7" fillId="13" borderId="29" xfId="27" applyFont="1" applyFill="1" applyBorder="1" applyAlignment="1">
      <alignment horizontal="left" vertical="center"/>
      <protection/>
    </xf>
    <xf numFmtId="0" fontId="7" fillId="13" borderId="36" xfId="27" applyFont="1" applyFill="1" applyBorder="1" applyAlignment="1">
      <alignment horizontal="left" vertical="center"/>
      <protection/>
    </xf>
    <xf numFmtId="0" fontId="5" fillId="0" borderId="0" xfId="26" applyFont="1" applyAlignment="1">
      <alignment horizontal="left"/>
      <protection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165" fontId="5" fillId="9" borderId="12" xfId="0" applyNumberFormat="1" applyFont="1" applyFill="1" applyBorder="1" applyAlignment="1">
      <alignment horizontal="center"/>
    </xf>
    <xf numFmtId="165" fontId="5" fillId="9" borderId="0" xfId="0" applyNumberFormat="1" applyFont="1" applyFill="1" applyBorder="1" applyAlignment="1">
      <alignment horizontal="center"/>
    </xf>
    <xf numFmtId="0" fontId="5" fillId="9" borderId="20" xfId="0" applyFont="1" applyFill="1" applyBorder="1" applyAlignment="1">
      <alignment horizontal="center" vertical="center" wrapText="1"/>
    </xf>
    <xf numFmtId="0" fontId="5" fillId="9" borderId="43" xfId="0" applyFont="1" applyFill="1" applyBorder="1" applyAlignment="1">
      <alignment horizontal="center" vertical="center" wrapText="1"/>
    </xf>
    <xf numFmtId="165" fontId="5" fillId="9" borderId="20" xfId="0" applyNumberFormat="1" applyFont="1" applyFill="1" applyBorder="1" applyAlignment="1">
      <alignment horizontal="center" vertical="center" wrapText="1"/>
    </xf>
    <xf numFmtId="165" fontId="5" fillId="9" borderId="43" xfId="0" applyNumberFormat="1" applyFont="1" applyFill="1" applyBorder="1" applyAlignment="1">
      <alignment horizontal="center" vertical="center" wrapText="1"/>
    </xf>
    <xf numFmtId="165" fontId="5" fillId="9" borderId="12" xfId="0" applyNumberFormat="1" applyFont="1" applyFill="1" applyBorder="1" applyAlignment="1">
      <alignment horizontal="center" vertical="center" wrapText="1"/>
    </xf>
    <xf numFmtId="165" fontId="5" fillId="9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24" applyFont="1" applyAlignment="1">
      <alignment horizontal="center" wrapText="1"/>
      <protection/>
    </xf>
    <xf numFmtId="0" fontId="4" fillId="0" borderId="44" xfId="24" applyFont="1" applyBorder="1" applyAlignment="1">
      <alignment horizontal="center"/>
      <protection/>
    </xf>
    <xf numFmtId="0" fontId="7" fillId="9" borderId="12" xfId="27" applyFont="1" applyFill="1" applyBorder="1" applyAlignment="1">
      <alignment horizontal="center" vertical="center"/>
      <protection/>
    </xf>
    <xf numFmtId="0" fontId="7" fillId="9" borderId="0" xfId="27" applyFont="1" applyFill="1" applyBorder="1" applyAlignment="1">
      <alignment horizontal="center" vertical="center"/>
      <protection/>
    </xf>
    <xf numFmtId="0" fontId="7" fillId="9" borderId="12" xfId="27" applyFont="1" applyFill="1" applyBorder="1" applyAlignment="1">
      <alignment horizontal="center" wrapText="1"/>
      <protection/>
    </xf>
    <xf numFmtId="0" fontId="7" fillId="9" borderId="0" xfId="27" applyFont="1" applyFill="1" applyBorder="1" applyAlignment="1">
      <alignment horizontal="center" wrapText="1"/>
      <protection/>
    </xf>
    <xf numFmtId="0" fontId="8" fillId="0" borderId="0" xfId="27" applyFont="1" applyAlignment="1">
      <alignment horizontal="left" wrapText="1"/>
      <protection/>
    </xf>
    <xf numFmtId="0" fontId="5" fillId="0" borderId="0" xfId="26" applyFont="1" applyAlignment="1">
      <alignment horizontal="left"/>
      <protection/>
    </xf>
    <xf numFmtId="0" fontId="5" fillId="16" borderId="0" xfId="26" applyFont="1" applyFill="1" applyAlignment="1">
      <alignment wrapText="1"/>
      <protection/>
    </xf>
    <xf numFmtId="0" fontId="4" fillId="0" borderId="0" xfId="0" applyFont="1" applyAlignment="1">
      <alignment wrapText="1"/>
    </xf>
    <xf numFmtId="0" fontId="4" fillId="17" borderId="0" xfId="26" applyFont="1" applyFill="1" applyAlignment="1">
      <alignment wrapText="1"/>
      <protection/>
    </xf>
    <xf numFmtId="0" fontId="4" fillId="17" borderId="0" xfId="0" applyFont="1" applyFill="1" applyAlignment="1">
      <alignment wrapText="1"/>
    </xf>
    <xf numFmtId="0" fontId="7" fillId="9" borderId="45" xfId="27" applyFont="1" applyFill="1" applyBorder="1" applyAlignment="1">
      <alignment horizontal="center"/>
      <protection/>
    </xf>
    <xf numFmtId="0" fontId="7" fillId="9" borderId="46" xfId="27" applyFont="1" applyFill="1" applyBorder="1" applyAlignment="1">
      <alignment horizontal="center"/>
      <protection/>
    </xf>
    <xf numFmtId="0" fontId="7" fillId="9" borderId="20" xfId="27" applyFont="1" applyFill="1" applyBorder="1" applyAlignment="1">
      <alignment horizontal="center" vertical="center" wrapText="1"/>
      <protection/>
    </xf>
    <xf numFmtId="0" fontId="7" fillId="9" borderId="43" xfId="27" applyFont="1" applyFill="1" applyBorder="1" applyAlignment="1">
      <alignment horizontal="center" vertical="center" wrapText="1"/>
      <protection/>
    </xf>
    <xf numFmtId="0" fontId="7" fillId="9" borderId="20" xfId="27" applyFont="1" applyFill="1" applyBorder="1" applyAlignment="1">
      <alignment horizontal="center" vertical="center"/>
      <protection/>
    </xf>
    <xf numFmtId="0" fontId="7" fillId="9" borderId="43" xfId="27" applyFont="1" applyFill="1" applyBorder="1" applyAlignment="1">
      <alignment horizontal="center" vertical="center"/>
      <protection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Note" xfId="21"/>
    <cellStyle name="NumberCellStyle" xfId="22"/>
    <cellStyle name="Normal 2" xfId="23"/>
    <cellStyle name="Normal 3" xfId="24"/>
    <cellStyle name="Comma 2" xfId="25"/>
    <cellStyle name="Normal 4" xfId="26"/>
    <cellStyle name="Normal 2 2" xfId="27"/>
    <cellStyle name="Normal 2 3" xfId="28"/>
    <cellStyle name="Normal 5" xfId="29"/>
    <cellStyle name="NumberCellStyle 2" xfId="30"/>
    <cellStyle name="Hyperlink 2" xfId="31"/>
    <cellStyle name="Hyperlink 2 2" xfId="32"/>
    <cellStyle name="Normal 3 2" xfId="33"/>
    <cellStyle name="Normal 4 2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"/>
          <c:y val="0.074"/>
          <c:w val="0.8465"/>
          <c:h val="0.8417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92D05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1'!$AB$66:$AH$66</c:f>
              <c:strCache/>
            </c:strRef>
          </c:cat>
          <c:val>
            <c:numRef>
              <c:f>'Figure 1'!$AB$67:$AH$67</c:f>
              <c:numCache/>
            </c:numRef>
          </c:val>
          <c:smooth val="0"/>
        </c:ser>
        <c:axId val="19460634"/>
        <c:axId val="40927979"/>
      </c:lineChart>
      <c:catAx>
        <c:axId val="1946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</c:spPr>
        <c:crossAx val="40927979"/>
        <c:crosses val="autoZero"/>
        <c:auto val="1"/>
        <c:lblOffset val="100"/>
        <c:noMultiLvlLbl val="0"/>
      </c:catAx>
      <c:valAx>
        <c:axId val="40927979"/>
        <c:scaling>
          <c:orientation val="minMax"/>
          <c:min val="2500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>
            <a:noFill/>
          </a:ln>
        </c:spPr>
        <c:crossAx val="19460634"/>
        <c:crosses val="autoZero"/>
        <c:crossBetween val="between"/>
        <c:dispUnits/>
      </c:valAx>
      <c:spPr>
        <a:noFill/>
        <a:ln w="28575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prstDash val="dash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latin typeface="Arial"/>
                <a:ea typeface="Arial"/>
                <a:cs typeface="Arial"/>
              </a:rPr>
              <a:t>Total</a:t>
            </a:r>
            <a:r>
              <a:rPr lang="en-US" cap="none" sz="900" b="1" u="none" baseline="0">
                <a:latin typeface="Arial"/>
                <a:ea typeface="Arial"/>
                <a:cs typeface="Arial"/>
              </a:rPr>
              <a:t> production: 305.5 million tonnes </a:t>
            </a:r>
          </a:p>
        </c:rich>
      </c:tx>
      <c:layout>
        <c:manualLayout>
          <c:xMode val="edge"/>
          <c:yMode val="edge"/>
          <c:x val="0.63675"/>
          <c:y val="0.87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-0.00825"/>
                  <c:y val="0.05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Grain maize and CCM
21.5%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2'!$AF$139:$AK$139</c:f>
              <c:strCache/>
            </c:strRef>
          </c:cat>
          <c:val>
            <c:numRef>
              <c:f>'Figure 2'!$AF$141:$AK$141</c:f>
              <c:numCache/>
            </c:numRef>
          </c:val>
        </c:ser>
      </c:pieChart>
    </c:plotArea>
    <c:plotVisOnly val="1"/>
    <c:dispBlanksAs val="zero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'Figure 3'!$A$63</c:f>
              <c:strCache>
                <c:ptCount val="1"/>
                <c:pt idx="0">
                  <c:v>Common wheat and spelt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3'!$B$62:$H$62</c:f>
              <c:strCache/>
            </c:strRef>
          </c:cat>
          <c:val>
            <c:numRef>
              <c:f>'Figure 3'!$B$63:$H$63</c:f>
              <c:numCache/>
            </c:numRef>
          </c:val>
        </c:ser>
        <c:ser>
          <c:idx val="1"/>
          <c:order val="1"/>
          <c:tx>
            <c:strRef>
              <c:f>'Figure 3'!$A$64</c:f>
              <c:strCache>
                <c:ptCount val="1"/>
                <c:pt idx="0">
                  <c:v>Barley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3'!$B$62:$H$62</c:f>
              <c:strCache/>
            </c:strRef>
          </c:cat>
          <c:val>
            <c:numRef>
              <c:f>'Figure 3'!$B$64:$H$64</c:f>
              <c:numCache/>
            </c:numRef>
          </c:val>
        </c:ser>
        <c:ser>
          <c:idx val="2"/>
          <c:order val="2"/>
          <c:tx>
            <c:strRef>
              <c:f>'Figure 3'!$A$65</c:f>
              <c:strCache>
                <c:ptCount val="1"/>
                <c:pt idx="0">
                  <c:v>Rye and maslin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3'!$B$62:$H$62</c:f>
              <c:strCache/>
            </c:strRef>
          </c:cat>
          <c:val>
            <c:numRef>
              <c:f>'Figure 3'!$B$65:$H$65</c:f>
              <c:numCache/>
            </c:numRef>
          </c:val>
        </c:ser>
        <c:ser>
          <c:idx val="3"/>
          <c:order val="3"/>
          <c:tx>
            <c:strRef>
              <c:f>'Figure 3'!$A$66</c:f>
              <c:strCache>
                <c:ptCount val="1"/>
                <c:pt idx="0">
                  <c:v>Triticale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3'!$B$62:$H$62</c:f>
              <c:strCache/>
            </c:strRef>
          </c:cat>
          <c:val>
            <c:numRef>
              <c:f>'Figure 3'!$B$66:$H$66</c:f>
              <c:numCache/>
            </c:numRef>
          </c:val>
        </c:ser>
        <c:ser>
          <c:idx val="4"/>
          <c:order val="4"/>
          <c:tx>
            <c:strRef>
              <c:f>'Figure 3'!$A$67</c:f>
              <c:strCache>
                <c:ptCount val="1"/>
                <c:pt idx="0">
                  <c:v>Grain maize and CCM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3'!$B$62:$H$62</c:f>
              <c:strCache/>
            </c:strRef>
          </c:cat>
          <c:val>
            <c:numRef>
              <c:f>'Figure 3'!$B$67:$H$67</c:f>
              <c:numCache/>
            </c:numRef>
          </c:val>
        </c:ser>
        <c:ser>
          <c:idx val="5"/>
          <c:order val="5"/>
          <c:tx>
            <c:strRef>
              <c:f>'Figure 3'!$A$68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3'!$B$62:$H$62</c:f>
              <c:strCache/>
            </c:strRef>
          </c:cat>
          <c:val>
            <c:numRef>
              <c:f>'Figure 3'!$B$68:$H$68</c:f>
              <c:numCache/>
            </c:numRef>
          </c:val>
        </c:ser>
        <c:axId val="32807492"/>
        <c:axId val="26831973"/>
      </c:areaChart>
      <c:catAx>
        <c:axId val="32807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crossAx val="26831973"/>
        <c:crosses val="autoZero"/>
        <c:auto val="1"/>
        <c:lblOffset val="100"/>
        <c:noMultiLvlLbl val="0"/>
      </c:catAx>
      <c:valAx>
        <c:axId val="2683197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280749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zero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2"/>
          <c:order val="0"/>
          <c:tx>
            <c:strRef>
              <c:f>'Figure 4'!$B$119</c:f>
              <c:strCache>
                <c:ptCount val="1"/>
                <c:pt idx="0">
                  <c:v>FR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bg2">
                  <a:lumMod val="75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accent2"/>
              </a:solidFill>
            </c:spPr>
          </c:dPt>
          <c:dPt>
            <c:idx val="3"/>
            <c:invertIfNegative val="0"/>
            <c:spPr>
              <a:solidFill>
                <a:schemeClr val="bg2">
                  <a:lumMod val="75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4"/>
              </a:solidFill>
            </c:spPr>
          </c:dP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DE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DE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PL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('Figure 4'!$B$118,'Figure 4'!$D$118,'Figure 4'!$F$118,'Figure 4'!$H$118,'Figure 4'!$J$118)</c:f>
              <c:strCache/>
            </c:strRef>
          </c:cat>
          <c:val>
            <c:numRef>
              <c:f>('Figure 4'!$C$119,'Figure 4'!$E$119,'Figure 4'!$G$119,'Figure 4'!$I$119,'Figure 4'!$K$119)</c:f>
              <c:numCache/>
            </c:numRef>
          </c:val>
        </c:ser>
        <c:ser>
          <c:idx val="1"/>
          <c:order val="1"/>
          <c:tx>
            <c:strRef>
              <c:f>'Figure 4'!$B$120</c:f>
              <c:strCache>
                <c:ptCount val="1"/>
                <c:pt idx="0">
                  <c:v>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chemeClr val="accent4"/>
              </a:solidFill>
            </c:spPr>
          </c:dPt>
          <c:dPt>
            <c:idx val="2"/>
            <c:invertIfNegative val="0"/>
            <c:spPr>
              <a:solidFill>
                <a:schemeClr val="bg2">
                  <a:lumMod val="75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tx1">
                  <a:lumMod val="75000"/>
                  <a:lumOff val="25000"/>
                </a:schemeClr>
              </a:solidFill>
            </c:spPr>
          </c:dP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PL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RO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('Figure 4'!$B$118,'Figure 4'!$D$118,'Figure 4'!$F$118,'Figure 4'!$H$118,'Figure 4'!$J$118)</c:f>
              <c:strCache/>
            </c:strRef>
          </c:cat>
          <c:val>
            <c:numRef>
              <c:f>('Figure 4'!$C$120,'Figure 4'!$E$120,'Figure 4'!$G$120,'Figure 4'!$I$120,'Figure 4'!$K$120)</c:f>
              <c:numCache/>
            </c:numRef>
          </c:val>
        </c:ser>
        <c:ser>
          <c:idx val="3"/>
          <c:order val="2"/>
          <c:tx>
            <c:strRef>
              <c:f>'Figure 4'!$B$121</c:f>
              <c:strCache>
                <c:ptCount val="1"/>
                <c:pt idx="0">
                  <c:v>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5"/>
              </a:solidFill>
            </c:spPr>
          </c:dPt>
          <c:dPt>
            <c:idx val="1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spPr>
              <a:solidFill>
                <a:srgbClr val="C00000"/>
              </a:solidFill>
            </c:spPr>
          </c:dPt>
          <c:dPt>
            <c:idx val="3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DK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ES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HU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('Figure 4'!$B$118,'Figure 4'!$D$118,'Figure 4'!$F$118,'Figure 4'!$H$118,'Figure 4'!$J$118)</c:f>
              <c:strCache/>
            </c:strRef>
          </c:cat>
          <c:val>
            <c:numRef>
              <c:f>('Figure 4'!$C$121,'Figure 4'!$E$121,'Figure 4'!$G$121,'Figure 4'!$I$121,'Figure 4'!$K$121)</c:f>
              <c:numCache/>
            </c:numRef>
          </c:val>
        </c:ser>
        <c:ser>
          <c:idx val="4"/>
          <c:order val="3"/>
          <c:tx>
            <c:strRef>
              <c:f>'Figure 4'!$B$122</c:f>
              <c:strCache>
                <c:ptCount val="1"/>
                <c:pt idx="0">
                  <c:v>PL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/>
              </a:solidFill>
            </c:spPr>
          </c:dPt>
          <c:dPt>
            <c:idx val="1"/>
            <c:invertIfNegative val="0"/>
            <c:spPr>
              <a:solidFill>
                <a:srgbClr val="C00000"/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PL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ES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UK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HU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('Figure 4'!$B$118,'Figure 4'!$D$118,'Figure 4'!$F$118,'Figure 4'!$H$118,'Figure 4'!$J$118)</c:f>
              <c:strCache/>
            </c:strRef>
          </c:cat>
          <c:val>
            <c:numRef>
              <c:f>('Figure 4'!$C$122,'Figure 4'!$E$122,'Figure 4'!$G$122,'Figure 4'!$I$122,'Figure 4'!$K$122)</c:f>
              <c:numCache/>
            </c:numRef>
          </c:val>
        </c:ser>
        <c:ser>
          <c:idx val="0"/>
          <c:order val="4"/>
          <c:tx>
            <c:strRef>
              <c:f>'Figure 4'!$B$123</c:f>
              <c:strCache>
                <c:ptCount val="1"/>
                <c:pt idx="0">
                  <c:v>Others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Others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Others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Others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Others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Others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('Figure 4'!$B$118,'Figure 4'!$D$118,'Figure 4'!$F$118,'Figure 4'!$H$118,'Figure 4'!$J$118)</c:f>
              <c:strCache/>
            </c:strRef>
          </c:cat>
          <c:val>
            <c:numRef>
              <c:f>('Figure 4'!$C$123,'Figure 4'!$E$123,'Figure 4'!$G$123,'Figure 4'!$I$123,'Figure 4'!$K$123)</c:f>
              <c:numCache/>
            </c:numRef>
          </c:val>
        </c:ser>
        <c:overlap val="100"/>
        <c:axId val="40161166"/>
        <c:axId val="25906175"/>
      </c:barChart>
      <c:catAx>
        <c:axId val="4016116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5906175"/>
        <c:crosses val="autoZero"/>
        <c:auto val="1"/>
        <c:lblOffset val="100"/>
        <c:noMultiLvlLbl val="0"/>
      </c:catAx>
      <c:valAx>
        <c:axId val="259061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16116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'Figure 5'!$A$73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5'!$B$71:$H$71</c:f>
              <c:strCache/>
            </c:strRef>
          </c:cat>
          <c:val>
            <c:numRef>
              <c:f>'Figure 5'!$B$73:$H$73</c:f>
              <c:numCache/>
            </c:numRef>
          </c:val>
        </c:ser>
        <c:ser>
          <c:idx val="1"/>
          <c:order val="1"/>
          <c:tx>
            <c:strRef>
              <c:f>'Figure 5'!$A$74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5'!$B$71:$H$71</c:f>
              <c:strCache/>
            </c:strRef>
          </c:cat>
          <c:val>
            <c:numRef>
              <c:f>'Figure 5'!$B$74:$H$74</c:f>
              <c:numCache/>
            </c:numRef>
          </c:val>
        </c:ser>
        <c:ser>
          <c:idx val="2"/>
          <c:order val="2"/>
          <c:tx>
            <c:strRef>
              <c:f>'Figure 5'!$A$75</c:f>
              <c:strCache>
                <c:ptCount val="1"/>
                <c:pt idx="0">
                  <c:v>Poland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5'!$B$71:$H$71</c:f>
              <c:strCache/>
            </c:strRef>
          </c:cat>
          <c:val>
            <c:numRef>
              <c:f>'Figure 5'!$B$75:$H$75</c:f>
              <c:numCache/>
            </c:numRef>
          </c:val>
        </c:ser>
        <c:ser>
          <c:idx val="3"/>
          <c:order val="3"/>
          <c:tx>
            <c:strRef>
              <c:f>'Figure 5'!$A$76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5'!$B$71:$H$71</c:f>
              <c:strCache/>
            </c:strRef>
          </c:cat>
          <c:val>
            <c:numRef>
              <c:f>'Figure 5'!$B$76:$H$76</c:f>
              <c:numCache/>
            </c:numRef>
          </c:val>
        </c:ser>
        <c:ser>
          <c:idx val="4"/>
          <c:order val="4"/>
          <c:tx>
            <c:strRef>
              <c:f>'Figure 5'!$A$77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5'!$B$71:$H$71</c:f>
              <c:strCache/>
            </c:strRef>
          </c:cat>
          <c:val>
            <c:numRef>
              <c:f>'Figure 5'!$B$77:$H$77</c:f>
              <c:numCache/>
            </c:numRef>
          </c:val>
        </c:ser>
        <c:axId val="31828984"/>
        <c:axId val="18025401"/>
      </c:areaChart>
      <c:catAx>
        <c:axId val="31828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</c:spPr>
        <c:crossAx val="18025401"/>
        <c:crosses val="autoZero"/>
        <c:auto val="1"/>
        <c:lblOffset val="100"/>
        <c:noMultiLvlLbl val="0"/>
      </c:catAx>
      <c:valAx>
        <c:axId val="1802540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182898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zero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6'!$B$68</c:f>
              <c:strCache>
                <c:ptCount val="1"/>
                <c:pt idx="0">
                  <c:v>Rape and turnip rape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6'!$B$71:$H$71</c:f>
              <c:strCache/>
            </c:strRef>
          </c:cat>
          <c:val>
            <c:numRef>
              <c:f>'Figure 6'!$B$72:$H$72</c:f>
              <c:numCache/>
            </c:numRef>
          </c:val>
          <c:smooth val="0"/>
        </c:ser>
        <c:ser>
          <c:idx val="1"/>
          <c:order val="1"/>
          <c:tx>
            <c:strRef>
              <c:f>'Figure 6'!$B$105</c:f>
              <c:strCache>
                <c:ptCount val="1"/>
                <c:pt idx="0">
                  <c:v>Sunflower seed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6'!$B$71:$H$71</c:f>
              <c:strCache/>
            </c:strRef>
          </c:cat>
          <c:val>
            <c:numRef>
              <c:f>'Figure 6'!$B$109:$H$109</c:f>
              <c:numCache/>
            </c:numRef>
          </c:val>
          <c:smooth val="0"/>
        </c:ser>
        <c:axId val="28010882"/>
        <c:axId val="50771347"/>
      </c:lineChart>
      <c:catAx>
        <c:axId val="2801088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0771347"/>
        <c:crosses val="autoZero"/>
        <c:auto val="1"/>
        <c:lblOffset val="100"/>
        <c:noMultiLvlLbl val="0"/>
      </c:catAx>
      <c:valAx>
        <c:axId val="507713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010882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production: 25.2 million tonnes </a:t>
            </a:r>
          </a:p>
        </c:rich>
      </c:tx>
      <c:layout>
        <c:manualLayout>
          <c:xMode val="edge"/>
          <c:yMode val="edge"/>
          <c:x val="0.25675"/>
          <c:y val="0.896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9"/>
          <c:y val="0.1405"/>
          <c:w val="0.49175"/>
          <c:h val="0.63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Italy
31.7 %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Spain
29.6 %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France
17.0 %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Germany
4.5 %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Others
17.2 %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7'!$A$66:$A$70</c:f>
              <c:strCache/>
            </c:strRef>
          </c:cat>
          <c:val>
            <c:numRef>
              <c:f>'Figure 7'!$B$66:$B$70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latin typeface="Arial"/>
                <a:ea typeface="Arial"/>
                <a:cs typeface="Arial"/>
              </a:rPr>
              <a:t>Total</a:t>
            </a:r>
            <a:r>
              <a:rPr lang="en-US" cap="none" sz="900" b="1" u="none" baseline="0">
                <a:latin typeface="Arial"/>
                <a:ea typeface="Arial"/>
                <a:cs typeface="Arial"/>
              </a:rPr>
              <a:t> production: 14.0 million tonnes</a:t>
            </a:r>
          </a:p>
        </c:rich>
      </c:tx>
      <c:layout>
        <c:manualLayout>
          <c:xMode val="edge"/>
          <c:yMode val="edge"/>
          <c:x val="0.24"/>
          <c:y val="0.913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77"/>
          <c:y val="0.1395"/>
          <c:w val="0.6385"/>
          <c:h val="0.70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Italy
19.8 %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Greece
12.5 %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Portugal
4.5 %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76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Others
0.5 %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.04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Spain
62.7 %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8'!$E$70:$E$74</c:f>
              <c:strCache/>
            </c:strRef>
          </c:cat>
          <c:val>
            <c:numRef>
              <c:f>'Figure 8'!$F$70:$F$74</c:f>
              <c:numCache/>
            </c:numRef>
          </c:val>
        </c:ser>
        <c:firstSliceAng val="225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</xdr:row>
      <xdr:rowOff>9525</xdr:rowOff>
    </xdr:from>
    <xdr:to>
      <xdr:col>13</xdr:col>
      <xdr:colOff>47625</xdr:colOff>
      <xdr:row>33</xdr:row>
      <xdr:rowOff>38100</xdr:rowOff>
    </xdr:to>
    <xdr:graphicFrame macro="">
      <xdr:nvGraphicFramePr>
        <xdr:cNvPr id="3" name="Chart 2"/>
        <xdr:cNvGraphicFramePr/>
      </xdr:nvGraphicFramePr>
      <xdr:xfrm>
        <a:off x="352425" y="809625"/>
        <a:ext cx="7620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6</xdr:row>
      <xdr:rowOff>76200</xdr:rowOff>
    </xdr:from>
    <xdr:to>
      <xdr:col>8</xdr:col>
      <xdr:colOff>257175</xdr:colOff>
      <xdr:row>26</xdr:row>
      <xdr:rowOff>38100</xdr:rowOff>
    </xdr:to>
    <xdr:graphicFrame macro="">
      <xdr:nvGraphicFramePr>
        <xdr:cNvPr id="4" name="Chart 3"/>
        <xdr:cNvGraphicFramePr/>
      </xdr:nvGraphicFramePr>
      <xdr:xfrm>
        <a:off x="657225" y="1038225"/>
        <a:ext cx="44767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4</xdr:row>
      <xdr:rowOff>142875</xdr:rowOff>
    </xdr:from>
    <xdr:to>
      <xdr:col>13</xdr:col>
      <xdr:colOff>276225</xdr:colOff>
      <xdr:row>37</xdr:row>
      <xdr:rowOff>95250</xdr:rowOff>
    </xdr:to>
    <xdr:graphicFrame macro="">
      <xdr:nvGraphicFramePr>
        <xdr:cNvPr id="3" name="Chart 2"/>
        <xdr:cNvGraphicFramePr/>
      </xdr:nvGraphicFramePr>
      <xdr:xfrm>
        <a:off x="581025" y="752475"/>
        <a:ext cx="77819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5</xdr:row>
      <xdr:rowOff>19050</xdr:rowOff>
    </xdr:from>
    <xdr:to>
      <xdr:col>13</xdr:col>
      <xdr:colOff>219075</xdr:colOff>
      <xdr:row>35</xdr:row>
      <xdr:rowOff>19050</xdr:rowOff>
    </xdr:to>
    <xdr:graphicFrame macro="">
      <xdr:nvGraphicFramePr>
        <xdr:cNvPr id="2" name="Chart 1"/>
        <xdr:cNvGraphicFramePr/>
      </xdr:nvGraphicFramePr>
      <xdr:xfrm>
        <a:off x="523875" y="819150"/>
        <a:ext cx="76200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5</xdr:row>
      <xdr:rowOff>76200</xdr:rowOff>
    </xdr:from>
    <xdr:to>
      <xdr:col>13</xdr:col>
      <xdr:colOff>200025</xdr:colOff>
      <xdr:row>34</xdr:row>
      <xdr:rowOff>142875</xdr:rowOff>
    </xdr:to>
    <xdr:graphicFrame macro="">
      <xdr:nvGraphicFramePr>
        <xdr:cNvPr id="3" name="Chart 2"/>
        <xdr:cNvGraphicFramePr/>
      </xdr:nvGraphicFramePr>
      <xdr:xfrm>
        <a:off x="504825" y="847725"/>
        <a:ext cx="80105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4</xdr:row>
      <xdr:rowOff>114300</xdr:rowOff>
    </xdr:from>
    <xdr:to>
      <xdr:col>12</xdr:col>
      <xdr:colOff>590550</xdr:colOff>
      <xdr:row>33</xdr:row>
      <xdr:rowOff>0</xdr:rowOff>
    </xdr:to>
    <xdr:graphicFrame macro="">
      <xdr:nvGraphicFramePr>
        <xdr:cNvPr id="2" name="Chart 1"/>
        <xdr:cNvGraphicFramePr/>
      </xdr:nvGraphicFramePr>
      <xdr:xfrm>
        <a:off x="552450" y="742950"/>
        <a:ext cx="73533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</xdr:row>
      <xdr:rowOff>76200</xdr:rowOff>
    </xdr:from>
    <xdr:to>
      <xdr:col>5</xdr:col>
      <xdr:colOff>638175</xdr:colOff>
      <xdr:row>24</xdr:row>
      <xdr:rowOff>19050</xdr:rowOff>
    </xdr:to>
    <xdr:graphicFrame macro="">
      <xdr:nvGraphicFramePr>
        <xdr:cNvPr id="2" name="Chart 1"/>
        <xdr:cNvGraphicFramePr/>
      </xdr:nvGraphicFramePr>
      <xdr:xfrm>
        <a:off x="190500" y="695325"/>
        <a:ext cx="34956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57150</xdr:rowOff>
    </xdr:from>
    <xdr:to>
      <xdr:col>6</xdr:col>
      <xdr:colOff>266700</xdr:colOff>
      <xdr:row>24</xdr:row>
      <xdr:rowOff>0</xdr:rowOff>
    </xdr:to>
    <xdr:graphicFrame macro="">
      <xdr:nvGraphicFramePr>
        <xdr:cNvPr id="3" name="Chart 2"/>
        <xdr:cNvGraphicFramePr/>
      </xdr:nvGraphicFramePr>
      <xdr:xfrm>
        <a:off x="600075" y="676275"/>
        <a:ext cx="33242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69B345"/>
      </a:accent1>
      <a:accent2>
        <a:srgbClr val="F2E18C"/>
      </a:accent2>
      <a:accent3>
        <a:srgbClr val="C96528"/>
      </a:accent3>
      <a:accent4>
        <a:srgbClr val="02635A"/>
      </a:accent4>
      <a:accent5>
        <a:srgbClr val="C59B57"/>
      </a:accent5>
      <a:accent6>
        <a:srgbClr val="CDE1B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showGridLines="0" workbookViewId="0" topLeftCell="A1">
      <selection activeCell="F77" sqref="F77"/>
    </sheetView>
  </sheetViews>
  <sheetFormatPr defaultColWidth="9.140625" defaultRowHeight="12.75"/>
  <cols>
    <col min="1" max="1" width="20.7109375" style="1" bestFit="1" customWidth="1"/>
    <col min="2" max="27" width="9.140625" style="1" customWidth="1"/>
    <col min="28" max="28" width="13.28125" style="1" customWidth="1"/>
    <col min="29" max="33" width="9.140625" style="1" customWidth="1"/>
    <col min="34" max="34" width="2.7109375" style="1" customWidth="1"/>
    <col min="35" max="16384" width="9.140625" style="1" customWidth="1"/>
  </cols>
  <sheetData>
    <row r="1" spans="2:32" ht="12">
      <c r="B1" s="1" t="s">
        <v>1</v>
      </c>
      <c r="AB1" s="1" t="s">
        <v>1</v>
      </c>
      <c r="AF1" s="29" t="s">
        <v>50</v>
      </c>
    </row>
    <row r="2" spans="2:28" ht="12">
      <c r="B2" s="3" t="s">
        <v>3</v>
      </c>
      <c r="C2" s="4"/>
      <c r="D2" s="4"/>
      <c r="E2" s="5"/>
      <c r="F2" s="3" t="s">
        <v>4</v>
      </c>
      <c r="G2" s="4"/>
      <c r="H2" s="4"/>
      <c r="I2" s="5"/>
      <c r="J2" s="3" t="s">
        <v>5</v>
      </c>
      <c r="K2" s="4"/>
      <c r="L2" s="4"/>
      <c r="M2" s="5"/>
      <c r="N2" s="3" t="s">
        <v>6</v>
      </c>
      <c r="O2" s="4"/>
      <c r="P2" s="4"/>
      <c r="Q2" s="5"/>
      <c r="R2" s="3" t="s">
        <v>7</v>
      </c>
      <c r="S2" s="4"/>
      <c r="T2" s="4"/>
      <c r="U2" s="5"/>
      <c r="V2" s="3" t="s">
        <v>8</v>
      </c>
      <c r="W2" s="4"/>
      <c r="X2" s="4"/>
      <c r="Y2" s="5"/>
      <c r="AB2" s="1" t="s">
        <v>8</v>
      </c>
    </row>
    <row r="3" spans="2:25" ht="12">
      <c r="B3" s="7">
        <v>2010</v>
      </c>
      <c r="C3" s="8">
        <v>2011</v>
      </c>
      <c r="D3" s="8">
        <v>2012</v>
      </c>
      <c r="E3" s="9">
        <v>2013</v>
      </c>
      <c r="F3" s="7">
        <v>2010</v>
      </c>
      <c r="G3" s="8">
        <v>2011</v>
      </c>
      <c r="H3" s="8">
        <v>2012</v>
      </c>
      <c r="I3" s="9">
        <v>2013</v>
      </c>
      <c r="J3" s="7">
        <v>2010</v>
      </c>
      <c r="K3" s="8">
        <v>2011</v>
      </c>
      <c r="L3" s="8">
        <v>2012</v>
      </c>
      <c r="M3" s="9">
        <v>2013</v>
      </c>
      <c r="N3" s="7">
        <v>2010</v>
      </c>
      <c r="O3" s="8">
        <v>2011</v>
      </c>
      <c r="P3" s="8">
        <v>2012</v>
      </c>
      <c r="Q3" s="9">
        <v>2013</v>
      </c>
      <c r="R3" s="7">
        <v>2010</v>
      </c>
      <c r="S3" s="8">
        <v>2011</v>
      </c>
      <c r="T3" s="8">
        <v>2012</v>
      </c>
      <c r="U3" s="9">
        <v>2013</v>
      </c>
      <c r="V3" s="7">
        <v>2010</v>
      </c>
      <c r="W3" s="8">
        <v>2011</v>
      </c>
      <c r="X3" s="8">
        <v>2012</v>
      </c>
      <c r="Y3" s="9">
        <v>2013</v>
      </c>
    </row>
    <row r="4" spans="1:35" ht="12">
      <c r="A4" s="1" t="s">
        <v>47</v>
      </c>
      <c r="B4" s="11">
        <f>SUM(B5:B32)</f>
        <v>16130.572000000002</v>
      </c>
      <c r="C4" s="11">
        <f aca="true" t="shared" si="0" ref="C4:U4">SUM(C5:C32)</f>
        <v>15984.725699999999</v>
      </c>
      <c r="D4" s="11">
        <f t="shared" si="0"/>
        <v>15034.053399999997</v>
      </c>
      <c r="E4" s="12">
        <f t="shared" si="0"/>
        <v>14858.9018</v>
      </c>
      <c r="F4" s="11">
        <f t="shared" si="0"/>
        <v>5110.049999999998</v>
      </c>
      <c r="G4" s="11">
        <f t="shared" si="0"/>
        <v>5381.652230000001</v>
      </c>
      <c r="H4" s="11">
        <f t="shared" si="0"/>
        <v>5139.175900000001</v>
      </c>
      <c r="I4" s="12">
        <f t="shared" si="0"/>
        <v>5150.807199999999</v>
      </c>
      <c r="J4" s="11">
        <f t="shared" si="0"/>
        <v>5395.37</v>
      </c>
      <c r="K4" s="11">
        <f t="shared" si="0"/>
        <v>6239.372999999999</v>
      </c>
      <c r="L4" s="11">
        <f t="shared" si="0"/>
        <v>5889.989799999999</v>
      </c>
      <c r="M4" s="12">
        <f t="shared" si="0"/>
        <v>5741.845700000001</v>
      </c>
      <c r="N4" s="11">
        <f t="shared" si="0"/>
        <v>10494.891000000001</v>
      </c>
      <c r="O4" s="11">
        <f t="shared" si="0"/>
        <v>11492.357799999998</v>
      </c>
      <c r="P4" s="11">
        <f t="shared" si="0"/>
        <v>10797.983</v>
      </c>
      <c r="Q4" s="12">
        <f t="shared" si="0"/>
        <v>11982.247800000001</v>
      </c>
      <c r="R4" s="11">
        <f t="shared" si="0"/>
        <v>2685.059</v>
      </c>
      <c r="S4" s="11">
        <f t="shared" si="0"/>
        <v>2674.6677999999997</v>
      </c>
      <c r="T4" s="11">
        <f t="shared" si="0"/>
        <v>2519.0780000000004</v>
      </c>
      <c r="U4" s="12">
        <f t="shared" si="0"/>
        <v>2585.1679000000004</v>
      </c>
      <c r="V4" s="11">
        <v>11975.071666666667</v>
      </c>
      <c r="W4" s="11">
        <v>11126.223</v>
      </c>
      <c r="X4" s="11">
        <v>11293.926433333332</v>
      </c>
      <c r="Y4" s="12">
        <v>11172.201599999999</v>
      </c>
      <c r="AC4" s="30">
        <v>2010</v>
      </c>
      <c r="AD4" s="30">
        <v>2011</v>
      </c>
      <c r="AE4" s="30">
        <v>2012</v>
      </c>
      <c r="AF4" s="30">
        <v>2013</v>
      </c>
      <c r="AG4" s="30"/>
      <c r="AI4" s="30">
        <v>2013</v>
      </c>
    </row>
    <row r="5" spans="1:37" ht="12">
      <c r="A5" s="1" t="s">
        <v>9</v>
      </c>
      <c r="B5" s="11">
        <v>227.68</v>
      </c>
      <c r="C5" s="11">
        <v>218.435</v>
      </c>
      <c r="D5" s="11">
        <v>231.825</v>
      </c>
      <c r="E5" s="14">
        <v>249.8</v>
      </c>
      <c r="F5" s="11">
        <v>314.1</v>
      </c>
      <c r="G5" s="11">
        <v>317.4</v>
      </c>
      <c r="H5" s="11">
        <v>317.4</v>
      </c>
      <c r="I5" s="14">
        <v>317.4</v>
      </c>
      <c r="J5" s="11">
        <v>80.325</v>
      </c>
      <c r="K5" s="11">
        <v>74.525</v>
      </c>
      <c r="L5" s="11">
        <v>74.5</v>
      </c>
      <c r="M5" s="14">
        <v>79.03</v>
      </c>
      <c r="N5" s="11">
        <v>343.98</v>
      </c>
      <c r="O5" s="11">
        <v>228.405</v>
      </c>
      <c r="P5" s="11">
        <v>220.38</v>
      </c>
      <c r="Q5" s="14">
        <v>228.92</v>
      </c>
      <c r="R5" s="11">
        <v>0</v>
      </c>
      <c r="S5" s="11">
        <v>0</v>
      </c>
      <c r="T5" s="11">
        <v>0</v>
      </c>
      <c r="U5" s="14">
        <v>0</v>
      </c>
      <c r="V5" s="11">
        <v>0</v>
      </c>
      <c r="W5" s="11">
        <v>0</v>
      </c>
      <c r="X5" s="11">
        <v>0</v>
      </c>
      <c r="Y5" s="14">
        <v>0</v>
      </c>
      <c r="Z5" s="11"/>
      <c r="AA5" s="11"/>
      <c r="AB5" s="31" t="s">
        <v>15</v>
      </c>
      <c r="AC5" s="11">
        <v>6153.964666666667</v>
      </c>
      <c r="AD5" s="11">
        <v>5736.197</v>
      </c>
      <c r="AE5" s="32">
        <v>6128.554</v>
      </c>
      <c r="AF5" s="33">
        <v>6597.143</v>
      </c>
      <c r="AG5" s="1" t="s">
        <v>48</v>
      </c>
      <c r="AH5" s="11"/>
      <c r="AI5" s="34">
        <v>6597.143</v>
      </c>
      <c r="AJ5" s="11"/>
      <c r="AK5" s="11"/>
    </row>
    <row r="6" spans="1:37" ht="12">
      <c r="A6" s="1" t="s">
        <v>10</v>
      </c>
      <c r="B6" s="11">
        <v>7.238</v>
      </c>
      <c r="C6" s="11">
        <v>15.518</v>
      </c>
      <c r="D6" s="11">
        <v>13.317</v>
      </c>
      <c r="E6" s="20">
        <v>8.288</v>
      </c>
      <c r="F6" s="11">
        <v>18.834</v>
      </c>
      <c r="G6" s="11">
        <v>24.39</v>
      </c>
      <c r="H6" s="11">
        <v>20.763</v>
      </c>
      <c r="I6" s="20">
        <v>23.124</v>
      </c>
      <c r="J6" s="11">
        <v>34.653</v>
      </c>
      <c r="K6" s="11">
        <v>45.631</v>
      </c>
      <c r="L6" s="11">
        <v>32.112</v>
      </c>
      <c r="M6" s="20">
        <v>32.823</v>
      </c>
      <c r="N6" s="11">
        <v>99.801</v>
      </c>
      <c r="O6" s="11">
        <v>84.594</v>
      </c>
      <c r="P6" s="11">
        <v>118.709</v>
      </c>
      <c r="Q6" s="20">
        <v>121.803</v>
      </c>
      <c r="R6" s="11">
        <v>1.802</v>
      </c>
      <c r="S6" s="11">
        <v>2.091</v>
      </c>
      <c r="T6" s="11">
        <v>1.561</v>
      </c>
      <c r="U6" s="20">
        <v>2.29</v>
      </c>
      <c r="V6" s="11">
        <v>0</v>
      </c>
      <c r="W6" s="11">
        <v>0</v>
      </c>
      <c r="X6" s="11">
        <v>0</v>
      </c>
      <c r="Y6" s="20">
        <v>0</v>
      </c>
      <c r="Z6" s="11"/>
      <c r="AA6" s="11"/>
      <c r="AB6" s="35" t="s">
        <v>18</v>
      </c>
      <c r="AC6" s="11">
        <v>4294.629</v>
      </c>
      <c r="AD6" s="11">
        <v>3805.591</v>
      </c>
      <c r="AE6" s="36" t="s">
        <v>52</v>
      </c>
      <c r="AF6" s="32">
        <v>3121.3533</v>
      </c>
      <c r="AI6" s="34">
        <v>3121.3533</v>
      </c>
      <c r="AK6" s="11"/>
    </row>
    <row r="7" spans="1:37" ht="12">
      <c r="A7" s="1" t="s">
        <v>11</v>
      </c>
      <c r="B7" s="11">
        <v>15</v>
      </c>
      <c r="C7" s="11">
        <v>13.24</v>
      </c>
      <c r="D7" s="11">
        <v>13.24</v>
      </c>
      <c r="E7" s="20">
        <v>12.5</v>
      </c>
      <c r="F7" s="11">
        <v>104.83</v>
      </c>
      <c r="G7" s="11">
        <v>107.24</v>
      </c>
      <c r="H7" s="11">
        <v>84.86</v>
      </c>
      <c r="I7" s="20">
        <v>96.62</v>
      </c>
      <c r="J7" s="11">
        <v>52.27</v>
      </c>
      <c r="K7" s="11">
        <v>62.94</v>
      </c>
      <c r="L7" s="11">
        <v>47.76</v>
      </c>
      <c r="M7" s="20">
        <v>48.36</v>
      </c>
      <c r="N7" s="11">
        <v>24.19</v>
      </c>
      <c r="O7" s="11">
        <v>26.51</v>
      </c>
      <c r="P7" s="11">
        <v>18.73</v>
      </c>
      <c r="Q7" s="20">
        <v>31.18</v>
      </c>
      <c r="R7" s="11">
        <v>0</v>
      </c>
      <c r="S7" s="11">
        <v>0</v>
      </c>
      <c r="T7" s="11">
        <v>0</v>
      </c>
      <c r="U7" s="20">
        <v>0</v>
      </c>
      <c r="V7" s="11">
        <v>0</v>
      </c>
      <c r="W7" s="11">
        <v>0</v>
      </c>
      <c r="X7" s="11">
        <v>0</v>
      </c>
      <c r="Y7" s="20">
        <v>0</v>
      </c>
      <c r="Z7" s="11"/>
      <c r="AA7" s="11"/>
      <c r="AB7" s="35" t="s">
        <v>14</v>
      </c>
      <c r="AC7" s="11">
        <v>1074.38</v>
      </c>
      <c r="AD7" s="11">
        <v>1101.697</v>
      </c>
      <c r="AE7" s="37">
        <v>951.31</v>
      </c>
      <c r="AF7" s="38" t="s">
        <v>49</v>
      </c>
      <c r="AH7" s="11"/>
      <c r="AI7" s="39">
        <v>951.31</v>
      </c>
      <c r="AJ7" s="40" t="s">
        <v>51</v>
      </c>
      <c r="AK7" s="11"/>
    </row>
    <row r="8" spans="1:37" ht="12">
      <c r="A8" s="1" t="s">
        <v>12</v>
      </c>
      <c r="B8" s="11">
        <v>73.285</v>
      </c>
      <c r="C8" s="11">
        <v>76.718</v>
      </c>
      <c r="D8" s="11">
        <v>61.188</v>
      </c>
      <c r="E8" s="20">
        <v>69.258</v>
      </c>
      <c r="F8" s="11">
        <v>553.972</v>
      </c>
      <c r="G8" s="11">
        <v>533.717</v>
      </c>
      <c r="H8" s="11">
        <v>592.761</v>
      </c>
      <c r="I8" s="20">
        <v>583.587</v>
      </c>
      <c r="J8" s="11">
        <v>387.114</v>
      </c>
      <c r="K8" s="11">
        <v>505.594</v>
      </c>
      <c r="L8" s="11">
        <v>588.281</v>
      </c>
      <c r="M8" s="20">
        <v>492.839</v>
      </c>
      <c r="N8" s="11">
        <v>834.96</v>
      </c>
      <c r="O8" s="11">
        <v>898.448</v>
      </c>
      <c r="P8" s="11">
        <v>972.405</v>
      </c>
      <c r="Q8" s="20">
        <v>803.784</v>
      </c>
      <c r="R8" s="11">
        <v>0</v>
      </c>
      <c r="S8" s="11">
        <v>0</v>
      </c>
      <c r="T8" s="11">
        <v>0</v>
      </c>
      <c r="U8" s="20">
        <v>0</v>
      </c>
      <c r="V8" s="11">
        <v>0</v>
      </c>
      <c r="W8" s="11">
        <v>0</v>
      </c>
      <c r="X8" s="11">
        <v>0</v>
      </c>
      <c r="Y8" s="20">
        <v>0</v>
      </c>
      <c r="Z8" s="11"/>
      <c r="AA8" s="11"/>
      <c r="AB8" s="35" t="s">
        <v>28</v>
      </c>
      <c r="AC8" s="11">
        <v>241.052</v>
      </c>
      <c r="AD8" s="11">
        <v>260</v>
      </c>
      <c r="AE8" s="11">
        <v>258.068</v>
      </c>
      <c r="AF8" s="41">
        <v>288.85400000000004</v>
      </c>
      <c r="AH8" s="11"/>
      <c r="AI8" s="34">
        <v>288.85400000000004</v>
      </c>
      <c r="AK8" s="11"/>
    </row>
    <row r="9" spans="1:37" ht="12">
      <c r="A9" s="1" t="s">
        <v>13</v>
      </c>
      <c r="B9" s="11">
        <v>0</v>
      </c>
      <c r="C9" s="11">
        <v>0</v>
      </c>
      <c r="D9" s="11">
        <v>0</v>
      </c>
      <c r="E9" s="20">
        <v>1.5</v>
      </c>
      <c r="F9" s="11">
        <v>16.7</v>
      </c>
      <c r="G9" s="11">
        <v>18.8</v>
      </c>
      <c r="H9" s="11">
        <v>12.2</v>
      </c>
      <c r="I9" s="20">
        <v>14.7</v>
      </c>
      <c r="J9" s="11">
        <v>0</v>
      </c>
      <c r="K9" s="11">
        <v>0</v>
      </c>
      <c r="L9" s="11">
        <v>0</v>
      </c>
      <c r="M9" s="20">
        <v>0</v>
      </c>
      <c r="N9" s="11">
        <v>0.6</v>
      </c>
      <c r="O9" s="11">
        <v>1.9</v>
      </c>
      <c r="P9" s="11">
        <v>1</v>
      </c>
      <c r="Q9" s="20">
        <v>4.5</v>
      </c>
      <c r="R9" s="11">
        <v>0</v>
      </c>
      <c r="S9" s="11">
        <v>0</v>
      </c>
      <c r="T9" s="11">
        <v>0</v>
      </c>
      <c r="U9" s="20">
        <v>0</v>
      </c>
      <c r="V9" s="15">
        <v>0</v>
      </c>
      <c r="W9" s="15">
        <v>0</v>
      </c>
      <c r="X9" s="15">
        <v>0</v>
      </c>
      <c r="Y9" s="20">
        <v>0</v>
      </c>
      <c r="Z9" s="11"/>
      <c r="AA9" s="11"/>
      <c r="AB9" s="35" t="s">
        <v>19</v>
      </c>
      <c r="AC9" s="11">
        <v>113.262</v>
      </c>
      <c r="AD9" s="11">
        <v>128.76</v>
      </c>
      <c r="AE9" s="11">
        <v>108.37</v>
      </c>
      <c r="AF9" s="32">
        <v>121.29</v>
      </c>
      <c r="AI9" s="34">
        <v>121.29</v>
      </c>
      <c r="AK9" s="11"/>
    </row>
    <row r="10" spans="1:37" ht="12">
      <c r="A10" s="1" t="s">
        <v>14</v>
      </c>
      <c r="B10" s="11">
        <v>1406.232</v>
      </c>
      <c r="C10" s="11">
        <v>1169.916</v>
      </c>
      <c r="D10" s="11">
        <v>979.62</v>
      </c>
      <c r="E10" s="42">
        <v>979.62</v>
      </c>
      <c r="F10" s="11">
        <v>43.636</v>
      </c>
      <c r="G10" s="11">
        <v>54.76953</v>
      </c>
      <c r="H10" s="11">
        <v>53.33</v>
      </c>
      <c r="I10" s="43">
        <v>53.33</v>
      </c>
      <c r="J10" s="11">
        <v>188.181</v>
      </c>
      <c r="K10" s="11">
        <v>243.1251</v>
      </c>
      <c r="L10" s="11">
        <v>249.61</v>
      </c>
      <c r="M10" s="43">
        <v>249.61</v>
      </c>
      <c r="N10" s="11">
        <v>207.1</v>
      </c>
      <c r="O10" s="11">
        <v>235.8</v>
      </c>
      <c r="P10" s="11">
        <v>191.03</v>
      </c>
      <c r="Q10" s="43">
        <v>191.03</v>
      </c>
      <c r="R10" s="11">
        <v>596.39</v>
      </c>
      <c r="S10" s="11">
        <v>541.7</v>
      </c>
      <c r="T10" s="11">
        <v>575.81</v>
      </c>
      <c r="U10" s="43">
        <v>575.81</v>
      </c>
      <c r="V10" s="44">
        <v>1074.38</v>
      </c>
      <c r="W10" s="44">
        <v>1101.697</v>
      </c>
      <c r="X10" s="44">
        <v>951.31</v>
      </c>
      <c r="Y10" s="45">
        <v>951.31</v>
      </c>
      <c r="Z10" s="11"/>
      <c r="AA10" s="11"/>
      <c r="AB10" s="35" t="s">
        <v>38</v>
      </c>
      <c r="AC10" s="11">
        <v>55.34</v>
      </c>
      <c r="AD10" s="11">
        <v>41.9</v>
      </c>
      <c r="AE10" s="41">
        <v>50.8</v>
      </c>
      <c r="AF10" s="11" t="s">
        <v>49</v>
      </c>
      <c r="AI10" s="34">
        <v>50.8</v>
      </c>
      <c r="AK10" s="11"/>
    </row>
    <row r="11" spans="1:37" ht="12">
      <c r="A11" s="1" t="s">
        <v>15</v>
      </c>
      <c r="B11" s="11">
        <v>4312.709</v>
      </c>
      <c r="C11" s="11">
        <v>3864.12</v>
      </c>
      <c r="D11" s="11">
        <v>4046.413</v>
      </c>
      <c r="E11" s="20">
        <v>3776.795</v>
      </c>
      <c r="F11" s="11">
        <v>424.311</v>
      </c>
      <c r="G11" s="11">
        <v>400.628</v>
      </c>
      <c r="H11" s="11">
        <v>370.26</v>
      </c>
      <c r="I11" s="20">
        <v>372.714</v>
      </c>
      <c r="J11" s="11">
        <v>1105.131</v>
      </c>
      <c r="K11" s="11">
        <v>1307.531</v>
      </c>
      <c r="L11" s="11">
        <v>1169.725</v>
      </c>
      <c r="M11" s="20">
        <v>1214.501</v>
      </c>
      <c r="N11" s="11">
        <v>646.264</v>
      </c>
      <c r="O11" s="11">
        <v>670.284</v>
      </c>
      <c r="P11" s="11">
        <v>481.516</v>
      </c>
      <c r="Q11" s="20">
        <v>545.98</v>
      </c>
      <c r="R11" s="11">
        <v>757.34</v>
      </c>
      <c r="S11" s="11">
        <v>802.391</v>
      </c>
      <c r="T11" s="11">
        <v>736.569</v>
      </c>
      <c r="U11" s="20">
        <v>820.139</v>
      </c>
      <c r="V11" s="46">
        <v>6153.964666666667</v>
      </c>
      <c r="W11" s="44">
        <v>5736.197</v>
      </c>
      <c r="X11" s="44">
        <v>6128.554</v>
      </c>
      <c r="Y11" s="47">
        <v>6597.143</v>
      </c>
      <c r="Z11" s="11"/>
      <c r="AA11" s="11"/>
      <c r="AB11" s="35" t="s">
        <v>16</v>
      </c>
      <c r="AC11" s="11">
        <v>40.465</v>
      </c>
      <c r="AD11" s="11">
        <v>50.328</v>
      </c>
      <c r="AE11" s="48">
        <v>54.8</v>
      </c>
      <c r="AF11" s="49">
        <v>39.9513</v>
      </c>
      <c r="AI11" s="34">
        <v>39.9513</v>
      </c>
      <c r="AK11" s="11"/>
    </row>
    <row r="12" spans="1:37" ht="12">
      <c r="A12" s="1" t="s">
        <v>16</v>
      </c>
      <c r="B12" s="11">
        <v>808.356</v>
      </c>
      <c r="C12" s="11">
        <v>845.0047</v>
      </c>
      <c r="D12" s="11">
        <v>763.4754</v>
      </c>
      <c r="E12" s="20">
        <v>775.6276</v>
      </c>
      <c r="F12" s="11">
        <v>541.666</v>
      </c>
      <c r="G12" s="11">
        <v>604.1767</v>
      </c>
      <c r="H12" s="11">
        <v>541.1679</v>
      </c>
      <c r="I12" s="20">
        <v>534.3692</v>
      </c>
      <c r="J12" s="11">
        <v>351.5</v>
      </c>
      <c r="K12" s="11">
        <v>358.4129</v>
      </c>
      <c r="L12" s="11">
        <v>411.6138</v>
      </c>
      <c r="M12" s="20">
        <v>416.6188</v>
      </c>
      <c r="N12" s="11">
        <v>1711.23</v>
      </c>
      <c r="O12" s="11">
        <v>1858.8813</v>
      </c>
      <c r="P12" s="11">
        <v>1382.9</v>
      </c>
      <c r="Q12" s="20">
        <v>2121.4406</v>
      </c>
      <c r="R12" s="11">
        <v>162.001</v>
      </c>
      <c r="S12" s="11">
        <v>142.7668</v>
      </c>
      <c r="T12" s="11">
        <v>140.4</v>
      </c>
      <c r="U12" s="20">
        <v>126.748</v>
      </c>
      <c r="V12" s="44">
        <v>40.465</v>
      </c>
      <c r="W12" s="44">
        <v>50.328</v>
      </c>
      <c r="X12" s="44">
        <v>54.8</v>
      </c>
      <c r="Y12" s="47">
        <v>39.9513</v>
      </c>
      <c r="Z12" s="11"/>
      <c r="AA12" s="11"/>
      <c r="AB12" s="35" t="s">
        <v>24</v>
      </c>
      <c r="AC12" s="11">
        <v>1.979</v>
      </c>
      <c r="AD12" s="50" t="s">
        <v>52</v>
      </c>
      <c r="AE12" s="37">
        <v>1.5</v>
      </c>
      <c r="AF12" s="11" t="s">
        <v>49</v>
      </c>
      <c r="AI12" s="39">
        <v>1.5</v>
      </c>
      <c r="AJ12" s="40" t="s">
        <v>51</v>
      </c>
      <c r="AK12" s="11"/>
    </row>
    <row r="13" spans="1:37" ht="12">
      <c r="A13" s="1" t="s">
        <v>17</v>
      </c>
      <c r="B13" s="11">
        <v>4.663</v>
      </c>
      <c r="C13" s="11">
        <v>4.663</v>
      </c>
      <c r="D13" s="11">
        <v>4.663</v>
      </c>
      <c r="E13" s="20">
        <v>4.663</v>
      </c>
      <c r="F13" s="11">
        <v>32.525</v>
      </c>
      <c r="G13" s="11">
        <v>39.03</v>
      </c>
      <c r="H13" s="11">
        <v>33.372</v>
      </c>
      <c r="I13" s="20">
        <v>37.08</v>
      </c>
      <c r="J13" s="11">
        <v>3.647</v>
      </c>
      <c r="K13" s="11">
        <v>3.829</v>
      </c>
      <c r="L13" s="11">
        <v>3.647</v>
      </c>
      <c r="M13" s="20">
        <v>3.647</v>
      </c>
      <c r="N13" s="50" t="s">
        <v>52</v>
      </c>
      <c r="O13" s="50" t="s">
        <v>52</v>
      </c>
      <c r="P13" s="50" t="s">
        <v>52</v>
      </c>
      <c r="Q13" s="20">
        <v>15.244</v>
      </c>
      <c r="R13" s="11">
        <v>0</v>
      </c>
      <c r="S13" s="11">
        <v>0</v>
      </c>
      <c r="T13" s="11">
        <v>0</v>
      </c>
      <c r="U13" s="20">
        <v>0</v>
      </c>
      <c r="V13" s="15">
        <v>0</v>
      </c>
      <c r="W13" s="15">
        <v>0</v>
      </c>
      <c r="X13" s="15">
        <v>0</v>
      </c>
      <c r="Y13" s="20">
        <v>0</v>
      </c>
      <c r="Z13" s="11"/>
      <c r="AA13" s="11"/>
      <c r="AC13" s="11"/>
      <c r="AD13" s="11"/>
      <c r="AE13" s="11"/>
      <c r="AF13" s="11"/>
      <c r="AG13" s="11"/>
      <c r="AI13" s="51">
        <f aca="true" t="shared" si="1" ref="AI13">SUM(AI5:AI12)</f>
        <v>11172.2016</v>
      </c>
      <c r="AK13" s="11"/>
    </row>
    <row r="14" spans="1:37" ht="12">
      <c r="A14" s="1" t="s">
        <v>18</v>
      </c>
      <c r="B14" s="11">
        <v>6024.781</v>
      </c>
      <c r="C14" s="11">
        <v>5961.528</v>
      </c>
      <c r="D14" s="11">
        <v>5131.977</v>
      </c>
      <c r="E14" s="20">
        <v>5234.6252</v>
      </c>
      <c r="F14" s="11">
        <v>489.171</v>
      </c>
      <c r="G14" s="11">
        <v>542.65</v>
      </c>
      <c r="H14" s="11">
        <v>482.302</v>
      </c>
      <c r="I14" s="20">
        <v>491.584</v>
      </c>
      <c r="J14" s="11">
        <v>380.855</v>
      </c>
      <c r="K14" s="11">
        <v>413.793</v>
      </c>
      <c r="L14" s="11">
        <v>337.45</v>
      </c>
      <c r="M14" s="20">
        <v>351.0309</v>
      </c>
      <c r="N14" s="11">
        <v>2204.972</v>
      </c>
      <c r="O14" s="11">
        <v>2411.202</v>
      </c>
      <c r="P14" s="11">
        <v>2048.904</v>
      </c>
      <c r="Q14" s="20">
        <v>2216.9632</v>
      </c>
      <c r="R14" s="11">
        <v>1017.546</v>
      </c>
      <c r="S14" s="11">
        <v>1025.904</v>
      </c>
      <c r="T14" s="11">
        <v>949.621</v>
      </c>
      <c r="U14" s="20">
        <v>917.9629</v>
      </c>
      <c r="V14" s="44">
        <v>4294.629</v>
      </c>
      <c r="W14" s="44">
        <v>3805.591</v>
      </c>
      <c r="X14" s="52" t="s">
        <v>52</v>
      </c>
      <c r="Y14" s="47">
        <v>3121.3533</v>
      </c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37" ht="12">
      <c r="A15" s="1" t="s">
        <v>19</v>
      </c>
      <c r="B15" s="11">
        <v>18.315</v>
      </c>
      <c r="C15" s="11">
        <v>17.171</v>
      </c>
      <c r="D15" s="11">
        <v>15.792</v>
      </c>
      <c r="E15" s="20">
        <v>13.466</v>
      </c>
      <c r="F15" s="11">
        <v>1.909</v>
      </c>
      <c r="G15" s="11">
        <v>1.891</v>
      </c>
      <c r="H15" s="11">
        <v>1.855</v>
      </c>
      <c r="I15" s="20">
        <v>2.591</v>
      </c>
      <c r="J15" s="11">
        <v>7.241</v>
      </c>
      <c r="K15" s="11">
        <v>7.431</v>
      </c>
      <c r="L15" s="11">
        <v>7.23</v>
      </c>
      <c r="M15" s="20">
        <v>7.548</v>
      </c>
      <c r="N15" s="11">
        <v>6.95</v>
      </c>
      <c r="O15" s="11">
        <v>7.121</v>
      </c>
      <c r="P15" s="11">
        <v>6.842</v>
      </c>
      <c r="Q15" s="20">
        <v>6.98</v>
      </c>
      <c r="R15" s="11">
        <v>2.119</v>
      </c>
      <c r="S15" s="11">
        <v>2.212</v>
      </c>
      <c r="T15" s="11">
        <v>2.112</v>
      </c>
      <c r="U15" s="20">
        <v>2.166</v>
      </c>
      <c r="V15" s="44">
        <v>113.262</v>
      </c>
      <c r="W15" s="44">
        <v>128.76</v>
      </c>
      <c r="X15" s="44">
        <v>108.37</v>
      </c>
      <c r="Y15" s="47">
        <v>121.29</v>
      </c>
      <c r="Z15" s="11"/>
      <c r="AA15" s="11"/>
      <c r="AB15" s="11"/>
      <c r="AC15" s="11"/>
      <c r="AD15" s="11"/>
      <c r="AE15" s="11"/>
      <c r="AF15" s="11" t="s">
        <v>53</v>
      </c>
      <c r="AJ15" s="11"/>
      <c r="AK15" s="11"/>
    </row>
    <row r="16" spans="1:37" ht="12">
      <c r="A16" s="1" t="s">
        <v>20</v>
      </c>
      <c r="B16" s="11">
        <v>0</v>
      </c>
      <c r="C16" s="11">
        <v>0</v>
      </c>
      <c r="D16" s="11">
        <v>5.7</v>
      </c>
      <c r="E16" s="20">
        <v>6.4</v>
      </c>
      <c r="F16" s="11">
        <v>17.2</v>
      </c>
      <c r="G16" s="11">
        <v>19.4</v>
      </c>
      <c r="H16" s="11">
        <v>11.4</v>
      </c>
      <c r="I16" s="20">
        <v>13.9</v>
      </c>
      <c r="J16" s="11">
        <v>8.1</v>
      </c>
      <c r="K16" s="11">
        <v>10.1</v>
      </c>
      <c r="L16" s="11">
        <v>6.6</v>
      </c>
      <c r="M16" s="20">
        <v>4.5</v>
      </c>
      <c r="N16" s="11">
        <v>10.3</v>
      </c>
      <c r="O16" s="11">
        <v>7.5</v>
      </c>
      <c r="P16" s="11">
        <v>9.4</v>
      </c>
      <c r="Q16" s="20">
        <v>14.8</v>
      </c>
      <c r="R16" s="11">
        <v>0</v>
      </c>
      <c r="S16" s="11">
        <v>0</v>
      </c>
      <c r="T16" s="11">
        <v>0</v>
      </c>
      <c r="U16" s="20">
        <v>0</v>
      </c>
      <c r="V16" s="15">
        <v>0</v>
      </c>
      <c r="W16" s="15">
        <v>0</v>
      </c>
      <c r="X16" s="15">
        <v>0</v>
      </c>
      <c r="Y16" s="20">
        <v>0</v>
      </c>
      <c r="Z16" s="11"/>
      <c r="AA16" s="11"/>
      <c r="AB16" s="11"/>
      <c r="AC16" s="11"/>
      <c r="AD16" s="11"/>
      <c r="AE16" s="11"/>
      <c r="AF16" s="1" t="s">
        <v>54</v>
      </c>
      <c r="AK16" s="11"/>
    </row>
    <row r="17" spans="1:37" ht="12">
      <c r="A17" s="1" t="s">
        <v>21</v>
      </c>
      <c r="B17" s="11">
        <v>13.6</v>
      </c>
      <c r="C17" s="11">
        <v>14.6</v>
      </c>
      <c r="D17" s="11">
        <v>11.5</v>
      </c>
      <c r="E17" s="20">
        <v>12.2</v>
      </c>
      <c r="F17" s="11">
        <v>37.7</v>
      </c>
      <c r="G17" s="11">
        <v>64.2</v>
      </c>
      <c r="H17" s="11">
        <v>60.2</v>
      </c>
      <c r="I17" s="20">
        <v>52.2</v>
      </c>
      <c r="J17" s="11">
        <v>16.9</v>
      </c>
      <c r="K17" s="11">
        <v>21.4</v>
      </c>
      <c r="L17" s="11">
        <v>24.5</v>
      </c>
      <c r="M17" s="20">
        <v>23.2</v>
      </c>
      <c r="N17" s="11">
        <v>29.2</v>
      </c>
      <c r="O17" s="11">
        <v>43.5</v>
      </c>
      <c r="P17" s="11">
        <v>63.8</v>
      </c>
      <c r="Q17" s="20">
        <v>56.2</v>
      </c>
      <c r="R17" s="11">
        <v>0</v>
      </c>
      <c r="S17" s="11">
        <v>0</v>
      </c>
      <c r="T17" s="11">
        <v>0</v>
      </c>
      <c r="U17" s="20">
        <v>0</v>
      </c>
      <c r="V17" s="15">
        <v>0</v>
      </c>
      <c r="W17" s="15">
        <v>0</v>
      </c>
      <c r="X17" s="15">
        <v>0</v>
      </c>
      <c r="Y17" s="20">
        <v>0</v>
      </c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K17" s="11"/>
    </row>
    <row r="18" spans="1:37" ht="12">
      <c r="A18" s="1" t="s">
        <v>22</v>
      </c>
      <c r="B18" s="11">
        <v>0.071</v>
      </c>
      <c r="C18" s="11">
        <v>0.064</v>
      </c>
      <c r="D18" s="11">
        <v>0.096</v>
      </c>
      <c r="E18" s="20">
        <v>0.104</v>
      </c>
      <c r="F18" s="11">
        <v>0.478</v>
      </c>
      <c r="G18" s="11">
        <v>0.231</v>
      </c>
      <c r="H18" s="11">
        <v>0.498</v>
      </c>
      <c r="I18" s="20">
        <v>0.935</v>
      </c>
      <c r="J18" s="11">
        <v>0.04</v>
      </c>
      <c r="K18" s="11">
        <v>0.075</v>
      </c>
      <c r="L18" s="11">
        <v>0.096</v>
      </c>
      <c r="M18" s="20">
        <v>0.138</v>
      </c>
      <c r="N18" s="11">
        <v>2.647</v>
      </c>
      <c r="O18" s="11">
        <v>2.13</v>
      </c>
      <c r="P18" s="11">
        <v>1.816</v>
      </c>
      <c r="Q18" s="20">
        <v>1.926</v>
      </c>
      <c r="R18" s="11">
        <v>0</v>
      </c>
      <c r="S18" s="11">
        <v>0</v>
      </c>
      <c r="T18" s="11">
        <v>0</v>
      </c>
      <c r="U18" s="20">
        <v>0</v>
      </c>
      <c r="V18" s="15">
        <v>0</v>
      </c>
      <c r="W18" s="15">
        <v>0</v>
      </c>
      <c r="X18" s="15">
        <v>0</v>
      </c>
      <c r="Y18" s="20">
        <v>0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1:37" ht="12">
      <c r="A19" s="1" t="s">
        <v>23</v>
      </c>
      <c r="B19" s="11">
        <v>134.274</v>
      </c>
      <c r="C19" s="11">
        <v>165.214</v>
      </c>
      <c r="D19" s="11">
        <v>110</v>
      </c>
      <c r="E19" s="20">
        <v>138.1</v>
      </c>
      <c r="F19" s="11">
        <v>58.532</v>
      </c>
      <c r="G19" s="11">
        <v>62.111</v>
      </c>
      <c r="H19" s="11">
        <v>51.3</v>
      </c>
      <c r="I19" s="20">
        <v>63.4</v>
      </c>
      <c r="J19" s="11">
        <v>40.895</v>
      </c>
      <c r="K19" s="11">
        <v>50.449</v>
      </c>
      <c r="L19" s="11">
        <v>43.7</v>
      </c>
      <c r="M19" s="20">
        <v>62</v>
      </c>
      <c r="N19" s="11">
        <v>496.916</v>
      </c>
      <c r="O19" s="11">
        <v>234.971</v>
      </c>
      <c r="P19" s="11">
        <v>614</v>
      </c>
      <c r="Q19" s="20">
        <v>552.4</v>
      </c>
      <c r="R19" s="11">
        <v>52.912</v>
      </c>
      <c r="S19" s="11">
        <v>43.133</v>
      </c>
      <c r="T19" s="11">
        <v>17.7</v>
      </c>
      <c r="U19" s="20">
        <v>42.3</v>
      </c>
      <c r="V19" s="15">
        <v>0</v>
      </c>
      <c r="W19" s="15">
        <v>0</v>
      </c>
      <c r="X19" s="15">
        <v>0</v>
      </c>
      <c r="Y19" s="20">
        <v>0</v>
      </c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</row>
    <row r="20" spans="1:37" ht="12">
      <c r="A20" s="1" t="s">
        <v>24</v>
      </c>
      <c r="B20" s="11">
        <v>14.572</v>
      </c>
      <c r="C20" s="11">
        <v>13.953</v>
      </c>
      <c r="D20" s="11">
        <v>11.142</v>
      </c>
      <c r="E20" s="20">
        <v>12.287</v>
      </c>
      <c r="F20" s="11">
        <v>1.365</v>
      </c>
      <c r="G20" s="11">
        <v>1.327</v>
      </c>
      <c r="H20" s="11">
        <v>0.981</v>
      </c>
      <c r="I20" s="20">
        <v>1.307</v>
      </c>
      <c r="J20" s="11">
        <v>9.336</v>
      </c>
      <c r="K20" s="11">
        <v>8.715</v>
      </c>
      <c r="L20" s="11">
        <v>7.188</v>
      </c>
      <c r="M20" s="20">
        <v>8.287</v>
      </c>
      <c r="N20" s="11">
        <v>0.05</v>
      </c>
      <c r="O20" s="11">
        <v>0.042</v>
      </c>
      <c r="P20" s="11">
        <v>0.027</v>
      </c>
      <c r="Q20" s="20">
        <v>0.035</v>
      </c>
      <c r="R20" s="11">
        <v>0.814</v>
      </c>
      <c r="S20" s="11">
        <v>1.441</v>
      </c>
      <c r="T20" s="11">
        <v>0.663</v>
      </c>
      <c r="U20" s="20">
        <v>0.547</v>
      </c>
      <c r="V20" s="44">
        <v>1.979</v>
      </c>
      <c r="W20" s="53" t="s">
        <v>52</v>
      </c>
      <c r="X20" s="44">
        <v>1.5</v>
      </c>
      <c r="Y20" s="45">
        <v>1.5</v>
      </c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</row>
    <row r="21" spans="1:37" ht="12">
      <c r="A21" s="1" t="s">
        <v>25</v>
      </c>
      <c r="B21" s="11">
        <v>765</v>
      </c>
      <c r="C21" s="11">
        <v>815</v>
      </c>
      <c r="D21" s="11">
        <v>805</v>
      </c>
      <c r="E21" s="20">
        <v>855</v>
      </c>
      <c r="F21" s="11">
        <v>511</v>
      </c>
      <c r="G21" s="11">
        <v>482</v>
      </c>
      <c r="H21" s="11">
        <v>511</v>
      </c>
      <c r="I21" s="20">
        <v>555</v>
      </c>
      <c r="J21" s="11">
        <v>1328</v>
      </c>
      <c r="K21" s="11">
        <v>1541</v>
      </c>
      <c r="L21" s="11">
        <v>1353</v>
      </c>
      <c r="M21" s="20">
        <v>1310</v>
      </c>
      <c r="N21" s="11">
        <v>340</v>
      </c>
      <c r="O21" s="11">
        <v>418</v>
      </c>
      <c r="P21" s="11">
        <v>281</v>
      </c>
      <c r="Q21" s="20">
        <v>314</v>
      </c>
      <c r="R21" s="11">
        <v>0</v>
      </c>
      <c r="S21" s="11">
        <v>0</v>
      </c>
      <c r="T21" s="11">
        <v>0</v>
      </c>
      <c r="U21" s="20">
        <v>0</v>
      </c>
      <c r="V21" s="15">
        <v>0</v>
      </c>
      <c r="W21" s="15">
        <v>0</v>
      </c>
      <c r="X21" s="15">
        <v>0</v>
      </c>
      <c r="Y21" s="20">
        <v>0</v>
      </c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</row>
    <row r="22" spans="1:37" ht="12">
      <c r="A22" s="1" t="s">
        <v>26</v>
      </c>
      <c r="B22" s="11">
        <v>44.241</v>
      </c>
      <c r="C22" s="11">
        <v>50.389</v>
      </c>
      <c r="D22" s="11">
        <v>52.032</v>
      </c>
      <c r="E22" s="20">
        <v>53.327</v>
      </c>
      <c r="F22" s="11">
        <v>85.631</v>
      </c>
      <c r="G22" s="11">
        <v>109.044</v>
      </c>
      <c r="H22" s="11">
        <v>98.272</v>
      </c>
      <c r="I22" s="20">
        <v>95.501</v>
      </c>
      <c r="J22" s="11">
        <v>154.105</v>
      </c>
      <c r="K22" s="11">
        <v>200.497</v>
      </c>
      <c r="L22" s="11">
        <v>135.382</v>
      </c>
      <c r="M22" s="20">
        <v>143.962</v>
      </c>
      <c r="N22" s="11">
        <v>270.805</v>
      </c>
      <c r="O22" s="11">
        <v>302.81</v>
      </c>
      <c r="P22" s="11">
        <v>262.108</v>
      </c>
      <c r="Q22" s="20">
        <v>234.585</v>
      </c>
      <c r="R22" s="11">
        <v>2.883</v>
      </c>
      <c r="S22" s="11">
        <v>3.341</v>
      </c>
      <c r="T22" s="11">
        <v>2.662</v>
      </c>
      <c r="U22" s="20">
        <v>2.857</v>
      </c>
      <c r="V22" s="15">
        <v>0</v>
      </c>
      <c r="W22" s="15">
        <v>0</v>
      </c>
      <c r="X22" s="15">
        <v>0</v>
      </c>
      <c r="Y22" s="20">
        <v>0</v>
      </c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1:37" ht="12">
      <c r="A23" s="1" t="s">
        <v>27</v>
      </c>
      <c r="B23" s="11">
        <v>249.744</v>
      </c>
      <c r="C23" s="11">
        <v>712.3</v>
      </c>
      <c r="D23" s="11">
        <v>758.9</v>
      </c>
      <c r="E23" s="20">
        <v>761.5</v>
      </c>
      <c r="F23" s="11">
        <v>814.932</v>
      </c>
      <c r="G23" s="11">
        <v>887.4</v>
      </c>
      <c r="H23" s="11">
        <v>834.7</v>
      </c>
      <c r="I23" s="20">
        <v>735.1</v>
      </c>
      <c r="J23" s="11">
        <v>582.749</v>
      </c>
      <c r="K23" s="11">
        <v>677</v>
      </c>
      <c r="L23" s="11">
        <v>642.2</v>
      </c>
      <c r="M23" s="20">
        <v>538.6</v>
      </c>
      <c r="N23" s="11">
        <v>1877.9</v>
      </c>
      <c r="O23" s="11">
        <v>2493.1</v>
      </c>
      <c r="P23" s="11">
        <v>2877.3</v>
      </c>
      <c r="Q23" s="20">
        <v>3068.5</v>
      </c>
      <c r="R23" s="11">
        <v>9.3</v>
      </c>
      <c r="S23" s="11">
        <v>8.7</v>
      </c>
      <c r="T23" s="11">
        <v>9.1</v>
      </c>
      <c r="U23" s="20">
        <v>10</v>
      </c>
      <c r="V23" s="15">
        <v>0</v>
      </c>
      <c r="W23" s="15">
        <v>0</v>
      </c>
      <c r="X23" s="15">
        <v>0</v>
      </c>
      <c r="Y23" s="20">
        <v>0</v>
      </c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</row>
    <row r="24" spans="1:37" ht="12">
      <c r="A24" s="1" t="s">
        <v>28</v>
      </c>
      <c r="B24" s="11">
        <v>1406</v>
      </c>
      <c r="C24" s="11">
        <v>1245.364</v>
      </c>
      <c r="D24" s="11">
        <v>1392.694</v>
      </c>
      <c r="E24" s="20">
        <v>1186.84</v>
      </c>
      <c r="F24" s="50" t="s">
        <v>52</v>
      </c>
      <c r="G24" s="11">
        <v>85.059</v>
      </c>
      <c r="H24" s="11">
        <v>75.377</v>
      </c>
      <c r="I24" s="20">
        <v>77.159</v>
      </c>
      <c r="J24" s="50" t="s">
        <v>52</v>
      </c>
      <c r="K24" s="11">
        <v>38.65</v>
      </c>
      <c r="L24" s="11">
        <v>48.098</v>
      </c>
      <c r="M24" s="20">
        <v>41.336</v>
      </c>
      <c r="N24" s="11">
        <v>212.902</v>
      </c>
      <c r="O24" s="11">
        <v>247.229</v>
      </c>
      <c r="P24" s="11">
        <v>220.761</v>
      </c>
      <c r="Q24" s="20">
        <v>282.796</v>
      </c>
      <c r="R24" s="11">
        <v>33</v>
      </c>
      <c r="S24" s="11">
        <v>34.52</v>
      </c>
      <c r="T24" s="11">
        <v>30.157</v>
      </c>
      <c r="U24" s="20">
        <v>24.303</v>
      </c>
      <c r="V24" s="44">
        <v>241.052</v>
      </c>
      <c r="W24" s="44">
        <v>260</v>
      </c>
      <c r="X24" s="44">
        <v>258.068</v>
      </c>
      <c r="Y24" s="47">
        <v>288.85400000000004</v>
      </c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  <row r="25" spans="1:37" ht="12">
      <c r="A25" s="1" t="s">
        <v>29</v>
      </c>
      <c r="B25" s="11">
        <v>3.77</v>
      </c>
      <c r="C25" s="11">
        <v>5.51</v>
      </c>
      <c r="D25" s="11">
        <v>7.31</v>
      </c>
      <c r="E25" s="20">
        <v>0</v>
      </c>
      <c r="F25" s="11">
        <v>2.04</v>
      </c>
      <c r="G25" s="11">
        <v>2.97</v>
      </c>
      <c r="H25" s="11">
        <v>2.71</v>
      </c>
      <c r="I25" s="20">
        <v>0</v>
      </c>
      <c r="J25" s="11">
        <v>4.67</v>
      </c>
      <c r="K25" s="11">
        <v>6.33</v>
      </c>
      <c r="L25" s="11">
        <v>5.87</v>
      </c>
      <c r="M25" s="20">
        <v>0</v>
      </c>
      <c r="N25" s="11">
        <v>77.29</v>
      </c>
      <c r="O25" s="11">
        <v>81.32</v>
      </c>
      <c r="P25" s="11">
        <v>55.34</v>
      </c>
      <c r="Q25" s="20">
        <v>69.574</v>
      </c>
      <c r="R25" s="11">
        <v>6.93</v>
      </c>
      <c r="S25" s="11">
        <v>7.63</v>
      </c>
      <c r="T25" s="11">
        <v>5.55</v>
      </c>
      <c r="U25" s="20">
        <v>0</v>
      </c>
      <c r="V25" s="15">
        <v>0</v>
      </c>
      <c r="W25" s="15">
        <v>0</v>
      </c>
      <c r="X25" s="15">
        <v>0</v>
      </c>
      <c r="Y25" s="20">
        <v>0</v>
      </c>
      <c r="Z25" s="11"/>
      <c r="AA25" s="11"/>
      <c r="AB25" s="11"/>
      <c r="AC25" s="36"/>
      <c r="AD25" s="11"/>
      <c r="AE25" s="11"/>
      <c r="AF25" s="11"/>
      <c r="AG25" s="11"/>
      <c r="AH25" s="11"/>
      <c r="AI25" s="11"/>
      <c r="AJ25" s="11"/>
      <c r="AK25" s="11"/>
    </row>
    <row r="26" spans="1:37" ht="12">
      <c r="A26" s="1" t="s">
        <v>30</v>
      </c>
      <c r="B26" s="11">
        <v>10.469</v>
      </c>
      <c r="C26" s="11">
        <v>19.088</v>
      </c>
      <c r="D26" s="11">
        <v>14.25</v>
      </c>
      <c r="E26" s="20">
        <v>9.73</v>
      </c>
      <c r="F26" s="11">
        <v>0</v>
      </c>
      <c r="G26" s="11">
        <v>0</v>
      </c>
      <c r="H26" s="11">
        <v>0</v>
      </c>
      <c r="I26" s="20">
        <v>6.52</v>
      </c>
      <c r="J26" s="11">
        <v>0</v>
      </c>
      <c r="K26" s="11">
        <v>0</v>
      </c>
      <c r="L26" s="11">
        <v>0</v>
      </c>
      <c r="M26" s="20">
        <v>14.93</v>
      </c>
      <c r="N26" s="11">
        <v>34.169</v>
      </c>
      <c r="O26" s="11">
        <v>31.355</v>
      </c>
      <c r="P26" s="11">
        <v>44.67</v>
      </c>
      <c r="Q26" s="20">
        <v>45.95</v>
      </c>
      <c r="R26" s="11">
        <v>1.904</v>
      </c>
      <c r="S26" s="11">
        <v>1.75</v>
      </c>
      <c r="T26" s="11">
        <v>2.01</v>
      </c>
      <c r="U26" s="20">
        <v>2.37</v>
      </c>
      <c r="V26" s="15">
        <v>0</v>
      </c>
      <c r="W26" s="15">
        <v>0</v>
      </c>
      <c r="X26" s="15">
        <v>0</v>
      </c>
      <c r="Y26" s="20">
        <v>0</v>
      </c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1:37" ht="12">
      <c r="A27" s="1" t="s">
        <v>31</v>
      </c>
      <c r="B27" s="11">
        <v>39.198</v>
      </c>
      <c r="C27" s="11">
        <v>40.163</v>
      </c>
      <c r="D27" s="11">
        <v>38.347</v>
      </c>
      <c r="E27" s="20">
        <v>38.335</v>
      </c>
      <c r="F27" s="11">
        <v>67.508</v>
      </c>
      <c r="G27" s="11">
        <v>72.585</v>
      </c>
      <c r="H27" s="11">
        <v>55.564</v>
      </c>
      <c r="I27" s="20">
        <v>70.914</v>
      </c>
      <c r="J27" s="11">
        <v>19.991</v>
      </c>
      <c r="K27" s="11">
        <v>24.754</v>
      </c>
      <c r="L27" s="11">
        <v>21.466</v>
      </c>
      <c r="M27" s="20">
        <v>22.983</v>
      </c>
      <c r="N27" s="11">
        <v>4.262</v>
      </c>
      <c r="O27" s="11">
        <v>5.2485</v>
      </c>
      <c r="P27" s="11">
        <v>4.807</v>
      </c>
      <c r="Q27" s="20">
        <v>4.807</v>
      </c>
      <c r="R27" s="11">
        <v>0</v>
      </c>
      <c r="S27" s="11">
        <v>0</v>
      </c>
      <c r="T27" s="11">
        <v>0</v>
      </c>
      <c r="U27" s="20">
        <v>0</v>
      </c>
      <c r="V27" s="15">
        <v>0</v>
      </c>
      <c r="W27" s="15">
        <v>0</v>
      </c>
      <c r="X27" s="15">
        <v>0</v>
      </c>
      <c r="Y27" s="20">
        <v>0</v>
      </c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</row>
    <row r="28" spans="1:37" ht="12">
      <c r="A28" s="1" t="s">
        <v>32</v>
      </c>
      <c r="B28" s="11">
        <v>0</v>
      </c>
      <c r="C28" s="11">
        <v>0</v>
      </c>
      <c r="D28" s="11">
        <v>0</v>
      </c>
      <c r="E28" s="20">
        <v>15.1</v>
      </c>
      <c r="F28" s="11">
        <v>83</v>
      </c>
      <c r="G28" s="11">
        <v>104.87</v>
      </c>
      <c r="H28" s="11">
        <v>128.7</v>
      </c>
      <c r="I28" s="20">
        <v>112.8</v>
      </c>
      <c r="J28" s="11"/>
      <c r="K28" s="11">
        <v>41.623</v>
      </c>
      <c r="L28" s="11">
        <v>50.4</v>
      </c>
      <c r="M28" s="20">
        <v>49.6</v>
      </c>
      <c r="N28" s="11">
        <v>23.5</v>
      </c>
      <c r="O28" s="11">
        <v>20.684</v>
      </c>
      <c r="P28" s="11">
        <v>23.4</v>
      </c>
      <c r="Q28" s="20">
        <v>27.4</v>
      </c>
      <c r="R28" s="11">
        <v>0</v>
      </c>
      <c r="S28" s="11">
        <v>0</v>
      </c>
      <c r="T28" s="11">
        <v>0</v>
      </c>
      <c r="U28" s="20">
        <v>0</v>
      </c>
      <c r="V28" s="15">
        <v>0</v>
      </c>
      <c r="W28" s="15">
        <v>0</v>
      </c>
      <c r="X28" s="15">
        <v>0</v>
      </c>
      <c r="Y28" s="20">
        <v>0</v>
      </c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1:37" ht="12">
      <c r="A29" s="1" t="s">
        <v>33</v>
      </c>
      <c r="B29" s="11">
        <v>0</v>
      </c>
      <c r="C29" s="11">
        <v>0</v>
      </c>
      <c r="D29" s="11">
        <v>0</v>
      </c>
      <c r="E29" s="20">
        <v>0</v>
      </c>
      <c r="F29" s="11">
        <v>748</v>
      </c>
      <c r="G29" s="11">
        <v>688</v>
      </c>
      <c r="H29" s="11">
        <v>664</v>
      </c>
      <c r="I29" s="20">
        <v>696</v>
      </c>
      <c r="J29" s="11">
        <v>365</v>
      </c>
      <c r="K29" s="11">
        <v>313</v>
      </c>
      <c r="L29" s="11">
        <v>374</v>
      </c>
      <c r="M29" s="20">
        <v>354</v>
      </c>
      <c r="N29" s="11">
        <v>358.8</v>
      </c>
      <c r="O29" s="11">
        <v>430</v>
      </c>
      <c r="P29" s="11">
        <v>375</v>
      </c>
      <c r="Q29" s="43">
        <v>375</v>
      </c>
      <c r="R29" s="11">
        <v>0</v>
      </c>
      <c r="S29" s="11">
        <v>0</v>
      </c>
      <c r="T29" s="11">
        <v>0</v>
      </c>
      <c r="U29" s="20">
        <v>0</v>
      </c>
      <c r="V29" s="15">
        <v>0</v>
      </c>
      <c r="W29" s="15">
        <v>0</v>
      </c>
      <c r="X29" s="15">
        <v>0</v>
      </c>
      <c r="Y29" s="20">
        <v>0</v>
      </c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</row>
    <row r="30" spans="1:37" ht="12">
      <c r="A30" s="1" t="s">
        <v>34</v>
      </c>
      <c r="B30" s="11">
        <v>114.6</v>
      </c>
      <c r="C30" s="11">
        <v>103.1</v>
      </c>
      <c r="D30" s="11">
        <v>94</v>
      </c>
      <c r="E30" s="20">
        <v>117.9</v>
      </c>
      <c r="F30" s="11">
        <v>10.57</v>
      </c>
      <c r="G30" s="11">
        <v>12</v>
      </c>
      <c r="H30" s="11">
        <v>9.6</v>
      </c>
      <c r="I30" s="20">
        <v>5.4</v>
      </c>
      <c r="J30" s="11">
        <v>19.14</v>
      </c>
      <c r="K30" s="11">
        <v>16.8</v>
      </c>
      <c r="L30" s="11">
        <v>10.3</v>
      </c>
      <c r="M30" s="20">
        <v>12.8</v>
      </c>
      <c r="N30" s="11">
        <v>43.2</v>
      </c>
      <c r="O30" s="11">
        <v>40.4</v>
      </c>
      <c r="P30" s="11">
        <v>30.942</v>
      </c>
      <c r="Q30" s="20">
        <v>54.3</v>
      </c>
      <c r="R30" s="11">
        <v>24.4</v>
      </c>
      <c r="S30" s="11">
        <v>28.4</v>
      </c>
      <c r="T30" s="11">
        <v>25.214</v>
      </c>
      <c r="U30" s="20">
        <v>37</v>
      </c>
      <c r="V30" s="15">
        <v>0</v>
      </c>
      <c r="W30" s="15">
        <v>0</v>
      </c>
      <c r="X30" s="15">
        <v>0</v>
      </c>
      <c r="Y30" s="20">
        <v>0</v>
      </c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</row>
    <row r="31" spans="1:37" ht="12">
      <c r="A31" s="1" t="s">
        <v>35</v>
      </c>
      <c r="B31" s="11">
        <v>414.495</v>
      </c>
      <c r="C31" s="11">
        <v>590.082</v>
      </c>
      <c r="D31" s="11">
        <v>453.134</v>
      </c>
      <c r="E31" s="20">
        <v>505.193</v>
      </c>
      <c r="F31" s="11">
        <v>120.968</v>
      </c>
      <c r="G31" s="11">
        <v>138.267</v>
      </c>
      <c r="H31" s="11">
        <v>111.069</v>
      </c>
      <c r="I31" s="20">
        <v>133.603</v>
      </c>
      <c r="J31" s="11">
        <v>232.735</v>
      </c>
      <c r="K31" s="11">
        <v>243.871</v>
      </c>
      <c r="L31" s="11">
        <v>222.328</v>
      </c>
      <c r="M31" s="20">
        <v>242.656</v>
      </c>
      <c r="N31" s="11">
        <v>543.779</v>
      </c>
      <c r="O31" s="11">
        <v>611.247</v>
      </c>
      <c r="P31" s="11">
        <v>453.783</v>
      </c>
      <c r="Q31" s="20">
        <v>485.142</v>
      </c>
      <c r="R31" s="11">
        <v>10.57</v>
      </c>
      <c r="S31" s="11">
        <v>20.882</v>
      </c>
      <c r="T31" s="11">
        <v>16.433</v>
      </c>
      <c r="U31" s="20">
        <v>17.563</v>
      </c>
      <c r="V31" s="15">
        <v>0</v>
      </c>
      <c r="W31" s="15">
        <v>0</v>
      </c>
      <c r="X31" s="15">
        <v>0</v>
      </c>
      <c r="Y31" s="20">
        <v>0</v>
      </c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</row>
    <row r="32" spans="1:37" ht="12">
      <c r="A32" s="1" t="s">
        <v>38</v>
      </c>
      <c r="B32" s="11">
        <v>22.279</v>
      </c>
      <c r="C32" s="11">
        <v>23.585</v>
      </c>
      <c r="D32" s="11">
        <v>18.438</v>
      </c>
      <c r="E32" s="27">
        <v>20.743</v>
      </c>
      <c r="F32" s="11">
        <v>9.472</v>
      </c>
      <c r="G32" s="11">
        <v>7.496</v>
      </c>
      <c r="H32" s="11">
        <v>13.534</v>
      </c>
      <c r="I32" s="27">
        <v>3.969</v>
      </c>
      <c r="J32" s="11">
        <v>22.792</v>
      </c>
      <c r="K32" s="11">
        <v>22.297</v>
      </c>
      <c r="L32" s="11">
        <v>22.933</v>
      </c>
      <c r="M32" s="27">
        <v>16.846</v>
      </c>
      <c r="N32" s="11">
        <v>89.124</v>
      </c>
      <c r="O32" s="11">
        <v>99.676</v>
      </c>
      <c r="P32" s="11">
        <v>37.413</v>
      </c>
      <c r="Q32" s="27">
        <v>107.008</v>
      </c>
      <c r="R32" s="11">
        <v>5.148</v>
      </c>
      <c r="S32" s="11">
        <v>7.806</v>
      </c>
      <c r="T32" s="11">
        <v>3.516</v>
      </c>
      <c r="U32" s="27">
        <v>3.112</v>
      </c>
      <c r="V32" s="44">
        <v>55.34</v>
      </c>
      <c r="W32" s="44">
        <v>41.9</v>
      </c>
      <c r="X32" s="44">
        <v>50.8</v>
      </c>
      <c r="Y32" s="54">
        <v>50.8</v>
      </c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</row>
    <row r="33" spans="2:37" ht="12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34" spans="2:37" ht="12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</row>
    <row r="35" spans="2:37" ht="12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6" spans="1:37" ht="12">
      <c r="A36" s="1" t="s">
        <v>37</v>
      </c>
      <c r="B36" s="11"/>
      <c r="C36" s="11">
        <v>1.6</v>
      </c>
      <c r="D36" s="11">
        <v>1.716</v>
      </c>
      <c r="E36" s="11">
        <v>1.56</v>
      </c>
      <c r="F36" s="11"/>
      <c r="G36" s="11">
        <v>0.8</v>
      </c>
      <c r="H36" s="11">
        <v>0.682</v>
      </c>
      <c r="I36" s="11">
        <v>0.36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</row>
    <row r="37" spans="1:37" ht="12">
      <c r="A37" s="1" t="s">
        <v>39</v>
      </c>
      <c r="B37" s="11">
        <v>167.515</v>
      </c>
      <c r="C37" s="11"/>
      <c r="D37" s="11">
        <v>145.818</v>
      </c>
      <c r="E37" s="11">
        <v>130.678</v>
      </c>
      <c r="F37" s="11">
        <v>4.032</v>
      </c>
      <c r="G37" s="11"/>
      <c r="H37" s="11">
        <v>3.634</v>
      </c>
      <c r="I37" s="11">
        <v>2.978</v>
      </c>
      <c r="J37" s="11">
        <v>47.432</v>
      </c>
      <c r="K37" s="11"/>
      <c r="L37" s="11">
        <v>43.732</v>
      </c>
      <c r="M37" s="11">
        <v>50.787</v>
      </c>
      <c r="N37" s="11">
        <v>121.382</v>
      </c>
      <c r="O37" s="11"/>
      <c r="P37" s="11">
        <v>127.171</v>
      </c>
      <c r="Q37" s="11">
        <v>110.884</v>
      </c>
      <c r="R37" s="11">
        <v>10.203</v>
      </c>
      <c r="S37" s="11"/>
      <c r="T37" s="11">
        <v>8.987</v>
      </c>
      <c r="U37" s="11">
        <v>10.977</v>
      </c>
      <c r="V37" s="11"/>
      <c r="W37" s="11"/>
      <c r="X37" s="11">
        <v>0.009</v>
      </c>
      <c r="Y37" s="11">
        <v>0.005</v>
      </c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</row>
    <row r="38" spans="1:37" ht="12">
      <c r="A38" s="1" t="s">
        <v>40</v>
      </c>
      <c r="B38" s="11">
        <v>36.632</v>
      </c>
      <c r="C38" s="11">
        <v>45.942</v>
      </c>
      <c r="D38" s="11">
        <v>44.021</v>
      </c>
      <c r="E38" s="11">
        <v>56.03</v>
      </c>
      <c r="F38" s="11">
        <v>22.858</v>
      </c>
      <c r="G38" s="11">
        <v>20.693</v>
      </c>
      <c r="H38" s="11">
        <v>13.698</v>
      </c>
      <c r="I38" s="11">
        <v>23.141</v>
      </c>
      <c r="J38" s="11">
        <v>37.156</v>
      </c>
      <c r="K38" s="11">
        <v>39.909</v>
      </c>
      <c r="L38" s="11">
        <v>32.89</v>
      </c>
      <c r="M38" s="11">
        <v>39.739</v>
      </c>
      <c r="N38" s="11">
        <v>71.659</v>
      </c>
      <c r="O38" s="11">
        <v>75.334</v>
      </c>
      <c r="P38" s="11">
        <v>50.023</v>
      </c>
      <c r="Q38" s="11">
        <v>85</v>
      </c>
      <c r="R38" s="11">
        <v>8.707</v>
      </c>
      <c r="S38" s="11">
        <v>8.718</v>
      </c>
      <c r="T38" s="11">
        <v>7.706</v>
      </c>
      <c r="U38" s="11">
        <v>8</v>
      </c>
      <c r="V38" s="11">
        <v>0</v>
      </c>
      <c r="W38" s="11">
        <v>0</v>
      </c>
      <c r="X38" s="11">
        <v>0</v>
      </c>
      <c r="Y38" s="11">
        <v>0</v>
      </c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1:37" ht="12">
      <c r="A39" s="1" t="s">
        <v>41</v>
      </c>
      <c r="B39" s="11"/>
      <c r="C39" s="11"/>
      <c r="D39" s="11">
        <v>0</v>
      </c>
      <c r="E39" s="11"/>
      <c r="F39" s="11"/>
      <c r="G39" s="11"/>
      <c r="H39" s="11">
        <v>0</v>
      </c>
      <c r="I39" s="11"/>
      <c r="J39" s="11"/>
      <c r="K39" s="11"/>
      <c r="L39" s="11">
        <v>0</v>
      </c>
      <c r="M39" s="11"/>
      <c r="N39" s="11"/>
      <c r="O39" s="11"/>
      <c r="P39" s="11">
        <v>0</v>
      </c>
      <c r="Q39" s="11"/>
      <c r="R39" s="11"/>
      <c r="S39" s="11"/>
      <c r="T39" s="11">
        <v>0</v>
      </c>
      <c r="U39" s="11"/>
      <c r="V39" s="11"/>
      <c r="W39" s="11"/>
      <c r="X39" s="11">
        <v>0</v>
      </c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1:37" ht="12.75">
      <c r="A40" s="1" t="s">
        <v>42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>
        <v>0</v>
      </c>
      <c r="W40" s="11">
        <v>0</v>
      </c>
      <c r="X40" s="11">
        <v>0</v>
      </c>
      <c r="Y40" s="11">
        <v>0</v>
      </c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</row>
    <row r="41" spans="1:37" ht="12.75">
      <c r="A41" s="1" t="s">
        <v>43</v>
      </c>
      <c r="B41" s="11"/>
      <c r="C41" s="11">
        <v>11003</v>
      </c>
      <c r="D41" s="11">
        <v>11350</v>
      </c>
      <c r="E41" s="11">
        <v>11820</v>
      </c>
      <c r="F41" s="11"/>
      <c r="G41" s="11">
        <v>602</v>
      </c>
      <c r="H41" s="11">
        <v>714</v>
      </c>
      <c r="I41" s="11">
        <v>570</v>
      </c>
      <c r="J41" s="11"/>
      <c r="K41" s="11">
        <v>2295</v>
      </c>
      <c r="L41" s="11">
        <v>1819</v>
      </c>
      <c r="M41" s="11">
        <v>2058</v>
      </c>
      <c r="N41" s="11"/>
      <c r="O41" s="11">
        <v>2680</v>
      </c>
      <c r="P41" s="11">
        <v>2889</v>
      </c>
      <c r="Q41" s="11">
        <v>3128</v>
      </c>
      <c r="R41" s="11"/>
      <c r="S41" s="11">
        <v>493</v>
      </c>
      <c r="T41" s="11">
        <v>544</v>
      </c>
      <c r="U41" s="11">
        <v>564</v>
      </c>
      <c r="V41" s="11"/>
      <c r="W41" s="11">
        <v>3614</v>
      </c>
      <c r="X41" s="11">
        <v>3475</v>
      </c>
      <c r="Y41" s="11">
        <v>3681</v>
      </c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</row>
    <row r="42" spans="1:37" ht="12.75">
      <c r="A42" s="1" t="s">
        <v>44</v>
      </c>
      <c r="B42" s="11">
        <v>199.284</v>
      </c>
      <c r="C42" s="11">
        <v>200</v>
      </c>
      <c r="D42" s="11">
        <v>205</v>
      </c>
      <c r="E42" s="11"/>
      <c r="F42" s="11">
        <v>6.3</v>
      </c>
      <c r="G42" s="11">
        <v>9.2</v>
      </c>
      <c r="H42" s="11">
        <v>9.5</v>
      </c>
      <c r="I42" s="11"/>
      <c r="J42" s="11">
        <v>96.592</v>
      </c>
      <c r="K42" s="11">
        <v>103.049</v>
      </c>
      <c r="L42" s="11">
        <v>105.6</v>
      </c>
      <c r="M42" s="11"/>
      <c r="N42" s="11">
        <v>54.6</v>
      </c>
      <c r="O42" s="11">
        <v>64</v>
      </c>
      <c r="P42" s="11">
        <v>71.3</v>
      </c>
      <c r="Q42" s="11"/>
      <c r="R42" s="11">
        <v>11.6</v>
      </c>
      <c r="S42" s="11">
        <v>13.1</v>
      </c>
      <c r="T42" s="11">
        <v>14.6</v>
      </c>
      <c r="U42" s="11"/>
      <c r="V42" s="11">
        <v>13.325</v>
      </c>
      <c r="W42" s="11">
        <v>15.01</v>
      </c>
      <c r="X42" s="11">
        <v>19</v>
      </c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</row>
    <row r="43" spans="1:37" ht="12.75">
      <c r="A43" s="1" t="s">
        <v>45</v>
      </c>
      <c r="B43" s="11">
        <v>60.3</v>
      </c>
      <c r="C43" s="11">
        <v>62.4</v>
      </c>
      <c r="D43" s="11">
        <v>13.7</v>
      </c>
      <c r="E43" s="11"/>
      <c r="F43" s="11">
        <v>0</v>
      </c>
      <c r="G43" s="11">
        <v>0</v>
      </c>
      <c r="H43" s="11">
        <v>0</v>
      </c>
      <c r="I43" s="11">
        <v>0</v>
      </c>
      <c r="J43" s="11">
        <v>13.3</v>
      </c>
      <c r="K43" s="11">
        <v>13.7</v>
      </c>
      <c r="L43" s="11">
        <v>8.6</v>
      </c>
      <c r="M43" s="11"/>
      <c r="N43" s="11">
        <v>12.5</v>
      </c>
      <c r="O43" s="11">
        <v>13.5</v>
      </c>
      <c r="P43" s="11">
        <v>8.1</v>
      </c>
      <c r="Q43" s="11"/>
      <c r="R43" s="11">
        <v>0</v>
      </c>
      <c r="S43" s="11">
        <v>0</v>
      </c>
      <c r="T43" s="11">
        <v>0</v>
      </c>
      <c r="U43" s="11">
        <v>0</v>
      </c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</row>
    <row r="44" spans="2:37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</row>
    <row r="45" spans="2:37" ht="12.7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</row>
    <row r="46" spans="2:37" ht="12.7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</row>
    <row r="47" spans="2:37" ht="12.7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</row>
    <row r="48" spans="2:37" ht="12.7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</row>
    <row r="49" spans="2:37" ht="12.7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</row>
    <row r="50" spans="2:37" ht="12.7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</row>
    <row r="51" spans="2:37" ht="12.7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</row>
    <row r="52" spans="2:37" ht="12.7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</row>
    <row r="53" spans="2:37" ht="12.7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</row>
    <row r="54" spans="2:37" ht="12.7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2:37" ht="12.7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</row>
    <row r="56" spans="2:37" ht="12.7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J56" s="11"/>
      <c r="AK56" s="11"/>
    </row>
  </sheetData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01"/>
  <sheetViews>
    <sheetView showGridLines="0" workbookViewId="0" topLeftCell="A1">
      <selection activeCell="B3" sqref="B3"/>
    </sheetView>
  </sheetViews>
  <sheetFormatPr defaultColWidth="9.140625" defaultRowHeight="12.75"/>
  <cols>
    <col min="1" max="5" width="9.140625" style="61" customWidth="1"/>
    <col min="6" max="6" width="10.28125" style="61" customWidth="1"/>
    <col min="7" max="9" width="9.140625" style="61" customWidth="1"/>
    <col min="10" max="10" width="15.00390625" style="61" customWidth="1"/>
    <col min="11" max="16384" width="9.140625" style="61" customWidth="1"/>
  </cols>
  <sheetData>
    <row r="3" ht="12">
      <c r="B3" s="242" t="s">
        <v>247</v>
      </c>
    </row>
    <row r="4" ht="12">
      <c r="B4" s="69" t="s">
        <v>233</v>
      </c>
    </row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>
      <c r="H20" s="85"/>
    </row>
    <row r="21" ht="12"/>
    <row r="22" ht="12"/>
    <row r="23" ht="12"/>
    <row r="24" ht="12"/>
    <row r="25" ht="12"/>
    <row r="26" ht="12">
      <c r="B26" s="68" t="s">
        <v>187</v>
      </c>
    </row>
    <row r="61" ht="12.75">
      <c r="D61" s="62" t="s">
        <v>186</v>
      </c>
    </row>
    <row r="63" spans="4:5" ht="12.75">
      <c r="D63" s="62" t="s">
        <v>185</v>
      </c>
      <c r="E63" s="67">
        <v>41915.47274305556</v>
      </c>
    </row>
    <row r="64" spans="4:5" ht="12.75">
      <c r="D64" s="62" t="s">
        <v>184</v>
      </c>
      <c r="E64" s="67">
        <v>41916.57154498843</v>
      </c>
    </row>
    <row r="65" spans="4:5" ht="12.75">
      <c r="D65" s="62" t="s">
        <v>183</v>
      </c>
      <c r="E65" s="62" t="s">
        <v>182</v>
      </c>
    </row>
    <row r="66" spans="1:2" ht="12.75">
      <c r="A66" s="62" t="s">
        <v>119</v>
      </c>
      <c r="B66" s="62">
        <v>8007.8</v>
      </c>
    </row>
    <row r="67" spans="1:5" ht="12.75">
      <c r="A67" s="62" t="s">
        <v>115</v>
      </c>
      <c r="B67" s="62">
        <v>7480</v>
      </c>
      <c r="D67" s="62" t="s">
        <v>188</v>
      </c>
      <c r="E67" s="62" t="s">
        <v>171</v>
      </c>
    </row>
    <row r="68" spans="1:5" ht="12.75">
      <c r="A68" s="62" t="s">
        <v>117</v>
      </c>
      <c r="B68" s="62">
        <v>4277.4</v>
      </c>
      <c r="D68" s="62" t="s">
        <v>178</v>
      </c>
      <c r="E68" s="62" t="s">
        <v>177</v>
      </c>
    </row>
    <row r="69" spans="1:2" ht="12.75">
      <c r="A69" s="62" t="s">
        <v>113</v>
      </c>
      <c r="B69" s="62">
        <v>1139.5</v>
      </c>
    </row>
    <row r="70" spans="1:5" ht="12.75">
      <c r="A70" s="62" t="s">
        <v>108</v>
      </c>
      <c r="B70" s="62">
        <v>4328.2</v>
      </c>
      <c r="D70" s="64" t="s">
        <v>189</v>
      </c>
      <c r="E70" s="64" t="s">
        <v>203</v>
      </c>
    </row>
    <row r="71" spans="2:5" ht="12.75">
      <c r="B71" s="61">
        <f>SUM(B66:B70)</f>
        <v>25232.899999999998</v>
      </c>
      <c r="D71" s="64" t="s">
        <v>169</v>
      </c>
      <c r="E71" s="63">
        <v>0</v>
      </c>
    </row>
    <row r="72" spans="2:7" ht="12.75">
      <c r="B72" s="192">
        <f>B71/1000</f>
        <v>25.232899999999997</v>
      </c>
      <c r="D72" s="64" t="s">
        <v>168</v>
      </c>
      <c r="E72" s="65">
        <v>286.3</v>
      </c>
      <c r="G72" s="85">
        <f>SUM(E72,E73,E78,E81,E83,E86,E87,E88,E90,E91,E92,E93,E94,E95)</f>
        <v>4328.2</v>
      </c>
    </row>
    <row r="73" spans="4:5" ht="12.75">
      <c r="D73" s="64" t="s">
        <v>167</v>
      </c>
      <c r="E73" s="65">
        <v>74.7</v>
      </c>
    </row>
    <row r="74" spans="4:5" ht="12.75">
      <c r="D74" s="64" t="s">
        <v>166</v>
      </c>
      <c r="E74" s="63">
        <v>0</v>
      </c>
    </row>
    <row r="75" spans="4:5" ht="12.75">
      <c r="D75" s="64" t="s">
        <v>165</v>
      </c>
      <c r="E75" s="65">
        <v>1139.5</v>
      </c>
    </row>
    <row r="76" spans="4:5" ht="12.75">
      <c r="D76" s="64" t="s">
        <v>164</v>
      </c>
      <c r="E76" s="66" t="s">
        <v>140</v>
      </c>
    </row>
    <row r="77" spans="4:5" ht="12.75">
      <c r="D77" s="64" t="s">
        <v>163</v>
      </c>
      <c r="E77" s="66" t="s">
        <v>140</v>
      </c>
    </row>
    <row r="78" spans="4:5" ht="12.75">
      <c r="D78" s="64" t="s">
        <v>162</v>
      </c>
      <c r="E78" s="65">
        <v>957.4</v>
      </c>
    </row>
    <row r="79" spans="4:5" ht="12.75">
      <c r="D79" s="64" t="s">
        <v>161</v>
      </c>
      <c r="E79" s="63">
        <v>7480</v>
      </c>
    </row>
    <row r="80" spans="4:5" ht="12.75">
      <c r="D80" s="64" t="s">
        <v>160</v>
      </c>
      <c r="E80" s="65">
        <v>4277.4</v>
      </c>
    </row>
    <row r="81" spans="4:5" ht="12.75">
      <c r="D81" s="64" t="s">
        <v>159</v>
      </c>
      <c r="E81" s="65">
        <v>182.2</v>
      </c>
    </row>
    <row r="82" spans="4:5" ht="12.75">
      <c r="D82" s="64" t="s">
        <v>158</v>
      </c>
      <c r="E82" s="65">
        <v>8007.8</v>
      </c>
    </row>
    <row r="83" spans="4:5" ht="12.75">
      <c r="D83" s="64" t="s">
        <v>157</v>
      </c>
      <c r="E83" s="65">
        <v>24.6</v>
      </c>
    </row>
    <row r="84" spans="4:5" ht="12.75">
      <c r="D84" s="64" t="s">
        <v>156</v>
      </c>
      <c r="E84" s="66" t="s">
        <v>140</v>
      </c>
    </row>
    <row r="85" spans="4:5" ht="12.75">
      <c r="D85" s="64" t="s">
        <v>155</v>
      </c>
      <c r="E85" s="66" t="s">
        <v>140</v>
      </c>
    </row>
    <row r="86" spans="4:5" ht="12.75">
      <c r="D86" s="64" t="s">
        <v>154</v>
      </c>
      <c r="E86" s="65">
        <v>13.4</v>
      </c>
    </row>
    <row r="87" spans="4:5" ht="12.75">
      <c r="D87" s="64" t="s">
        <v>153</v>
      </c>
      <c r="E87" s="65">
        <v>494.3</v>
      </c>
    </row>
    <row r="88" spans="4:5" ht="12.75">
      <c r="D88" s="64" t="s">
        <v>152</v>
      </c>
      <c r="E88" s="65">
        <v>3.1</v>
      </c>
    </row>
    <row r="89" spans="4:5" ht="12.75">
      <c r="D89" s="64" t="s">
        <v>151</v>
      </c>
      <c r="E89" s="63">
        <v>0</v>
      </c>
    </row>
    <row r="90" spans="4:5" ht="12.75">
      <c r="D90" s="64" t="s">
        <v>150</v>
      </c>
      <c r="E90" s="65">
        <v>318.9</v>
      </c>
    </row>
    <row r="91" spans="4:5" ht="12.75">
      <c r="D91" s="64" t="s">
        <v>149</v>
      </c>
      <c r="E91" s="65">
        <v>3.1</v>
      </c>
    </row>
    <row r="92" spans="4:5" ht="12.75">
      <c r="D92" s="64" t="s">
        <v>148</v>
      </c>
      <c r="E92" s="65">
        <v>828.7</v>
      </c>
    </row>
    <row r="93" spans="4:5" ht="12.75">
      <c r="D93" s="64" t="s">
        <v>147</v>
      </c>
      <c r="E93" s="65">
        <v>988.1</v>
      </c>
    </row>
    <row r="94" spans="4:5" ht="12.75">
      <c r="D94" s="64" t="s">
        <v>146</v>
      </c>
      <c r="E94" s="65">
        <v>100.2</v>
      </c>
    </row>
    <row r="95" spans="4:5" ht="12.75">
      <c r="D95" s="64" t="s">
        <v>145</v>
      </c>
      <c r="E95" s="65">
        <v>53.2</v>
      </c>
    </row>
    <row r="96" spans="4:5" ht="12.75">
      <c r="D96" s="64" t="s">
        <v>144</v>
      </c>
      <c r="E96" s="66" t="s">
        <v>140</v>
      </c>
    </row>
    <row r="97" spans="4:5" ht="12.75">
      <c r="D97" s="64" t="s">
        <v>143</v>
      </c>
      <c r="E97" s="63">
        <v>0</v>
      </c>
    </row>
    <row r="98" spans="4:5" ht="12.75">
      <c r="D98" s="64" t="s">
        <v>142</v>
      </c>
      <c r="E98" s="66" t="s">
        <v>140</v>
      </c>
    </row>
    <row r="100" ht="12.75">
      <c r="D100" s="62" t="s">
        <v>141</v>
      </c>
    </row>
    <row r="101" spans="4:5" ht="12.75">
      <c r="D101" s="62" t="s">
        <v>140</v>
      </c>
      <c r="E101" s="62" t="s">
        <v>139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78"/>
  <sheetViews>
    <sheetView showGridLines="0" workbookViewId="0" topLeftCell="A1">
      <selection activeCell="B3" sqref="B3"/>
    </sheetView>
  </sheetViews>
  <sheetFormatPr defaultColWidth="9.140625" defaultRowHeight="12.75"/>
  <cols>
    <col min="1" max="11" width="9.140625" style="61" customWidth="1"/>
    <col min="12" max="12" width="11.421875" style="61" customWidth="1"/>
    <col min="13" max="16" width="21.140625" style="61" customWidth="1"/>
    <col min="17" max="16384" width="9.140625" style="61" customWidth="1"/>
  </cols>
  <sheetData>
    <row r="3" ht="12">
      <c r="B3" s="242" t="s">
        <v>248</v>
      </c>
    </row>
    <row r="4" ht="12">
      <c r="B4" s="69" t="s">
        <v>233</v>
      </c>
    </row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>
      <c r="B26" s="68" t="s">
        <v>187</v>
      </c>
    </row>
    <row r="28" ht="12">
      <c r="L28" s="189"/>
    </row>
    <row r="29" ht="12">
      <c r="L29" s="189"/>
    </row>
    <row r="30" ht="12">
      <c r="L30" s="189"/>
    </row>
    <row r="31" ht="12">
      <c r="L31" s="189"/>
    </row>
    <row r="32" ht="12">
      <c r="L32" s="189"/>
    </row>
    <row r="33" ht="12">
      <c r="L33" s="189"/>
    </row>
    <row r="60" ht="12.75">
      <c r="A60" s="62" t="s">
        <v>186</v>
      </c>
    </row>
    <row r="62" spans="1:2" ht="12.75">
      <c r="A62" s="72" t="s">
        <v>185</v>
      </c>
      <c r="B62" s="73">
        <v>41963.63920138888</v>
      </c>
    </row>
    <row r="63" spans="1:2" ht="12.75">
      <c r="A63" s="72" t="s">
        <v>184</v>
      </c>
      <c r="B63" s="73">
        <v>41977.575108125</v>
      </c>
    </row>
    <row r="64" spans="1:2" ht="12.75">
      <c r="A64" s="62" t="s">
        <v>183</v>
      </c>
      <c r="B64" s="62" t="s">
        <v>182</v>
      </c>
    </row>
    <row r="66" spans="1:2" ht="12.75">
      <c r="A66" s="62" t="s">
        <v>188</v>
      </c>
      <c r="B66" s="62" t="s">
        <v>171</v>
      </c>
    </row>
    <row r="67" spans="1:2" ht="12.75">
      <c r="A67" s="62" t="s">
        <v>178</v>
      </c>
      <c r="B67" s="62" t="s">
        <v>177</v>
      </c>
    </row>
    <row r="68" ht="12.75">
      <c r="F68" s="85">
        <f>SUM(B70:B74)</f>
        <v>13992.7</v>
      </c>
    </row>
    <row r="69" spans="1:6" ht="12.75">
      <c r="A69" s="64" t="s">
        <v>189</v>
      </c>
      <c r="B69" s="64" t="s">
        <v>204</v>
      </c>
      <c r="E69" s="64" t="s">
        <v>189</v>
      </c>
      <c r="F69" s="64" t="s">
        <v>204</v>
      </c>
    </row>
    <row r="70" spans="1:6" ht="12.75">
      <c r="A70" s="64" t="s">
        <v>115</v>
      </c>
      <c r="B70" s="65">
        <v>8766.9</v>
      </c>
      <c r="C70" s="192">
        <f>B70*100/F$68</f>
        <v>62.65338354999392</v>
      </c>
      <c r="E70" s="64" t="s">
        <v>158</v>
      </c>
      <c r="F70" s="65">
        <v>2771.6</v>
      </c>
    </row>
    <row r="71" spans="1:6" ht="12.75">
      <c r="A71" s="64" t="s">
        <v>119</v>
      </c>
      <c r="B71" s="65">
        <v>2771.6</v>
      </c>
      <c r="C71" s="192">
        <f aca="true" t="shared" si="0" ref="C71:C74">B71*100/F$68</f>
        <v>19.80747103847006</v>
      </c>
      <c r="E71" s="64" t="s">
        <v>162</v>
      </c>
      <c r="F71" s="65">
        <v>1750.9</v>
      </c>
    </row>
    <row r="72" spans="1:6" ht="12.75">
      <c r="A72" s="64" t="s">
        <v>116</v>
      </c>
      <c r="B72" s="65">
        <v>1750.9</v>
      </c>
      <c r="C72" s="192">
        <f t="shared" si="0"/>
        <v>12.512953182730994</v>
      </c>
      <c r="E72" s="64" t="s">
        <v>148</v>
      </c>
      <c r="F72" s="65">
        <v>634.2</v>
      </c>
    </row>
    <row r="73" spans="1:6" ht="12.75">
      <c r="A73" s="64" t="s">
        <v>129</v>
      </c>
      <c r="B73" s="65">
        <v>634.2</v>
      </c>
      <c r="C73" s="192">
        <f t="shared" si="0"/>
        <v>4.532363303722656</v>
      </c>
      <c r="E73" s="64" t="s">
        <v>108</v>
      </c>
      <c r="F73" s="65">
        <v>69.1</v>
      </c>
    </row>
    <row r="74" spans="1:6" ht="12.75">
      <c r="A74" s="64" t="s">
        <v>108</v>
      </c>
      <c r="B74" s="65">
        <f>SUM(B75:B78)</f>
        <v>69.1</v>
      </c>
      <c r="C74" s="192">
        <f t="shared" si="0"/>
        <v>0.4938289250823643</v>
      </c>
      <c r="D74" s="85">
        <f>SUM(B70:B74)</f>
        <v>13992.7</v>
      </c>
      <c r="E74" s="64" t="s">
        <v>161</v>
      </c>
      <c r="F74" s="65">
        <v>8766.9</v>
      </c>
    </row>
    <row r="75" spans="1:6" ht="12.75">
      <c r="A75" s="64" t="s">
        <v>137</v>
      </c>
      <c r="B75" s="65">
        <v>34.2</v>
      </c>
      <c r="C75" s="192">
        <f>SUM(C70:C74)</f>
        <v>100</v>
      </c>
      <c r="D75" s="192">
        <f>D74/1000</f>
        <v>13.992700000000001</v>
      </c>
      <c r="E75" s="64" t="s">
        <v>137</v>
      </c>
      <c r="F75" s="65">
        <v>34.2</v>
      </c>
    </row>
    <row r="76" spans="1:6" ht="12.75">
      <c r="A76" s="64" t="s">
        <v>117</v>
      </c>
      <c r="B76" s="65">
        <v>26.3</v>
      </c>
      <c r="E76" s="64" t="s">
        <v>117</v>
      </c>
      <c r="F76" s="65">
        <v>26.3</v>
      </c>
    </row>
    <row r="77" spans="1:6" ht="12.75">
      <c r="A77" s="64" t="s">
        <v>120</v>
      </c>
      <c r="B77" s="65">
        <v>7.1</v>
      </c>
      <c r="E77" s="64" t="s">
        <v>120</v>
      </c>
      <c r="F77" s="65">
        <v>7.1</v>
      </c>
    </row>
    <row r="78" spans="1:6" ht="12.75">
      <c r="A78" s="64" t="s">
        <v>130</v>
      </c>
      <c r="B78" s="65">
        <v>1.5</v>
      </c>
      <c r="E78" s="64" t="s">
        <v>130</v>
      </c>
      <c r="F78" s="65">
        <v>1.5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scale="1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GridLines="0" workbookViewId="0" topLeftCell="A1">
      <selection activeCell="B3" sqref="B3"/>
    </sheetView>
  </sheetViews>
  <sheetFormatPr defaultColWidth="9.140625" defaultRowHeight="12.75"/>
  <cols>
    <col min="1" max="16384" width="9.140625" style="157" customWidth="1"/>
  </cols>
  <sheetData>
    <row r="1" ht="12.75">
      <c r="A1" s="158" t="s">
        <v>205</v>
      </c>
    </row>
    <row r="3" ht="12.75">
      <c r="A3" s="158" t="s">
        <v>185</v>
      </c>
    </row>
    <row r="4" ht="12.75">
      <c r="A4" s="158" t="s">
        <v>184</v>
      </c>
    </row>
    <row r="5" ht="12.75">
      <c r="A5" s="158" t="s">
        <v>183</v>
      </c>
    </row>
    <row r="7" ht="12.75">
      <c r="A7" s="158" t="s">
        <v>206</v>
      </c>
    </row>
    <row r="8" spans="1:13" ht="12.75">
      <c r="A8" s="158" t="s">
        <v>207</v>
      </c>
      <c r="K8" s="263" t="s">
        <v>208</v>
      </c>
      <c r="L8" s="263"/>
      <c r="M8" s="263"/>
    </row>
    <row r="9" spans="2:13" ht="12.75">
      <c r="B9" s="264" t="s">
        <v>209</v>
      </c>
      <c r="C9" s="264"/>
      <c r="D9" s="264"/>
      <c r="E9" s="264" t="s">
        <v>210</v>
      </c>
      <c r="F9" s="264"/>
      <c r="G9" s="264"/>
      <c r="H9" s="264" t="s">
        <v>211</v>
      </c>
      <c r="I9" s="264"/>
      <c r="J9" s="264"/>
      <c r="K9" s="263"/>
      <c r="L9" s="263"/>
      <c r="M9" s="263"/>
    </row>
    <row r="10" spans="1:13" ht="12.75">
      <c r="A10" s="160" t="s">
        <v>176</v>
      </c>
      <c r="B10" s="160" t="s">
        <v>173</v>
      </c>
      <c r="C10" s="160" t="s">
        <v>172</v>
      </c>
      <c r="D10" s="160" t="s">
        <v>171</v>
      </c>
      <c r="E10" s="160" t="s">
        <v>173</v>
      </c>
      <c r="F10" s="160" t="s">
        <v>172</v>
      </c>
      <c r="G10" s="160" t="s">
        <v>171</v>
      </c>
      <c r="H10" s="160" t="s">
        <v>173</v>
      </c>
      <c r="I10" s="160" t="s">
        <v>172</v>
      </c>
      <c r="J10" s="160" t="s">
        <v>171</v>
      </c>
      <c r="K10" s="157">
        <v>2011</v>
      </c>
      <c r="L10" s="157">
        <v>2012</v>
      </c>
      <c r="M10" s="157">
        <v>2013</v>
      </c>
    </row>
    <row r="11" spans="1:13" ht="12.75">
      <c r="A11" s="160" t="s">
        <v>212</v>
      </c>
      <c r="B11" s="161">
        <f>SUM(B12:B39)</f>
        <v>1669.33</v>
      </c>
      <c r="C11" s="161">
        <f aca="true" t="shared" si="0" ref="C11:D11">SUM(C12:C39)</f>
        <v>1632.7700000000004</v>
      </c>
      <c r="D11" s="161">
        <f t="shared" si="0"/>
        <v>1631.9800000000002</v>
      </c>
      <c r="E11" s="161">
        <v>1316.88</v>
      </c>
      <c r="F11" s="161">
        <f>SUM(F12:F39)</f>
        <v>1249.8500000000001</v>
      </c>
      <c r="G11" s="161">
        <f>SUM(G12:G39)</f>
        <v>1226.3499999999997</v>
      </c>
      <c r="H11" s="161">
        <v>197.29</v>
      </c>
      <c r="I11" s="162">
        <f>SUM(I12:I39)</f>
        <v>196.05</v>
      </c>
      <c r="J11" s="161">
        <v>198.99</v>
      </c>
      <c r="K11" s="159">
        <f>SUM(B11,E11,H11)</f>
        <v>3183.5</v>
      </c>
      <c r="L11" s="163">
        <f>SUM(C11,F11,I11)</f>
        <v>3078.670000000001</v>
      </c>
      <c r="M11" s="163">
        <f>SUM(D11,G11,J11)</f>
        <v>3057.3199999999997</v>
      </c>
    </row>
    <row r="12" spans="1:13" ht="12.75">
      <c r="A12" s="160" t="s">
        <v>169</v>
      </c>
      <c r="B12" s="161">
        <v>0.03</v>
      </c>
      <c r="C12" s="161">
        <v>0.03</v>
      </c>
      <c r="D12" s="164" t="s">
        <v>140</v>
      </c>
      <c r="E12" s="161">
        <v>9.04</v>
      </c>
      <c r="F12" s="161">
        <v>9.5</v>
      </c>
      <c r="G12" s="161">
        <v>9.23</v>
      </c>
      <c r="H12" s="164" t="s">
        <v>140</v>
      </c>
      <c r="I12" s="162">
        <v>0</v>
      </c>
      <c r="J12" s="162">
        <v>0</v>
      </c>
      <c r="K12" s="159">
        <f>SUM(B12,E12,H12)</f>
        <v>9.069999999999999</v>
      </c>
      <c r="L12" s="163">
        <f aca="true" t="shared" si="1" ref="L12:M42">SUM(C12,F12,I12)</f>
        <v>9.53</v>
      </c>
      <c r="M12" s="163">
        <f t="shared" si="1"/>
        <v>9.23</v>
      </c>
    </row>
    <row r="13" spans="1:13" ht="12.75">
      <c r="A13" s="160" t="s">
        <v>168</v>
      </c>
      <c r="B13" s="161">
        <v>23.44</v>
      </c>
      <c r="C13" s="161">
        <v>25.24</v>
      </c>
      <c r="D13" s="161">
        <v>25.07</v>
      </c>
      <c r="E13" s="161">
        <v>4.94</v>
      </c>
      <c r="F13" s="161">
        <v>7.13</v>
      </c>
      <c r="G13" s="161">
        <v>7.24</v>
      </c>
      <c r="H13" s="161">
        <v>2.29</v>
      </c>
      <c r="I13" s="161">
        <v>2.37</v>
      </c>
      <c r="J13" s="161">
        <v>2.62</v>
      </c>
      <c r="K13" s="163">
        <f>SUM(B13,E13,H13)</f>
        <v>30.67</v>
      </c>
      <c r="L13" s="163">
        <f t="shared" si="1"/>
        <v>34.739999999999995</v>
      </c>
      <c r="M13" s="163">
        <f t="shared" si="1"/>
        <v>34.93</v>
      </c>
    </row>
    <row r="14" spans="1:13" ht="12.75">
      <c r="A14" s="160" t="s">
        <v>167</v>
      </c>
      <c r="B14" s="161">
        <v>0</v>
      </c>
      <c r="C14" s="161">
        <v>0</v>
      </c>
      <c r="D14" s="161">
        <v>0</v>
      </c>
      <c r="E14" s="161">
        <v>0</v>
      </c>
      <c r="F14" s="161">
        <v>0</v>
      </c>
      <c r="G14" s="161">
        <v>0</v>
      </c>
      <c r="H14" s="161">
        <v>0</v>
      </c>
      <c r="I14" s="161">
        <v>0</v>
      </c>
      <c r="J14" s="161">
        <v>0</v>
      </c>
      <c r="K14" s="163">
        <f>SUM(B14,E14,H14)</f>
        <v>0</v>
      </c>
      <c r="L14" s="163">
        <f t="shared" si="1"/>
        <v>0</v>
      </c>
      <c r="M14" s="163">
        <f t="shared" si="1"/>
        <v>0</v>
      </c>
    </row>
    <row r="15" spans="1:13" ht="12.75">
      <c r="A15" s="160" t="s">
        <v>166</v>
      </c>
      <c r="B15" s="161">
        <v>0</v>
      </c>
      <c r="C15" s="161">
        <v>0</v>
      </c>
      <c r="D15" s="161">
        <v>0</v>
      </c>
      <c r="E15" s="161">
        <v>0</v>
      </c>
      <c r="F15" s="161">
        <v>0</v>
      </c>
      <c r="G15" s="161">
        <v>0</v>
      </c>
      <c r="H15" s="161">
        <v>0</v>
      </c>
      <c r="I15" s="161">
        <v>0</v>
      </c>
      <c r="J15" s="161">
        <v>0</v>
      </c>
      <c r="K15" s="163">
        <f aca="true" t="shared" si="2" ref="K15:K39">SUM(B15,E15,H15)</f>
        <v>0</v>
      </c>
      <c r="L15" s="163">
        <f t="shared" si="1"/>
        <v>0</v>
      </c>
      <c r="M15" s="163">
        <f t="shared" si="1"/>
        <v>0</v>
      </c>
    </row>
    <row r="16" spans="1:13" ht="12.75">
      <c r="A16" s="160" t="s">
        <v>165</v>
      </c>
      <c r="B16" s="164" t="s">
        <v>140</v>
      </c>
      <c r="C16" s="164" t="s">
        <v>140</v>
      </c>
      <c r="D16" s="161">
        <v>0</v>
      </c>
      <c r="E16" s="164" t="s">
        <v>140</v>
      </c>
      <c r="F16" s="161">
        <v>12.63</v>
      </c>
      <c r="G16" s="161">
        <v>13.16</v>
      </c>
      <c r="H16" s="164" t="s">
        <v>140</v>
      </c>
      <c r="I16" s="164" t="s">
        <v>140</v>
      </c>
      <c r="J16" s="161">
        <v>0</v>
      </c>
      <c r="K16" s="163" t="s">
        <v>140</v>
      </c>
      <c r="L16" s="163">
        <f t="shared" si="1"/>
        <v>12.63</v>
      </c>
      <c r="M16" s="163">
        <f t="shared" si="1"/>
        <v>13.16</v>
      </c>
    </row>
    <row r="17" spans="1:13" ht="12.75">
      <c r="A17" s="160" t="s">
        <v>164</v>
      </c>
      <c r="B17" s="161">
        <v>0</v>
      </c>
      <c r="C17" s="162">
        <v>0</v>
      </c>
      <c r="D17" s="162">
        <v>0</v>
      </c>
      <c r="E17" s="161">
        <v>0</v>
      </c>
      <c r="F17" s="162">
        <v>0</v>
      </c>
      <c r="G17" s="162">
        <v>0</v>
      </c>
      <c r="H17" s="161">
        <v>0</v>
      </c>
      <c r="I17" s="162">
        <v>0</v>
      </c>
      <c r="J17" s="162">
        <v>0</v>
      </c>
      <c r="K17" s="163">
        <f t="shared" si="2"/>
        <v>0</v>
      </c>
      <c r="L17" s="163">
        <f t="shared" si="1"/>
        <v>0</v>
      </c>
      <c r="M17" s="163">
        <f t="shared" si="1"/>
        <v>0</v>
      </c>
    </row>
    <row r="18" spans="1:13" ht="12.75">
      <c r="A18" s="160" t="s">
        <v>163</v>
      </c>
      <c r="B18" s="164" t="s">
        <v>140</v>
      </c>
      <c r="C18" s="162">
        <v>0</v>
      </c>
      <c r="D18" s="162">
        <v>0</v>
      </c>
      <c r="E18" s="164" t="s">
        <v>140</v>
      </c>
      <c r="F18" s="162">
        <v>0</v>
      </c>
      <c r="G18" s="162">
        <v>0</v>
      </c>
      <c r="H18" s="164" t="s">
        <v>140</v>
      </c>
      <c r="I18" s="162">
        <v>0</v>
      </c>
      <c r="J18" s="162">
        <v>0</v>
      </c>
      <c r="K18" s="163" t="s">
        <v>140</v>
      </c>
      <c r="L18" s="163">
        <f t="shared" si="1"/>
        <v>0</v>
      </c>
      <c r="M18" s="163">
        <f t="shared" si="1"/>
        <v>0</v>
      </c>
    </row>
    <row r="19" spans="1:13" ht="12.75">
      <c r="A19" s="160" t="s">
        <v>162</v>
      </c>
      <c r="B19" s="161">
        <v>518.6</v>
      </c>
      <c r="C19" s="161">
        <v>496.3</v>
      </c>
      <c r="D19" s="161">
        <v>519.5</v>
      </c>
      <c r="E19" s="161">
        <v>132.6</v>
      </c>
      <c r="F19" s="161">
        <v>114.5</v>
      </c>
      <c r="G19" s="161">
        <v>123</v>
      </c>
      <c r="H19" s="164" t="s">
        <v>140</v>
      </c>
      <c r="I19" s="162">
        <v>0</v>
      </c>
      <c r="J19" s="164" t="s">
        <v>140</v>
      </c>
      <c r="K19" s="163">
        <f t="shared" si="2"/>
        <v>651.2</v>
      </c>
      <c r="L19" s="163">
        <f t="shared" si="1"/>
        <v>610.8</v>
      </c>
      <c r="M19" s="163">
        <f t="shared" si="1"/>
        <v>642.5</v>
      </c>
    </row>
    <row r="20" spans="1:13" ht="12.75">
      <c r="A20" s="160" t="s">
        <v>161</v>
      </c>
      <c r="B20" s="161">
        <v>368.7</v>
      </c>
      <c r="C20" s="161">
        <v>363.56</v>
      </c>
      <c r="D20" s="161">
        <v>368.4</v>
      </c>
      <c r="E20" s="161">
        <v>315.5</v>
      </c>
      <c r="F20" s="161">
        <v>302.42</v>
      </c>
      <c r="G20" s="161">
        <v>295</v>
      </c>
      <c r="H20" s="161">
        <v>0.1</v>
      </c>
      <c r="I20" s="161">
        <v>0.11</v>
      </c>
      <c r="J20" s="161">
        <v>0.2</v>
      </c>
      <c r="K20" s="163">
        <f t="shared" si="2"/>
        <v>684.3000000000001</v>
      </c>
      <c r="L20" s="163">
        <f t="shared" si="1"/>
        <v>666.09</v>
      </c>
      <c r="M20" s="163">
        <f t="shared" si="1"/>
        <v>663.6</v>
      </c>
    </row>
    <row r="21" spans="1:13" ht="12.75">
      <c r="A21" s="160" t="s">
        <v>160</v>
      </c>
      <c r="B21" s="161">
        <v>272.12</v>
      </c>
      <c r="C21" s="161">
        <v>269.69</v>
      </c>
      <c r="D21" s="161">
        <v>262.95</v>
      </c>
      <c r="E21" s="161">
        <v>547.02</v>
      </c>
      <c r="F21" s="161">
        <v>506.82</v>
      </c>
      <c r="G21" s="161">
        <v>468.13</v>
      </c>
      <c r="H21" s="161">
        <v>0</v>
      </c>
      <c r="I21" s="161">
        <v>0</v>
      </c>
      <c r="J21" s="161">
        <v>0</v>
      </c>
      <c r="K21" s="163">
        <f t="shared" si="2"/>
        <v>819.14</v>
      </c>
      <c r="L21" s="163">
        <f t="shared" si="1"/>
        <v>776.51</v>
      </c>
      <c r="M21" s="163">
        <f t="shared" si="1"/>
        <v>731.0799999999999</v>
      </c>
    </row>
    <row r="22" spans="1:13" ht="12.75">
      <c r="A22" s="160" t="s">
        <v>159</v>
      </c>
      <c r="B22" s="161">
        <v>2.79</v>
      </c>
      <c r="C22" s="161">
        <v>2.93</v>
      </c>
      <c r="D22" s="161">
        <v>2.72</v>
      </c>
      <c r="E22" s="161">
        <v>4.32</v>
      </c>
      <c r="F22" s="161">
        <v>4.34</v>
      </c>
      <c r="G22" s="161">
        <v>3.61</v>
      </c>
      <c r="H22" s="162">
        <v>0</v>
      </c>
      <c r="I22" s="162">
        <v>0</v>
      </c>
      <c r="J22" s="162">
        <v>0</v>
      </c>
      <c r="K22" s="163">
        <f t="shared" si="2"/>
        <v>7.11</v>
      </c>
      <c r="L22" s="163">
        <f t="shared" si="1"/>
        <v>7.27</v>
      </c>
      <c r="M22" s="163">
        <f t="shared" si="1"/>
        <v>6.33</v>
      </c>
    </row>
    <row r="23" spans="1:13" ht="12.75">
      <c r="A23" s="160" t="s">
        <v>158</v>
      </c>
      <c r="B23" s="161">
        <v>419.49</v>
      </c>
      <c r="C23" s="161">
        <v>406.18</v>
      </c>
      <c r="D23" s="161">
        <v>383.84</v>
      </c>
      <c r="E23" s="161">
        <v>23.75</v>
      </c>
      <c r="F23" s="161">
        <v>27.94</v>
      </c>
      <c r="G23" s="161">
        <v>27.49</v>
      </c>
      <c r="H23" s="161">
        <v>192.54</v>
      </c>
      <c r="I23" s="161">
        <v>192.46</v>
      </c>
      <c r="J23" s="161">
        <v>194.89</v>
      </c>
      <c r="K23" s="163">
        <f t="shared" si="2"/>
        <v>635.78</v>
      </c>
      <c r="L23" s="163">
        <f t="shared" si="1"/>
        <v>626.58</v>
      </c>
      <c r="M23" s="163">
        <f t="shared" si="1"/>
        <v>606.22</v>
      </c>
    </row>
    <row r="24" spans="1:13" ht="12.75">
      <c r="A24" s="160" t="s">
        <v>157</v>
      </c>
      <c r="B24" s="161">
        <v>18.58</v>
      </c>
      <c r="C24" s="161">
        <v>18.15</v>
      </c>
      <c r="D24" s="161">
        <v>16.41</v>
      </c>
      <c r="E24" s="161">
        <v>21.81</v>
      </c>
      <c r="F24" s="161">
        <v>20.12</v>
      </c>
      <c r="G24" s="161">
        <v>18.26</v>
      </c>
      <c r="H24" s="162">
        <v>0</v>
      </c>
      <c r="I24" s="162">
        <v>0</v>
      </c>
      <c r="J24" s="162">
        <v>0</v>
      </c>
      <c r="K24" s="163">
        <f t="shared" si="2"/>
        <v>40.39</v>
      </c>
      <c r="L24" s="163">
        <f t="shared" si="1"/>
        <v>38.269999999999996</v>
      </c>
      <c r="M24" s="163">
        <f t="shared" si="1"/>
        <v>34.67</v>
      </c>
    </row>
    <row r="25" spans="1:13" ht="12.75">
      <c r="A25" s="160" t="s">
        <v>156</v>
      </c>
      <c r="B25" s="162">
        <v>0</v>
      </c>
      <c r="C25" s="162">
        <v>0</v>
      </c>
      <c r="D25" s="162">
        <v>0</v>
      </c>
      <c r="E25" s="162">
        <v>0</v>
      </c>
      <c r="F25" s="161">
        <v>0</v>
      </c>
      <c r="G25" s="161">
        <v>0</v>
      </c>
      <c r="H25" s="162">
        <v>0</v>
      </c>
      <c r="I25" s="162">
        <v>0</v>
      </c>
      <c r="J25" s="162">
        <v>0</v>
      </c>
      <c r="K25" s="163">
        <f t="shared" si="2"/>
        <v>0</v>
      </c>
      <c r="L25" s="163">
        <f t="shared" si="1"/>
        <v>0</v>
      </c>
      <c r="M25" s="163">
        <f t="shared" si="1"/>
        <v>0</v>
      </c>
    </row>
    <row r="26" spans="1:13" ht="12.75">
      <c r="A26" s="160" t="s">
        <v>155</v>
      </c>
      <c r="B26" s="162">
        <v>0</v>
      </c>
      <c r="C26" s="162">
        <v>0</v>
      </c>
      <c r="D26" s="162">
        <v>0</v>
      </c>
      <c r="E26" s="162">
        <v>0</v>
      </c>
      <c r="F26" s="162">
        <v>0</v>
      </c>
      <c r="G26" s="162">
        <v>0</v>
      </c>
      <c r="H26" s="162">
        <v>0</v>
      </c>
      <c r="I26" s="162">
        <v>0</v>
      </c>
      <c r="J26" s="162">
        <v>0</v>
      </c>
      <c r="K26" s="163">
        <f t="shared" si="2"/>
        <v>0</v>
      </c>
      <c r="L26" s="163">
        <f t="shared" si="1"/>
        <v>0</v>
      </c>
      <c r="M26" s="163">
        <f t="shared" si="1"/>
        <v>0</v>
      </c>
    </row>
    <row r="27" spans="1:13" ht="12.75">
      <c r="A27" s="160" t="s">
        <v>154</v>
      </c>
      <c r="B27" s="164" t="s">
        <v>140</v>
      </c>
      <c r="C27" s="164" t="s">
        <v>140</v>
      </c>
      <c r="D27" s="164" t="s">
        <v>140</v>
      </c>
      <c r="E27" s="164" t="s">
        <v>140</v>
      </c>
      <c r="F27" s="164" t="s">
        <v>140</v>
      </c>
      <c r="G27" s="164" t="s">
        <v>140</v>
      </c>
      <c r="H27" s="164" t="s">
        <v>140</v>
      </c>
      <c r="I27" s="164" t="s">
        <v>140</v>
      </c>
      <c r="J27" s="161">
        <v>0</v>
      </c>
      <c r="K27" s="163" t="s">
        <v>140</v>
      </c>
      <c r="L27" s="163" t="s">
        <v>140</v>
      </c>
      <c r="M27" s="163">
        <f t="shared" si="1"/>
        <v>0</v>
      </c>
    </row>
    <row r="28" spans="1:13" ht="12.75">
      <c r="A28" s="160" t="s">
        <v>153</v>
      </c>
      <c r="B28" s="161">
        <v>0.68</v>
      </c>
      <c r="C28" s="161">
        <v>0.69</v>
      </c>
      <c r="D28" s="161">
        <v>0.38</v>
      </c>
      <c r="E28" s="161">
        <v>0.27</v>
      </c>
      <c r="F28" s="161">
        <v>0.24</v>
      </c>
      <c r="G28" s="161">
        <v>0.26</v>
      </c>
      <c r="H28" s="162">
        <v>0</v>
      </c>
      <c r="I28" s="162">
        <v>0</v>
      </c>
      <c r="J28" s="162">
        <v>0</v>
      </c>
      <c r="K28" s="163">
        <f t="shared" si="2"/>
        <v>0.9500000000000001</v>
      </c>
      <c r="L28" s="163">
        <f t="shared" si="1"/>
        <v>0.9299999999999999</v>
      </c>
      <c r="M28" s="163">
        <f t="shared" si="1"/>
        <v>0.64</v>
      </c>
    </row>
    <row r="29" spans="1:13" ht="12.75">
      <c r="A29" s="160" t="s">
        <v>152</v>
      </c>
      <c r="B29" s="162">
        <v>0</v>
      </c>
      <c r="C29" s="164" t="s">
        <v>140</v>
      </c>
      <c r="D29" s="161">
        <v>0</v>
      </c>
      <c r="E29" s="164" t="s">
        <v>140</v>
      </c>
      <c r="F29" s="164" t="s">
        <v>140</v>
      </c>
      <c r="G29" s="161">
        <v>0</v>
      </c>
      <c r="H29" s="162">
        <v>0</v>
      </c>
      <c r="I29" s="164" t="s">
        <v>140</v>
      </c>
      <c r="J29" s="161">
        <v>0</v>
      </c>
      <c r="K29" s="163">
        <f t="shared" si="2"/>
        <v>0</v>
      </c>
      <c r="L29" s="163">
        <f t="shared" si="1"/>
        <v>0</v>
      </c>
      <c r="M29" s="163">
        <f t="shared" si="1"/>
        <v>0</v>
      </c>
    </row>
    <row r="30" spans="1:13" ht="12.75">
      <c r="A30" s="160" t="s">
        <v>151</v>
      </c>
      <c r="B30" s="162">
        <v>0</v>
      </c>
      <c r="C30" s="162">
        <v>0</v>
      </c>
      <c r="D30" s="162">
        <v>0</v>
      </c>
      <c r="E30" s="161">
        <v>190.2</v>
      </c>
      <c r="F30" s="161">
        <v>212.73</v>
      </c>
      <c r="G30" s="161">
        <v>227.35</v>
      </c>
      <c r="H30" s="162">
        <v>0</v>
      </c>
      <c r="I30" s="162">
        <v>0</v>
      </c>
      <c r="J30" s="162">
        <v>0</v>
      </c>
      <c r="K30" s="163">
        <f t="shared" si="2"/>
        <v>190.2</v>
      </c>
      <c r="L30" s="163">
        <f t="shared" si="1"/>
        <v>212.73</v>
      </c>
      <c r="M30" s="163">
        <f t="shared" si="1"/>
        <v>227.35</v>
      </c>
    </row>
    <row r="31" spans="1:13" ht="12.75">
      <c r="A31" s="160" t="s">
        <v>150</v>
      </c>
      <c r="B31" s="161">
        <v>3.9</v>
      </c>
      <c r="C31" s="161">
        <v>4.73</v>
      </c>
      <c r="D31" s="161">
        <v>4.6</v>
      </c>
      <c r="E31" s="161">
        <v>11.79</v>
      </c>
      <c r="F31" s="161">
        <v>12.57</v>
      </c>
      <c r="G31" s="161">
        <v>11.8</v>
      </c>
      <c r="H31" s="161">
        <v>0</v>
      </c>
      <c r="I31" s="161">
        <v>0</v>
      </c>
      <c r="J31" s="161">
        <v>0</v>
      </c>
      <c r="K31" s="163">
        <f t="shared" si="2"/>
        <v>15.69</v>
      </c>
      <c r="L31" s="163">
        <f t="shared" si="1"/>
        <v>17.3</v>
      </c>
      <c r="M31" s="163">
        <f t="shared" si="1"/>
        <v>16.4</v>
      </c>
    </row>
    <row r="32" spans="1:13" ht="12.75">
      <c r="A32" s="160" t="s">
        <v>149</v>
      </c>
      <c r="B32" s="161">
        <v>0.14</v>
      </c>
      <c r="C32" s="161">
        <v>0.14</v>
      </c>
      <c r="D32" s="161">
        <v>0.13</v>
      </c>
      <c r="E32" s="161">
        <v>1.3</v>
      </c>
      <c r="F32" s="161">
        <v>1.49</v>
      </c>
      <c r="G32" s="161">
        <v>1.61</v>
      </c>
      <c r="H32" s="161">
        <v>0</v>
      </c>
      <c r="I32" s="161">
        <v>0</v>
      </c>
      <c r="J32" s="161">
        <v>0</v>
      </c>
      <c r="K32" s="163">
        <f t="shared" si="2"/>
        <v>1.44</v>
      </c>
      <c r="L32" s="163">
        <f t="shared" si="1"/>
        <v>1.63</v>
      </c>
      <c r="M32" s="163">
        <f t="shared" si="1"/>
        <v>1.7400000000000002</v>
      </c>
    </row>
    <row r="33" spans="1:13" ht="12.75">
      <c r="A33" s="160" t="s">
        <v>148</v>
      </c>
      <c r="B33" s="161">
        <v>21.67</v>
      </c>
      <c r="C33" s="161">
        <v>24.29</v>
      </c>
      <c r="D33" s="161">
        <v>24.22</v>
      </c>
      <c r="E33" s="161">
        <v>13.46</v>
      </c>
      <c r="F33" s="161">
        <v>12.74</v>
      </c>
      <c r="G33" s="161">
        <v>13.09</v>
      </c>
      <c r="H33" s="161">
        <v>0</v>
      </c>
      <c r="I33" s="161">
        <v>0</v>
      </c>
      <c r="J33" s="161">
        <v>0</v>
      </c>
      <c r="K33" s="163">
        <f t="shared" si="2"/>
        <v>35.13</v>
      </c>
      <c r="L33" s="163">
        <f t="shared" si="1"/>
        <v>37.03</v>
      </c>
      <c r="M33" s="163">
        <f t="shared" si="1"/>
        <v>37.31</v>
      </c>
    </row>
    <row r="34" spans="1:13" ht="12.75">
      <c r="A34" s="160" t="s">
        <v>147</v>
      </c>
      <c r="B34" s="161">
        <v>14.35</v>
      </c>
      <c r="C34" s="161">
        <v>15.76</v>
      </c>
      <c r="D34" s="161">
        <v>18.12</v>
      </c>
      <c r="E34" s="161">
        <v>3.37</v>
      </c>
      <c r="F34" s="161">
        <v>4.68</v>
      </c>
      <c r="G34" s="161">
        <v>7.12</v>
      </c>
      <c r="H34" s="161">
        <v>0.96</v>
      </c>
      <c r="I34" s="161">
        <v>1.11</v>
      </c>
      <c r="J34" s="161">
        <v>1.28</v>
      </c>
      <c r="K34" s="163">
        <f t="shared" si="2"/>
        <v>18.68</v>
      </c>
      <c r="L34" s="163">
        <f t="shared" si="1"/>
        <v>21.549999999999997</v>
      </c>
      <c r="M34" s="163">
        <f t="shared" si="1"/>
        <v>26.520000000000003</v>
      </c>
    </row>
    <row r="35" spans="1:13" ht="12.75">
      <c r="A35" s="160" t="s">
        <v>146</v>
      </c>
      <c r="B35" s="162">
        <v>0</v>
      </c>
      <c r="C35" s="161">
        <v>0</v>
      </c>
      <c r="D35" s="162">
        <v>0</v>
      </c>
      <c r="E35" s="162">
        <v>0</v>
      </c>
      <c r="F35" s="161">
        <v>0</v>
      </c>
      <c r="G35" s="162">
        <v>0</v>
      </c>
      <c r="H35" s="162">
        <v>0</v>
      </c>
      <c r="I35" s="161">
        <v>0</v>
      </c>
      <c r="J35" s="162">
        <v>0</v>
      </c>
      <c r="K35" s="163">
        <f t="shared" si="2"/>
        <v>0</v>
      </c>
      <c r="L35" s="163">
        <f t="shared" si="1"/>
        <v>0</v>
      </c>
      <c r="M35" s="163">
        <f t="shared" si="1"/>
        <v>0</v>
      </c>
    </row>
    <row r="36" spans="1:13" ht="12.75">
      <c r="A36" s="160" t="s">
        <v>145</v>
      </c>
      <c r="B36" s="161">
        <v>4.84</v>
      </c>
      <c r="C36" s="161">
        <v>5.08</v>
      </c>
      <c r="D36" s="161">
        <v>5.64</v>
      </c>
      <c r="E36" s="164" t="s">
        <v>140</v>
      </c>
      <c r="F36" s="162">
        <v>0</v>
      </c>
      <c r="G36" s="164" t="s">
        <v>140</v>
      </c>
      <c r="H36" s="162">
        <v>0</v>
      </c>
      <c r="I36" s="162">
        <v>0</v>
      </c>
      <c r="J36" s="164" t="s">
        <v>140</v>
      </c>
      <c r="K36" s="163">
        <f t="shared" si="2"/>
        <v>4.84</v>
      </c>
      <c r="L36" s="163">
        <f t="shared" si="1"/>
        <v>5.08</v>
      </c>
      <c r="M36" s="163">
        <f t="shared" si="1"/>
        <v>5.64</v>
      </c>
    </row>
    <row r="37" spans="1:13" ht="12.75">
      <c r="A37" s="160" t="s">
        <v>144</v>
      </c>
      <c r="B37" s="161">
        <v>0</v>
      </c>
      <c r="C37" s="162">
        <v>0</v>
      </c>
      <c r="D37" s="161">
        <v>0</v>
      </c>
      <c r="E37" s="161">
        <v>0</v>
      </c>
      <c r="F37" s="162">
        <v>0</v>
      </c>
      <c r="G37" s="161">
        <v>0</v>
      </c>
      <c r="H37" s="161">
        <v>0</v>
      </c>
      <c r="I37" s="162">
        <v>0</v>
      </c>
      <c r="J37" s="161">
        <v>0</v>
      </c>
      <c r="K37" s="163">
        <f t="shared" si="2"/>
        <v>0</v>
      </c>
      <c r="L37" s="163">
        <f t="shared" si="1"/>
        <v>0</v>
      </c>
      <c r="M37" s="163">
        <f t="shared" si="1"/>
        <v>0</v>
      </c>
    </row>
    <row r="38" spans="1:13" ht="12.75">
      <c r="A38" s="160" t="s">
        <v>143</v>
      </c>
      <c r="B38" s="161">
        <v>0</v>
      </c>
      <c r="C38" s="161">
        <v>0</v>
      </c>
      <c r="D38" s="161">
        <v>0</v>
      </c>
      <c r="E38" s="161">
        <v>0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3">
        <f t="shared" si="2"/>
        <v>0</v>
      </c>
      <c r="L38" s="163">
        <f t="shared" si="1"/>
        <v>0</v>
      </c>
      <c r="M38" s="163">
        <f t="shared" si="1"/>
        <v>0</v>
      </c>
    </row>
    <row r="39" spans="1:13" ht="12.75">
      <c r="A39" s="160" t="s">
        <v>142</v>
      </c>
      <c r="B39" s="161">
        <v>0</v>
      </c>
      <c r="C39" s="161">
        <v>0</v>
      </c>
      <c r="D39" s="161">
        <v>0</v>
      </c>
      <c r="E39" s="161">
        <v>0</v>
      </c>
      <c r="F39" s="161">
        <v>0</v>
      </c>
      <c r="G39" s="161">
        <v>0</v>
      </c>
      <c r="H39" s="161">
        <v>0</v>
      </c>
      <c r="I39" s="161">
        <v>0</v>
      </c>
      <c r="J39" s="161">
        <v>0</v>
      </c>
      <c r="K39" s="163">
        <f t="shared" si="2"/>
        <v>0</v>
      </c>
      <c r="L39" s="163">
        <f t="shared" si="1"/>
        <v>0</v>
      </c>
      <c r="M39" s="163">
        <f t="shared" si="1"/>
        <v>0</v>
      </c>
    </row>
    <row r="40" spans="1:13" ht="12.75">
      <c r="A40" s="160" t="s">
        <v>213</v>
      </c>
      <c r="B40" s="164" t="s">
        <v>140</v>
      </c>
      <c r="C40" s="162">
        <v>0</v>
      </c>
      <c r="D40" s="164" t="s">
        <v>140</v>
      </c>
      <c r="E40" s="164" t="s">
        <v>140</v>
      </c>
      <c r="F40" s="162">
        <v>0</v>
      </c>
      <c r="G40" s="164" t="s">
        <v>140</v>
      </c>
      <c r="H40" s="164" t="s">
        <v>140</v>
      </c>
      <c r="I40" s="162">
        <v>0</v>
      </c>
      <c r="J40" s="164" t="s">
        <v>140</v>
      </c>
      <c r="K40" s="163" t="s">
        <v>140</v>
      </c>
      <c r="L40" s="163">
        <f t="shared" si="1"/>
        <v>0</v>
      </c>
      <c r="M40" s="163" t="s">
        <v>140</v>
      </c>
    </row>
    <row r="41" spans="1:13" ht="12.75">
      <c r="A41" s="160" t="s">
        <v>214</v>
      </c>
      <c r="B41" s="164" t="s">
        <v>140</v>
      </c>
      <c r="C41" s="164" t="s">
        <v>140</v>
      </c>
      <c r="D41" s="164" t="s">
        <v>140</v>
      </c>
      <c r="E41" s="164" t="s">
        <v>140</v>
      </c>
      <c r="F41" s="164" t="s">
        <v>140</v>
      </c>
      <c r="G41" s="161">
        <v>0.3</v>
      </c>
      <c r="H41" s="164" t="s">
        <v>140</v>
      </c>
      <c r="I41" s="164" t="s">
        <v>140</v>
      </c>
      <c r="J41" s="162">
        <v>0</v>
      </c>
      <c r="K41" s="163" t="s">
        <v>140</v>
      </c>
      <c r="L41" s="163" t="s">
        <v>140</v>
      </c>
      <c r="M41" s="163">
        <f t="shared" si="1"/>
        <v>0.3</v>
      </c>
    </row>
    <row r="42" spans="1:13" ht="12.75">
      <c r="A42" s="160" t="s">
        <v>215</v>
      </c>
      <c r="B42" s="164" t="s">
        <v>140</v>
      </c>
      <c r="C42" s="161">
        <v>25.6</v>
      </c>
      <c r="D42" s="161">
        <v>32</v>
      </c>
      <c r="E42" s="164" t="s">
        <v>140</v>
      </c>
      <c r="F42" s="161">
        <v>46.4</v>
      </c>
      <c r="G42" s="161">
        <v>50.6</v>
      </c>
      <c r="H42" s="164" t="s">
        <v>140</v>
      </c>
      <c r="I42" s="161">
        <v>1.2</v>
      </c>
      <c r="J42" s="161">
        <v>1.6</v>
      </c>
      <c r="K42" s="163" t="s">
        <v>140</v>
      </c>
      <c r="L42" s="163">
        <f t="shared" si="1"/>
        <v>73.2</v>
      </c>
      <c r="M42" s="163">
        <f t="shared" si="1"/>
        <v>84.19999999999999</v>
      </c>
    </row>
    <row r="44" ht="12.75">
      <c r="A44" s="158" t="s">
        <v>141</v>
      </c>
    </row>
    <row r="45" ht="12.75">
      <c r="A45" s="158" t="s">
        <v>140</v>
      </c>
    </row>
  </sheetData>
  <mergeCells count="4">
    <mergeCell ref="K8:M9"/>
    <mergeCell ref="B9:D9"/>
    <mergeCell ref="E9:G9"/>
    <mergeCell ref="H9:J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1"/>
  <sheetViews>
    <sheetView showGridLines="0" workbookViewId="0" topLeftCell="A1">
      <selection activeCell="Q54" sqref="Q54"/>
    </sheetView>
  </sheetViews>
  <sheetFormatPr defaultColWidth="9.140625" defaultRowHeight="12.75"/>
  <cols>
    <col min="1" max="1" width="9.140625" style="165" customWidth="1"/>
    <col min="2" max="2" width="13.8515625" style="165" customWidth="1"/>
    <col min="3" max="10" width="10.8515625" style="165" customWidth="1"/>
    <col min="11" max="14" width="9.140625" style="165" customWidth="1"/>
    <col min="15" max="15" width="13.421875" style="165" customWidth="1"/>
    <col min="16" max="16" width="11.28125" style="165" bestFit="1" customWidth="1"/>
    <col min="17" max="17" width="15.57421875" style="165" bestFit="1" customWidth="1"/>
    <col min="18" max="18" width="16.140625" style="165" bestFit="1" customWidth="1"/>
    <col min="19" max="19" width="14.421875" style="165" customWidth="1"/>
    <col min="20" max="20" width="32.140625" style="165" bestFit="1" customWidth="1"/>
    <col min="21" max="16384" width="9.140625" style="165" customWidth="1"/>
  </cols>
  <sheetData>
    <row r="1" spans="1:5" ht="12">
      <c r="A1" s="247"/>
      <c r="C1" s="166"/>
      <c r="D1" s="166"/>
      <c r="E1" s="166"/>
    </row>
    <row r="3" ht="12">
      <c r="B3" s="167" t="s">
        <v>223</v>
      </c>
    </row>
    <row r="4" spans="2:8" ht="12">
      <c r="B4" s="168" t="s">
        <v>216</v>
      </c>
      <c r="C4" s="247"/>
      <c r="E4" s="166"/>
      <c r="F4" s="166"/>
      <c r="G4" s="166"/>
      <c r="H4" s="166"/>
    </row>
    <row r="5" spans="3:10" ht="12">
      <c r="C5" s="169"/>
      <c r="D5" s="170"/>
      <c r="E5" s="170"/>
      <c r="F5" s="170"/>
      <c r="G5" s="170"/>
      <c r="H5" s="170"/>
      <c r="I5" s="170"/>
      <c r="J5" s="170"/>
    </row>
    <row r="6" spans="2:13" ht="12.75">
      <c r="B6" s="275"/>
      <c r="C6" s="277" t="s">
        <v>103</v>
      </c>
      <c r="D6" s="279" t="s">
        <v>200</v>
      </c>
      <c r="E6" s="265" t="s">
        <v>217</v>
      </c>
      <c r="F6" s="265" t="s">
        <v>201</v>
      </c>
      <c r="G6" s="265" t="s">
        <v>218</v>
      </c>
      <c r="H6" s="265" t="s">
        <v>219</v>
      </c>
      <c r="I6" s="265" t="s">
        <v>220</v>
      </c>
      <c r="J6" s="267" t="s">
        <v>221</v>
      </c>
      <c r="M6" s="165" t="s">
        <v>224</v>
      </c>
    </row>
    <row r="7" spans="2:13" ht="15" customHeight="1">
      <c r="B7" s="276"/>
      <c r="C7" s="278"/>
      <c r="D7" s="280"/>
      <c r="E7" s="266"/>
      <c r="F7" s="266"/>
      <c r="G7" s="266"/>
      <c r="H7" s="266"/>
      <c r="I7" s="266"/>
      <c r="J7" s="268"/>
      <c r="M7" s="165" t="s">
        <v>225</v>
      </c>
    </row>
    <row r="8" spans="2:12" ht="12">
      <c r="B8" s="185" t="s">
        <v>102</v>
      </c>
      <c r="C8" s="171">
        <v>1289691</v>
      </c>
      <c r="D8" s="171">
        <v>449628.69</v>
      </c>
      <c r="E8" s="184">
        <v>104611</v>
      </c>
      <c r="F8" s="184">
        <v>199122</v>
      </c>
      <c r="G8" s="184">
        <v>67594</v>
      </c>
      <c r="H8" s="184">
        <v>267255</v>
      </c>
      <c r="I8" s="184">
        <v>54866</v>
      </c>
      <c r="J8" s="184">
        <v>146614</v>
      </c>
      <c r="K8" s="182"/>
      <c r="L8" s="182"/>
    </row>
    <row r="9" spans="2:20" ht="12">
      <c r="B9" s="186" t="s">
        <v>169</v>
      </c>
      <c r="C9" s="203">
        <v>14716</v>
      </c>
      <c r="D9" s="193">
        <v>6398.2</v>
      </c>
      <c r="E9" s="194">
        <v>8317.59</v>
      </c>
      <c r="F9" s="194" t="s">
        <v>140</v>
      </c>
      <c r="G9" s="194" t="s">
        <v>140</v>
      </c>
      <c r="H9" s="194">
        <v>0</v>
      </c>
      <c r="I9" s="194">
        <v>0</v>
      </c>
      <c r="J9" s="194">
        <v>0</v>
      </c>
      <c r="K9" s="182"/>
      <c r="L9" s="182"/>
      <c r="M9" s="271" t="s">
        <v>226</v>
      </c>
      <c r="N9" s="272"/>
      <c r="O9" s="272"/>
      <c r="P9" s="272"/>
      <c r="Q9" s="272"/>
      <c r="R9" s="201"/>
      <c r="S9" s="200"/>
      <c r="T9" s="177"/>
    </row>
    <row r="10" spans="2:19" ht="12">
      <c r="B10" s="187" t="s">
        <v>168</v>
      </c>
      <c r="C10" s="204">
        <v>13074</v>
      </c>
      <c r="D10" s="195">
        <v>5239.1</v>
      </c>
      <c r="E10" s="196">
        <v>540.03</v>
      </c>
      <c r="F10" s="196">
        <v>4352</v>
      </c>
      <c r="G10" s="196">
        <v>2943</v>
      </c>
      <c r="H10" s="196">
        <v>0</v>
      </c>
      <c r="I10" s="196">
        <v>0</v>
      </c>
      <c r="J10" s="196">
        <v>0</v>
      </c>
      <c r="K10" s="182"/>
      <c r="L10" s="182"/>
      <c r="M10" s="272"/>
      <c r="N10" s="272"/>
      <c r="O10" s="272"/>
      <c r="P10" s="272"/>
      <c r="Q10" s="272"/>
      <c r="R10" s="202"/>
      <c r="S10" s="200"/>
    </row>
    <row r="11" spans="2:19" ht="12">
      <c r="B11" s="187" t="s">
        <v>167</v>
      </c>
      <c r="C11" s="204">
        <v>13911</v>
      </c>
      <c r="D11" s="195">
        <v>10487.01</v>
      </c>
      <c r="E11" s="196">
        <v>1025.96</v>
      </c>
      <c r="F11" s="196">
        <v>761</v>
      </c>
      <c r="G11" s="196">
        <v>1637</v>
      </c>
      <c r="H11" s="196">
        <v>0</v>
      </c>
      <c r="I11" s="196">
        <v>0</v>
      </c>
      <c r="J11" s="196">
        <v>0</v>
      </c>
      <c r="K11" s="182"/>
      <c r="L11" s="182"/>
      <c r="M11" s="272"/>
      <c r="N11" s="272"/>
      <c r="O11" s="272"/>
      <c r="P11" s="272"/>
      <c r="Q11" s="272"/>
      <c r="R11" s="201"/>
      <c r="S11" s="200"/>
    </row>
    <row r="12" spans="2:19" ht="12">
      <c r="B12" s="187" t="s">
        <v>166</v>
      </c>
      <c r="C12" s="204">
        <v>1710</v>
      </c>
      <c r="D12" s="195">
        <v>1347.53</v>
      </c>
      <c r="E12" s="196">
        <v>362.67</v>
      </c>
      <c r="F12" s="196">
        <v>0</v>
      </c>
      <c r="G12" s="196">
        <v>0</v>
      </c>
      <c r="H12" s="196">
        <v>0</v>
      </c>
      <c r="I12" s="196">
        <v>0</v>
      </c>
      <c r="J12" s="196">
        <v>0</v>
      </c>
      <c r="K12" s="182"/>
      <c r="L12" s="182"/>
      <c r="M12" s="272"/>
      <c r="N12" s="272"/>
      <c r="O12" s="272"/>
      <c r="P12" s="272"/>
      <c r="Q12" s="272"/>
      <c r="R12" s="201"/>
      <c r="S12" s="200"/>
    </row>
    <row r="13" spans="2:19" ht="12">
      <c r="B13" s="187" t="s">
        <v>230</v>
      </c>
      <c r="C13" s="204">
        <v>33671</v>
      </c>
      <c r="D13" s="195">
        <v>31738.05</v>
      </c>
      <c r="E13" s="196">
        <v>1932.71</v>
      </c>
      <c r="F13" s="196">
        <v>0</v>
      </c>
      <c r="G13" s="196">
        <v>0</v>
      </c>
      <c r="H13" s="196">
        <v>0</v>
      </c>
      <c r="I13" s="196">
        <v>0</v>
      </c>
      <c r="J13" s="196">
        <v>0</v>
      </c>
      <c r="K13" s="182"/>
      <c r="L13" s="182"/>
      <c r="M13" s="272"/>
      <c r="N13" s="272"/>
      <c r="O13" s="272"/>
      <c r="P13" s="272"/>
      <c r="Q13" s="272"/>
      <c r="R13" s="201"/>
      <c r="S13" s="200"/>
    </row>
    <row r="14" spans="2:19" ht="12">
      <c r="B14" s="187" t="s">
        <v>164</v>
      </c>
      <c r="C14" s="204">
        <v>600</v>
      </c>
      <c r="D14" s="195">
        <v>600</v>
      </c>
      <c r="E14" s="196">
        <v>0</v>
      </c>
      <c r="F14" s="196">
        <v>0</v>
      </c>
      <c r="G14" s="196">
        <v>0</v>
      </c>
      <c r="H14" s="196">
        <v>0</v>
      </c>
      <c r="I14" s="196">
        <v>0</v>
      </c>
      <c r="J14" s="196">
        <v>0</v>
      </c>
      <c r="K14" s="182"/>
      <c r="L14" s="182"/>
      <c r="M14" s="273" t="s">
        <v>227</v>
      </c>
      <c r="N14" s="274"/>
      <c r="O14" s="274"/>
      <c r="P14" s="274"/>
      <c r="Q14" s="274"/>
      <c r="R14" s="201"/>
      <c r="S14" s="200"/>
    </row>
    <row r="15" spans="2:19" ht="12">
      <c r="B15" s="187" t="s">
        <v>163</v>
      </c>
      <c r="C15" s="204">
        <v>616</v>
      </c>
      <c r="D15" s="195">
        <v>615.53</v>
      </c>
      <c r="E15" s="196" t="s">
        <v>140</v>
      </c>
      <c r="F15" s="196">
        <v>0</v>
      </c>
      <c r="G15" s="196">
        <v>0</v>
      </c>
      <c r="H15" s="196">
        <v>0</v>
      </c>
      <c r="I15" s="196">
        <v>0</v>
      </c>
      <c r="J15" s="196">
        <v>0</v>
      </c>
      <c r="K15" s="182"/>
      <c r="L15" s="182"/>
      <c r="M15" s="274"/>
      <c r="N15" s="274"/>
      <c r="O15" s="274"/>
      <c r="P15" s="274"/>
      <c r="Q15" s="274"/>
      <c r="R15" s="201"/>
      <c r="S15" s="200"/>
    </row>
    <row r="16" spans="2:19" ht="12">
      <c r="B16" s="187" t="s">
        <v>162</v>
      </c>
      <c r="C16" s="204">
        <v>85290</v>
      </c>
      <c r="D16" s="195">
        <v>8703.93</v>
      </c>
      <c r="E16" s="196">
        <v>3211.64</v>
      </c>
      <c r="F16" s="196">
        <v>32229</v>
      </c>
      <c r="G16" s="196">
        <v>4671</v>
      </c>
      <c r="H16" s="196">
        <v>27017.5</v>
      </c>
      <c r="I16" s="196">
        <v>3682</v>
      </c>
      <c r="J16" s="196">
        <v>5775</v>
      </c>
      <c r="K16" s="182"/>
      <c r="L16" s="182"/>
      <c r="R16" s="201"/>
      <c r="S16" s="200"/>
    </row>
    <row r="17" spans="2:19" ht="12">
      <c r="B17" s="187" t="s">
        <v>161</v>
      </c>
      <c r="C17" s="204">
        <v>432614</v>
      </c>
      <c r="D17" s="195">
        <v>26753.89</v>
      </c>
      <c r="E17" s="196">
        <v>21988.64</v>
      </c>
      <c r="F17" s="196">
        <v>77164</v>
      </c>
      <c r="G17" s="196">
        <v>20350</v>
      </c>
      <c r="H17" s="196">
        <v>149971.11</v>
      </c>
      <c r="I17" s="196">
        <v>33303</v>
      </c>
      <c r="J17" s="196">
        <v>103083</v>
      </c>
      <c r="K17" s="182"/>
      <c r="L17" s="182"/>
      <c r="R17" s="201"/>
      <c r="S17" s="200"/>
    </row>
    <row r="18" spans="2:19" ht="12">
      <c r="B18" s="187" t="s">
        <v>160</v>
      </c>
      <c r="C18" s="204">
        <v>68658</v>
      </c>
      <c r="D18" s="195">
        <v>36741.17</v>
      </c>
      <c r="E18" s="196">
        <v>5024.6</v>
      </c>
      <c r="F18" s="196">
        <v>10785</v>
      </c>
      <c r="G18" s="196">
        <v>12489</v>
      </c>
      <c r="H18" s="196">
        <v>801.58</v>
      </c>
      <c r="I18" s="196">
        <v>793</v>
      </c>
      <c r="J18" s="196">
        <v>2024</v>
      </c>
      <c r="K18" s="182"/>
      <c r="L18" s="182"/>
      <c r="R18" s="201"/>
      <c r="S18" s="200"/>
    </row>
    <row r="19" spans="2:19" ht="12">
      <c r="B19" s="187" t="s">
        <v>159</v>
      </c>
      <c r="C19" s="204">
        <v>8082</v>
      </c>
      <c r="D19" s="195">
        <v>4798.64</v>
      </c>
      <c r="E19" s="196">
        <v>554</v>
      </c>
      <c r="F19" s="196">
        <v>1042</v>
      </c>
      <c r="G19" s="196">
        <v>212</v>
      </c>
      <c r="H19" s="196" t="s">
        <v>140</v>
      </c>
      <c r="I19" s="196" t="s">
        <v>140</v>
      </c>
      <c r="J19" s="196">
        <v>1475</v>
      </c>
      <c r="K19" s="182"/>
      <c r="L19" s="182"/>
      <c r="R19" s="201"/>
      <c r="S19" s="200"/>
    </row>
    <row r="20" spans="2:19" ht="12">
      <c r="B20" s="187" t="s">
        <v>158</v>
      </c>
      <c r="C20" s="204">
        <v>285625</v>
      </c>
      <c r="D20" s="195">
        <v>52251.41</v>
      </c>
      <c r="E20" s="196">
        <v>30182.51</v>
      </c>
      <c r="F20" s="196">
        <v>62104</v>
      </c>
      <c r="G20" s="196">
        <v>16591</v>
      </c>
      <c r="H20" s="196">
        <v>77518.88</v>
      </c>
      <c r="I20" s="196">
        <v>15844</v>
      </c>
      <c r="J20" s="196">
        <v>31133</v>
      </c>
      <c r="K20" s="182"/>
      <c r="L20" s="182"/>
      <c r="R20" s="201"/>
      <c r="S20" s="200"/>
    </row>
    <row r="21" spans="2:19" ht="12">
      <c r="B21" s="187" t="s">
        <v>157</v>
      </c>
      <c r="C21" s="204">
        <v>3889</v>
      </c>
      <c r="D21" s="195">
        <v>527.56</v>
      </c>
      <c r="E21" s="196">
        <v>86.53</v>
      </c>
      <c r="F21" s="196">
        <v>362</v>
      </c>
      <c r="G21" s="196">
        <v>180</v>
      </c>
      <c r="H21" s="196">
        <v>1201.31</v>
      </c>
      <c r="I21" s="196">
        <v>369</v>
      </c>
      <c r="J21" s="196">
        <v>1163</v>
      </c>
      <c r="K21" s="182"/>
      <c r="L21" s="182"/>
      <c r="R21" s="201"/>
      <c r="S21" s="200"/>
    </row>
    <row r="22" spans="2:19" ht="12">
      <c r="B22" s="187" t="s">
        <v>156</v>
      </c>
      <c r="C22" s="204">
        <v>2391</v>
      </c>
      <c r="D22" s="195">
        <v>2390.5</v>
      </c>
      <c r="E22" s="196" t="s">
        <v>140</v>
      </c>
      <c r="F22" s="196">
        <v>0</v>
      </c>
      <c r="G22" s="196">
        <v>0</v>
      </c>
      <c r="H22" s="196">
        <v>0</v>
      </c>
      <c r="I22" s="196">
        <v>0</v>
      </c>
      <c r="J22" s="196">
        <v>0</v>
      </c>
      <c r="K22" s="182"/>
      <c r="L22" s="182"/>
      <c r="R22" s="201"/>
      <c r="S22" s="200"/>
    </row>
    <row r="23" spans="2:19" ht="12">
      <c r="B23" s="187" t="s">
        <v>155</v>
      </c>
      <c r="C23" s="204">
        <v>1440</v>
      </c>
      <c r="D23" s="195">
        <v>1401.1</v>
      </c>
      <c r="E23" s="196">
        <v>38.69</v>
      </c>
      <c r="F23" s="196">
        <v>0</v>
      </c>
      <c r="G23" s="196">
        <v>0</v>
      </c>
      <c r="H23" s="196">
        <v>0</v>
      </c>
      <c r="I23" s="196">
        <v>0</v>
      </c>
      <c r="J23" s="196">
        <v>0</v>
      </c>
      <c r="K23" s="182"/>
      <c r="L23" s="182"/>
      <c r="R23" s="201"/>
      <c r="S23" s="200"/>
    </row>
    <row r="24" spans="2:19" ht="12">
      <c r="B24" s="187" t="s">
        <v>154</v>
      </c>
      <c r="C24" s="204">
        <v>57</v>
      </c>
      <c r="D24" s="195">
        <v>39</v>
      </c>
      <c r="E24" s="196">
        <v>18</v>
      </c>
      <c r="F24" s="196">
        <v>0</v>
      </c>
      <c r="G24" s="196">
        <v>0</v>
      </c>
      <c r="H24" s="196">
        <v>0</v>
      </c>
      <c r="I24" s="196">
        <v>0</v>
      </c>
      <c r="J24" s="196">
        <v>0</v>
      </c>
      <c r="K24" s="182"/>
      <c r="L24" s="182"/>
      <c r="R24" s="201"/>
      <c r="S24" s="200"/>
    </row>
    <row r="25" spans="2:19" ht="12">
      <c r="B25" s="187" t="s">
        <v>153</v>
      </c>
      <c r="C25" s="204">
        <v>35504</v>
      </c>
      <c r="D25" s="195">
        <v>25265.31</v>
      </c>
      <c r="E25" s="196">
        <v>2426.31</v>
      </c>
      <c r="F25" s="196">
        <v>3976</v>
      </c>
      <c r="G25" s="196">
        <v>3836</v>
      </c>
      <c r="H25" s="196">
        <v>0</v>
      </c>
      <c r="I25" s="196">
        <v>0</v>
      </c>
      <c r="J25" s="196">
        <v>0</v>
      </c>
      <c r="K25" s="182"/>
      <c r="L25" s="182"/>
      <c r="R25" s="201"/>
      <c r="S25" s="200"/>
    </row>
    <row r="26" spans="2:19" ht="12">
      <c r="B26" s="187" t="s">
        <v>152</v>
      </c>
      <c r="C26" s="204" t="s">
        <v>140</v>
      </c>
      <c r="D26" s="195" t="s">
        <v>140</v>
      </c>
      <c r="E26" s="196" t="s">
        <v>140</v>
      </c>
      <c r="F26" s="196" t="s">
        <v>140</v>
      </c>
      <c r="G26" s="196" t="s">
        <v>140</v>
      </c>
      <c r="H26" s="196" t="s">
        <v>140</v>
      </c>
      <c r="I26" s="196" t="s">
        <v>140</v>
      </c>
      <c r="J26" s="196" t="s">
        <v>140</v>
      </c>
      <c r="K26" s="182"/>
      <c r="L26" s="182"/>
      <c r="R26" s="201"/>
      <c r="S26" s="200"/>
    </row>
    <row r="27" spans="2:19" ht="12">
      <c r="B27" s="187" t="s">
        <v>151</v>
      </c>
      <c r="C27" s="204">
        <v>16117</v>
      </c>
      <c r="D27" s="195">
        <v>7948.05</v>
      </c>
      <c r="E27" s="196">
        <v>8168.55</v>
      </c>
      <c r="F27" s="196">
        <v>0</v>
      </c>
      <c r="G27" s="196">
        <v>0</v>
      </c>
      <c r="H27" s="196">
        <v>0</v>
      </c>
      <c r="I27" s="196">
        <v>0</v>
      </c>
      <c r="J27" s="196">
        <v>0</v>
      </c>
      <c r="K27" s="182"/>
      <c r="L27" s="182"/>
      <c r="R27" s="201"/>
      <c r="S27" s="200"/>
    </row>
    <row r="28" spans="2:19" ht="12">
      <c r="B28" s="187" t="s">
        <v>150</v>
      </c>
      <c r="C28" s="204">
        <v>9504</v>
      </c>
      <c r="D28" s="195">
        <v>7907.95</v>
      </c>
      <c r="E28" s="196">
        <v>534.52</v>
      </c>
      <c r="F28" s="196">
        <v>211</v>
      </c>
      <c r="G28" s="196">
        <v>851</v>
      </c>
      <c r="H28" s="196">
        <v>0</v>
      </c>
      <c r="I28" s="196">
        <v>0</v>
      </c>
      <c r="J28" s="196">
        <v>0</v>
      </c>
      <c r="K28" s="182"/>
      <c r="L28" s="182"/>
      <c r="R28" s="201"/>
      <c r="S28" s="200"/>
    </row>
    <row r="29" spans="2:19" ht="12">
      <c r="B29" s="187" t="s">
        <v>149</v>
      </c>
      <c r="C29" s="204">
        <v>150992</v>
      </c>
      <c r="D29" s="195">
        <v>143113.33</v>
      </c>
      <c r="E29" s="196">
        <v>5883.87</v>
      </c>
      <c r="F29" s="196">
        <v>1315</v>
      </c>
      <c r="G29" s="196">
        <v>680</v>
      </c>
      <c r="H29" s="196">
        <v>0</v>
      </c>
      <c r="I29" s="196">
        <v>0</v>
      </c>
      <c r="J29" s="196">
        <v>0</v>
      </c>
      <c r="K29" s="182"/>
      <c r="L29" s="182"/>
      <c r="R29" s="201"/>
      <c r="S29" s="200"/>
    </row>
    <row r="30" spans="2:19" ht="12">
      <c r="B30" s="187" t="s">
        <v>148</v>
      </c>
      <c r="C30" s="204">
        <v>35831</v>
      </c>
      <c r="D30" s="195">
        <v>10095.17</v>
      </c>
      <c r="E30" s="196">
        <v>9216.54</v>
      </c>
      <c r="F30" s="196">
        <v>2536</v>
      </c>
      <c r="G30" s="196">
        <v>402</v>
      </c>
      <c r="H30" s="196">
        <v>10744.96</v>
      </c>
      <c r="I30" s="196">
        <v>875</v>
      </c>
      <c r="J30" s="196">
        <v>1961</v>
      </c>
      <c r="K30" s="182"/>
      <c r="L30" s="182"/>
      <c r="R30" s="201"/>
      <c r="S30" s="200"/>
    </row>
    <row r="31" spans="2:19" ht="12">
      <c r="B31" s="187" t="s">
        <v>147</v>
      </c>
      <c r="C31" s="204">
        <v>59043</v>
      </c>
      <c r="D31" s="195">
        <v>51225.74</v>
      </c>
      <c r="E31" s="196">
        <v>3216.99</v>
      </c>
      <c r="F31" s="196">
        <v>1887</v>
      </c>
      <c r="G31" s="196">
        <v>2713</v>
      </c>
      <c r="H31" s="196">
        <v>0</v>
      </c>
      <c r="I31" s="196">
        <v>0</v>
      </c>
      <c r="J31" s="196">
        <v>0</v>
      </c>
      <c r="K31" s="182"/>
      <c r="L31" s="182"/>
      <c r="R31" s="201"/>
      <c r="S31" s="200"/>
    </row>
    <row r="32" spans="2:19" ht="12">
      <c r="B32" s="187" t="s">
        <v>146</v>
      </c>
      <c r="C32" s="204">
        <v>3352</v>
      </c>
      <c r="D32" s="195">
        <v>2701.93</v>
      </c>
      <c r="E32" s="196">
        <v>212.6</v>
      </c>
      <c r="F32" s="196">
        <v>398</v>
      </c>
      <c r="G32" s="196">
        <v>39</v>
      </c>
      <c r="H32" s="196">
        <v>0</v>
      </c>
      <c r="I32" s="196" t="s">
        <v>140</v>
      </c>
      <c r="J32" s="196" t="s">
        <v>140</v>
      </c>
      <c r="K32" s="182"/>
      <c r="L32" s="182"/>
      <c r="R32" s="201"/>
      <c r="S32" s="200"/>
    </row>
    <row r="33" spans="2:19" ht="12">
      <c r="B33" s="187" t="s">
        <v>145</v>
      </c>
      <c r="C33" s="204">
        <v>3782</v>
      </c>
      <c r="D33" s="195">
        <v>3781.58</v>
      </c>
      <c r="E33" s="196" t="s">
        <v>140</v>
      </c>
      <c r="F33" s="196" t="s">
        <v>140</v>
      </c>
      <c r="G33" s="196" t="s">
        <v>140</v>
      </c>
      <c r="H33" s="196">
        <v>0</v>
      </c>
      <c r="I33" s="196">
        <v>0</v>
      </c>
      <c r="J33" s="196">
        <v>0</v>
      </c>
      <c r="K33" s="182"/>
      <c r="L33" s="182"/>
      <c r="R33" s="201"/>
      <c r="S33" s="200"/>
    </row>
    <row r="34" spans="2:19" ht="12">
      <c r="B34" s="187" t="s">
        <v>144</v>
      </c>
      <c r="C34" s="204">
        <v>667</v>
      </c>
      <c r="D34" s="195">
        <v>666.51</v>
      </c>
      <c r="E34" s="196" t="s">
        <v>140</v>
      </c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82"/>
      <c r="L34" s="182"/>
      <c r="R34" s="201"/>
      <c r="S34" s="200"/>
    </row>
    <row r="35" spans="2:19" ht="12">
      <c r="B35" s="187" t="s">
        <v>143</v>
      </c>
      <c r="C35" s="204">
        <v>1690</v>
      </c>
      <c r="D35" s="195">
        <v>1494.1</v>
      </c>
      <c r="E35" s="196">
        <v>196.24</v>
      </c>
      <c r="F35" s="196">
        <v>0</v>
      </c>
      <c r="G35" s="196">
        <v>0</v>
      </c>
      <c r="H35" s="196">
        <v>0</v>
      </c>
      <c r="I35" s="196">
        <v>0</v>
      </c>
      <c r="J35" s="196">
        <v>0</v>
      </c>
      <c r="K35" s="182"/>
      <c r="L35" s="182"/>
      <c r="R35" s="201"/>
      <c r="S35" s="200"/>
    </row>
    <row r="36" spans="2:19" ht="12">
      <c r="B36" s="188" t="s">
        <v>142</v>
      </c>
      <c r="C36" s="205">
        <v>6868</v>
      </c>
      <c r="D36" s="197">
        <v>5396.4</v>
      </c>
      <c r="E36" s="198">
        <v>1471.52</v>
      </c>
      <c r="F36" s="199">
        <v>0</v>
      </c>
      <c r="G36" s="198">
        <v>0</v>
      </c>
      <c r="H36" s="198">
        <v>0</v>
      </c>
      <c r="I36" s="198">
        <v>0</v>
      </c>
      <c r="J36" s="198">
        <v>0</v>
      </c>
      <c r="K36" s="182"/>
      <c r="L36" s="182"/>
      <c r="R36" s="201"/>
      <c r="S36" s="200"/>
    </row>
    <row r="37" ht="12.75">
      <c r="L37" s="182"/>
    </row>
    <row r="38" ht="12.75">
      <c r="B38" s="183" t="s">
        <v>222</v>
      </c>
    </row>
    <row r="41" ht="12">
      <c r="A41" s="172"/>
    </row>
    <row r="42" spans="2:7" ht="12.75">
      <c r="B42" s="173"/>
      <c r="C42" s="173"/>
      <c r="D42" s="173"/>
      <c r="E42" s="173"/>
      <c r="F42" s="173"/>
      <c r="G42" s="174"/>
    </row>
    <row r="43" spans="6:7" ht="12.75">
      <c r="F43" s="173"/>
      <c r="G43" s="173"/>
    </row>
    <row r="44" ht="12.75">
      <c r="G44" s="174"/>
    </row>
    <row r="45" spans="6:7" ht="12.75">
      <c r="F45" s="174"/>
      <c r="G45" s="174"/>
    </row>
    <row r="46" spans="6:7" ht="12.75">
      <c r="F46" s="173"/>
      <c r="G46" s="174"/>
    </row>
    <row r="47" spans="6:7" ht="12.75">
      <c r="F47" s="174"/>
      <c r="G47" s="174"/>
    </row>
    <row r="48" spans="6:7" ht="12.75">
      <c r="F48" s="173"/>
      <c r="G48" s="173"/>
    </row>
    <row r="49" spans="6:7" ht="12.75">
      <c r="F49" s="173"/>
      <c r="G49" s="173"/>
    </row>
    <row r="50" spans="6:7" ht="12.75">
      <c r="F50" s="173"/>
      <c r="G50" s="173"/>
    </row>
    <row r="51" spans="6:7" ht="12.75">
      <c r="F51" s="173"/>
      <c r="G51" s="174"/>
    </row>
    <row r="52" spans="6:7" ht="12.75">
      <c r="F52" s="173"/>
      <c r="G52" s="173"/>
    </row>
    <row r="53" spans="6:7" ht="12.75">
      <c r="F53" s="173"/>
      <c r="G53" s="173"/>
    </row>
    <row r="54" spans="6:7" ht="12.75">
      <c r="F54" s="173"/>
      <c r="G54" s="174"/>
    </row>
    <row r="55" spans="6:18" ht="12.75">
      <c r="F55" s="173"/>
      <c r="G55" s="173"/>
      <c r="P55" s="173"/>
      <c r="Q55" s="173"/>
      <c r="R55" s="173"/>
    </row>
    <row r="56" spans="6:16" ht="15" customHeight="1">
      <c r="F56" s="173"/>
      <c r="G56" s="173"/>
      <c r="P56" s="173"/>
    </row>
    <row r="57" spans="6:7" ht="12.75">
      <c r="F57" s="173"/>
      <c r="G57" s="173"/>
    </row>
    <row r="58" spans="6:7" ht="12.75">
      <c r="F58" s="173"/>
      <c r="G58" s="173"/>
    </row>
    <row r="59" spans="2:11" ht="12.75">
      <c r="B59" s="173"/>
      <c r="C59" s="173"/>
      <c r="D59" s="173"/>
      <c r="E59" s="174"/>
      <c r="F59" s="174"/>
      <c r="G59" s="174"/>
      <c r="H59" s="173"/>
      <c r="I59" s="173"/>
      <c r="J59" s="173"/>
      <c r="K59" s="173"/>
    </row>
    <row r="60" spans="2:11" ht="12.75">
      <c r="B60" s="173"/>
      <c r="C60" s="173"/>
      <c r="D60" s="173"/>
      <c r="E60" s="173"/>
      <c r="F60" s="173"/>
      <c r="G60" s="173"/>
      <c r="I60" s="269"/>
      <c r="J60" s="269"/>
      <c r="K60" s="269"/>
    </row>
    <row r="61" spans="2:11" ht="12.75">
      <c r="B61" s="173"/>
      <c r="C61" s="173"/>
      <c r="D61" s="173"/>
      <c r="E61" s="173"/>
      <c r="F61" s="173"/>
      <c r="G61" s="174"/>
      <c r="H61" s="173"/>
      <c r="I61" s="269"/>
      <c r="J61" s="269"/>
      <c r="K61" s="269"/>
    </row>
    <row r="62" spans="2:11" ht="12.75">
      <c r="B62" s="173"/>
      <c r="C62" s="173"/>
      <c r="D62" s="173"/>
      <c r="E62" s="173"/>
      <c r="F62" s="173"/>
      <c r="G62" s="174"/>
      <c r="H62" s="173"/>
      <c r="I62" s="269"/>
      <c r="J62" s="269"/>
      <c r="K62" s="269"/>
    </row>
    <row r="63" spans="2:7" ht="12.75">
      <c r="B63" s="173"/>
      <c r="C63" s="173"/>
      <c r="D63" s="173"/>
      <c r="E63" s="173"/>
      <c r="F63" s="173"/>
      <c r="G63" s="173"/>
    </row>
    <row r="64" spans="2:7" ht="12.75">
      <c r="B64" s="173"/>
      <c r="C64" s="173"/>
      <c r="D64" s="173"/>
      <c r="E64" s="173"/>
      <c r="F64" s="173"/>
      <c r="G64" s="173"/>
    </row>
    <row r="65" spans="1:7" ht="12.75">
      <c r="A65" s="173"/>
      <c r="B65" s="173"/>
      <c r="C65" s="173"/>
      <c r="D65" s="173"/>
      <c r="E65" s="173"/>
      <c r="F65" s="173"/>
      <c r="G65" s="173"/>
    </row>
    <row r="66" spans="2:7" ht="12.75">
      <c r="B66" s="173"/>
      <c r="C66" s="173"/>
      <c r="D66" s="173"/>
      <c r="E66" s="173"/>
      <c r="F66" s="173"/>
      <c r="G66" s="173"/>
    </row>
    <row r="67" spans="2:7" ht="12.75">
      <c r="B67" s="173"/>
      <c r="C67" s="173"/>
      <c r="D67" s="173"/>
      <c r="E67" s="173"/>
      <c r="F67" s="173"/>
      <c r="G67" s="173"/>
    </row>
    <row r="68" spans="2:7" ht="12.75">
      <c r="B68" s="173"/>
      <c r="C68" s="173"/>
      <c r="D68" s="173"/>
      <c r="E68" s="173"/>
      <c r="F68" s="173"/>
      <c r="G68" s="173"/>
    </row>
    <row r="69" spans="2:15" ht="12.75"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</row>
    <row r="72" spans="22:26" ht="12.75">
      <c r="V72" s="173"/>
      <c r="W72" s="173"/>
      <c r="X72" s="173"/>
      <c r="Y72" s="173"/>
      <c r="Z72" s="173"/>
    </row>
    <row r="79" ht="15" customHeight="1"/>
    <row r="80" ht="12" customHeight="1"/>
    <row r="137" ht="12.75">
      <c r="N137" s="173"/>
    </row>
    <row r="164" ht="13.5" customHeight="1"/>
    <row r="167" ht="11.25" customHeight="1"/>
    <row r="191" spans="21:24" ht="12.75">
      <c r="U191" s="175"/>
      <c r="V191" s="175"/>
      <c r="W191" s="175"/>
      <c r="X191" s="175"/>
    </row>
    <row r="192" spans="21:24" ht="12.75">
      <c r="U192" s="175"/>
      <c r="V192" s="175"/>
      <c r="W192" s="175"/>
      <c r="X192" s="175"/>
    </row>
    <row r="193" spans="21:24" ht="12.75">
      <c r="U193" s="175"/>
      <c r="V193" s="176"/>
      <c r="W193" s="176"/>
      <c r="X193" s="176"/>
    </row>
    <row r="194" spans="21:24" ht="12.75">
      <c r="U194" s="175"/>
      <c r="V194" s="176"/>
      <c r="W194" s="176"/>
      <c r="X194" s="176"/>
    </row>
    <row r="195" spans="21:24" ht="12.75">
      <c r="U195" s="175"/>
      <c r="V195" s="176"/>
      <c r="W195" s="176"/>
      <c r="X195" s="176"/>
    </row>
    <row r="196" spans="21:24" ht="12.75">
      <c r="U196" s="175"/>
      <c r="V196" s="176"/>
      <c r="W196" s="176"/>
      <c r="X196" s="176"/>
    </row>
    <row r="197" spans="21:24" ht="12.75">
      <c r="U197" s="175"/>
      <c r="V197" s="176"/>
      <c r="W197" s="176"/>
      <c r="X197" s="176"/>
    </row>
    <row r="198" spans="21:24" ht="12.75">
      <c r="U198" s="175"/>
      <c r="V198" s="176"/>
      <c r="W198" s="176"/>
      <c r="X198" s="176"/>
    </row>
    <row r="218" ht="12" customHeight="1"/>
    <row r="221" ht="12.75" hidden="1"/>
    <row r="234" ht="15" customHeight="1"/>
    <row r="240" s="247" customFormat="1" ht="12"/>
    <row r="245" ht="12.75">
      <c r="V245" s="177"/>
    </row>
    <row r="246" ht="12.75">
      <c r="V246" s="177"/>
    </row>
    <row r="247" ht="12.75">
      <c r="V247" s="177"/>
    </row>
    <row r="248" ht="12.75">
      <c r="V248" s="177"/>
    </row>
    <row r="267" s="247" customFormat="1" ht="12"/>
    <row r="272" ht="12.75">
      <c r="AA272" s="178"/>
    </row>
    <row r="273" ht="12.75">
      <c r="AA273" s="178"/>
    </row>
    <row r="274" ht="12.75">
      <c r="AA274" s="178"/>
    </row>
    <row r="275" ht="12.75">
      <c r="AA275" s="178"/>
    </row>
    <row r="276" spans="21:27" ht="12.75">
      <c r="U276" s="177"/>
      <c r="V276" s="177"/>
      <c r="W276" s="177"/>
      <c r="X276" s="177"/>
      <c r="Y276" s="177"/>
      <c r="Z276" s="177"/>
      <c r="AA276" s="178"/>
    </row>
    <row r="277" spans="21:27" ht="12.75">
      <c r="U277" s="177"/>
      <c r="V277" s="177"/>
      <c r="W277" s="177"/>
      <c r="AA277" s="178"/>
    </row>
    <row r="278" spans="21:27" ht="12.75">
      <c r="U278" s="177"/>
      <c r="V278" s="177"/>
      <c r="W278" s="177"/>
      <c r="AA278" s="177"/>
    </row>
    <row r="279" spans="21:27" ht="12.75">
      <c r="U279" s="178"/>
      <c r="V279" s="177"/>
      <c r="W279" s="177"/>
      <c r="X279" s="179"/>
      <c r="Y279" s="179"/>
      <c r="Z279" s="177"/>
      <c r="AA279" s="177"/>
    </row>
    <row r="280" spans="21:25" ht="12.75">
      <c r="U280" s="178"/>
      <c r="V280" s="178"/>
      <c r="W280" s="180"/>
      <c r="X280" s="180"/>
      <c r="Y280" s="180"/>
    </row>
    <row r="281" spans="21:25" ht="12.75">
      <c r="U281" s="178"/>
      <c r="V281" s="178"/>
      <c r="W281" s="180"/>
      <c r="X281" s="180"/>
      <c r="Y281" s="180"/>
    </row>
    <row r="282" spans="22:25" ht="12.75">
      <c r="V282" s="178"/>
      <c r="W282" s="180"/>
      <c r="X282" s="180"/>
      <c r="Y282" s="180"/>
    </row>
    <row r="283" spans="21:25" ht="12.75">
      <c r="U283" s="178"/>
      <c r="V283" s="178"/>
      <c r="W283" s="180"/>
      <c r="X283" s="180"/>
      <c r="Y283" s="180"/>
    </row>
    <row r="286" ht="26.25" customHeight="1"/>
    <row r="299" ht="16.5" customHeight="1"/>
    <row r="300" spans="1:24" ht="17.25" customHeight="1">
      <c r="A300" s="181"/>
      <c r="B300" s="181"/>
      <c r="C300" s="181"/>
      <c r="D300" s="181"/>
      <c r="E300" s="181"/>
      <c r="F300" s="181"/>
      <c r="G300" s="181"/>
      <c r="H300" s="181"/>
      <c r="I300" s="181"/>
      <c r="J300" s="181"/>
      <c r="K300" s="181"/>
      <c r="L300" s="181"/>
      <c r="M300" s="181"/>
      <c r="O300" s="270"/>
      <c r="P300" s="270"/>
      <c r="Q300" s="270"/>
      <c r="R300" s="270"/>
      <c r="S300" s="270"/>
      <c r="T300" s="270"/>
      <c r="U300" s="270"/>
      <c r="V300" s="270"/>
      <c r="W300" s="270"/>
      <c r="X300" s="270"/>
    </row>
    <row r="301" spans="1:13" ht="12">
      <c r="A301" s="166"/>
      <c r="B301" s="270"/>
      <c r="C301" s="270"/>
      <c r="D301" s="270"/>
      <c r="E301" s="270"/>
      <c r="F301" s="270"/>
      <c r="G301" s="181"/>
      <c r="H301" s="181"/>
      <c r="I301" s="181"/>
      <c r="J301" s="181"/>
      <c r="K301" s="181"/>
      <c r="L301" s="181"/>
      <c r="M301" s="181"/>
    </row>
    <row r="309" ht="13.5" customHeight="1"/>
  </sheetData>
  <mergeCells count="14">
    <mergeCell ref="G6:G7"/>
    <mergeCell ref="B301:F301"/>
    <mergeCell ref="B6:B7"/>
    <mergeCell ref="C6:C7"/>
    <mergeCell ref="D6:D7"/>
    <mergeCell ref="E6:E7"/>
    <mergeCell ref="F6:F7"/>
    <mergeCell ref="H6:H7"/>
    <mergeCell ref="I6:I7"/>
    <mergeCell ref="J6:J7"/>
    <mergeCell ref="I60:K62"/>
    <mergeCell ref="O300:X300"/>
    <mergeCell ref="M9:Q13"/>
    <mergeCell ref="M14:Q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N107"/>
  <sheetViews>
    <sheetView showGridLines="0" workbookViewId="0" topLeftCell="A1"/>
  </sheetViews>
  <sheetFormatPr defaultColWidth="9.140625" defaultRowHeight="12.75"/>
  <cols>
    <col min="1" max="37" width="9.140625" style="211" customWidth="1"/>
    <col min="38" max="38" width="7.57421875" style="212" customWidth="1"/>
    <col min="39" max="39" width="10.7109375" style="211" customWidth="1"/>
    <col min="40" max="44" width="9.28125" style="211" customWidth="1"/>
    <col min="45" max="16384" width="9.140625" style="211" customWidth="1"/>
  </cols>
  <sheetData>
    <row r="3" spans="2:15" ht="12.75"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</row>
    <row r="4" spans="2:15" ht="12.75">
      <c r="B4" s="213" t="s">
        <v>239</v>
      </c>
      <c r="D4" s="210"/>
      <c r="E4" s="210"/>
      <c r="F4" s="210"/>
      <c r="G4" s="210"/>
      <c r="H4" s="210"/>
      <c r="I4" s="210"/>
      <c r="J4" s="210"/>
      <c r="K4" s="210"/>
      <c r="L4" s="210"/>
      <c r="N4" s="210"/>
      <c r="O4" s="210"/>
    </row>
    <row r="5" spans="2:15" ht="12.75">
      <c r="B5" s="214" t="s">
        <v>196</v>
      </c>
      <c r="D5" s="210"/>
      <c r="E5" s="210"/>
      <c r="F5" s="210"/>
      <c r="G5" s="210"/>
      <c r="H5" s="210"/>
      <c r="I5" s="210"/>
      <c r="J5" s="210"/>
      <c r="K5" s="210"/>
      <c r="L5" s="210"/>
      <c r="N5" s="210"/>
      <c r="O5" s="210"/>
    </row>
    <row r="6" spans="2:15" ht="12.75"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</row>
    <row r="7" spans="2:15" ht="12.75"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</row>
    <row r="8" spans="2:15" ht="12.75"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</row>
    <row r="9" spans="2:15" ht="12.75"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</row>
    <row r="10" spans="2:15" ht="12.75"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</row>
    <row r="11" spans="2:15" ht="12.75"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</row>
    <row r="12" spans="2:15" ht="12.75"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</row>
    <row r="13" spans="2:15" ht="12.75"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</row>
    <row r="14" spans="2:15" ht="12.75"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</row>
    <row r="15" spans="2:15" ht="12.75"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</row>
    <row r="16" spans="2:15" ht="12.75"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</row>
    <row r="17" spans="2:15" ht="12.75"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</row>
    <row r="18" spans="2:15" ht="12.75"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</row>
    <row r="19" spans="2:15" ht="12.75"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</row>
    <row r="20" spans="2:15" ht="12.75"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</row>
    <row r="21" spans="2:15" ht="12.75"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</row>
    <row r="22" spans="2:15" ht="12.75"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</row>
    <row r="23" spans="2:15" ht="12.75"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</row>
    <row r="24" spans="2:15" ht="12.75"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</row>
    <row r="25" spans="2:15" ht="12.75">
      <c r="B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</row>
    <row r="26" spans="2:15" ht="12.75"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</row>
    <row r="27" spans="2:15" ht="12.75"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N27" s="210"/>
      <c r="O27" s="210"/>
    </row>
    <row r="28" spans="2:15" ht="12.75">
      <c r="B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</row>
    <row r="29" spans="2:15" ht="12.75"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</row>
    <row r="30" spans="2:15" ht="12.75"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</row>
    <row r="31" spans="2:15" ht="12.75"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</row>
    <row r="32" spans="2:15" ht="12.75"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</row>
    <row r="33" spans="2:15" ht="12.75"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</row>
    <row r="34" spans="2:15" ht="12.75"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</row>
    <row r="35" spans="2:15" ht="12.75">
      <c r="B35" s="215" t="s">
        <v>228</v>
      </c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</row>
    <row r="49" spans="2:40" ht="12.75"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M49" s="210"/>
      <c r="AN49" s="210"/>
    </row>
    <row r="54" ht="12.75">
      <c r="E54" s="210"/>
    </row>
    <row r="55" ht="12.75">
      <c r="F55" s="211">
        <f>E73/E65</f>
        <v>0.22043887282939936</v>
      </c>
    </row>
    <row r="56" ht="12.75">
      <c r="F56" s="211">
        <f>E69/E65</f>
        <v>0.15633500416322657</v>
      </c>
    </row>
    <row r="57" spans="3:6" ht="12.75">
      <c r="C57" s="210"/>
      <c r="E57" s="210"/>
      <c r="F57" s="211">
        <f>E84/E65</f>
        <v>0.09289253026012932</v>
      </c>
    </row>
    <row r="58" ht="12.75">
      <c r="F58" s="211">
        <f>E72/E65</f>
        <v>0.0823251538231858</v>
      </c>
    </row>
    <row r="60" spans="1:2" ht="12.75">
      <c r="A60" s="211" t="s">
        <v>0</v>
      </c>
      <c r="B60" s="211" t="s">
        <v>1</v>
      </c>
    </row>
    <row r="61" ht="12.75">
      <c r="E61" s="210">
        <f>E65/1000</f>
        <v>305.4798908</v>
      </c>
    </row>
    <row r="62" spans="4:25" ht="15" customHeight="1">
      <c r="D62" s="210">
        <f>D92-C92</f>
        <v>-8369.752</v>
      </c>
      <c r="E62" s="210">
        <f>(E65-D65)/1000</f>
        <v>23.340231320000022</v>
      </c>
      <c r="Y62" s="211">
        <f>(Y65-X65)/X65</f>
        <v>0.13572036817503627</v>
      </c>
    </row>
    <row r="63" spans="1:29" ht="12.75" customHeight="1">
      <c r="A63" s="211" t="s">
        <v>2</v>
      </c>
      <c r="B63" s="216" t="s">
        <v>99</v>
      </c>
      <c r="C63" s="217"/>
      <c r="D63" s="217"/>
      <c r="E63" s="218"/>
      <c r="F63" s="216" t="s">
        <v>55</v>
      </c>
      <c r="G63" s="217"/>
      <c r="H63" s="217"/>
      <c r="I63" s="218"/>
      <c r="J63" s="216" t="s">
        <v>56</v>
      </c>
      <c r="K63" s="217"/>
      <c r="L63" s="217"/>
      <c r="M63" s="218"/>
      <c r="N63" s="216" t="s">
        <v>57</v>
      </c>
      <c r="O63" s="217"/>
      <c r="P63" s="217"/>
      <c r="Q63" s="218"/>
      <c r="R63" s="216" t="s">
        <v>58</v>
      </c>
      <c r="S63" s="217"/>
      <c r="T63" s="217"/>
      <c r="U63" s="218"/>
      <c r="V63" s="216" t="s">
        <v>59</v>
      </c>
      <c r="W63" s="217"/>
      <c r="X63" s="217"/>
      <c r="Y63" s="218"/>
      <c r="Z63" s="219"/>
      <c r="AA63" s="219"/>
      <c r="AB63" s="219"/>
      <c r="AC63" s="219"/>
    </row>
    <row r="64" spans="1:29" ht="21" customHeight="1">
      <c r="A64" s="211" t="s">
        <v>2</v>
      </c>
      <c r="B64" s="220">
        <v>2010</v>
      </c>
      <c r="C64" s="221">
        <v>2011</v>
      </c>
      <c r="D64" s="221">
        <v>2012</v>
      </c>
      <c r="E64" s="222">
        <v>2013</v>
      </c>
      <c r="F64" s="220">
        <v>2010</v>
      </c>
      <c r="G64" s="221">
        <v>2011</v>
      </c>
      <c r="H64" s="221">
        <v>2012</v>
      </c>
      <c r="I64" s="222">
        <v>2013</v>
      </c>
      <c r="J64" s="220">
        <v>2010</v>
      </c>
      <c r="K64" s="221">
        <v>2011</v>
      </c>
      <c r="L64" s="221">
        <v>2012</v>
      </c>
      <c r="M64" s="222">
        <v>2013</v>
      </c>
      <c r="N64" s="220">
        <v>2010</v>
      </c>
      <c r="O64" s="221">
        <v>2011</v>
      </c>
      <c r="P64" s="221">
        <v>2012</v>
      </c>
      <c r="Q64" s="222">
        <v>2013</v>
      </c>
      <c r="R64" s="220">
        <v>2010</v>
      </c>
      <c r="S64" s="221">
        <v>2011</v>
      </c>
      <c r="T64" s="221">
        <v>2012</v>
      </c>
      <c r="U64" s="222">
        <v>2013</v>
      </c>
      <c r="V64" s="220">
        <v>2010</v>
      </c>
      <c r="W64" s="221">
        <v>2011</v>
      </c>
      <c r="X64" s="221">
        <v>2012</v>
      </c>
      <c r="Y64" s="222">
        <v>2013</v>
      </c>
      <c r="Z64" s="223"/>
      <c r="AA64" s="223"/>
      <c r="AB64" s="223"/>
      <c r="AC64" s="223"/>
    </row>
    <row r="65" spans="1:35" ht="12.75">
      <c r="A65" s="211" t="s">
        <v>36</v>
      </c>
      <c r="B65" s="210">
        <v>282851.2978</v>
      </c>
      <c r="C65" s="210">
        <v>290219.4579</v>
      </c>
      <c r="D65" s="210">
        <v>282139.65948</v>
      </c>
      <c r="E65" s="224">
        <v>305479.8908</v>
      </c>
      <c r="F65" s="210">
        <v>127116.9893</v>
      </c>
      <c r="G65" s="210">
        <v>130458.1565</v>
      </c>
      <c r="H65" s="210">
        <v>124799.65435</v>
      </c>
      <c r="I65" s="224">
        <v>135847.5176</v>
      </c>
      <c r="J65" s="210">
        <v>7746.6462</v>
      </c>
      <c r="K65" s="210">
        <v>7170.5451</v>
      </c>
      <c r="L65" s="210">
        <v>9074.12318</v>
      </c>
      <c r="M65" s="224">
        <v>10716.3585</v>
      </c>
      <c r="N65" s="210">
        <v>52922.064</v>
      </c>
      <c r="O65" s="210">
        <v>51796.151</v>
      </c>
      <c r="P65" s="210">
        <v>54753.63566</v>
      </c>
      <c r="Q65" s="224">
        <v>59860.0978</v>
      </c>
      <c r="R65" s="210">
        <v>57807.6325</v>
      </c>
      <c r="S65" s="210">
        <v>68886.4192</v>
      </c>
      <c r="T65" s="210">
        <v>59745.638480000016</v>
      </c>
      <c r="U65" s="224">
        <v>65631.166</v>
      </c>
      <c r="V65" s="210">
        <v>10756.29</v>
      </c>
      <c r="W65" s="210">
        <v>10144.0674</v>
      </c>
      <c r="X65" s="210">
        <v>10104.932799999999</v>
      </c>
      <c r="Y65" s="224">
        <v>11476.377999999999</v>
      </c>
      <c r="Z65" s="225"/>
      <c r="AA65" s="225"/>
      <c r="AB65" s="248" t="s">
        <v>99</v>
      </c>
      <c r="AC65" s="248"/>
      <c r="AD65" s="248"/>
      <c r="AE65" s="248"/>
      <c r="AF65" s="248"/>
      <c r="AG65" s="248"/>
      <c r="AH65" s="248"/>
      <c r="AI65" s="248"/>
    </row>
    <row r="66" spans="1:38" ht="12.75">
      <c r="A66" s="211" t="s">
        <v>60</v>
      </c>
      <c r="B66" s="210">
        <v>3105.2</v>
      </c>
      <c r="C66" s="210">
        <v>2944.203</v>
      </c>
      <c r="D66" s="210">
        <v>3011.5</v>
      </c>
      <c r="E66" s="226">
        <v>3155.9</v>
      </c>
      <c r="F66" s="210">
        <v>1912.8</v>
      </c>
      <c r="G66" s="210">
        <v>1687.734</v>
      </c>
      <c r="H66" s="210">
        <v>1834.6</v>
      </c>
      <c r="I66" s="226">
        <v>1843.6</v>
      </c>
      <c r="J66" s="210">
        <v>2</v>
      </c>
      <c r="K66" s="210">
        <v>2.381</v>
      </c>
      <c r="L66" s="210">
        <v>2.6</v>
      </c>
      <c r="M66" s="226">
        <v>3</v>
      </c>
      <c r="N66" s="210">
        <v>373.4</v>
      </c>
      <c r="O66" s="210">
        <v>339.658</v>
      </c>
      <c r="P66" s="210">
        <v>363.6</v>
      </c>
      <c r="Q66" s="226">
        <v>390.8</v>
      </c>
      <c r="R66" s="210">
        <v>745.9</v>
      </c>
      <c r="S66" s="210">
        <v>859.692</v>
      </c>
      <c r="T66" s="210">
        <v>733.6</v>
      </c>
      <c r="U66" s="226">
        <v>837.6</v>
      </c>
      <c r="V66" s="210">
        <v>43.8</v>
      </c>
      <c r="W66" s="210">
        <v>29.542</v>
      </c>
      <c r="X66" s="210">
        <v>41.6</v>
      </c>
      <c r="Y66" s="226">
        <v>43.1</v>
      </c>
      <c r="Z66" s="227"/>
      <c r="AA66" s="227"/>
      <c r="AB66" s="228">
        <v>2007</v>
      </c>
      <c r="AC66" s="228" t="s">
        <v>100</v>
      </c>
      <c r="AD66" s="228" t="s">
        <v>101</v>
      </c>
      <c r="AE66" s="229">
        <v>2010</v>
      </c>
      <c r="AF66" s="223">
        <v>2011</v>
      </c>
      <c r="AG66" s="223">
        <v>2012</v>
      </c>
      <c r="AH66" s="223">
        <v>2013</v>
      </c>
      <c r="AK66" s="212"/>
      <c r="AL66" s="211"/>
    </row>
    <row r="67" spans="1:38" ht="12.75">
      <c r="A67" s="211" t="s">
        <v>61</v>
      </c>
      <c r="B67" s="210">
        <v>6877.619</v>
      </c>
      <c r="C67" s="210">
        <v>8284.806</v>
      </c>
      <c r="D67" s="210">
        <v>6595.49348</v>
      </c>
      <c r="E67" s="230">
        <v>7512.61</v>
      </c>
      <c r="F67" s="210">
        <v>4161.553</v>
      </c>
      <c r="G67" s="210">
        <v>4913.048</v>
      </c>
      <c r="H67" s="210">
        <v>3518.89595</v>
      </c>
      <c r="I67" s="230">
        <v>4700.7</v>
      </c>
      <c r="J67" s="210">
        <v>118.233</v>
      </c>
      <c r="K67" s="210">
        <v>118.611</v>
      </c>
      <c r="L67" s="210">
        <v>148.07838</v>
      </c>
      <c r="M67" s="230">
        <v>177.09</v>
      </c>
      <c r="N67" s="210">
        <v>1584.456</v>
      </c>
      <c r="O67" s="210">
        <v>1813.679</v>
      </c>
      <c r="P67" s="210">
        <v>1616.46686</v>
      </c>
      <c r="Q67" s="230">
        <v>1593.76</v>
      </c>
      <c r="R67" s="210">
        <v>692.589</v>
      </c>
      <c r="S67" s="210">
        <v>1063.736</v>
      </c>
      <c r="T67" s="210">
        <v>928.14738</v>
      </c>
      <c r="U67" s="230">
        <v>675.38</v>
      </c>
      <c r="V67" s="210">
        <v>171.2</v>
      </c>
      <c r="W67" s="210">
        <v>196.918</v>
      </c>
      <c r="X67" s="210">
        <v>190.37</v>
      </c>
      <c r="Y67" s="230">
        <v>214.21</v>
      </c>
      <c r="Z67" s="227"/>
      <c r="AA67" s="227"/>
      <c r="AB67" s="231">
        <v>261546.9</v>
      </c>
      <c r="AC67" s="232">
        <v>316801</v>
      </c>
      <c r="AD67" s="231">
        <v>297937.4</v>
      </c>
      <c r="AE67" s="227">
        <v>282851.2978</v>
      </c>
      <c r="AF67" s="227">
        <v>290219.4579</v>
      </c>
      <c r="AG67" s="227">
        <v>282139.65948</v>
      </c>
      <c r="AH67" s="233">
        <v>305479.8908</v>
      </c>
      <c r="AK67" s="212"/>
      <c r="AL67" s="211"/>
    </row>
    <row r="68" spans="1:37" ht="12.75">
      <c r="A68" s="211" t="s">
        <v>62</v>
      </c>
      <c r="B68" s="210">
        <v>8747.7</v>
      </c>
      <c r="C68" s="210">
        <v>8793.5</v>
      </c>
      <c r="D68" s="210">
        <v>9460.4</v>
      </c>
      <c r="E68" s="230">
        <v>9050.7</v>
      </c>
      <c r="F68" s="210">
        <v>5059.9</v>
      </c>
      <c r="G68" s="210">
        <v>4831.4</v>
      </c>
      <c r="H68" s="210">
        <v>4525.1</v>
      </c>
      <c r="I68" s="230">
        <v>4145.2</v>
      </c>
      <c r="J68" s="210">
        <v>254.7</v>
      </c>
      <c r="K68" s="210">
        <v>294.3</v>
      </c>
      <c r="L68" s="210">
        <v>384.4</v>
      </c>
      <c r="M68" s="230">
        <v>526.8</v>
      </c>
      <c r="N68" s="210">
        <v>2981.3</v>
      </c>
      <c r="O68" s="210">
        <v>3249.8</v>
      </c>
      <c r="P68" s="210">
        <v>4058.7</v>
      </c>
      <c r="Q68" s="230">
        <v>3949.9</v>
      </c>
      <c r="R68" s="210">
        <v>45.7</v>
      </c>
      <c r="S68" s="210">
        <v>55.3</v>
      </c>
      <c r="T68" s="210">
        <v>75.1</v>
      </c>
      <c r="U68" s="230">
        <v>75.7</v>
      </c>
      <c r="V68" s="210">
        <v>177.4</v>
      </c>
      <c r="W68" s="210">
        <v>138</v>
      </c>
      <c r="X68" s="210">
        <v>114.6</v>
      </c>
      <c r="Y68" s="230">
        <v>74.4</v>
      </c>
      <c r="Z68" s="227"/>
      <c r="AA68" s="227"/>
      <c r="AB68" s="227"/>
      <c r="AC68" s="227">
        <f>AH67-AC67</f>
        <v>-11321.109200000006</v>
      </c>
      <c r="AD68" s="210"/>
      <c r="AE68" s="210"/>
      <c r="AF68" s="210"/>
      <c r="AH68" s="210">
        <f>AH67-AG67</f>
        <v>23340.23132000002</v>
      </c>
      <c r="AK68" s="234"/>
    </row>
    <row r="69" spans="1:37" ht="12.75">
      <c r="A69" s="211" t="s">
        <v>63</v>
      </c>
      <c r="B69" s="210">
        <v>44038.739</v>
      </c>
      <c r="C69" s="210">
        <v>41920.4</v>
      </c>
      <c r="D69" s="210">
        <v>45396.6</v>
      </c>
      <c r="E69" s="235">
        <v>47757.2</v>
      </c>
      <c r="F69" s="210">
        <v>23671.208</v>
      </c>
      <c r="G69" s="210">
        <v>22710.2</v>
      </c>
      <c r="H69" s="210">
        <v>22351.8</v>
      </c>
      <c r="I69" s="230">
        <v>24966.4</v>
      </c>
      <c r="J69" s="210">
        <v>2900.438</v>
      </c>
      <c r="K69" s="210">
        <v>2520.9</v>
      </c>
      <c r="L69" s="210">
        <v>3878.4</v>
      </c>
      <c r="M69" s="230">
        <v>4689.1</v>
      </c>
      <c r="N69" s="210">
        <v>10326.918</v>
      </c>
      <c r="O69" s="210">
        <v>8733.8</v>
      </c>
      <c r="P69" s="210">
        <v>10391.3</v>
      </c>
      <c r="Q69" s="230">
        <v>10343.6</v>
      </c>
      <c r="R69" s="210">
        <v>4211.501</v>
      </c>
      <c r="S69" s="210">
        <v>5183.6</v>
      </c>
      <c r="T69" s="210">
        <v>5514.7</v>
      </c>
      <c r="U69" s="230">
        <v>4387.3</v>
      </c>
      <c r="V69" s="210">
        <v>2156.963</v>
      </c>
      <c r="W69" s="210">
        <v>2004.3</v>
      </c>
      <c r="X69" s="210">
        <v>2294.8</v>
      </c>
      <c r="Y69" s="230">
        <v>2609</v>
      </c>
      <c r="Z69" s="227"/>
      <c r="AA69" s="227"/>
      <c r="AB69" s="227"/>
      <c r="AC69" s="227">
        <f>AC68/1000</f>
        <v>-11.321109200000006</v>
      </c>
      <c r="AD69" s="210"/>
      <c r="AE69" s="210"/>
      <c r="AF69" s="210"/>
      <c r="AH69" s="211">
        <f>AH68/1000</f>
        <v>23.340231320000022</v>
      </c>
      <c r="AK69" s="234"/>
    </row>
    <row r="70" spans="1:37" ht="12.75">
      <c r="A70" s="211" t="s">
        <v>64</v>
      </c>
      <c r="B70" s="210">
        <v>678.4</v>
      </c>
      <c r="C70" s="210">
        <v>771.6</v>
      </c>
      <c r="D70" s="210">
        <v>991.2</v>
      </c>
      <c r="E70" s="230">
        <v>876.2</v>
      </c>
      <c r="F70" s="210">
        <v>327.6</v>
      </c>
      <c r="G70" s="210">
        <v>360.2</v>
      </c>
      <c r="H70" s="210">
        <v>484.7</v>
      </c>
      <c r="I70" s="230">
        <v>406.3</v>
      </c>
      <c r="J70" s="210">
        <v>25</v>
      </c>
      <c r="K70" s="210">
        <v>31</v>
      </c>
      <c r="L70" s="210">
        <v>57.1</v>
      </c>
      <c r="M70" s="230">
        <v>21.7</v>
      </c>
      <c r="N70" s="210">
        <v>254.8</v>
      </c>
      <c r="O70" s="210">
        <v>295</v>
      </c>
      <c r="P70" s="210">
        <v>341.3</v>
      </c>
      <c r="Q70" s="230">
        <v>439</v>
      </c>
      <c r="R70" s="210">
        <v>0</v>
      </c>
      <c r="S70" s="210">
        <v>0</v>
      </c>
      <c r="T70" s="210">
        <v>0</v>
      </c>
      <c r="U70" s="230">
        <v>0</v>
      </c>
      <c r="V70" s="210">
        <v>9</v>
      </c>
      <c r="W70" s="210">
        <v>13.6</v>
      </c>
      <c r="X70" s="210">
        <v>24.8</v>
      </c>
      <c r="Y70" s="230">
        <v>8.8</v>
      </c>
      <c r="Z70" s="227"/>
      <c r="AA70" s="227"/>
      <c r="AC70" s="236">
        <f>(AH67-AC67)*100/AC67</f>
        <v>-3.573571169282927</v>
      </c>
      <c r="AD70" s="236"/>
      <c r="AE70" s="236"/>
      <c r="AF70" s="236"/>
      <c r="AG70" s="236"/>
      <c r="AK70" s="237"/>
    </row>
    <row r="71" spans="1:32" ht="12.75">
      <c r="A71" s="211" t="s">
        <v>65</v>
      </c>
      <c r="B71" s="210">
        <v>4098.44</v>
      </c>
      <c r="C71" s="210">
        <v>4670.44</v>
      </c>
      <c r="D71" s="210">
        <v>4284.21</v>
      </c>
      <c r="E71" s="230">
        <v>4546.73</v>
      </c>
      <c r="F71" s="210">
        <v>449.57</v>
      </c>
      <c r="G71" s="210">
        <v>464.93</v>
      </c>
      <c r="H71" s="210">
        <v>477.82</v>
      </c>
      <c r="I71" s="230">
        <v>470.4</v>
      </c>
      <c r="J71" s="210">
        <v>42.19</v>
      </c>
      <c r="K71" s="210">
        <v>36.64</v>
      </c>
      <c r="L71" s="210">
        <v>27.8</v>
      </c>
      <c r="M71" s="230">
        <v>33.07</v>
      </c>
      <c r="N71" s="210">
        <v>317.86</v>
      </c>
      <c r="O71" s="210">
        <v>328.18</v>
      </c>
      <c r="P71" s="210">
        <v>326.43</v>
      </c>
      <c r="Q71" s="230">
        <v>353.4</v>
      </c>
      <c r="R71" s="210">
        <v>1718.46</v>
      </c>
      <c r="S71" s="210">
        <v>2165.79</v>
      </c>
      <c r="T71" s="210">
        <v>2009.79</v>
      </c>
      <c r="U71" s="230">
        <v>2185</v>
      </c>
      <c r="V71" s="210">
        <v>9.63</v>
      </c>
      <c r="W71" s="210">
        <v>11.87</v>
      </c>
      <c r="X71" s="210">
        <v>12.05</v>
      </c>
      <c r="Y71" s="230">
        <v>10</v>
      </c>
      <c r="Z71" s="227"/>
      <c r="AA71" s="227"/>
      <c r="AC71" s="227"/>
      <c r="AD71" s="210"/>
      <c r="AE71" s="210"/>
      <c r="AF71" s="210"/>
    </row>
    <row r="72" spans="1:32" ht="12.75">
      <c r="A72" s="211" t="s">
        <v>66</v>
      </c>
      <c r="B72" s="210">
        <v>19869.148</v>
      </c>
      <c r="C72" s="210">
        <v>22094.521</v>
      </c>
      <c r="D72" s="210">
        <v>17543.117</v>
      </c>
      <c r="E72" s="230">
        <v>25148.679</v>
      </c>
      <c r="F72" s="210">
        <v>4941.328</v>
      </c>
      <c r="G72" s="210">
        <v>6876.65</v>
      </c>
      <c r="H72" s="210">
        <v>4690.334</v>
      </c>
      <c r="I72" s="230">
        <v>6693.897</v>
      </c>
      <c r="J72" s="210">
        <v>297.814</v>
      </c>
      <c r="K72" s="210">
        <v>362.081</v>
      </c>
      <c r="L72" s="210">
        <v>296.746</v>
      </c>
      <c r="M72" s="230">
        <v>382.457</v>
      </c>
      <c r="N72" s="210">
        <v>8154.392</v>
      </c>
      <c r="O72" s="210">
        <v>8287.073</v>
      </c>
      <c r="P72" s="210">
        <v>5956.345</v>
      </c>
      <c r="Q72" s="230">
        <v>10057.643</v>
      </c>
      <c r="R72" s="210">
        <v>3312.747</v>
      </c>
      <c r="S72" s="210">
        <v>4199.927</v>
      </c>
      <c r="T72" s="210">
        <v>4261.412</v>
      </c>
      <c r="U72" s="230">
        <v>4853.551</v>
      </c>
      <c r="V72" s="210">
        <v>144.991</v>
      </c>
      <c r="W72" s="210">
        <v>207.218</v>
      </c>
      <c r="X72" s="210">
        <v>217.311</v>
      </c>
      <c r="Y72" s="230">
        <v>393.66</v>
      </c>
      <c r="Z72" s="227"/>
      <c r="AA72" s="227"/>
      <c r="AB72" s="227"/>
      <c r="AC72" s="227"/>
      <c r="AD72" s="210"/>
      <c r="AE72" s="210"/>
      <c r="AF72" s="210"/>
    </row>
    <row r="73" spans="1:32" ht="12.75">
      <c r="A73" s="211" t="s">
        <v>67</v>
      </c>
      <c r="B73" s="210">
        <v>65505.6608</v>
      </c>
      <c r="C73" s="210">
        <v>63825.4849</v>
      </c>
      <c r="D73" s="210">
        <v>68457.75</v>
      </c>
      <c r="E73" s="235">
        <v>67339.6428</v>
      </c>
      <c r="F73" s="210">
        <v>35486.6403</v>
      </c>
      <c r="G73" s="210">
        <v>33970.2105</v>
      </c>
      <c r="H73" s="210">
        <v>35540.8314</v>
      </c>
      <c r="I73" s="230">
        <v>36836.7956</v>
      </c>
      <c r="J73" s="210">
        <v>152.4332</v>
      </c>
      <c r="K73" s="210">
        <v>124.4221</v>
      </c>
      <c r="L73" s="210">
        <v>160.3008</v>
      </c>
      <c r="M73" s="230">
        <v>142.8625</v>
      </c>
      <c r="N73" s="210">
        <v>10099.85</v>
      </c>
      <c r="O73" s="210">
        <v>8774.78</v>
      </c>
      <c r="P73" s="210">
        <v>11347.6988</v>
      </c>
      <c r="Q73" s="230">
        <v>10315.9448</v>
      </c>
      <c r="R73" s="210">
        <v>14134.9175</v>
      </c>
      <c r="S73" s="210">
        <v>15914.1212</v>
      </c>
      <c r="T73" s="210">
        <v>15614.1151</v>
      </c>
      <c r="U73" s="230">
        <v>15053.034</v>
      </c>
      <c r="V73" s="210">
        <v>2060.658</v>
      </c>
      <c r="W73" s="210">
        <v>1987.3654</v>
      </c>
      <c r="X73" s="210">
        <v>2301.2558</v>
      </c>
      <c r="Y73" s="230">
        <v>2047.814</v>
      </c>
      <c r="Z73" s="227"/>
      <c r="AA73" s="227"/>
      <c r="AB73" s="227"/>
      <c r="AC73" s="227"/>
      <c r="AD73" s="210"/>
      <c r="AE73" s="210"/>
      <c r="AF73" s="210"/>
    </row>
    <row r="74" spans="1:32" ht="12.75">
      <c r="A74" s="211" t="s">
        <v>68</v>
      </c>
      <c r="B74" s="210">
        <v>2040.315</v>
      </c>
      <c r="C74" s="210">
        <v>2509.422</v>
      </c>
      <c r="D74" s="210">
        <v>2125.18</v>
      </c>
      <c r="E74" s="230">
        <v>2345.8</v>
      </c>
      <c r="F74" s="210">
        <v>669.2</v>
      </c>
      <c r="G74" s="210">
        <v>929.2</v>
      </c>
      <c r="H74" s="210">
        <v>707.9</v>
      </c>
      <c r="I74" s="230">
        <v>533.9</v>
      </c>
      <c r="J74" s="210">
        <v>0</v>
      </c>
      <c r="K74" s="210">
        <v>0</v>
      </c>
      <c r="L74" s="210">
        <v>0</v>
      </c>
      <c r="M74" s="230">
        <v>0</v>
      </c>
      <c r="N74" s="210">
        <v>1223.1</v>
      </c>
      <c r="O74" s="210">
        <v>1412</v>
      </c>
      <c r="P74" s="210">
        <v>1260.77</v>
      </c>
      <c r="Q74" s="230">
        <v>1624.6</v>
      </c>
      <c r="R74" s="210">
        <v>0</v>
      </c>
      <c r="S74" s="210">
        <v>0</v>
      </c>
      <c r="T74" s="210">
        <v>0</v>
      </c>
      <c r="U74" s="230">
        <v>0</v>
      </c>
      <c r="V74" s="210">
        <v>0</v>
      </c>
      <c r="W74" s="210">
        <v>0</v>
      </c>
      <c r="X74" s="210">
        <v>0</v>
      </c>
      <c r="Y74" s="230">
        <v>0</v>
      </c>
      <c r="Z74" s="227"/>
      <c r="AA74" s="227"/>
      <c r="AB74" s="227"/>
      <c r="AC74" s="227"/>
      <c r="AD74" s="210"/>
      <c r="AE74" s="210"/>
      <c r="AF74" s="210"/>
    </row>
    <row r="75" spans="1:32" ht="12.75">
      <c r="A75" s="211" t="s">
        <v>69</v>
      </c>
      <c r="B75" s="210">
        <v>20960.33</v>
      </c>
      <c r="C75" s="210">
        <v>17923.474</v>
      </c>
      <c r="D75" s="210">
        <v>18958.755</v>
      </c>
      <c r="E75" s="230">
        <v>14932.73</v>
      </c>
      <c r="F75" s="210">
        <v>2952.8</v>
      </c>
      <c r="G75" s="210">
        <v>2828.878</v>
      </c>
      <c r="H75" s="210">
        <v>3494.178</v>
      </c>
      <c r="I75" s="230">
        <v>3241.263</v>
      </c>
      <c r="J75" s="210">
        <v>13.942</v>
      </c>
      <c r="K75" s="210">
        <v>14.381</v>
      </c>
      <c r="L75" s="210">
        <v>16.083</v>
      </c>
      <c r="M75" s="230">
        <v>43.01</v>
      </c>
      <c r="N75" s="210">
        <v>990.727</v>
      </c>
      <c r="O75" s="210">
        <v>900.081</v>
      </c>
      <c r="P75" s="210">
        <v>940.234</v>
      </c>
      <c r="Q75" s="230">
        <v>771.984</v>
      </c>
      <c r="R75" s="210">
        <v>8608.454</v>
      </c>
      <c r="S75" s="210">
        <v>9752.592</v>
      </c>
      <c r="T75" s="210">
        <v>7888.667</v>
      </c>
      <c r="U75" s="230">
        <v>6503.222</v>
      </c>
      <c r="V75" s="210">
        <v>0</v>
      </c>
      <c r="W75" s="210">
        <v>0</v>
      </c>
      <c r="X75" s="210">
        <v>0</v>
      </c>
      <c r="Y75" s="230">
        <v>0</v>
      </c>
      <c r="Z75" s="227"/>
      <c r="AA75" s="227"/>
      <c r="AB75" s="227"/>
      <c r="AC75" s="227"/>
      <c r="AD75" s="210"/>
      <c r="AE75" s="210"/>
      <c r="AF75" s="210"/>
    </row>
    <row r="76" spans="1:32" ht="12.75">
      <c r="A76" s="211" t="s">
        <v>70</v>
      </c>
      <c r="B76" s="210">
        <v>65.732</v>
      </c>
      <c r="C76" s="210">
        <v>70.195</v>
      </c>
      <c r="D76" s="210">
        <v>90.747</v>
      </c>
      <c r="E76" s="230">
        <v>89.85</v>
      </c>
      <c r="F76" s="210">
        <v>0</v>
      </c>
      <c r="G76" s="210">
        <v>0</v>
      </c>
      <c r="H76" s="210">
        <v>0</v>
      </c>
      <c r="I76" s="230">
        <v>17.599</v>
      </c>
      <c r="J76" s="210">
        <v>0</v>
      </c>
      <c r="K76" s="210">
        <v>0</v>
      </c>
      <c r="L76" s="210">
        <v>0</v>
      </c>
      <c r="M76" s="230">
        <v>0</v>
      </c>
      <c r="N76" s="210">
        <v>46.062</v>
      </c>
      <c r="O76" s="210">
        <v>45.716</v>
      </c>
      <c r="P76" s="210">
        <v>67.028</v>
      </c>
      <c r="Q76" s="230">
        <v>66.99</v>
      </c>
      <c r="R76" s="210">
        <v>0</v>
      </c>
      <c r="S76" s="210">
        <v>0</v>
      </c>
      <c r="T76" s="210">
        <v>0</v>
      </c>
      <c r="U76" s="230">
        <v>0</v>
      </c>
      <c r="V76" s="210">
        <v>0</v>
      </c>
      <c r="W76" s="210">
        <v>0</v>
      </c>
      <c r="X76" s="210">
        <v>0</v>
      </c>
      <c r="Y76" s="230">
        <v>0</v>
      </c>
      <c r="Z76" s="227"/>
      <c r="AA76" s="227"/>
      <c r="AB76" s="227"/>
      <c r="AC76" s="227"/>
      <c r="AD76" s="210"/>
      <c r="AE76" s="210"/>
      <c r="AF76" s="210"/>
    </row>
    <row r="77" spans="1:32" ht="12.75">
      <c r="A77" s="211" t="s">
        <v>71</v>
      </c>
      <c r="B77" s="210">
        <v>1435.5</v>
      </c>
      <c r="C77" s="210">
        <v>1412</v>
      </c>
      <c r="D77" s="210">
        <v>2124.5</v>
      </c>
      <c r="E77" s="230">
        <v>1948.7</v>
      </c>
      <c r="F77" s="210">
        <v>989.4</v>
      </c>
      <c r="G77" s="210">
        <v>939.5</v>
      </c>
      <c r="H77" s="210">
        <v>1539.8</v>
      </c>
      <c r="I77" s="230">
        <v>1435</v>
      </c>
      <c r="J77" s="210">
        <v>70.2</v>
      </c>
      <c r="K77" s="210">
        <v>64</v>
      </c>
      <c r="L77" s="210">
        <v>124.2</v>
      </c>
      <c r="M77" s="230">
        <v>75.6</v>
      </c>
      <c r="N77" s="210">
        <v>228.4</v>
      </c>
      <c r="O77" s="210">
        <v>236.7</v>
      </c>
      <c r="P77" s="210">
        <v>248.6</v>
      </c>
      <c r="Q77" s="230">
        <v>232.6</v>
      </c>
      <c r="R77" s="210">
        <v>0</v>
      </c>
      <c r="S77" s="210">
        <v>0</v>
      </c>
      <c r="T77" s="210">
        <v>0</v>
      </c>
      <c r="U77" s="230">
        <v>0</v>
      </c>
      <c r="V77" s="210">
        <v>26.4</v>
      </c>
      <c r="W77" s="210">
        <v>21.4</v>
      </c>
      <c r="X77" s="210">
        <v>48.8</v>
      </c>
      <c r="Y77" s="230">
        <v>36.6</v>
      </c>
      <c r="Z77" s="227"/>
      <c r="AA77" s="227"/>
      <c r="AB77" s="227"/>
      <c r="AC77" s="227"/>
      <c r="AD77" s="210"/>
      <c r="AE77" s="210"/>
      <c r="AF77" s="210"/>
    </row>
    <row r="78" spans="1:32" ht="12.75">
      <c r="A78" s="211" t="s">
        <v>72</v>
      </c>
      <c r="B78" s="210">
        <v>2796.7</v>
      </c>
      <c r="C78" s="210">
        <v>3225.9</v>
      </c>
      <c r="D78" s="210">
        <v>4656.6</v>
      </c>
      <c r="E78" s="230">
        <v>4459.3</v>
      </c>
      <c r="F78" s="210">
        <v>1710.4</v>
      </c>
      <c r="G78" s="210">
        <v>1869.3</v>
      </c>
      <c r="H78" s="210">
        <v>2998.9</v>
      </c>
      <c r="I78" s="230">
        <v>2862.3</v>
      </c>
      <c r="J78" s="210">
        <v>87</v>
      </c>
      <c r="K78" s="210">
        <v>85</v>
      </c>
      <c r="L78" s="210">
        <v>156.6</v>
      </c>
      <c r="M78" s="230">
        <v>95.8</v>
      </c>
      <c r="N78" s="210">
        <v>550</v>
      </c>
      <c r="O78" s="210">
        <v>759.8</v>
      </c>
      <c r="P78" s="210">
        <v>741.9</v>
      </c>
      <c r="Q78" s="230">
        <v>681.8</v>
      </c>
      <c r="R78" s="210">
        <v>47.5</v>
      </c>
      <c r="S78" s="210">
        <v>71.9</v>
      </c>
      <c r="T78" s="210">
        <v>78.8</v>
      </c>
      <c r="U78" s="230">
        <v>120.7</v>
      </c>
      <c r="V78" s="210">
        <v>258.4</v>
      </c>
      <c r="W78" s="210">
        <v>237</v>
      </c>
      <c r="X78" s="210">
        <v>434.8</v>
      </c>
      <c r="Y78" s="230">
        <v>451.1</v>
      </c>
      <c r="Z78" s="227"/>
      <c r="AA78" s="227"/>
      <c r="AB78" s="227"/>
      <c r="AC78" s="227"/>
      <c r="AD78" s="210"/>
      <c r="AE78" s="210"/>
      <c r="AF78" s="210"/>
    </row>
    <row r="79" spans="1:32" ht="12.75">
      <c r="A79" s="211" t="s">
        <v>73</v>
      </c>
      <c r="B79" s="210">
        <v>166.185</v>
      </c>
      <c r="C79" s="210">
        <v>149.59</v>
      </c>
      <c r="D79" s="210">
        <v>153.427</v>
      </c>
      <c r="E79" s="230">
        <v>173.299</v>
      </c>
      <c r="F79" s="210">
        <v>83.474</v>
      </c>
      <c r="G79" s="210">
        <v>76.839</v>
      </c>
      <c r="H79" s="210">
        <v>79.197</v>
      </c>
      <c r="I79" s="230">
        <v>91.056</v>
      </c>
      <c r="J79" s="210">
        <v>5.556</v>
      </c>
      <c r="K79" s="210">
        <v>4.72</v>
      </c>
      <c r="L79" s="210">
        <v>5.65</v>
      </c>
      <c r="M79" s="230">
        <v>5.378</v>
      </c>
      <c r="N79" s="210">
        <v>43.003</v>
      </c>
      <c r="O79" s="210">
        <v>38.452</v>
      </c>
      <c r="P79" s="210">
        <v>37.895</v>
      </c>
      <c r="Q79" s="230">
        <v>42.485</v>
      </c>
      <c r="R79" s="210">
        <v>3.116</v>
      </c>
      <c r="S79" s="210">
        <v>2.334</v>
      </c>
      <c r="T79" s="210">
        <v>1.618</v>
      </c>
      <c r="U79" s="230">
        <v>2.173</v>
      </c>
      <c r="V79" s="210">
        <v>25.523</v>
      </c>
      <c r="W79" s="210">
        <v>22.298</v>
      </c>
      <c r="X79" s="210">
        <v>23.422</v>
      </c>
      <c r="Y79" s="230">
        <v>25.746</v>
      </c>
      <c r="Z79" s="227"/>
      <c r="AA79" s="227"/>
      <c r="AB79" s="227"/>
      <c r="AC79" s="227"/>
      <c r="AD79" s="210"/>
      <c r="AE79" s="210"/>
      <c r="AF79" s="210"/>
    </row>
    <row r="80" spans="1:32" ht="12.75">
      <c r="A80" s="211" t="s">
        <v>74</v>
      </c>
      <c r="B80" s="210">
        <v>12261.996</v>
      </c>
      <c r="C80" s="210">
        <v>13678.212</v>
      </c>
      <c r="D80" s="210">
        <v>10372.736</v>
      </c>
      <c r="E80" s="230">
        <v>13621.086</v>
      </c>
      <c r="F80" s="210">
        <v>3701.028</v>
      </c>
      <c r="G80" s="210">
        <v>4056.731</v>
      </c>
      <c r="H80" s="210">
        <v>3965.358</v>
      </c>
      <c r="I80" s="230">
        <v>5031.574</v>
      </c>
      <c r="J80" s="210">
        <v>78.229</v>
      </c>
      <c r="K80" s="210">
        <v>75.61</v>
      </c>
      <c r="L80" s="210">
        <v>78.839</v>
      </c>
      <c r="M80" s="230">
        <v>106.142</v>
      </c>
      <c r="N80" s="210">
        <v>943.817</v>
      </c>
      <c r="O80" s="210">
        <v>987.644</v>
      </c>
      <c r="P80" s="210">
        <v>996.114</v>
      </c>
      <c r="Q80" s="230">
        <v>1071.114</v>
      </c>
      <c r="R80" s="210">
        <v>6984.872</v>
      </c>
      <c r="S80" s="210">
        <v>7992.443</v>
      </c>
      <c r="T80" s="210">
        <v>4762.707</v>
      </c>
      <c r="U80" s="230">
        <v>6724.778</v>
      </c>
      <c r="V80" s="210">
        <v>366.823</v>
      </c>
      <c r="W80" s="210">
        <v>345.731</v>
      </c>
      <c r="X80" s="210">
        <v>345.092</v>
      </c>
      <c r="Y80" s="230">
        <v>458.53</v>
      </c>
      <c r="Z80" s="227"/>
      <c r="AA80" s="227"/>
      <c r="AB80" s="227"/>
      <c r="AC80" s="227"/>
      <c r="AD80" s="210"/>
      <c r="AE80" s="210"/>
      <c r="AF80" s="210"/>
    </row>
    <row r="81" spans="1:32" ht="12.75">
      <c r="A81" s="211" t="s">
        <v>75</v>
      </c>
      <c r="B81" s="210">
        <v>0</v>
      </c>
      <c r="C81" s="210">
        <v>0</v>
      </c>
      <c r="D81" s="210">
        <v>0</v>
      </c>
      <c r="E81" s="230">
        <v>0</v>
      </c>
      <c r="F81" s="210">
        <v>0</v>
      </c>
      <c r="G81" s="210">
        <v>0</v>
      </c>
      <c r="H81" s="210">
        <v>0</v>
      </c>
      <c r="I81" s="230">
        <v>0</v>
      </c>
      <c r="J81" s="210">
        <v>0</v>
      </c>
      <c r="K81" s="210">
        <v>0</v>
      </c>
      <c r="L81" s="210">
        <v>0</v>
      </c>
      <c r="M81" s="230">
        <v>0</v>
      </c>
      <c r="N81" s="210">
        <v>0</v>
      </c>
      <c r="O81" s="210">
        <v>0</v>
      </c>
      <c r="P81" s="210">
        <v>0</v>
      </c>
      <c r="Q81" s="230">
        <v>0</v>
      </c>
      <c r="R81" s="210">
        <v>0</v>
      </c>
      <c r="S81" s="210">
        <v>0</v>
      </c>
      <c r="T81" s="210">
        <v>0</v>
      </c>
      <c r="U81" s="230">
        <v>0</v>
      </c>
      <c r="V81" s="210">
        <v>0</v>
      </c>
      <c r="W81" s="210">
        <v>0</v>
      </c>
      <c r="X81" s="210">
        <v>0</v>
      </c>
      <c r="Y81" s="230">
        <v>0</v>
      </c>
      <c r="Z81" s="227"/>
      <c r="AA81" s="227"/>
      <c r="AB81" s="227"/>
      <c r="AC81" s="227"/>
      <c r="AD81" s="210"/>
      <c r="AE81" s="210"/>
      <c r="AF81" s="210"/>
    </row>
    <row r="82" spans="1:32" ht="12.75">
      <c r="A82" s="211" t="s">
        <v>76</v>
      </c>
      <c r="B82" s="210">
        <v>1887.953</v>
      </c>
      <c r="C82" s="210">
        <v>1685</v>
      </c>
      <c r="D82" s="210">
        <v>1826</v>
      </c>
      <c r="E82" s="230">
        <v>1823</v>
      </c>
      <c r="F82" s="210">
        <v>1369.553</v>
      </c>
      <c r="G82" s="210">
        <v>1175</v>
      </c>
      <c r="H82" s="210">
        <v>1302</v>
      </c>
      <c r="I82" s="230">
        <v>1335</v>
      </c>
      <c r="J82" s="210">
        <v>10.242</v>
      </c>
      <c r="K82" s="210">
        <v>6</v>
      </c>
      <c r="L82" s="210">
        <v>9</v>
      </c>
      <c r="M82" s="230">
        <v>7</v>
      </c>
      <c r="N82" s="210">
        <v>204.444</v>
      </c>
      <c r="O82" s="210">
        <v>205</v>
      </c>
      <c r="P82" s="210">
        <v>206</v>
      </c>
      <c r="Q82" s="230">
        <v>208</v>
      </c>
      <c r="R82" s="210">
        <v>281.703</v>
      </c>
      <c r="S82" s="210">
        <v>279</v>
      </c>
      <c r="T82" s="210">
        <v>254</v>
      </c>
      <c r="U82" s="230">
        <v>253</v>
      </c>
      <c r="V82" s="210">
        <v>14.164</v>
      </c>
      <c r="W82" s="210">
        <v>10</v>
      </c>
      <c r="X82" s="210">
        <v>12</v>
      </c>
      <c r="Y82" s="230">
        <v>10</v>
      </c>
      <c r="Z82" s="227"/>
      <c r="AA82" s="227"/>
      <c r="AB82" s="227"/>
      <c r="AC82" s="227"/>
      <c r="AD82" s="210"/>
      <c r="AE82" s="210"/>
      <c r="AF82" s="210"/>
    </row>
    <row r="83" spans="1:32" ht="12.75">
      <c r="A83" s="211" t="s">
        <v>77</v>
      </c>
      <c r="B83" s="210">
        <v>4817.872</v>
      </c>
      <c r="C83" s="210">
        <v>5704.266</v>
      </c>
      <c r="D83" s="210">
        <v>4875.879</v>
      </c>
      <c r="E83" s="230">
        <v>4590.148</v>
      </c>
      <c r="F83" s="210">
        <v>1439.071</v>
      </c>
      <c r="G83" s="210">
        <v>1703.838</v>
      </c>
      <c r="H83" s="210">
        <v>1231.816</v>
      </c>
      <c r="I83" s="230">
        <v>1534.57</v>
      </c>
      <c r="J83" s="210">
        <v>173.618</v>
      </c>
      <c r="K83" s="210">
        <v>217.113</v>
      </c>
      <c r="L83" s="210">
        <v>218.849</v>
      </c>
      <c r="M83" s="230">
        <v>248.924</v>
      </c>
      <c r="N83" s="210">
        <v>777.961</v>
      </c>
      <c r="O83" s="210">
        <v>859.375</v>
      </c>
      <c r="P83" s="210">
        <v>662.466</v>
      </c>
      <c r="Q83" s="230">
        <v>734.051</v>
      </c>
      <c r="R83" s="210">
        <v>1955.989</v>
      </c>
      <c r="S83" s="210">
        <v>2453.133</v>
      </c>
      <c r="T83" s="210">
        <v>2351.37</v>
      </c>
      <c r="U83" s="230">
        <v>1639.019</v>
      </c>
      <c r="V83" s="210">
        <v>230.519</v>
      </c>
      <c r="W83" s="210">
        <v>228.073</v>
      </c>
      <c r="X83" s="210">
        <v>220.103</v>
      </c>
      <c r="Y83" s="230">
        <v>224.141</v>
      </c>
      <c r="Z83" s="227"/>
      <c r="AA83" s="227"/>
      <c r="AB83" s="227"/>
      <c r="AC83" s="227"/>
      <c r="AD83" s="210"/>
      <c r="AE83" s="210"/>
      <c r="AF83" s="210"/>
    </row>
    <row r="84" spans="1:32" ht="12.75">
      <c r="A84" s="211" t="s">
        <v>78</v>
      </c>
      <c r="B84" s="210">
        <v>27228.1</v>
      </c>
      <c r="C84" s="210">
        <v>26767.4</v>
      </c>
      <c r="D84" s="210">
        <v>28543.8</v>
      </c>
      <c r="E84" s="235">
        <v>28376.8</v>
      </c>
      <c r="F84" s="210">
        <v>9408.1</v>
      </c>
      <c r="G84" s="210">
        <v>9339.2</v>
      </c>
      <c r="H84" s="210">
        <v>8607.6</v>
      </c>
      <c r="I84" s="230">
        <v>9469.5</v>
      </c>
      <c r="J84" s="210">
        <v>3182.4</v>
      </c>
      <c r="K84" s="210">
        <v>2860.4</v>
      </c>
      <c r="L84" s="210">
        <v>3162.6</v>
      </c>
      <c r="M84" s="230">
        <v>3790.3</v>
      </c>
      <c r="N84" s="210">
        <v>3397.2</v>
      </c>
      <c r="O84" s="210">
        <v>3325.9</v>
      </c>
      <c r="P84" s="210">
        <v>4180.2</v>
      </c>
      <c r="Q84" s="230">
        <v>2920.4</v>
      </c>
      <c r="R84" s="210">
        <v>1994.4</v>
      </c>
      <c r="S84" s="210">
        <v>2392.1</v>
      </c>
      <c r="T84" s="210">
        <v>3995.9</v>
      </c>
      <c r="U84" s="230">
        <v>4041.9</v>
      </c>
      <c r="V84" s="210">
        <v>4575.8</v>
      </c>
      <c r="W84" s="210">
        <v>4235.3</v>
      </c>
      <c r="X84" s="210">
        <v>3349.2</v>
      </c>
      <c r="Y84" s="230">
        <v>4284.2</v>
      </c>
      <c r="Z84" s="227"/>
      <c r="AA84" s="227"/>
      <c r="AB84" s="227"/>
      <c r="AC84" s="227"/>
      <c r="AD84" s="210"/>
      <c r="AE84" s="210"/>
      <c r="AF84" s="210"/>
    </row>
    <row r="85" spans="1:32" ht="12.75">
      <c r="A85" s="211" t="s">
        <v>79</v>
      </c>
      <c r="B85" s="210">
        <v>1019.204</v>
      </c>
      <c r="C85" s="210">
        <v>1156.49</v>
      </c>
      <c r="D85" s="210">
        <v>1178.143</v>
      </c>
      <c r="E85" s="230">
        <v>1221.047</v>
      </c>
      <c r="F85" s="210">
        <v>66.962</v>
      </c>
      <c r="G85" s="210">
        <v>47.096</v>
      </c>
      <c r="H85" s="210">
        <v>54.722</v>
      </c>
      <c r="I85" s="230">
        <v>85.015</v>
      </c>
      <c r="J85" s="210">
        <v>17.553</v>
      </c>
      <c r="K85" s="210">
        <v>18.388</v>
      </c>
      <c r="L85" s="210">
        <v>14.784</v>
      </c>
      <c r="M85" s="230">
        <v>19.958</v>
      </c>
      <c r="N85" s="210">
        <v>30.62</v>
      </c>
      <c r="O85" s="210">
        <v>21</v>
      </c>
      <c r="P85" s="210">
        <v>21</v>
      </c>
      <c r="Q85" s="230">
        <v>29.61</v>
      </c>
      <c r="R85" s="210">
        <v>626.222</v>
      </c>
      <c r="S85" s="210">
        <v>810.267</v>
      </c>
      <c r="T85" s="210">
        <v>848.665</v>
      </c>
      <c r="U85" s="230">
        <v>848.889</v>
      </c>
      <c r="V85" s="210">
        <v>25.871</v>
      </c>
      <c r="W85" s="210">
        <v>23.492</v>
      </c>
      <c r="X85" s="210">
        <v>17.019</v>
      </c>
      <c r="Y85" s="230">
        <v>32.336</v>
      </c>
      <c r="Z85" s="227"/>
      <c r="AA85" s="227"/>
      <c r="AB85" s="227"/>
      <c r="AC85" s="227"/>
      <c r="AD85" s="210"/>
      <c r="AE85" s="210"/>
      <c r="AF85" s="210"/>
    </row>
    <row r="86" spans="1:32" ht="12.75">
      <c r="A86" s="211" t="s">
        <v>80</v>
      </c>
      <c r="B86" s="210">
        <v>568.85</v>
      </c>
      <c r="C86" s="210">
        <v>607.8</v>
      </c>
      <c r="D86" s="210">
        <v>576.41</v>
      </c>
      <c r="E86" s="230">
        <v>467.677</v>
      </c>
      <c r="F86" s="210">
        <v>153.48</v>
      </c>
      <c r="G86" s="210">
        <v>153.58</v>
      </c>
      <c r="H86" s="210">
        <v>188.07</v>
      </c>
      <c r="I86" s="230">
        <v>138.892</v>
      </c>
      <c r="J86" s="210">
        <v>2.68</v>
      </c>
      <c r="K86" s="210">
        <v>2.84</v>
      </c>
      <c r="L86" s="210">
        <v>3.42</v>
      </c>
      <c r="M86" s="230">
        <v>4.857</v>
      </c>
      <c r="N86" s="210">
        <v>80.12</v>
      </c>
      <c r="O86" s="210">
        <v>79.39</v>
      </c>
      <c r="P86" s="210">
        <v>84.73</v>
      </c>
      <c r="Q86" s="230">
        <v>68.775</v>
      </c>
      <c r="R86" s="210">
        <v>311.12</v>
      </c>
      <c r="S86" s="210">
        <v>349.03</v>
      </c>
      <c r="T86" s="210">
        <v>277.36</v>
      </c>
      <c r="U86" s="230">
        <v>237.174</v>
      </c>
      <c r="V86" s="210">
        <v>14.07</v>
      </c>
      <c r="W86" s="210">
        <v>14.77</v>
      </c>
      <c r="X86" s="210">
        <v>15.92</v>
      </c>
      <c r="Y86" s="230">
        <v>12.435</v>
      </c>
      <c r="Z86" s="227"/>
      <c r="AA86" s="227"/>
      <c r="AB86" s="227"/>
      <c r="AC86" s="227"/>
      <c r="AD86" s="210"/>
      <c r="AE86" s="210"/>
      <c r="AF86" s="210"/>
    </row>
    <row r="87" spans="1:32" ht="12.75">
      <c r="A87" s="211" t="s">
        <v>81</v>
      </c>
      <c r="B87" s="210">
        <v>2571.24</v>
      </c>
      <c r="C87" s="210">
        <v>3714.1</v>
      </c>
      <c r="D87" s="210">
        <v>3035.81</v>
      </c>
      <c r="E87" s="230">
        <v>3358.7</v>
      </c>
      <c r="F87" s="210">
        <v>1111.88</v>
      </c>
      <c r="G87" s="210">
        <v>1578.7</v>
      </c>
      <c r="H87" s="210">
        <v>1246.69</v>
      </c>
      <c r="I87" s="230">
        <v>1574.3</v>
      </c>
      <c r="J87" s="210">
        <v>35.47</v>
      </c>
      <c r="K87" s="210">
        <v>41.2</v>
      </c>
      <c r="L87" s="210">
        <v>49.4</v>
      </c>
      <c r="M87" s="230">
        <v>82.7</v>
      </c>
      <c r="N87" s="210">
        <v>361.39</v>
      </c>
      <c r="O87" s="210">
        <v>525</v>
      </c>
      <c r="P87" s="210">
        <v>470.48</v>
      </c>
      <c r="Q87" s="230">
        <v>445.5</v>
      </c>
      <c r="R87" s="210">
        <v>921.31</v>
      </c>
      <c r="S87" s="210">
        <v>1444.4</v>
      </c>
      <c r="T87" s="210">
        <v>1170.35</v>
      </c>
      <c r="U87" s="230">
        <v>1133.6</v>
      </c>
      <c r="V87" s="210">
        <v>24.75</v>
      </c>
      <c r="W87" s="210">
        <v>33.4</v>
      </c>
      <c r="X87" s="210">
        <v>33.64</v>
      </c>
      <c r="Y87" s="230">
        <v>37.7</v>
      </c>
      <c r="Z87" s="227"/>
      <c r="AA87" s="227"/>
      <c r="AB87" s="227"/>
      <c r="AC87" s="227"/>
      <c r="AD87" s="210"/>
      <c r="AE87" s="210"/>
      <c r="AF87" s="210"/>
    </row>
    <row r="88" spans="1:32" ht="12.75">
      <c r="A88" s="211" t="s">
        <v>82</v>
      </c>
      <c r="B88" s="210">
        <v>2989.3</v>
      </c>
      <c r="C88" s="210">
        <v>3667.8</v>
      </c>
      <c r="D88" s="210">
        <v>3686.5</v>
      </c>
      <c r="E88" s="230">
        <v>4148.2</v>
      </c>
      <c r="F88" s="210">
        <v>724.4</v>
      </c>
      <c r="G88" s="210">
        <v>974.8</v>
      </c>
      <c r="H88" s="210">
        <v>908.5</v>
      </c>
      <c r="I88" s="230">
        <v>887.8</v>
      </c>
      <c r="J88" s="210">
        <v>68.5</v>
      </c>
      <c r="K88" s="210">
        <v>78.4</v>
      </c>
      <c r="L88" s="210">
        <v>65.8</v>
      </c>
      <c r="M88" s="230">
        <v>27</v>
      </c>
      <c r="N88" s="210">
        <v>1340.2</v>
      </c>
      <c r="O88" s="210">
        <v>1514.3</v>
      </c>
      <c r="P88" s="210">
        <v>1577.5</v>
      </c>
      <c r="Q88" s="230">
        <v>1941.3</v>
      </c>
      <c r="R88" s="210">
        <v>0</v>
      </c>
      <c r="S88" s="210">
        <v>0</v>
      </c>
      <c r="T88" s="210">
        <v>0</v>
      </c>
      <c r="U88" s="230">
        <v>0</v>
      </c>
      <c r="V88" s="210">
        <v>0</v>
      </c>
      <c r="W88" s="210">
        <v>0</v>
      </c>
      <c r="X88" s="210">
        <v>0</v>
      </c>
      <c r="Y88" s="230">
        <v>0</v>
      </c>
      <c r="Z88" s="227"/>
      <c r="AA88" s="227"/>
      <c r="AB88" s="227"/>
      <c r="AC88" s="227"/>
      <c r="AD88" s="210"/>
      <c r="AE88" s="210"/>
      <c r="AF88" s="210"/>
    </row>
    <row r="89" spans="1:32" ht="12.75">
      <c r="A89" s="211" t="s">
        <v>83</v>
      </c>
      <c r="B89" s="210">
        <v>4287</v>
      </c>
      <c r="C89" s="210">
        <v>4646.4</v>
      </c>
      <c r="D89" s="210">
        <v>5070.6</v>
      </c>
      <c r="E89" s="230">
        <v>4994.2</v>
      </c>
      <c r="F89" s="210">
        <v>2143</v>
      </c>
      <c r="G89" s="210">
        <v>2226.7</v>
      </c>
      <c r="H89" s="210">
        <v>2289.3</v>
      </c>
      <c r="I89" s="230">
        <v>1867.3</v>
      </c>
      <c r="J89" s="210">
        <v>117.6</v>
      </c>
      <c r="K89" s="210">
        <v>126.5</v>
      </c>
      <c r="L89" s="210">
        <v>139.9</v>
      </c>
      <c r="M89" s="230">
        <v>141.7</v>
      </c>
      <c r="N89" s="210">
        <v>1232.3</v>
      </c>
      <c r="O89" s="210">
        <v>1409.1</v>
      </c>
      <c r="P89" s="210">
        <v>1701.7</v>
      </c>
      <c r="Q89" s="230">
        <v>1936.9</v>
      </c>
      <c r="R89" s="210">
        <v>7.5</v>
      </c>
      <c r="S89" s="210">
        <v>16</v>
      </c>
      <c r="T89" s="210">
        <v>14.6</v>
      </c>
      <c r="U89" s="230">
        <v>10.6</v>
      </c>
      <c r="V89" s="210">
        <v>158.7</v>
      </c>
      <c r="W89" s="210">
        <v>107.2</v>
      </c>
      <c r="X89" s="210">
        <v>140.4</v>
      </c>
      <c r="Y89" s="230">
        <v>112.3</v>
      </c>
      <c r="Z89" s="227"/>
      <c r="AA89" s="227"/>
      <c r="AB89" s="227"/>
      <c r="AC89" s="227"/>
      <c r="AD89" s="210"/>
      <c r="AE89" s="210"/>
      <c r="AF89" s="210"/>
    </row>
    <row r="90" spans="1:32" ht="12.75">
      <c r="A90" s="211" t="s">
        <v>84</v>
      </c>
      <c r="B90" s="210">
        <v>20946</v>
      </c>
      <c r="C90" s="210">
        <v>21485</v>
      </c>
      <c r="D90" s="210">
        <v>19515</v>
      </c>
      <c r="E90" s="230">
        <v>20057</v>
      </c>
      <c r="F90" s="210">
        <v>14878</v>
      </c>
      <c r="G90" s="210">
        <v>15257</v>
      </c>
      <c r="H90" s="210">
        <v>13261</v>
      </c>
      <c r="I90" s="230">
        <v>11921</v>
      </c>
      <c r="J90" s="210">
        <v>38</v>
      </c>
      <c r="K90" s="210">
        <v>37</v>
      </c>
      <c r="L90" s="210">
        <v>33</v>
      </c>
      <c r="M90" s="230">
        <v>35</v>
      </c>
      <c r="N90" s="210">
        <v>5252</v>
      </c>
      <c r="O90" s="210">
        <v>5494</v>
      </c>
      <c r="P90" s="210">
        <v>5522</v>
      </c>
      <c r="Q90" s="230">
        <v>7092</v>
      </c>
      <c r="R90" s="210">
        <v>0</v>
      </c>
      <c r="S90" s="210">
        <v>0</v>
      </c>
      <c r="T90" s="210">
        <v>0</v>
      </c>
      <c r="U90" s="230">
        <v>0</v>
      </c>
      <c r="V90" s="210">
        <v>70</v>
      </c>
      <c r="W90" s="210">
        <v>60</v>
      </c>
      <c r="X90" s="210">
        <v>49</v>
      </c>
      <c r="Y90" s="230">
        <v>45</v>
      </c>
      <c r="Z90" s="227"/>
      <c r="AA90" s="227"/>
      <c r="AC90" s="227"/>
      <c r="AD90" s="210"/>
      <c r="AE90" s="210"/>
      <c r="AF90" s="210"/>
    </row>
    <row r="91" spans="1:32" ht="12.75">
      <c r="A91" s="211" t="s">
        <v>85</v>
      </c>
      <c r="B91" s="210">
        <v>7136.41</v>
      </c>
      <c r="C91" s="210">
        <v>7520.4</v>
      </c>
      <c r="D91" s="210">
        <v>6988</v>
      </c>
      <c r="E91" s="230">
        <v>9006.1</v>
      </c>
      <c r="F91" s="210">
        <v>3999.29</v>
      </c>
      <c r="G91" s="210">
        <v>4305.178</v>
      </c>
      <c r="H91" s="210">
        <v>4404.9</v>
      </c>
      <c r="I91" s="230">
        <v>5379</v>
      </c>
      <c r="J91" s="210">
        <v>17.51</v>
      </c>
      <c r="K91" s="210">
        <v>19.84</v>
      </c>
      <c r="L91" s="210">
        <v>22</v>
      </c>
      <c r="M91" s="230">
        <v>28.2</v>
      </c>
      <c r="N91" s="210">
        <v>833.27</v>
      </c>
      <c r="O91" s="210">
        <v>707.022</v>
      </c>
      <c r="P91" s="210">
        <v>661.9</v>
      </c>
      <c r="Q91" s="230">
        <v>717.9</v>
      </c>
      <c r="R91" s="210">
        <v>2047.41</v>
      </c>
      <c r="S91" s="210">
        <v>2209.204</v>
      </c>
      <c r="T91" s="210">
        <v>1717.8</v>
      </c>
      <c r="U91" s="230">
        <v>2699.6</v>
      </c>
      <c r="V91" s="210">
        <v>29.44</v>
      </c>
      <c r="W91" s="210">
        <v>26.522</v>
      </c>
      <c r="X91" s="210">
        <v>26.5</v>
      </c>
      <c r="Y91" s="230">
        <v>38.7</v>
      </c>
      <c r="Z91" s="227"/>
      <c r="AA91" s="227"/>
      <c r="AC91" s="227"/>
      <c r="AD91" s="210"/>
      <c r="AE91" s="210"/>
      <c r="AF91" s="210"/>
    </row>
    <row r="92" spans="1:32" ht="12.75" customHeight="1">
      <c r="A92" s="211" t="s">
        <v>86</v>
      </c>
      <c r="B92" s="210">
        <v>16751.704</v>
      </c>
      <c r="C92" s="210">
        <v>20991.054</v>
      </c>
      <c r="D92" s="210">
        <v>12621.302</v>
      </c>
      <c r="E92" s="230">
        <v>21357.815</v>
      </c>
      <c r="F92" s="210">
        <v>5706.352</v>
      </c>
      <c r="G92" s="210">
        <v>7182.244</v>
      </c>
      <c r="H92" s="210">
        <v>5095.642</v>
      </c>
      <c r="I92" s="230">
        <v>7451.458</v>
      </c>
      <c r="J92" s="210">
        <v>35.338</v>
      </c>
      <c r="K92" s="210">
        <v>28.818</v>
      </c>
      <c r="L92" s="210">
        <v>18.573</v>
      </c>
      <c r="M92" s="230">
        <v>25.836</v>
      </c>
      <c r="N92" s="210">
        <v>1294.474</v>
      </c>
      <c r="O92" s="210">
        <v>1453.701</v>
      </c>
      <c r="P92" s="210">
        <v>971.278</v>
      </c>
      <c r="Q92" s="230">
        <v>1651.619</v>
      </c>
      <c r="R92" s="210">
        <v>9156.222</v>
      </c>
      <c r="S92" s="210">
        <v>11671.85</v>
      </c>
      <c r="T92" s="210">
        <v>5949.347</v>
      </c>
      <c r="U92" s="230">
        <v>11434.946</v>
      </c>
      <c r="V92" s="210">
        <v>128.625</v>
      </c>
      <c r="W92" s="210">
        <v>154.919</v>
      </c>
      <c r="X92" s="210">
        <v>137.894</v>
      </c>
      <c r="Y92" s="230">
        <v>266.034</v>
      </c>
      <c r="Z92" s="227"/>
      <c r="AA92" s="227"/>
      <c r="AC92" s="227"/>
      <c r="AD92" s="210"/>
      <c r="AE92" s="210"/>
      <c r="AF92" s="210"/>
    </row>
    <row r="93" spans="1:32" ht="12.75" customHeight="1">
      <c r="A93" s="211" t="s">
        <v>87</v>
      </c>
      <c r="B93" s="210">
        <v>3007.18</v>
      </c>
      <c r="C93" s="210">
        <v>2827.497</v>
      </c>
      <c r="D93" s="210">
        <v>2686.545</v>
      </c>
      <c r="E93" s="238">
        <v>3120.777</v>
      </c>
      <c r="F93" s="210">
        <v>674.693</v>
      </c>
      <c r="G93" s="210">
        <v>770.224</v>
      </c>
      <c r="H93" s="210">
        <v>993.636</v>
      </c>
      <c r="I93" s="238">
        <v>927.698</v>
      </c>
      <c r="J93" s="210">
        <v>2.507</v>
      </c>
      <c r="K93" s="210">
        <v>2.949</v>
      </c>
      <c r="L93" s="210">
        <v>2.426</v>
      </c>
      <c r="M93" s="238">
        <v>2.874</v>
      </c>
      <c r="N93" s="210">
        <v>172.359</v>
      </c>
      <c r="O93" s="210">
        <v>193.961</v>
      </c>
      <c r="P93" s="210">
        <v>235.778</v>
      </c>
      <c r="Q93" s="238">
        <v>178.422</v>
      </c>
      <c r="R93" s="210">
        <v>2067.815</v>
      </c>
      <c r="S93" s="210">
        <v>1733.664</v>
      </c>
      <c r="T93" s="210">
        <v>1297.59</v>
      </c>
      <c r="U93" s="238">
        <v>1914</v>
      </c>
      <c r="V93" s="210">
        <v>33.563</v>
      </c>
      <c r="W93" s="210">
        <v>35.149</v>
      </c>
      <c r="X93" s="210">
        <v>54.356</v>
      </c>
      <c r="Y93" s="238">
        <v>40.572</v>
      </c>
      <c r="Z93" s="227"/>
      <c r="AA93" s="227"/>
      <c r="AB93" s="227"/>
      <c r="AC93" s="227"/>
      <c r="AD93" s="210"/>
      <c r="AE93" s="210"/>
      <c r="AF93" s="210"/>
    </row>
    <row r="94" spans="2:32" ht="12.75" customHeight="1">
      <c r="B94" s="210"/>
      <c r="C94" s="210"/>
      <c r="D94" s="210"/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210"/>
      <c r="Y94" s="210"/>
      <c r="Z94" s="210"/>
      <c r="AA94" s="210"/>
      <c r="AB94" s="210"/>
      <c r="AC94" s="210"/>
      <c r="AD94" s="210"/>
      <c r="AE94" s="210"/>
      <c r="AF94" s="210"/>
    </row>
    <row r="95" spans="2:32" ht="12.75">
      <c r="B95" s="210"/>
      <c r="C95" s="210"/>
      <c r="D95" s="210"/>
      <c r="E95" s="210">
        <f>E92-D92</f>
        <v>8736.512999999999</v>
      </c>
      <c r="F95" s="210"/>
      <c r="G95" s="210"/>
      <c r="H95" s="210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</row>
    <row r="96" spans="1:32" ht="12.75">
      <c r="A96" s="211" t="s">
        <v>46</v>
      </c>
      <c r="B96" s="210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0"/>
    </row>
    <row r="97" spans="1:32" ht="12.75">
      <c r="A97" s="211" t="s">
        <v>88</v>
      </c>
      <c r="B97" s="210"/>
      <c r="C97" s="210">
        <v>9.6</v>
      </c>
      <c r="D97" s="210">
        <v>16.2</v>
      </c>
      <c r="E97" s="210"/>
      <c r="F97" s="210"/>
      <c r="G97" s="210">
        <v>0.1</v>
      </c>
      <c r="H97" s="210">
        <v>0</v>
      </c>
      <c r="I97" s="210"/>
      <c r="J97" s="210">
        <v>0</v>
      </c>
      <c r="K97" s="210">
        <v>0</v>
      </c>
      <c r="L97" s="210">
        <v>0</v>
      </c>
      <c r="M97" s="210">
        <v>0</v>
      </c>
      <c r="N97" s="210"/>
      <c r="O97" s="210">
        <v>9.1</v>
      </c>
      <c r="P97" s="210">
        <v>16.2</v>
      </c>
      <c r="Q97" s="210"/>
      <c r="R97" s="210">
        <v>0</v>
      </c>
      <c r="S97" s="210">
        <v>0</v>
      </c>
      <c r="T97" s="210">
        <v>0</v>
      </c>
      <c r="U97" s="210">
        <v>0</v>
      </c>
      <c r="V97" s="210">
        <v>0</v>
      </c>
      <c r="W97" s="210">
        <v>0</v>
      </c>
      <c r="X97" s="210">
        <v>0</v>
      </c>
      <c r="Y97" s="210">
        <v>0</v>
      </c>
      <c r="Z97" s="210"/>
      <c r="AA97" s="210"/>
      <c r="AB97" s="210"/>
      <c r="AC97" s="210"/>
      <c r="AD97" s="210"/>
      <c r="AE97" s="210"/>
      <c r="AF97" s="210"/>
    </row>
    <row r="98" spans="1:32" ht="12.75">
      <c r="A98" s="211" t="s">
        <v>89</v>
      </c>
      <c r="B98" s="210">
        <v>923.585</v>
      </c>
      <c r="C98" s="210">
        <v>972.376</v>
      </c>
      <c r="D98" s="210">
        <v>921.692</v>
      </c>
      <c r="E98" s="210"/>
      <c r="F98" s="210">
        <v>523.882</v>
      </c>
      <c r="G98" s="210">
        <v>552.965</v>
      </c>
      <c r="H98" s="210">
        <v>512.16</v>
      </c>
      <c r="I98" s="210">
        <v>481.643</v>
      </c>
      <c r="J98" s="210">
        <v>13.843</v>
      </c>
      <c r="K98" s="210">
        <v>12.919</v>
      </c>
      <c r="L98" s="210">
        <v>10.662</v>
      </c>
      <c r="M98" s="210">
        <v>11.148</v>
      </c>
      <c r="N98" s="210">
        <v>174.113</v>
      </c>
      <c r="O98" s="210">
        <v>183.363</v>
      </c>
      <c r="P98" s="210">
        <v>185.131</v>
      </c>
      <c r="Q98" s="210">
        <v>170.535</v>
      </c>
      <c r="R98" s="210">
        <v>143.502</v>
      </c>
      <c r="S98" s="210">
        <v>151.29</v>
      </c>
      <c r="T98" s="210">
        <v>148.96</v>
      </c>
      <c r="U98" s="210">
        <v>146.087</v>
      </c>
      <c r="V98" s="210">
        <v>58.332</v>
      </c>
      <c r="W98" s="210">
        <v>62.044</v>
      </c>
      <c r="X98" s="210">
        <v>55.296</v>
      </c>
      <c r="Y98" s="210">
        <v>53.757</v>
      </c>
      <c r="Z98" s="210"/>
      <c r="AA98" s="210"/>
      <c r="AB98" s="210"/>
      <c r="AC98" s="210"/>
      <c r="AD98" s="210"/>
      <c r="AE98" s="210"/>
      <c r="AF98" s="210"/>
    </row>
    <row r="99" spans="1:37" ht="12.75">
      <c r="A99" s="211" t="s">
        <v>90</v>
      </c>
      <c r="B99" s="210">
        <v>1206</v>
      </c>
      <c r="C99" s="210">
        <v>1027</v>
      </c>
      <c r="D99" s="210">
        <v>1070</v>
      </c>
      <c r="E99" s="210"/>
      <c r="F99" s="210">
        <v>331</v>
      </c>
      <c r="G99" s="210">
        <v>285</v>
      </c>
      <c r="H99" s="210">
        <v>235</v>
      </c>
      <c r="I99" s="210"/>
      <c r="J99" s="210">
        <v>34</v>
      </c>
      <c r="K99" s="210">
        <v>16</v>
      </c>
      <c r="L99" s="210">
        <v>5</v>
      </c>
      <c r="M99" s="210"/>
      <c r="N99" s="210">
        <v>541</v>
      </c>
      <c r="O99" s="210">
        <v>495</v>
      </c>
      <c r="P99" s="210">
        <v>550</v>
      </c>
      <c r="Q99" s="210"/>
      <c r="R99" s="210"/>
      <c r="S99" s="210"/>
      <c r="T99" s="210"/>
      <c r="U99" s="210"/>
      <c r="V99" s="210"/>
      <c r="W99" s="210"/>
      <c r="X99" s="210"/>
      <c r="Y99" s="210"/>
      <c r="Z99" s="210"/>
      <c r="AA99" s="210"/>
      <c r="AB99" s="210"/>
      <c r="AC99" s="210"/>
      <c r="AD99" s="210"/>
      <c r="AF99" s="210"/>
      <c r="AK99" s="239"/>
    </row>
    <row r="100" spans="1:32" ht="12.75">
      <c r="A100" s="211" t="s">
        <v>91</v>
      </c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F100" s="240"/>
    </row>
    <row r="101" spans="1:37" ht="12.75">
      <c r="A101" s="211" t="s">
        <v>92</v>
      </c>
      <c r="B101" s="210"/>
      <c r="C101" s="210">
        <v>701.2</v>
      </c>
      <c r="D101" s="210">
        <v>697.4</v>
      </c>
      <c r="E101" s="210"/>
      <c r="F101" s="210">
        <v>294.9</v>
      </c>
      <c r="G101" s="210">
        <v>292.8</v>
      </c>
      <c r="H101" s="210">
        <v>300</v>
      </c>
      <c r="I101" s="210"/>
      <c r="J101" s="210">
        <v>2.3</v>
      </c>
      <c r="K101" s="210">
        <v>3.4</v>
      </c>
      <c r="L101" s="210">
        <v>3.4</v>
      </c>
      <c r="M101" s="210"/>
      <c r="N101" s="210">
        <v>7.3</v>
      </c>
      <c r="O101" s="210">
        <v>8.7</v>
      </c>
      <c r="P101" s="210">
        <v>7</v>
      </c>
      <c r="Q101" s="210"/>
      <c r="R101" s="210">
        <v>362</v>
      </c>
      <c r="S101" s="210">
        <v>366.4</v>
      </c>
      <c r="T101" s="210">
        <v>360</v>
      </c>
      <c r="U101" s="210"/>
      <c r="V101" s="210"/>
      <c r="W101" s="210"/>
      <c r="X101" s="210"/>
      <c r="Y101" s="210"/>
      <c r="Z101" s="210"/>
      <c r="AA101" s="210"/>
      <c r="AB101" s="210"/>
      <c r="AC101" s="210"/>
      <c r="AD101" s="210"/>
      <c r="AF101" s="210"/>
      <c r="AK101" s="210"/>
    </row>
    <row r="102" spans="1:40" ht="12.75">
      <c r="A102" s="211" t="s">
        <v>93</v>
      </c>
      <c r="B102" s="210">
        <v>1104</v>
      </c>
      <c r="C102" s="210">
        <v>1118.67</v>
      </c>
      <c r="D102" s="210">
        <v>906</v>
      </c>
      <c r="E102" s="210">
        <v>1223.9</v>
      </c>
      <c r="F102" s="210">
        <v>145.4</v>
      </c>
      <c r="G102" s="210">
        <v>210</v>
      </c>
      <c r="H102" s="210">
        <v>225</v>
      </c>
      <c r="I102" s="210">
        <v>265.152</v>
      </c>
      <c r="J102" s="210">
        <v>7.4</v>
      </c>
      <c r="K102" s="210">
        <v>9.66</v>
      </c>
      <c r="L102" s="210">
        <v>11</v>
      </c>
      <c r="M102" s="210">
        <v>12.063</v>
      </c>
      <c r="N102" s="210">
        <v>50.2</v>
      </c>
      <c r="O102" s="210">
        <v>65.66</v>
      </c>
      <c r="P102" s="210">
        <v>65</v>
      </c>
      <c r="Q102" s="210">
        <v>70.844</v>
      </c>
      <c r="R102" s="210">
        <v>853.4</v>
      </c>
      <c r="S102" s="210">
        <v>764.11</v>
      </c>
      <c r="T102" s="210">
        <v>539</v>
      </c>
      <c r="U102" s="210">
        <v>798.5</v>
      </c>
      <c r="V102" s="210">
        <v>27.8</v>
      </c>
      <c r="W102" s="210">
        <v>40.87</v>
      </c>
      <c r="X102" s="210">
        <v>39</v>
      </c>
      <c r="Y102" s="210">
        <v>46.843</v>
      </c>
      <c r="Z102" s="210"/>
      <c r="AA102" s="210"/>
      <c r="AB102" s="210"/>
      <c r="AC102" s="210"/>
      <c r="AD102" s="210"/>
      <c r="AE102" s="210"/>
      <c r="AF102" s="210"/>
      <c r="AM102" s="210"/>
      <c r="AN102" s="210"/>
    </row>
    <row r="103" spans="1:40" ht="12.75">
      <c r="A103" s="211" t="s">
        <v>94</v>
      </c>
      <c r="B103" s="210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210"/>
      <c r="AA103" s="210"/>
      <c r="AB103" s="210"/>
      <c r="AC103" s="210"/>
      <c r="AD103" s="210"/>
      <c r="AE103" s="210"/>
      <c r="AF103" s="210"/>
      <c r="AM103" s="210"/>
      <c r="AN103" s="210"/>
    </row>
    <row r="104" spans="1:40" ht="12.75">
      <c r="A104" s="211" t="s">
        <v>95</v>
      </c>
      <c r="B104" s="210"/>
      <c r="C104" s="210"/>
      <c r="D104" s="210"/>
      <c r="E104" s="210"/>
      <c r="F104" s="210"/>
      <c r="G104" s="210"/>
      <c r="H104" s="210"/>
      <c r="I104" s="210"/>
      <c r="J104" s="210"/>
      <c r="K104" s="210"/>
      <c r="L104" s="210">
        <v>0</v>
      </c>
      <c r="M104" s="210"/>
      <c r="N104" s="210"/>
      <c r="O104" s="210"/>
      <c r="P104" s="210"/>
      <c r="Q104" s="210"/>
      <c r="R104" s="210"/>
      <c r="S104" s="210"/>
      <c r="T104" s="210"/>
      <c r="U104" s="210"/>
      <c r="V104" s="210"/>
      <c r="W104" s="210"/>
      <c r="X104" s="210">
        <v>0</v>
      </c>
      <c r="Y104" s="210"/>
      <c r="Z104" s="210"/>
      <c r="AA104" s="210"/>
      <c r="AB104" s="210"/>
      <c r="AC104" s="210"/>
      <c r="AD104" s="210"/>
      <c r="AE104" s="210"/>
      <c r="AF104" s="210"/>
      <c r="AM104" s="210"/>
      <c r="AN104" s="210"/>
    </row>
    <row r="105" spans="1:40" ht="12.75">
      <c r="A105" s="211" t="s">
        <v>96</v>
      </c>
      <c r="B105" s="210">
        <v>430.5</v>
      </c>
      <c r="C105" s="210">
        <v>435</v>
      </c>
      <c r="D105" s="210">
        <v>441.8</v>
      </c>
      <c r="E105" s="210"/>
      <c r="F105" s="210">
        <v>294.5</v>
      </c>
      <c r="G105" s="210">
        <v>300.2</v>
      </c>
      <c r="H105" s="210">
        <v>345</v>
      </c>
      <c r="I105" s="210"/>
      <c r="J105" s="210">
        <v>1.4</v>
      </c>
      <c r="K105" s="210">
        <v>1.5</v>
      </c>
      <c r="L105" s="210">
        <v>0.7</v>
      </c>
      <c r="M105" s="210"/>
      <c r="N105" s="210">
        <v>3.6</v>
      </c>
      <c r="O105" s="210">
        <v>2.6</v>
      </c>
      <c r="P105" s="210">
        <v>4.8</v>
      </c>
      <c r="Q105" s="210"/>
      <c r="R105" s="210">
        <v>120.5</v>
      </c>
      <c r="S105" s="210">
        <v>119.7</v>
      </c>
      <c r="T105" s="210">
        <v>86.3</v>
      </c>
      <c r="U105" s="210"/>
      <c r="V105" s="210"/>
      <c r="W105" s="210"/>
      <c r="X105" s="210"/>
      <c r="Y105" s="210"/>
      <c r="Z105" s="210"/>
      <c r="AA105" s="210"/>
      <c r="AC105" s="210"/>
      <c r="AD105" s="210"/>
      <c r="AE105" s="210"/>
      <c r="AF105" s="210"/>
      <c r="AM105" s="210"/>
      <c r="AN105" s="210"/>
    </row>
    <row r="106" spans="1:40" ht="12.75">
      <c r="A106" s="211" t="s">
        <v>97</v>
      </c>
      <c r="B106" s="210">
        <v>537.14</v>
      </c>
      <c r="C106" s="210">
        <v>397.042</v>
      </c>
      <c r="D106" s="210">
        <v>459.715</v>
      </c>
      <c r="E106" s="210"/>
      <c r="F106" s="210">
        <v>243.137</v>
      </c>
      <c r="G106" s="210">
        <v>259.922</v>
      </c>
      <c r="H106" s="210">
        <v>214.963</v>
      </c>
      <c r="I106" s="210">
        <v>257.471</v>
      </c>
      <c r="J106" s="210">
        <v>8.712</v>
      </c>
      <c r="K106" s="210">
        <v>8.727</v>
      </c>
      <c r="L106" s="210">
        <v>7.288</v>
      </c>
      <c r="M106" s="210">
        <v>8.905</v>
      </c>
      <c r="N106" s="210">
        <v>126.787</v>
      </c>
      <c r="O106" s="210">
        <v>124.024</v>
      </c>
      <c r="P106" s="210">
        <v>90.384</v>
      </c>
      <c r="Q106" s="210">
        <v>125.119</v>
      </c>
      <c r="R106" s="210">
        <v>131.934</v>
      </c>
      <c r="S106" s="210"/>
      <c r="T106" s="210">
        <v>118.821</v>
      </c>
      <c r="U106" s="210">
        <v>138.453</v>
      </c>
      <c r="V106" s="210"/>
      <c r="W106" s="210"/>
      <c r="X106" s="210"/>
      <c r="Y106" s="210"/>
      <c r="Z106" s="210"/>
      <c r="AA106" s="210"/>
      <c r="AC106" s="210"/>
      <c r="AD106" s="210"/>
      <c r="AE106" s="210"/>
      <c r="AF106" s="210"/>
      <c r="AM106" s="210"/>
      <c r="AN106" s="210"/>
    </row>
    <row r="107" spans="1:40" ht="12.75">
      <c r="A107" s="211" t="s">
        <v>98</v>
      </c>
      <c r="B107" s="210">
        <v>32773</v>
      </c>
      <c r="C107" s="210">
        <v>35202</v>
      </c>
      <c r="D107" s="210">
        <v>33025</v>
      </c>
      <c r="E107" s="210">
        <v>37129.4</v>
      </c>
      <c r="F107" s="210">
        <v>16232</v>
      </c>
      <c r="G107" s="210">
        <v>17957</v>
      </c>
      <c r="H107" s="210">
        <v>16807</v>
      </c>
      <c r="I107" s="210">
        <v>17989</v>
      </c>
      <c r="J107" s="210">
        <v>367</v>
      </c>
      <c r="K107" s="210">
        <v>366</v>
      </c>
      <c r="L107" s="210">
        <v>371</v>
      </c>
      <c r="M107" s="210">
        <v>366</v>
      </c>
      <c r="N107" s="210">
        <v>7250</v>
      </c>
      <c r="O107" s="210">
        <v>7600</v>
      </c>
      <c r="P107" s="210">
        <v>7100</v>
      </c>
      <c r="Q107" s="210">
        <v>7900</v>
      </c>
      <c r="R107" s="210">
        <v>4310</v>
      </c>
      <c r="S107" s="210">
        <v>4200</v>
      </c>
      <c r="T107" s="210">
        <v>4600</v>
      </c>
      <c r="U107" s="210">
        <v>5900</v>
      </c>
      <c r="V107" s="210">
        <v>93</v>
      </c>
      <c r="W107" s="210">
        <v>104</v>
      </c>
      <c r="X107" s="210">
        <v>105</v>
      </c>
      <c r="Y107" s="210">
        <v>118</v>
      </c>
      <c r="Z107" s="210"/>
      <c r="AA107" s="210"/>
      <c r="AB107" s="210"/>
      <c r="AC107" s="210"/>
      <c r="AD107" s="210"/>
      <c r="AE107" s="210"/>
      <c r="AF107" s="210"/>
      <c r="AM107" s="210"/>
      <c r="AN107" s="210"/>
    </row>
  </sheetData>
  <mergeCells count="1">
    <mergeCell ref="AB65:AI6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N137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9.140625" style="1" customWidth="1"/>
    <col min="2" max="2" width="21.421875" style="1" customWidth="1"/>
    <col min="3" max="8" width="12.57421875" style="1" customWidth="1"/>
    <col min="9" max="37" width="9.140625" style="1" customWidth="1"/>
    <col min="38" max="38" width="7.57421875" style="18" customWidth="1"/>
    <col min="39" max="39" width="10.7109375" style="1" customWidth="1"/>
    <col min="40" max="44" width="9.28125" style="1" customWidth="1"/>
    <col min="45" max="16384" width="9.140625" style="1" customWidth="1"/>
  </cols>
  <sheetData>
    <row r="3" spans="2:8" ht="12.75">
      <c r="B3" s="209" t="s">
        <v>242</v>
      </c>
      <c r="C3" s="11"/>
      <c r="D3" s="11"/>
      <c r="E3" s="71"/>
      <c r="F3" s="71"/>
      <c r="G3" s="71"/>
      <c r="H3" s="71"/>
    </row>
    <row r="4" spans="2:8" ht="12.75">
      <c r="B4" s="28" t="s">
        <v>196</v>
      </c>
      <c r="C4" s="71"/>
      <c r="D4" s="71"/>
      <c r="E4" s="2"/>
      <c r="F4" s="2"/>
      <c r="G4" s="2"/>
      <c r="H4" s="2"/>
    </row>
    <row r="6" spans="2:8" ht="12.75">
      <c r="B6" s="250"/>
      <c r="C6" s="252" t="s">
        <v>235</v>
      </c>
      <c r="D6" s="254" t="s">
        <v>105</v>
      </c>
      <c r="E6" s="256" t="s">
        <v>106</v>
      </c>
      <c r="F6" s="256" t="s">
        <v>104</v>
      </c>
      <c r="G6" s="256" t="s">
        <v>236</v>
      </c>
      <c r="H6" s="256" t="s">
        <v>107</v>
      </c>
    </row>
    <row r="7" spans="2:8" ht="12.75">
      <c r="B7" s="251"/>
      <c r="C7" s="253"/>
      <c r="D7" s="255"/>
      <c r="E7" s="257"/>
      <c r="F7" s="257"/>
      <c r="G7" s="257"/>
      <c r="H7" s="257"/>
    </row>
    <row r="8" spans="2:8" ht="12.75">
      <c r="B8" s="251"/>
      <c r="C8" s="253"/>
      <c r="D8" s="255"/>
      <c r="E8" s="257"/>
      <c r="F8" s="257"/>
      <c r="G8" s="257"/>
      <c r="H8" s="257"/>
    </row>
    <row r="9" spans="2:12" ht="12.75">
      <c r="B9" s="57" t="s">
        <v>102</v>
      </c>
      <c r="C9" s="112">
        <f>ROUND(E95,0)</f>
        <v>305480</v>
      </c>
      <c r="D9" s="112">
        <f>ROUND(I95,0)</f>
        <v>135848</v>
      </c>
      <c r="E9" s="118">
        <f>ROUND(M95,0)</f>
        <v>10716</v>
      </c>
      <c r="F9" s="119">
        <f>ROUND(Q95,0)</f>
        <v>59860</v>
      </c>
      <c r="G9" s="118">
        <f>ROUND(U95,0)</f>
        <v>65631</v>
      </c>
      <c r="H9" s="118">
        <f>ROUND(Y95,0)</f>
        <v>11476</v>
      </c>
      <c r="I9" s="11"/>
      <c r="L9" s="208"/>
    </row>
    <row r="10" spans="2:12" ht="12.75">
      <c r="B10" s="243" t="s">
        <v>169</v>
      </c>
      <c r="C10" s="113">
        <f>ROUND(E96,0)</f>
        <v>3156</v>
      </c>
      <c r="D10" s="113">
        <f>ROUND(I96,0)</f>
        <v>1844</v>
      </c>
      <c r="E10" s="120">
        <f>ROUND(M96,0)</f>
        <v>3</v>
      </c>
      <c r="F10" s="120">
        <f>ROUND(Q96,0)</f>
        <v>391</v>
      </c>
      <c r="G10" s="120">
        <f>ROUND(U96,0)</f>
        <v>838</v>
      </c>
      <c r="H10" s="121">
        <f>ROUND(Y96,0)</f>
        <v>43</v>
      </c>
      <c r="L10" s="208"/>
    </row>
    <row r="11" spans="2:12" ht="12.75">
      <c r="B11" s="244" t="s">
        <v>168</v>
      </c>
      <c r="C11" s="114">
        <f>ROUND(E121,0)</f>
        <v>9006</v>
      </c>
      <c r="D11" s="114">
        <f>ROUND(I121,0)</f>
        <v>5379</v>
      </c>
      <c r="E11" s="122">
        <f>ROUND(M121,0)</f>
        <v>28</v>
      </c>
      <c r="F11" s="122">
        <f>ROUND(Q121,0)</f>
        <v>718</v>
      </c>
      <c r="G11" s="122">
        <f>ROUND(U121,0)</f>
        <v>2700</v>
      </c>
      <c r="H11" s="122">
        <f>ROUND(Y121,0)</f>
        <v>39</v>
      </c>
      <c r="L11" s="208"/>
    </row>
    <row r="12" spans="2:12" ht="12.75">
      <c r="B12" s="244" t="s">
        <v>167</v>
      </c>
      <c r="C12" s="114">
        <f>ROUND(E97,0)</f>
        <v>7513</v>
      </c>
      <c r="D12" s="114">
        <f>ROUND(I97,0)</f>
        <v>4701</v>
      </c>
      <c r="E12" s="122">
        <f>ROUND(M97,0)</f>
        <v>177</v>
      </c>
      <c r="F12" s="122">
        <f>ROUND(Q97,0)</f>
        <v>1594</v>
      </c>
      <c r="G12" s="122">
        <f>ROUND(U97,0)</f>
        <v>675</v>
      </c>
      <c r="H12" s="122">
        <f>ROUND(Y97,0)</f>
        <v>214</v>
      </c>
      <c r="L12" s="208"/>
    </row>
    <row r="13" spans="2:12" ht="12.75">
      <c r="B13" s="244" t="s">
        <v>166</v>
      </c>
      <c r="C13" s="114">
        <f>ROUND(E98,0)</f>
        <v>9051</v>
      </c>
      <c r="D13" s="114">
        <f>ROUND(I98,0)</f>
        <v>4145</v>
      </c>
      <c r="E13" s="122">
        <f>ROUND(M98,0)</f>
        <v>527</v>
      </c>
      <c r="F13" s="122">
        <f>ROUND(Q98,0)</f>
        <v>3950</v>
      </c>
      <c r="G13" s="122">
        <f>ROUND(U98,0)</f>
        <v>76</v>
      </c>
      <c r="H13" s="122">
        <f>ROUND(Y98,0)</f>
        <v>74</v>
      </c>
      <c r="L13" s="208"/>
    </row>
    <row r="14" spans="2:12" ht="12.75">
      <c r="B14" s="244" t="s">
        <v>230</v>
      </c>
      <c r="C14" s="114">
        <f>ROUND(E99,0)</f>
        <v>47757</v>
      </c>
      <c r="D14" s="114">
        <f>ROUND(I99,0)</f>
        <v>24966</v>
      </c>
      <c r="E14" s="122">
        <f>ROUND(M99,0)</f>
        <v>4689</v>
      </c>
      <c r="F14" s="122">
        <f>ROUND(Q99,0)</f>
        <v>10344</v>
      </c>
      <c r="G14" s="122">
        <f>ROUND(U99,0)</f>
        <v>4387</v>
      </c>
      <c r="H14" s="122">
        <f>ROUND(Y99,0)</f>
        <v>2609</v>
      </c>
      <c r="L14" s="208"/>
    </row>
    <row r="15" spans="2:12" ht="12.75">
      <c r="B15" s="244" t="s">
        <v>164</v>
      </c>
      <c r="C15" s="114">
        <f>ROUND(E100,0)</f>
        <v>876</v>
      </c>
      <c r="D15" s="114">
        <f>ROUND(I100,0)</f>
        <v>406</v>
      </c>
      <c r="E15" s="122">
        <f>ROUND(M100,0)</f>
        <v>22</v>
      </c>
      <c r="F15" s="122">
        <f>ROUND(Q100,0)</f>
        <v>439</v>
      </c>
      <c r="G15" s="122">
        <f>ROUND(U100,0)</f>
        <v>0</v>
      </c>
      <c r="H15" s="122">
        <f>ROUND(Y100,0)</f>
        <v>9</v>
      </c>
      <c r="L15" s="208"/>
    </row>
    <row r="16" spans="2:12" ht="12.75">
      <c r="B16" s="244" t="s">
        <v>163</v>
      </c>
      <c r="C16" s="114">
        <f>ROUND(E104,0)</f>
        <v>2346</v>
      </c>
      <c r="D16" s="114">
        <f>ROUND(I104,0)</f>
        <v>534</v>
      </c>
      <c r="E16" s="122">
        <f>ROUND(M104,0)</f>
        <v>0</v>
      </c>
      <c r="F16" s="122">
        <f>ROUND(Q104,0)</f>
        <v>1625</v>
      </c>
      <c r="G16" s="122">
        <f>ROUND(U104,0)</f>
        <v>0</v>
      </c>
      <c r="H16" s="122">
        <f>ROUND(Y104,0)</f>
        <v>0</v>
      </c>
      <c r="L16" s="208"/>
    </row>
    <row r="17" spans="2:12" ht="12.75">
      <c r="B17" s="244" t="s">
        <v>162</v>
      </c>
      <c r="C17" s="114">
        <f>ROUND(E101,0)</f>
        <v>4547</v>
      </c>
      <c r="D17" s="114">
        <f>ROUND(I101,0)</f>
        <v>470</v>
      </c>
      <c r="E17" s="122">
        <f>ROUND(M101,0)</f>
        <v>33</v>
      </c>
      <c r="F17" s="122">
        <f>ROUND(Q101,0)</f>
        <v>353</v>
      </c>
      <c r="G17" s="122">
        <f>ROUND(U101,0)</f>
        <v>2185</v>
      </c>
      <c r="H17" s="122">
        <f>ROUND(Y101,0)</f>
        <v>10</v>
      </c>
      <c r="L17" s="208"/>
    </row>
    <row r="18" spans="2:12" ht="12.75">
      <c r="B18" s="244" t="s">
        <v>161</v>
      </c>
      <c r="C18" s="114">
        <f>ROUND(E102,0)</f>
        <v>25149</v>
      </c>
      <c r="D18" s="114">
        <f>ROUND(I102,0)</f>
        <v>6694</v>
      </c>
      <c r="E18" s="122">
        <f>ROUND(M102,0)</f>
        <v>382</v>
      </c>
      <c r="F18" s="122">
        <f>ROUND(Q102,0)</f>
        <v>10058</v>
      </c>
      <c r="G18" s="122">
        <f>ROUND(U102,0)</f>
        <v>4854</v>
      </c>
      <c r="H18" s="122">
        <f>ROUND(Y102,0)</f>
        <v>394</v>
      </c>
      <c r="L18" s="208"/>
    </row>
    <row r="19" spans="2:12" ht="12.75">
      <c r="B19" s="244" t="s">
        <v>160</v>
      </c>
      <c r="C19" s="114">
        <f>ROUND(E103,0)</f>
        <v>67340</v>
      </c>
      <c r="D19" s="114">
        <f>ROUND(I103,0)</f>
        <v>36837</v>
      </c>
      <c r="E19" s="122">
        <f>ROUND(M103,0)</f>
        <v>143</v>
      </c>
      <c r="F19" s="122">
        <f>ROUND(Q103,0)</f>
        <v>10316</v>
      </c>
      <c r="G19" s="122">
        <f>ROUND(U103,0)</f>
        <v>15053</v>
      </c>
      <c r="H19" s="122">
        <f>ROUND(Y103,0)</f>
        <v>2048</v>
      </c>
      <c r="J19" s="1">
        <f>C9/C19</f>
        <v>4.536382536382536</v>
      </c>
      <c r="K19" s="1">
        <f>100/J19</f>
        <v>22.043996333638862</v>
      </c>
      <c r="L19" s="208"/>
    </row>
    <row r="20" spans="2:12" ht="12.75">
      <c r="B20" s="244" t="s">
        <v>159</v>
      </c>
      <c r="C20" s="114">
        <f>ROUND(E123,0)</f>
        <v>3121</v>
      </c>
      <c r="D20" s="114">
        <f>ROUND(I123,0)</f>
        <v>928</v>
      </c>
      <c r="E20" s="122">
        <f>ROUND(M123,0)</f>
        <v>3</v>
      </c>
      <c r="F20" s="122">
        <f>ROUND(Q123,0)</f>
        <v>178</v>
      </c>
      <c r="G20" s="122">
        <f>ROUND(U123,0)</f>
        <v>1914</v>
      </c>
      <c r="H20" s="122">
        <f>ROUND(Y123,0)</f>
        <v>41</v>
      </c>
      <c r="L20" s="208"/>
    </row>
    <row r="21" spans="2:12" ht="12.75">
      <c r="B21" s="244" t="s">
        <v>158</v>
      </c>
      <c r="C21" s="114">
        <f aca="true" t="shared" si="0" ref="C21:C31">ROUND(E105,0)</f>
        <v>14933</v>
      </c>
      <c r="D21" s="114">
        <f aca="true" t="shared" si="1" ref="D21:D31">ROUND(I105,0)</f>
        <v>3241</v>
      </c>
      <c r="E21" s="122">
        <f aca="true" t="shared" si="2" ref="E21:E31">ROUND(M105,0)</f>
        <v>43</v>
      </c>
      <c r="F21" s="122">
        <f aca="true" t="shared" si="3" ref="F21:F31">ROUND(Q105,0)</f>
        <v>772</v>
      </c>
      <c r="G21" s="122">
        <f aca="true" t="shared" si="4" ref="G21:G31">ROUND(U105,0)</f>
        <v>6503</v>
      </c>
      <c r="H21" s="122">
        <f aca="true" t="shared" si="5" ref="H21:H31">ROUND(Y105,0)</f>
        <v>0</v>
      </c>
      <c r="L21" s="208"/>
    </row>
    <row r="22" spans="2:12" ht="12.75">
      <c r="B22" s="244" t="s">
        <v>157</v>
      </c>
      <c r="C22" s="114">
        <f t="shared" si="0"/>
        <v>90</v>
      </c>
      <c r="D22" s="114">
        <f t="shared" si="1"/>
        <v>18</v>
      </c>
      <c r="E22" s="122">
        <f t="shared" si="2"/>
        <v>0</v>
      </c>
      <c r="F22" s="122">
        <f t="shared" si="3"/>
        <v>67</v>
      </c>
      <c r="G22" s="122">
        <f t="shared" si="4"/>
        <v>0</v>
      </c>
      <c r="H22" s="122">
        <f t="shared" si="5"/>
        <v>0</v>
      </c>
      <c r="L22" s="208"/>
    </row>
    <row r="23" spans="2:12" ht="12.75">
      <c r="B23" s="244" t="s">
        <v>156</v>
      </c>
      <c r="C23" s="114">
        <f t="shared" si="0"/>
        <v>1949</v>
      </c>
      <c r="D23" s="114">
        <f t="shared" si="1"/>
        <v>1435</v>
      </c>
      <c r="E23" s="122">
        <f t="shared" si="2"/>
        <v>76</v>
      </c>
      <c r="F23" s="122">
        <f t="shared" si="3"/>
        <v>233</v>
      </c>
      <c r="G23" s="122">
        <f t="shared" si="4"/>
        <v>0</v>
      </c>
      <c r="H23" s="122">
        <f t="shared" si="5"/>
        <v>37</v>
      </c>
      <c r="L23" s="208"/>
    </row>
    <row r="24" spans="2:12" ht="12.75">
      <c r="B24" s="244" t="s">
        <v>155</v>
      </c>
      <c r="C24" s="114">
        <f t="shared" si="0"/>
        <v>4459</v>
      </c>
      <c r="D24" s="114">
        <f t="shared" si="1"/>
        <v>2862</v>
      </c>
      <c r="E24" s="123">
        <f t="shared" si="2"/>
        <v>96</v>
      </c>
      <c r="F24" s="123">
        <f t="shared" si="3"/>
        <v>682</v>
      </c>
      <c r="G24" s="123">
        <f t="shared" si="4"/>
        <v>121</v>
      </c>
      <c r="H24" s="122">
        <f t="shared" si="5"/>
        <v>451</v>
      </c>
      <c r="L24" s="208"/>
    </row>
    <row r="25" spans="2:12" ht="12.75">
      <c r="B25" s="244" t="s">
        <v>154</v>
      </c>
      <c r="C25" s="114">
        <f t="shared" si="0"/>
        <v>173</v>
      </c>
      <c r="D25" s="114">
        <f t="shared" si="1"/>
        <v>91</v>
      </c>
      <c r="E25" s="122">
        <f t="shared" si="2"/>
        <v>5</v>
      </c>
      <c r="F25" s="122">
        <f t="shared" si="3"/>
        <v>42</v>
      </c>
      <c r="G25" s="122">
        <f t="shared" si="4"/>
        <v>2</v>
      </c>
      <c r="H25" s="122">
        <f t="shared" si="5"/>
        <v>26</v>
      </c>
      <c r="L25" s="208"/>
    </row>
    <row r="26" spans="2:12" ht="12.75">
      <c r="B26" s="244" t="s">
        <v>153</v>
      </c>
      <c r="C26" s="114">
        <f t="shared" si="0"/>
        <v>13621</v>
      </c>
      <c r="D26" s="114">
        <f t="shared" si="1"/>
        <v>5032</v>
      </c>
      <c r="E26" s="122">
        <f t="shared" si="2"/>
        <v>106</v>
      </c>
      <c r="F26" s="122">
        <f t="shared" si="3"/>
        <v>1071</v>
      </c>
      <c r="G26" s="122">
        <f t="shared" si="4"/>
        <v>6725</v>
      </c>
      <c r="H26" s="122">
        <f t="shared" si="5"/>
        <v>459</v>
      </c>
      <c r="L26" s="208"/>
    </row>
    <row r="27" spans="2:12" ht="12.75">
      <c r="B27" s="244" t="s">
        <v>152</v>
      </c>
      <c r="C27" s="114">
        <f t="shared" si="0"/>
        <v>0</v>
      </c>
      <c r="D27" s="114">
        <f t="shared" si="1"/>
        <v>0</v>
      </c>
      <c r="E27" s="122">
        <f t="shared" si="2"/>
        <v>0</v>
      </c>
      <c r="F27" s="122">
        <f t="shared" si="3"/>
        <v>0</v>
      </c>
      <c r="G27" s="122">
        <f t="shared" si="4"/>
        <v>0</v>
      </c>
      <c r="H27" s="122">
        <f t="shared" si="5"/>
        <v>0</v>
      </c>
      <c r="L27" s="208"/>
    </row>
    <row r="28" spans="2:12" ht="12.75">
      <c r="B28" s="244" t="s">
        <v>151</v>
      </c>
      <c r="C28" s="114">
        <f t="shared" si="0"/>
        <v>1823</v>
      </c>
      <c r="D28" s="114">
        <f t="shared" si="1"/>
        <v>1335</v>
      </c>
      <c r="E28" s="122">
        <f t="shared" si="2"/>
        <v>7</v>
      </c>
      <c r="F28" s="122">
        <f t="shared" si="3"/>
        <v>208</v>
      </c>
      <c r="G28" s="122">
        <f t="shared" si="4"/>
        <v>253</v>
      </c>
      <c r="H28" s="122">
        <f t="shared" si="5"/>
        <v>10</v>
      </c>
      <c r="L28" s="208"/>
    </row>
    <row r="29" spans="2:12" ht="12.75">
      <c r="B29" s="244" t="s">
        <v>150</v>
      </c>
      <c r="C29" s="114">
        <f t="shared" si="0"/>
        <v>4590</v>
      </c>
      <c r="D29" s="114">
        <f t="shared" si="1"/>
        <v>1535</v>
      </c>
      <c r="E29" s="122">
        <f t="shared" si="2"/>
        <v>249</v>
      </c>
      <c r="F29" s="122">
        <f t="shared" si="3"/>
        <v>734</v>
      </c>
      <c r="G29" s="122">
        <f t="shared" si="4"/>
        <v>1639</v>
      </c>
      <c r="H29" s="122">
        <f t="shared" si="5"/>
        <v>224</v>
      </c>
      <c r="L29" s="208"/>
    </row>
    <row r="30" spans="2:12" ht="12.75">
      <c r="B30" s="244" t="s">
        <v>149</v>
      </c>
      <c r="C30" s="114">
        <f t="shared" si="0"/>
        <v>28377</v>
      </c>
      <c r="D30" s="114">
        <f t="shared" si="1"/>
        <v>9470</v>
      </c>
      <c r="E30" s="122">
        <f t="shared" si="2"/>
        <v>3790</v>
      </c>
      <c r="F30" s="122">
        <f t="shared" si="3"/>
        <v>2920</v>
      </c>
      <c r="G30" s="122">
        <f t="shared" si="4"/>
        <v>4042</v>
      </c>
      <c r="H30" s="122">
        <f t="shared" si="5"/>
        <v>4284</v>
      </c>
      <c r="L30" s="208"/>
    </row>
    <row r="31" spans="2:12" ht="12.75">
      <c r="B31" s="244" t="s">
        <v>148</v>
      </c>
      <c r="C31" s="114">
        <f t="shared" si="0"/>
        <v>1221</v>
      </c>
      <c r="D31" s="114">
        <f t="shared" si="1"/>
        <v>85</v>
      </c>
      <c r="E31" s="122">
        <f t="shared" si="2"/>
        <v>20</v>
      </c>
      <c r="F31" s="122">
        <f t="shared" si="3"/>
        <v>30</v>
      </c>
      <c r="G31" s="122">
        <f t="shared" si="4"/>
        <v>849</v>
      </c>
      <c r="H31" s="122">
        <f t="shared" si="5"/>
        <v>32</v>
      </c>
      <c r="L31" s="208"/>
    </row>
    <row r="32" spans="2:12" ht="12.75">
      <c r="B32" s="244" t="s">
        <v>147</v>
      </c>
      <c r="C32" s="114">
        <f>ROUND(E122,0)</f>
        <v>21358</v>
      </c>
      <c r="D32" s="114">
        <f>ROUND(I122,0)</f>
        <v>7451</v>
      </c>
      <c r="E32" s="122">
        <f>ROUND(M122,0)</f>
        <v>26</v>
      </c>
      <c r="F32" s="122">
        <f>ROUND(Q122,0)</f>
        <v>1652</v>
      </c>
      <c r="G32" s="122">
        <f>ROUND(U122,0)</f>
        <v>11435</v>
      </c>
      <c r="H32" s="122">
        <f>ROUND(Y122,0)</f>
        <v>266</v>
      </c>
      <c r="L32" s="208"/>
    </row>
    <row r="33" spans="2:12" ht="12.75">
      <c r="B33" s="244" t="s">
        <v>146</v>
      </c>
      <c r="C33" s="114">
        <f>ROUND(E116,0)</f>
        <v>468</v>
      </c>
      <c r="D33" s="114">
        <f>ROUND(I116,0)</f>
        <v>139</v>
      </c>
      <c r="E33" s="122">
        <f>ROUND(M116,0)</f>
        <v>5</v>
      </c>
      <c r="F33" s="122">
        <f>ROUND(Q116,0)</f>
        <v>69</v>
      </c>
      <c r="G33" s="122">
        <f>ROUND(U116,0)</f>
        <v>237</v>
      </c>
      <c r="H33" s="122">
        <f>ROUND(Y116,0)</f>
        <v>12</v>
      </c>
      <c r="L33" s="208"/>
    </row>
    <row r="34" spans="2:12" ht="12.75">
      <c r="B34" s="244" t="s">
        <v>145</v>
      </c>
      <c r="C34" s="114">
        <f>ROUND(E117,0)</f>
        <v>3359</v>
      </c>
      <c r="D34" s="114">
        <f>ROUND(I117,0)</f>
        <v>1574</v>
      </c>
      <c r="E34" s="122">
        <f>ROUND(M117,0)</f>
        <v>83</v>
      </c>
      <c r="F34" s="122">
        <f>ROUND(Q117,0)</f>
        <v>446</v>
      </c>
      <c r="G34" s="122">
        <f>ROUND(U117,0)</f>
        <v>1134</v>
      </c>
      <c r="H34" s="122">
        <f>ROUND(Y117,0)</f>
        <v>38</v>
      </c>
      <c r="L34" s="208"/>
    </row>
    <row r="35" spans="2:12" ht="12.75">
      <c r="B35" s="244" t="s">
        <v>144</v>
      </c>
      <c r="C35" s="114">
        <f>ROUND(E118,0)</f>
        <v>4148</v>
      </c>
      <c r="D35" s="114">
        <f>ROUND(I118,0)</f>
        <v>888</v>
      </c>
      <c r="E35" s="122">
        <f>ROUND(M118,0)</f>
        <v>27</v>
      </c>
      <c r="F35" s="122">
        <f>ROUND(Q118,0)</f>
        <v>1941</v>
      </c>
      <c r="G35" s="122">
        <f>ROUND(U118,0)</f>
        <v>0</v>
      </c>
      <c r="H35" s="122">
        <f>ROUND(Y118,0)</f>
        <v>0</v>
      </c>
      <c r="L35" s="208"/>
    </row>
    <row r="36" spans="2:12" ht="12.75">
      <c r="B36" s="245" t="s">
        <v>143</v>
      </c>
      <c r="C36" s="114">
        <f>ROUND(E119,0)</f>
        <v>4994</v>
      </c>
      <c r="D36" s="114">
        <f>ROUND(I119,0)</f>
        <v>1867</v>
      </c>
      <c r="E36" s="122">
        <f>ROUND(M119,0)</f>
        <v>142</v>
      </c>
      <c r="F36" s="122">
        <f>ROUND(Q119,0)</f>
        <v>1937</v>
      </c>
      <c r="G36" s="122">
        <f>ROUND(U119,0)</f>
        <v>11</v>
      </c>
      <c r="H36" s="122">
        <f>ROUND(Y119,0)</f>
        <v>112</v>
      </c>
      <c r="L36" s="208"/>
    </row>
    <row r="37" spans="2:12" ht="12.75">
      <c r="B37" s="246" t="s">
        <v>142</v>
      </c>
      <c r="C37" s="115">
        <f>ROUND(E120,0)</f>
        <v>20057</v>
      </c>
      <c r="D37" s="115">
        <f>ROUND(I120,0)</f>
        <v>11921</v>
      </c>
      <c r="E37" s="124">
        <f>ROUND(M120,0)</f>
        <v>35</v>
      </c>
      <c r="F37" s="124">
        <f>ROUND(Q120,0)</f>
        <v>7092</v>
      </c>
      <c r="G37" s="124">
        <f>ROUND(U120,0)</f>
        <v>0</v>
      </c>
      <c r="H37" s="124">
        <f>ROUND(Y120,0)</f>
        <v>45</v>
      </c>
      <c r="L37" s="208"/>
    </row>
    <row r="38" spans="2:8" ht="12.75">
      <c r="B38" s="60" t="s">
        <v>213</v>
      </c>
      <c r="C38" s="116"/>
      <c r="D38" s="116">
        <f>ROUND(I128,0)</f>
        <v>482</v>
      </c>
      <c r="E38" s="125">
        <f>ROUND(M128,0)</f>
        <v>11</v>
      </c>
      <c r="F38" s="125">
        <f>ROUND(Q128,0)</f>
        <v>171</v>
      </c>
      <c r="G38" s="125">
        <f>ROUND(U128,0)</f>
        <v>146</v>
      </c>
      <c r="H38" s="125">
        <f>ROUND(Y128,0)</f>
        <v>54</v>
      </c>
    </row>
    <row r="39" spans="2:8" ht="12.75">
      <c r="B39" s="58" t="s">
        <v>231</v>
      </c>
      <c r="C39" s="114">
        <f>ROUND(E132,0)</f>
        <v>1224</v>
      </c>
      <c r="D39" s="114">
        <f>ROUND(I132,0)</f>
        <v>265</v>
      </c>
      <c r="E39" s="122">
        <f>ROUND(M132,0)</f>
        <v>12</v>
      </c>
      <c r="F39" s="122">
        <f>ROUND(Q132,0)</f>
        <v>71</v>
      </c>
      <c r="G39" s="122">
        <f>ROUND(U132,0)</f>
        <v>799</v>
      </c>
      <c r="H39" s="122">
        <f>ROUND(Y132,0)</f>
        <v>47</v>
      </c>
    </row>
    <row r="40" spans="2:8" ht="12.75">
      <c r="B40" s="59" t="s">
        <v>215</v>
      </c>
      <c r="C40" s="117">
        <f>ROUND(E137,0)</f>
        <v>37129</v>
      </c>
      <c r="D40" s="117">
        <f>ROUND(I137,0)</f>
        <v>17989</v>
      </c>
      <c r="E40" s="126">
        <f>ROUND(M137,0)</f>
        <v>366</v>
      </c>
      <c r="F40" s="126">
        <f>ROUND(Q137,0)</f>
        <v>7900</v>
      </c>
      <c r="G40" s="126">
        <f>ROUND(U137,0)</f>
        <v>5900</v>
      </c>
      <c r="H40" s="126">
        <f>ROUND(Y137,0)</f>
        <v>118</v>
      </c>
    </row>
    <row r="41" spans="3:4" ht="12.75">
      <c r="C41" s="11"/>
      <c r="D41" s="11"/>
    </row>
    <row r="42" ht="12.75">
      <c r="B42" s="55" t="s">
        <v>138</v>
      </c>
    </row>
    <row r="44" spans="1:40" ht="12.75">
      <c r="A44" s="56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M44" s="11"/>
      <c r="AN44" s="11"/>
    </row>
    <row r="45" spans="9:40" ht="12.75">
      <c r="I45" s="11"/>
      <c r="J45" s="11"/>
      <c r="K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M45" s="11"/>
      <c r="AN45" s="11"/>
    </row>
    <row r="46" spans="9:40" ht="12.75"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M46" s="11"/>
      <c r="AN46" s="11"/>
    </row>
    <row r="47" spans="9:40" ht="12.75"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M47" s="11"/>
      <c r="AN47" s="11"/>
    </row>
    <row r="48" spans="9:40" ht="12.75"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M48" s="11"/>
      <c r="AN48" s="11"/>
    </row>
    <row r="49" spans="9:40" ht="12.75"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M49" s="11"/>
      <c r="AN49" s="11"/>
    </row>
    <row r="50" spans="2:40" ht="12.7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M50" s="11"/>
      <c r="AN50" s="11"/>
    </row>
    <row r="51" spans="2:40" ht="12.7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M51" s="11"/>
      <c r="AN51" s="11"/>
    </row>
    <row r="52" spans="2:40" ht="12.7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M52" s="11"/>
      <c r="AN52" s="11"/>
    </row>
    <row r="53" spans="2:40" ht="12.7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M53" s="11"/>
      <c r="AN53" s="11"/>
    </row>
    <row r="54" spans="2:40" ht="12.7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M54" s="11"/>
      <c r="AN54" s="11"/>
    </row>
    <row r="55" spans="2:40" ht="12.7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M55" s="11"/>
      <c r="AN55" s="11"/>
    </row>
    <row r="56" spans="2:40" ht="12.7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M56" s="11"/>
      <c r="AN56" s="11"/>
    </row>
    <row r="57" spans="2:40" ht="12.7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M57" s="11"/>
      <c r="AN57" s="11"/>
    </row>
    <row r="58" spans="2:40" ht="12.7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M58" s="11"/>
      <c r="AN58" s="11"/>
    </row>
    <row r="59" spans="2:40" ht="12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M59" s="11"/>
      <c r="AN59" s="11"/>
    </row>
    <row r="60" spans="2:32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 spans="2:32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</row>
    <row r="62" spans="2:32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</row>
    <row r="63" spans="2:32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</row>
    <row r="64" spans="2:32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</row>
    <row r="65" spans="2:32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</row>
    <row r="66" spans="2:32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</row>
    <row r="67" spans="2:32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</row>
    <row r="68" spans="2:32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</row>
    <row r="69" spans="2:32" ht="12.7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</row>
    <row r="70" spans="2:32" ht="12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C70" s="11"/>
      <c r="AD70" s="11"/>
      <c r="AE70" s="11"/>
      <c r="AF70" s="11"/>
    </row>
    <row r="90" spans="1:2" ht="12.75">
      <c r="A90" s="1" t="s">
        <v>0</v>
      </c>
      <c r="B90" s="1" t="s">
        <v>1</v>
      </c>
    </row>
    <row r="92" ht="15" customHeight="1"/>
    <row r="93" spans="1:29" ht="12.75" customHeight="1">
      <c r="A93" s="1" t="s">
        <v>2</v>
      </c>
      <c r="B93" s="3" t="s">
        <v>99</v>
      </c>
      <c r="C93" s="4"/>
      <c r="D93" s="4"/>
      <c r="E93" s="5"/>
      <c r="F93" s="3" t="s">
        <v>55</v>
      </c>
      <c r="G93" s="4"/>
      <c r="H93" s="4"/>
      <c r="I93" s="5"/>
      <c r="J93" s="3" t="s">
        <v>56</v>
      </c>
      <c r="K93" s="4"/>
      <c r="L93" s="4"/>
      <c r="M93" s="5"/>
      <c r="N93" s="3" t="s">
        <v>57</v>
      </c>
      <c r="O93" s="4"/>
      <c r="P93" s="4"/>
      <c r="Q93" s="5"/>
      <c r="R93" s="3" t="s">
        <v>58</v>
      </c>
      <c r="S93" s="4"/>
      <c r="T93" s="4"/>
      <c r="U93" s="5"/>
      <c r="V93" s="3" t="s">
        <v>59</v>
      </c>
      <c r="W93" s="4"/>
      <c r="X93" s="4"/>
      <c r="Y93" s="5"/>
      <c r="Z93" s="6"/>
      <c r="AA93" s="6"/>
      <c r="AB93" s="6"/>
      <c r="AC93" s="6"/>
    </row>
    <row r="94" spans="1:29" ht="21" customHeight="1">
      <c r="A94" s="1" t="s">
        <v>2</v>
      </c>
      <c r="B94" s="7">
        <v>2010</v>
      </c>
      <c r="C94" s="8">
        <v>2011</v>
      </c>
      <c r="D94" s="8">
        <v>2012</v>
      </c>
      <c r="E94" s="9">
        <v>2013</v>
      </c>
      <c r="F94" s="7">
        <v>2010</v>
      </c>
      <c r="G94" s="8">
        <v>2011</v>
      </c>
      <c r="H94" s="8">
        <v>2012</v>
      </c>
      <c r="I94" s="9">
        <v>2013</v>
      </c>
      <c r="J94" s="7">
        <v>2010</v>
      </c>
      <c r="K94" s="8">
        <v>2011</v>
      </c>
      <c r="L94" s="8">
        <v>2012</v>
      </c>
      <c r="M94" s="9">
        <v>2013</v>
      </c>
      <c r="N94" s="7">
        <v>2010</v>
      </c>
      <c r="O94" s="8">
        <v>2011</v>
      </c>
      <c r="P94" s="8">
        <v>2012</v>
      </c>
      <c r="Q94" s="9">
        <v>2013</v>
      </c>
      <c r="R94" s="7">
        <v>2010</v>
      </c>
      <c r="S94" s="8">
        <v>2011</v>
      </c>
      <c r="T94" s="8">
        <v>2012</v>
      </c>
      <c r="U94" s="9">
        <v>2013</v>
      </c>
      <c r="V94" s="7">
        <v>2010</v>
      </c>
      <c r="W94" s="8">
        <v>2011</v>
      </c>
      <c r="X94" s="8">
        <v>2012</v>
      </c>
      <c r="Y94" s="9">
        <v>2013</v>
      </c>
      <c r="Z94" s="10"/>
      <c r="AA94" s="10"/>
      <c r="AB94" s="10"/>
      <c r="AC94" s="10"/>
    </row>
    <row r="95" spans="1:35" ht="12.75">
      <c r="A95" s="1" t="s">
        <v>36</v>
      </c>
      <c r="B95" s="11">
        <v>282851.2978</v>
      </c>
      <c r="C95" s="11">
        <v>290219.4579</v>
      </c>
      <c r="D95" s="11">
        <v>282139.65948</v>
      </c>
      <c r="E95" s="12">
        <v>305479.8908</v>
      </c>
      <c r="F95" s="11">
        <v>127116.9893</v>
      </c>
      <c r="G95" s="11">
        <v>130458.1565</v>
      </c>
      <c r="H95" s="11">
        <v>124799.65435</v>
      </c>
      <c r="I95" s="12">
        <v>135847.5176</v>
      </c>
      <c r="J95" s="11">
        <v>7746.6462</v>
      </c>
      <c r="K95" s="11">
        <v>7170.5451</v>
      </c>
      <c r="L95" s="11">
        <v>9074.12318</v>
      </c>
      <c r="M95" s="12">
        <v>10716.3585</v>
      </c>
      <c r="N95" s="11">
        <v>52922.064</v>
      </c>
      <c r="O95" s="11">
        <v>51796.151</v>
      </c>
      <c r="P95" s="11">
        <v>54753.63566</v>
      </c>
      <c r="Q95" s="12">
        <v>59860.0978</v>
      </c>
      <c r="R95" s="11">
        <v>57807.6325</v>
      </c>
      <c r="S95" s="11">
        <v>68886.4192</v>
      </c>
      <c r="T95" s="11">
        <v>59745.638480000016</v>
      </c>
      <c r="U95" s="12">
        <v>65631.166</v>
      </c>
      <c r="V95" s="11">
        <v>10756.29</v>
      </c>
      <c r="W95" s="11">
        <v>10144.0674</v>
      </c>
      <c r="X95" s="11">
        <v>10104.932799999999</v>
      </c>
      <c r="Y95" s="12">
        <v>11476.377999999999</v>
      </c>
      <c r="Z95" s="13"/>
      <c r="AA95" s="13"/>
      <c r="AB95" s="249" t="s">
        <v>99</v>
      </c>
      <c r="AC95" s="249"/>
      <c r="AD95" s="249"/>
      <c r="AE95" s="249"/>
      <c r="AF95" s="249"/>
      <c r="AG95" s="249"/>
      <c r="AH95" s="249"/>
      <c r="AI95" s="249"/>
    </row>
    <row r="96" spans="1:38" ht="12.75">
      <c r="A96" s="1" t="s">
        <v>60</v>
      </c>
      <c r="B96" s="11">
        <v>3105.2</v>
      </c>
      <c r="C96" s="11">
        <v>2944.203</v>
      </c>
      <c r="D96" s="11">
        <v>3011.5</v>
      </c>
      <c r="E96" s="14">
        <v>3155.9</v>
      </c>
      <c r="F96" s="11">
        <v>1912.8</v>
      </c>
      <c r="G96" s="11">
        <v>1687.734</v>
      </c>
      <c r="H96" s="11">
        <v>1834.6</v>
      </c>
      <c r="I96" s="14">
        <v>1843.6</v>
      </c>
      <c r="J96" s="11">
        <v>2</v>
      </c>
      <c r="K96" s="11">
        <v>2.381</v>
      </c>
      <c r="L96" s="11">
        <v>2.6</v>
      </c>
      <c r="M96" s="14">
        <v>3</v>
      </c>
      <c r="N96" s="11">
        <v>373.4</v>
      </c>
      <c r="O96" s="11">
        <v>339.658</v>
      </c>
      <c r="P96" s="11">
        <v>363.6</v>
      </c>
      <c r="Q96" s="14">
        <v>390.8</v>
      </c>
      <c r="R96" s="11">
        <v>745.9</v>
      </c>
      <c r="S96" s="11">
        <v>859.692</v>
      </c>
      <c r="T96" s="11">
        <v>733.6</v>
      </c>
      <c r="U96" s="14">
        <v>837.6</v>
      </c>
      <c r="V96" s="11">
        <v>43.8</v>
      </c>
      <c r="W96" s="11">
        <v>29.542</v>
      </c>
      <c r="X96" s="11">
        <v>41.6</v>
      </c>
      <c r="Y96" s="14">
        <v>43.1</v>
      </c>
      <c r="Z96" s="15"/>
      <c r="AA96" s="15"/>
      <c r="AB96" s="16">
        <v>2007</v>
      </c>
      <c r="AC96" s="16" t="s">
        <v>100</v>
      </c>
      <c r="AD96" s="16" t="s">
        <v>101</v>
      </c>
      <c r="AE96" s="17">
        <v>2010</v>
      </c>
      <c r="AF96" s="10">
        <v>2011</v>
      </c>
      <c r="AG96" s="10">
        <v>2012</v>
      </c>
      <c r="AH96" s="10">
        <v>2013</v>
      </c>
      <c r="AK96" s="18"/>
      <c r="AL96" s="1"/>
    </row>
    <row r="97" spans="1:38" ht="12.75">
      <c r="A97" s="1" t="s">
        <v>61</v>
      </c>
      <c r="B97" s="11">
        <v>6877.619</v>
      </c>
      <c r="C97" s="11">
        <v>8284.806</v>
      </c>
      <c r="D97" s="11">
        <v>6595.49348</v>
      </c>
      <c r="E97" s="20">
        <v>7512.61</v>
      </c>
      <c r="F97" s="11">
        <v>4161.553</v>
      </c>
      <c r="G97" s="11">
        <v>4913.048</v>
      </c>
      <c r="H97" s="11">
        <v>3518.89595</v>
      </c>
      <c r="I97" s="20">
        <v>4700.7</v>
      </c>
      <c r="J97" s="11">
        <v>118.233</v>
      </c>
      <c r="K97" s="11">
        <v>118.611</v>
      </c>
      <c r="L97" s="11">
        <v>148.07838</v>
      </c>
      <c r="M97" s="20">
        <v>177.09</v>
      </c>
      <c r="N97" s="11">
        <v>1584.456</v>
      </c>
      <c r="O97" s="11">
        <v>1813.679</v>
      </c>
      <c r="P97" s="11">
        <v>1616.46686</v>
      </c>
      <c r="Q97" s="20">
        <v>1593.76</v>
      </c>
      <c r="R97" s="11">
        <v>692.589</v>
      </c>
      <c r="S97" s="11">
        <v>1063.736</v>
      </c>
      <c r="T97" s="11">
        <v>928.14738</v>
      </c>
      <c r="U97" s="20">
        <v>675.38</v>
      </c>
      <c r="V97" s="11">
        <v>171.2</v>
      </c>
      <c r="W97" s="11">
        <v>196.918</v>
      </c>
      <c r="X97" s="11">
        <v>190.37</v>
      </c>
      <c r="Y97" s="20">
        <v>214.21</v>
      </c>
      <c r="Z97" s="15"/>
      <c r="AA97" s="15"/>
      <c r="AB97" s="21">
        <v>261546.9</v>
      </c>
      <c r="AC97" s="22">
        <v>316801</v>
      </c>
      <c r="AD97" s="21">
        <v>297937.4</v>
      </c>
      <c r="AE97" s="15">
        <v>282851.2978</v>
      </c>
      <c r="AF97" s="15">
        <v>290219.4579</v>
      </c>
      <c r="AG97" s="15">
        <v>282139.65948</v>
      </c>
      <c r="AH97" s="23">
        <v>305479.8908</v>
      </c>
      <c r="AK97" s="18"/>
      <c r="AL97" s="1"/>
    </row>
    <row r="98" spans="1:37" ht="12.75">
      <c r="A98" s="1" t="s">
        <v>62</v>
      </c>
      <c r="B98" s="11">
        <v>8747.7</v>
      </c>
      <c r="C98" s="11">
        <v>8793.5</v>
      </c>
      <c r="D98" s="11">
        <v>9460.4</v>
      </c>
      <c r="E98" s="20">
        <v>9050.7</v>
      </c>
      <c r="F98" s="11">
        <v>5059.9</v>
      </c>
      <c r="G98" s="11">
        <v>4831.4</v>
      </c>
      <c r="H98" s="11">
        <v>4525.1</v>
      </c>
      <c r="I98" s="20">
        <v>4145.2</v>
      </c>
      <c r="J98" s="11">
        <v>254.7</v>
      </c>
      <c r="K98" s="11">
        <v>294.3</v>
      </c>
      <c r="L98" s="11">
        <v>384.4</v>
      </c>
      <c r="M98" s="20">
        <v>526.8</v>
      </c>
      <c r="N98" s="11">
        <v>2981.3</v>
      </c>
      <c r="O98" s="11">
        <v>3249.8</v>
      </c>
      <c r="P98" s="11">
        <v>4058.7</v>
      </c>
      <c r="Q98" s="20">
        <v>3949.9</v>
      </c>
      <c r="R98" s="11">
        <v>45.7</v>
      </c>
      <c r="S98" s="11">
        <v>55.3</v>
      </c>
      <c r="T98" s="11">
        <v>75.1</v>
      </c>
      <c r="U98" s="20">
        <v>75.7</v>
      </c>
      <c r="V98" s="11">
        <v>177.4</v>
      </c>
      <c r="W98" s="11">
        <v>138</v>
      </c>
      <c r="X98" s="11">
        <v>114.6</v>
      </c>
      <c r="Y98" s="20">
        <v>74.4</v>
      </c>
      <c r="Z98" s="15"/>
      <c r="AA98" s="15"/>
      <c r="AB98" s="15"/>
      <c r="AC98" s="15"/>
      <c r="AD98" s="11"/>
      <c r="AE98" s="11"/>
      <c r="AF98" s="11"/>
      <c r="AK98" s="24"/>
    </row>
    <row r="99" spans="1:37" ht="12.75">
      <c r="A99" s="1" t="s">
        <v>63</v>
      </c>
      <c r="B99" s="11">
        <v>44038.739</v>
      </c>
      <c r="C99" s="11">
        <v>41920.4</v>
      </c>
      <c r="D99" s="11">
        <v>45396.6</v>
      </c>
      <c r="E99" s="20">
        <v>47757.2</v>
      </c>
      <c r="F99" s="11">
        <v>23671.208</v>
      </c>
      <c r="G99" s="11">
        <v>22710.2</v>
      </c>
      <c r="H99" s="11">
        <v>22351.8</v>
      </c>
      <c r="I99" s="20">
        <v>24966.4</v>
      </c>
      <c r="J99" s="11">
        <v>2900.438</v>
      </c>
      <c r="K99" s="11">
        <v>2520.9</v>
      </c>
      <c r="L99" s="11">
        <v>3878.4</v>
      </c>
      <c r="M99" s="20">
        <v>4689.1</v>
      </c>
      <c r="N99" s="11">
        <v>10326.918</v>
      </c>
      <c r="O99" s="11">
        <v>8733.8</v>
      </c>
      <c r="P99" s="11">
        <v>10391.3</v>
      </c>
      <c r="Q99" s="20">
        <v>10343.6</v>
      </c>
      <c r="R99" s="11">
        <v>4211.501</v>
      </c>
      <c r="S99" s="11">
        <v>5183.6</v>
      </c>
      <c r="T99" s="11">
        <v>5514.7</v>
      </c>
      <c r="U99" s="20">
        <v>4387.3</v>
      </c>
      <c r="V99" s="11">
        <v>2156.963</v>
      </c>
      <c r="W99" s="11">
        <v>2004.3</v>
      </c>
      <c r="X99" s="11">
        <v>2294.8</v>
      </c>
      <c r="Y99" s="20">
        <v>2609</v>
      </c>
      <c r="Z99" s="15"/>
      <c r="AA99" s="15"/>
      <c r="AB99" s="15"/>
      <c r="AC99" s="15"/>
      <c r="AD99" s="11"/>
      <c r="AE99" s="11"/>
      <c r="AF99" s="11"/>
      <c r="AK99" s="24"/>
    </row>
    <row r="100" spans="1:37" ht="12.75">
      <c r="A100" s="1" t="s">
        <v>64</v>
      </c>
      <c r="B100" s="11">
        <v>678.4</v>
      </c>
      <c r="C100" s="11">
        <v>771.6</v>
      </c>
      <c r="D100" s="11">
        <v>991.2</v>
      </c>
      <c r="E100" s="20">
        <v>876.2</v>
      </c>
      <c r="F100" s="11">
        <v>327.6</v>
      </c>
      <c r="G100" s="11">
        <v>360.2</v>
      </c>
      <c r="H100" s="11">
        <v>484.7</v>
      </c>
      <c r="I100" s="20">
        <v>406.3</v>
      </c>
      <c r="J100" s="11">
        <v>25</v>
      </c>
      <c r="K100" s="11">
        <v>31</v>
      </c>
      <c r="L100" s="11">
        <v>57.1</v>
      </c>
      <c r="M100" s="20">
        <v>21.7</v>
      </c>
      <c r="N100" s="11">
        <v>254.8</v>
      </c>
      <c r="O100" s="11">
        <v>295</v>
      </c>
      <c r="P100" s="11">
        <v>341.3</v>
      </c>
      <c r="Q100" s="20">
        <v>439</v>
      </c>
      <c r="R100" s="11">
        <v>0</v>
      </c>
      <c r="S100" s="11">
        <v>0</v>
      </c>
      <c r="T100" s="11">
        <v>0</v>
      </c>
      <c r="U100" s="20">
        <v>0</v>
      </c>
      <c r="V100" s="11">
        <v>9</v>
      </c>
      <c r="W100" s="11">
        <v>13.6</v>
      </c>
      <c r="X100" s="11">
        <v>24.8</v>
      </c>
      <c r="Y100" s="20">
        <v>8.8</v>
      </c>
      <c r="Z100" s="15"/>
      <c r="AA100" s="15"/>
      <c r="AC100" s="25"/>
      <c r="AD100" s="25"/>
      <c r="AE100" s="25"/>
      <c r="AF100" s="25"/>
      <c r="AG100" s="25"/>
      <c r="AK100" s="26"/>
    </row>
    <row r="101" spans="1:32" ht="12.75">
      <c r="A101" s="1" t="s">
        <v>65</v>
      </c>
      <c r="B101" s="11">
        <v>4098.44</v>
      </c>
      <c r="C101" s="11">
        <v>4670.44</v>
      </c>
      <c r="D101" s="11">
        <v>4284.21</v>
      </c>
      <c r="E101" s="20">
        <v>4546.73</v>
      </c>
      <c r="F101" s="11">
        <v>449.57</v>
      </c>
      <c r="G101" s="11">
        <v>464.93</v>
      </c>
      <c r="H101" s="11">
        <v>477.82</v>
      </c>
      <c r="I101" s="20">
        <v>470.4</v>
      </c>
      <c r="J101" s="11">
        <v>42.19</v>
      </c>
      <c r="K101" s="11">
        <v>36.64</v>
      </c>
      <c r="L101" s="11">
        <v>27.8</v>
      </c>
      <c r="M101" s="20">
        <v>33.07</v>
      </c>
      <c r="N101" s="11">
        <v>317.86</v>
      </c>
      <c r="O101" s="11">
        <v>328.18</v>
      </c>
      <c r="P101" s="11">
        <v>326.43</v>
      </c>
      <c r="Q101" s="20">
        <v>353.4</v>
      </c>
      <c r="R101" s="11">
        <v>1718.46</v>
      </c>
      <c r="S101" s="11">
        <v>2165.79</v>
      </c>
      <c r="T101" s="11">
        <v>2009.79</v>
      </c>
      <c r="U101" s="20">
        <v>2185</v>
      </c>
      <c r="V101" s="11">
        <v>9.63</v>
      </c>
      <c r="W101" s="11">
        <v>11.87</v>
      </c>
      <c r="X101" s="11">
        <v>12.05</v>
      </c>
      <c r="Y101" s="20">
        <v>10</v>
      </c>
      <c r="Z101" s="15"/>
      <c r="AA101" s="15"/>
      <c r="AC101" s="15"/>
      <c r="AD101" s="11"/>
      <c r="AE101" s="11"/>
      <c r="AF101" s="11"/>
    </row>
    <row r="102" spans="1:32" ht="12.75">
      <c r="A102" s="1" t="s">
        <v>66</v>
      </c>
      <c r="B102" s="11">
        <v>19869.148</v>
      </c>
      <c r="C102" s="11">
        <v>22094.521</v>
      </c>
      <c r="D102" s="11">
        <v>17543.117</v>
      </c>
      <c r="E102" s="20">
        <v>25148.679</v>
      </c>
      <c r="F102" s="11">
        <v>4941.328</v>
      </c>
      <c r="G102" s="11">
        <v>6876.65</v>
      </c>
      <c r="H102" s="11">
        <v>4690.334</v>
      </c>
      <c r="I102" s="20">
        <v>6693.897</v>
      </c>
      <c r="J102" s="11">
        <v>297.814</v>
      </c>
      <c r="K102" s="11">
        <v>362.081</v>
      </c>
      <c r="L102" s="11">
        <v>296.746</v>
      </c>
      <c r="M102" s="20">
        <v>382.457</v>
      </c>
      <c r="N102" s="11">
        <v>8154.392</v>
      </c>
      <c r="O102" s="11">
        <v>8287.073</v>
      </c>
      <c r="P102" s="11">
        <v>5956.345</v>
      </c>
      <c r="Q102" s="20">
        <v>10057.643</v>
      </c>
      <c r="R102" s="11">
        <v>3312.747</v>
      </c>
      <c r="S102" s="11">
        <v>4199.927</v>
      </c>
      <c r="T102" s="11">
        <v>4261.412</v>
      </c>
      <c r="U102" s="20">
        <v>4853.551</v>
      </c>
      <c r="V102" s="11">
        <v>144.991</v>
      </c>
      <c r="W102" s="11">
        <v>207.218</v>
      </c>
      <c r="X102" s="11">
        <v>217.311</v>
      </c>
      <c r="Y102" s="20">
        <v>393.66</v>
      </c>
      <c r="Z102" s="15"/>
      <c r="AA102" s="15"/>
      <c r="AB102" s="15"/>
      <c r="AC102" s="15"/>
      <c r="AD102" s="11"/>
      <c r="AE102" s="11"/>
      <c r="AF102" s="11"/>
    </row>
    <row r="103" spans="1:32" ht="12.75">
      <c r="A103" s="1" t="s">
        <v>67</v>
      </c>
      <c r="B103" s="11">
        <v>65505.6608</v>
      </c>
      <c r="C103" s="11">
        <v>63825.4849</v>
      </c>
      <c r="D103" s="11">
        <v>68457.75</v>
      </c>
      <c r="E103" s="20">
        <v>67339.6428</v>
      </c>
      <c r="F103" s="11">
        <v>35486.6403</v>
      </c>
      <c r="G103" s="11">
        <v>33970.2105</v>
      </c>
      <c r="H103" s="11">
        <v>35540.8314</v>
      </c>
      <c r="I103" s="20">
        <v>36836.7956</v>
      </c>
      <c r="J103" s="11">
        <v>152.4332</v>
      </c>
      <c r="K103" s="11">
        <v>124.4221</v>
      </c>
      <c r="L103" s="11">
        <v>160.3008</v>
      </c>
      <c r="M103" s="20">
        <v>142.8625</v>
      </c>
      <c r="N103" s="11">
        <v>10099.85</v>
      </c>
      <c r="O103" s="11">
        <v>8774.78</v>
      </c>
      <c r="P103" s="11">
        <v>11347.6988</v>
      </c>
      <c r="Q103" s="20">
        <v>10315.9448</v>
      </c>
      <c r="R103" s="11">
        <v>14134.9175</v>
      </c>
      <c r="S103" s="11">
        <v>15914.1212</v>
      </c>
      <c r="T103" s="11">
        <v>15614.1151</v>
      </c>
      <c r="U103" s="20">
        <v>15053.034</v>
      </c>
      <c r="V103" s="11">
        <v>2060.658</v>
      </c>
      <c r="W103" s="11">
        <v>1987.3654</v>
      </c>
      <c r="X103" s="11">
        <v>2301.2558</v>
      </c>
      <c r="Y103" s="20">
        <v>2047.814</v>
      </c>
      <c r="Z103" s="15"/>
      <c r="AA103" s="15"/>
      <c r="AB103" s="15"/>
      <c r="AC103" s="15"/>
      <c r="AD103" s="11"/>
      <c r="AE103" s="11"/>
      <c r="AF103" s="11"/>
    </row>
    <row r="104" spans="1:32" ht="12.75">
      <c r="A104" s="1" t="s">
        <v>68</v>
      </c>
      <c r="B104" s="11">
        <v>2040.315</v>
      </c>
      <c r="C104" s="11">
        <v>2509.422</v>
      </c>
      <c r="D104" s="11">
        <v>2125.18</v>
      </c>
      <c r="E104" s="20">
        <v>2345.8</v>
      </c>
      <c r="F104" s="11">
        <v>669.2</v>
      </c>
      <c r="G104" s="11">
        <v>929.2</v>
      </c>
      <c r="H104" s="11">
        <v>707.9</v>
      </c>
      <c r="I104" s="20">
        <v>533.9</v>
      </c>
      <c r="J104" s="11">
        <v>0</v>
      </c>
      <c r="K104" s="11">
        <v>0</v>
      </c>
      <c r="L104" s="11">
        <v>0</v>
      </c>
      <c r="M104" s="20">
        <v>0</v>
      </c>
      <c r="N104" s="11">
        <v>1223.1</v>
      </c>
      <c r="O104" s="11">
        <v>1412</v>
      </c>
      <c r="P104" s="11">
        <v>1260.77</v>
      </c>
      <c r="Q104" s="20">
        <v>1624.6</v>
      </c>
      <c r="R104" s="11">
        <v>0</v>
      </c>
      <c r="S104" s="11">
        <v>0</v>
      </c>
      <c r="T104" s="11">
        <v>0</v>
      </c>
      <c r="U104" s="20">
        <v>0</v>
      </c>
      <c r="V104" s="11">
        <v>0</v>
      </c>
      <c r="W104" s="11">
        <v>0</v>
      </c>
      <c r="X104" s="11">
        <v>0</v>
      </c>
      <c r="Y104" s="20">
        <v>0</v>
      </c>
      <c r="Z104" s="15"/>
      <c r="AA104" s="15"/>
      <c r="AB104" s="15"/>
      <c r="AC104" s="15"/>
      <c r="AD104" s="11"/>
      <c r="AE104" s="11"/>
      <c r="AF104" s="11"/>
    </row>
    <row r="105" spans="1:32" ht="12.75">
      <c r="A105" s="1" t="s">
        <v>69</v>
      </c>
      <c r="B105" s="11">
        <v>20960.33</v>
      </c>
      <c r="C105" s="11">
        <v>17923.474</v>
      </c>
      <c r="D105" s="11">
        <v>18958.755</v>
      </c>
      <c r="E105" s="20">
        <v>14932.73</v>
      </c>
      <c r="F105" s="11">
        <v>2952.8</v>
      </c>
      <c r="G105" s="11">
        <v>2828.878</v>
      </c>
      <c r="H105" s="11">
        <v>3494.178</v>
      </c>
      <c r="I105" s="20">
        <v>3241.263</v>
      </c>
      <c r="J105" s="11">
        <v>13.942</v>
      </c>
      <c r="K105" s="11">
        <v>14.381</v>
      </c>
      <c r="L105" s="11">
        <v>16.083</v>
      </c>
      <c r="M105" s="20">
        <v>43.01</v>
      </c>
      <c r="N105" s="11">
        <v>990.727</v>
      </c>
      <c r="O105" s="11">
        <v>900.081</v>
      </c>
      <c r="P105" s="11">
        <v>940.234</v>
      </c>
      <c r="Q105" s="20">
        <v>771.984</v>
      </c>
      <c r="R105" s="11">
        <v>8608.454</v>
      </c>
      <c r="S105" s="11">
        <v>9752.592</v>
      </c>
      <c r="T105" s="11">
        <v>7888.667</v>
      </c>
      <c r="U105" s="20">
        <v>6503.222</v>
      </c>
      <c r="V105" s="11">
        <v>0</v>
      </c>
      <c r="W105" s="11">
        <v>0</v>
      </c>
      <c r="X105" s="11">
        <v>0</v>
      </c>
      <c r="Y105" s="20">
        <v>0</v>
      </c>
      <c r="Z105" s="15"/>
      <c r="AA105" s="15"/>
      <c r="AB105" s="15"/>
      <c r="AC105" s="15"/>
      <c r="AD105" s="11"/>
      <c r="AE105" s="11"/>
      <c r="AF105" s="11"/>
    </row>
    <row r="106" spans="1:32" ht="12.75">
      <c r="A106" s="1" t="s">
        <v>70</v>
      </c>
      <c r="B106" s="11">
        <v>65.732</v>
      </c>
      <c r="C106" s="11">
        <v>70.195</v>
      </c>
      <c r="D106" s="11">
        <v>90.747</v>
      </c>
      <c r="E106" s="20">
        <v>89.85</v>
      </c>
      <c r="F106" s="11">
        <v>0</v>
      </c>
      <c r="G106" s="11">
        <v>0</v>
      </c>
      <c r="H106" s="11">
        <v>0</v>
      </c>
      <c r="I106" s="20">
        <v>17.599</v>
      </c>
      <c r="J106" s="11">
        <v>0</v>
      </c>
      <c r="K106" s="11">
        <v>0</v>
      </c>
      <c r="L106" s="11">
        <v>0</v>
      </c>
      <c r="M106" s="20">
        <v>0</v>
      </c>
      <c r="N106" s="11">
        <v>46.062</v>
      </c>
      <c r="O106" s="11">
        <v>45.716</v>
      </c>
      <c r="P106" s="11">
        <v>67.028</v>
      </c>
      <c r="Q106" s="20">
        <v>66.99</v>
      </c>
      <c r="R106" s="11">
        <v>0</v>
      </c>
      <c r="S106" s="11">
        <v>0</v>
      </c>
      <c r="T106" s="11">
        <v>0</v>
      </c>
      <c r="U106" s="20">
        <v>0</v>
      </c>
      <c r="V106" s="11">
        <v>0</v>
      </c>
      <c r="W106" s="11">
        <v>0</v>
      </c>
      <c r="X106" s="11">
        <v>0</v>
      </c>
      <c r="Y106" s="20">
        <v>0</v>
      </c>
      <c r="Z106" s="15"/>
      <c r="AA106" s="15"/>
      <c r="AB106" s="15"/>
      <c r="AC106" s="15"/>
      <c r="AD106" s="11"/>
      <c r="AE106" s="11"/>
      <c r="AF106" s="11"/>
    </row>
    <row r="107" spans="1:32" ht="12.75">
      <c r="A107" s="1" t="s">
        <v>71</v>
      </c>
      <c r="B107" s="11">
        <v>1435.5</v>
      </c>
      <c r="C107" s="11">
        <v>1412</v>
      </c>
      <c r="D107" s="11">
        <v>2124.5</v>
      </c>
      <c r="E107" s="20">
        <v>1948.7</v>
      </c>
      <c r="F107" s="11">
        <v>989.4</v>
      </c>
      <c r="G107" s="11">
        <v>939.5</v>
      </c>
      <c r="H107" s="11">
        <v>1539.8</v>
      </c>
      <c r="I107" s="20">
        <v>1435</v>
      </c>
      <c r="J107" s="11">
        <v>70.2</v>
      </c>
      <c r="K107" s="11">
        <v>64</v>
      </c>
      <c r="L107" s="11">
        <v>124.2</v>
      </c>
      <c r="M107" s="20">
        <v>75.6</v>
      </c>
      <c r="N107" s="11">
        <v>228.4</v>
      </c>
      <c r="O107" s="11">
        <v>236.7</v>
      </c>
      <c r="P107" s="11">
        <v>248.6</v>
      </c>
      <c r="Q107" s="20">
        <v>232.6</v>
      </c>
      <c r="R107" s="11">
        <v>0</v>
      </c>
      <c r="S107" s="11">
        <v>0</v>
      </c>
      <c r="T107" s="11">
        <v>0</v>
      </c>
      <c r="U107" s="20">
        <v>0</v>
      </c>
      <c r="V107" s="11">
        <v>26.4</v>
      </c>
      <c r="W107" s="11">
        <v>21.4</v>
      </c>
      <c r="X107" s="11">
        <v>48.8</v>
      </c>
      <c r="Y107" s="20">
        <v>36.6</v>
      </c>
      <c r="Z107" s="15"/>
      <c r="AA107" s="15"/>
      <c r="AB107" s="15"/>
      <c r="AC107" s="15"/>
      <c r="AD107" s="11"/>
      <c r="AE107" s="11"/>
      <c r="AF107" s="11"/>
    </row>
    <row r="108" spans="1:32" ht="12.75">
      <c r="A108" s="1" t="s">
        <v>72</v>
      </c>
      <c r="B108" s="11">
        <v>2796.7</v>
      </c>
      <c r="C108" s="11">
        <v>3225.9</v>
      </c>
      <c r="D108" s="11">
        <v>4656.6</v>
      </c>
      <c r="E108" s="20">
        <v>4459.3</v>
      </c>
      <c r="F108" s="11">
        <v>1710.4</v>
      </c>
      <c r="G108" s="11">
        <v>1869.3</v>
      </c>
      <c r="H108" s="11">
        <v>2998.9</v>
      </c>
      <c r="I108" s="20">
        <v>2862.3</v>
      </c>
      <c r="J108" s="11">
        <v>87</v>
      </c>
      <c r="K108" s="11">
        <v>85</v>
      </c>
      <c r="L108" s="11">
        <v>156.6</v>
      </c>
      <c r="M108" s="20">
        <v>95.8</v>
      </c>
      <c r="N108" s="11">
        <v>550</v>
      </c>
      <c r="O108" s="11">
        <v>759.8</v>
      </c>
      <c r="P108" s="11">
        <v>741.9</v>
      </c>
      <c r="Q108" s="20">
        <v>681.8</v>
      </c>
      <c r="R108" s="11">
        <v>47.5</v>
      </c>
      <c r="S108" s="11">
        <v>71.9</v>
      </c>
      <c r="T108" s="11">
        <v>78.8</v>
      </c>
      <c r="U108" s="20">
        <v>120.7</v>
      </c>
      <c r="V108" s="11">
        <v>258.4</v>
      </c>
      <c r="W108" s="11">
        <v>237</v>
      </c>
      <c r="X108" s="11">
        <v>434.8</v>
      </c>
      <c r="Y108" s="20">
        <v>451.1</v>
      </c>
      <c r="Z108" s="15"/>
      <c r="AA108" s="15"/>
      <c r="AB108" s="15"/>
      <c r="AC108" s="15"/>
      <c r="AD108" s="11"/>
      <c r="AE108" s="11"/>
      <c r="AF108" s="11"/>
    </row>
    <row r="109" spans="1:32" ht="12.75">
      <c r="A109" s="1" t="s">
        <v>73</v>
      </c>
      <c r="B109" s="11">
        <v>166.185</v>
      </c>
      <c r="C109" s="11">
        <v>149.59</v>
      </c>
      <c r="D109" s="11">
        <v>153.427</v>
      </c>
      <c r="E109" s="20">
        <v>173.299</v>
      </c>
      <c r="F109" s="11">
        <v>83.474</v>
      </c>
      <c r="G109" s="11">
        <v>76.839</v>
      </c>
      <c r="H109" s="11">
        <v>79.197</v>
      </c>
      <c r="I109" s="20">
        <v>91.056</v>
      </c>
      <c r="J109" s="11">
        <v>5.556</v>
      </c>
      <c r="K109" s="11">
        <v>4.72</v>
      </c>
      <c r="L109" s="11">
        <v>5.65</v>
      </c>
      <c r="M109" s="20">
        <v>5.378</v>
      </c>
      <c r="N109" s="11">
        <v>43.003</v>
      </c>
      <c r="O109" s="11">
        <v>38.452</v>
      </c>
      <c r="P109" s="11">
        <v>37.895</v>
      </c>
      <c r="Q109" s="20">
        <v>42.485</v>
      </c>
      <c r="R109" s="11">
        <v>3.116</v>
      </c>
      <c r="S109" s="11">
        <v>2.334</v>
      </c>
      <c r="T109" s="11">
        <v>1.618</v>
      </c>
      <c r="U109" s="20">
        <v>2.173</v>
      </c>
      <c r="V109" s="11">
        <v>25.523</v>
      </c>
      <c r="W109" s="11">
        <v>22.298</v>
      </c>
      <c r="X109" s="11">
        <v>23.422</v>
      </c>
      <c r="Y109" s="20">
        <v>25.746</v>
      </c>
      <c r="Z109" s="15"/>
      <c r="AA109" s="15"/>
      <c r="AB109" s="15"/>
      <c r="AC109" s="15"/>
      <c r="AD109" s="11"/>
      <c r="AE109" s="11"/>
      <c r="AF109" s="11"/>
    </row>
    <row r="110" spans="1:32" ht="12.75">
      <c r="A110" s="1" t="s">
        <v>74</v>
      </c>
      <c r="B110" s="11">
        <v>12261.996</v>
      </c>
      <c r="C110" s="11">
        <v>13678.212</v>
      </c>
      <c r="D110" s="11">
        <v>10372.736</v>
      </c>
      <c r="E110" s="20">
        <v>13621.086</v>
      </c>
      <c r="F110" s="11">
        <v>3701.028</v>
      </c>
      <c r="G110" s="11">
        <v>4056.731</v>
      </c>
      <c r="H110" s="11">
        <v>3965.358</v>
      </c>
      <c r="I110" s="20">
        <v>5031.574</v>
      </c>
      <c r="J110" s="11">
        <v>78.229</v>
      </c>
      <c r="K110" s="11">
        <v>75.61</v>
      </c>
      <c r="L110" s="11">
        <v>78.839</v>
      </c>
      <c r="M110" s="20">
        <v>106.142</v>
      </c>
      <c r="N110" s="11">
        <v>943.817</v>
      </c>
      <c r="O110" s="11">
        <v>987.644</v>
      </c>
      <c r="P110" s="11">
        <v>996.114</v>
      </c>
      <c r="Q110" s="20">
        <v>1071.114</v>
      </c>
      <c r="R110" s="11">
        <v>6984.872</v>
      </c>
      <c r="S110" s="11">
        <v>7992.443</v>
      </c>
      <c r="T110" s="11">
        <v>4762.707</v>
      </c>
      <c r="U110" s="20">
        <v>6724.778</v>
      </c>
      <c r="V110" s="11">
        <v>366.823</v>
      </c>
      <c r="W110" s="11">
        <v>345.731</v>
      </c>
      <c r="X110" s="11">
        <v>345.092</v>
      </c>
      <c r="Y110" s="20">
        <v>458.53</v>
      </c>
      <c r="Z110" s="15"/>
      <c r="AA110" s="15"/>
      <c r="AB110" s="15"/>
      <c r="AC110" s="15"/>
      <c r="AD110" s="11"/>
      <c r="AE110" s="11"/>
      <c r="AF110" s="11"/>
    </row>
    <row r="111" spans="1:32" ht="12.75">
      <c r="A111" s="1" t="s">
        <v>75</v>
      </c>
      <c r="B111" s="11">
        <v>0</v>
      </c>
      <c r="C111" s="11">
        <v>0</v>
      </c>
      <c r="D111" s="11">
        <v>0</v>
      </c>
      <c r="E111" s="20">
        <v>0</v>
      </c>
      <c r="F111" s="11">
        <v>0</v>
      </c>
      <c r="G111" s="11">
        <v>0</v>
      </c>
      <c r="H111" s="11">
        <v>0</v>
      </c>
      <c r="I111" s="20">
        <v>0</v>
      </c>
      <c r="J111" s="11">
        <v>0</v>
      </c>
      <c r="K111" s="11">
        <v>0</v>
      </c>
      <c r="L111" s="11">
        <v>0</v>
      </c>
      <c r="M111" s="20">
        <v>0</v>
      </c>
      <c r="N111" s="11">
        <v>0</v>
      </c>
      <c r="O111" s="11">
        <v>0</v>
      </c>
      <c r="P111" s="11">
        <v>0</v>
      </c>
      <c r="Q111" s="20">
        <v>0</v>
      </c>
      <c r="R111" s="11">
        <v>0</v>
      </c>
      <c r="S111" s="11">
        <v>0</v>
      </c>
      <c r="T111" s="11">
        <v>0</v>
      </c>
      <c r="U111" s="20">
        <v>0</v>
      </c>
      <c r="V111" s="11">
        <v>0</v>
      </c>
      <c r="W111" s="11">
        <v>0</v>
      </c>
      <c r="X111" s="11">
        <v>0</v>
      </c>
      <c r="Y111" s="20">
        <v>0</v>
      </c>
      <c r="Z111" s="15"/>
      <c r="AA111" s="15"/>
      <c r="AB111" s="15"/>
      <c r="AC111" s="15"/>
      <c r="AD111" s="11"/>
      <c r="AE111" s="11"/>
      <c r="AF111" s="11"/>
    </row>
    <row r="112" spans="1:32" ht="12.75">
      <c r="A112" s="1" t="s">
        <v>76</v>
      </c>
      <c r="B112" s="11">
        <v>1887.953</v>
      </c>
      <c r="C112" s="11">
        <v>1685</v>
      </c>
      <c r="D112" s="11">
        <v>1826</v>
      </c>
      <c r="E112" s="20">
        <v>1823</v>
      </c>
      <c r="F112" s="11">
        <v>1369.553</v>
      </c>
      <c r="G112" s="11">
        <v>1175</v>
      </c>
      <c r="H112" s="11">
        <v>1302</v>
      </c>
      <c r="I112" s="20">
        <v>1335</v>
      </c>
      <c r="J112" s="11">
        <v>10.242</v>
      </c>
      <c r="K112" s="11">
        <v>6</v>
      </c>
      <c r="L112" s="11">
        <v>9</v>
      </c>
      <c r="M112" s="20">
        <v>7</v>
      </c>
      <c r="N112" s="11">
        <v>204.444</v>
      </c>
      <c r="O112" s="11">
        <v>205</v>
      </c>
      <c r="P112" s="11">
        <v>206</v>
      </c>
      <c r="Q112" s="20">
        <v>208</v>
      </c>
      <c r="R112" s="11">
        <v>281.703</v>
      </c>
      <c r="S112" s="11">
        <v>279</v>
      </c>
      <c r="T112" s="11">
        <v>254</v>
      </c>
      <c r="U112" s="20">
        <v>253</v>
      </c>
      <c r="V112" s="11">
        <v>14.164</v>
      </c>
      <c r="W112" s="11">
        <v>10</v>
      </c>
      <c r="X112" s="11">
        <v>12</v>
      </c>
      <c r="Y112" s="20">
        <v>10</v>
      </c>
      <c r="Z112" s="15"/>
      <c r="AA112" s="15"/>
      <c r="AB112" s="15"/>
      <c r="AC112" s="15"/>
      <c r="AD112" s="11"/>
      <c r="AE112" s="11"/>
      <c r="AF112" s="11"/>
    </row>
    <row r="113" spans="1:32" ht="12.75">
      <c r="A113" s="1" t="s">
        <v>77</v>
      </c>
      <c r="B113" s="11">
        <v>4817.872</v>
      </c>
      <c r="C113" s="11">
        <v>5704.266</v>
      </c>
      <c r="D113" s="11">
        <v>4875.879</v>
      </c>
      <c r="E113" s="20">
        <v>4590.148</v>
      </c>
      <c r="F113" s="11">
        <v>1439.071</v>
      </c>
      <c r="G113" s="11">
        <v>1703.838</v>
      </c>
      <c r="H113" s="11">
        <v>1231.816</v>
      </c>
      <c r="I113" s="20">
        <v>1534.57</v>
      </c>
      <c r="J113" s="11">
        <v>173.618</v>
      </c>
      <c r="K113" s="11">
        <v>217.113</v>
      </c>
      <c r="L113" s="11">
        <v>218.849</v>
      </c>
      <c r="M113" s="20">
        <v>248.924</v>
      </c>
      <c r="N113" s="11">
        <v>777.961</v>
      </c>
      <c r="O113" s="11">
        <v>859.375</v>
      </c>
      <c r="P113" s="11">
        <v>662.466</v>
      </c>
      <c r="Q113" s="20">
        <v>734.051</v>
      </c>
      <c r="R113" s="11">
        <v>1955.989</v>
      </c>
      <c r="S113" s="11">
        <v>2453.133</v>
      </c>
      <c r="T113" s="11">
        <v>2351.37</v>
      </c>
      <c r="U113" s="20">
        <v>1639.019</v>
      </c>
      <c r="V113" s="11">
        <v>230.519</v>
      </c>
      <c r="W113" s="11">
        <v>228.073</v>
      </c>
      <c r="X113" s="11">
        <v>220.103</v>
      </c>
      <c r="Y113" s="20">
        <v>224.141</v>
      </c>
      <c r="Z113" s="15"/>
      <c r="AA113" s="15"/>
      <c r="AB113" s="15"/>
      <c r="AC113" s="15"/>
      <c r="AD113" s="11"/>
      <c r="AE113" s="11"/>
      <c r="AF113" s="11"/>
    </row>
    <row r="114" spans="1:32" ht="12.75">
      <c r="A114" s="1" t="s">
        <v>78</v>
      </c>
      <c r="B114" s="11">
        <v>27228.1</v>
      </c>
      <c r="C114" s="11">
        <v>26767.4</v>
      </c>
      <c r="D114" s="11">
        <v>28543.8</v>
      </c>
      <c r="E114" s="20">
        <v>28376.8</v>
      </c>
      <c r="F114" s="11">
        <v>9408.1</v>
      </c>
      <c r="G114" s="11">
        <v>9339.2</v>
      </c>
      <c r="H114" s="11">
        <v>8607.6</v>
      </c>
      <c r="I114" s="20">
        <v>9469.5</v>
      </c>
      <c r="J114" s="11">
        <v>3182.4</v>
      </c>
      <c r="K114" s="11">
        <v>2860.4</v>
      </c>
      <c r="L114" s="11">
        <v>3162.6</v>
      </c>
      <c r="M114" s="20">
        <v>3790.3</v>
      </c>
      <c r="N114" s="11">
        <v>3397.2</v>
      </c>
      <c r="O114" s="11">
        <v>3325.9</v>
      </c>
      <c r="P114" s="11">
        <v>4180.2</v>
      </c>
      <c r="Q114" s="20">
        <v>2920.4</v>
      </c>
      <c r="R114" s="11">
        <v>1994.4</v>
      </c>
      <c r="S114" s="11">
        <v>2392.1</v>
      </c>
      <c r="T114" s="11">
        <v>3995.9</v>
      </c>
      <c r="U114" s="20">
        <v>4041.9</v>
      </c>
      <c r="V114" s="11">
        <v>4575.8</v>
      </c>
      <c r="W114" s="11">
        <v>4235.3</v>
      </c>
      <c r="X114" s="11">
        <v>3349.2</v>
      </c>
      <c r="Y114" s="20">
        <v>4284.2</v>
      </c>
      <c r="Z114" s="15"/>
      <c r="AA114" s="15"/>
      <c r="AB114" s="15"/>
      <c r="AC114" s="15"/>
      <c r="AD114" s="11"/>
      <c r="AE114" s="11"/>
      <c r="AF114" s="11"/>
    </row>
    <row r="115" spans="1:32" ht="12.75">
      <c r="A115" s="1" t="s">
        <v>79</v>
      </c>
      <c r="B115" s="11">
        <v>1019.204</v>
      </c>
      <c r="C115" s="11">
        <v>1156.49</v>
      </c>
      <c r="D115" s="11">
        <v>1178.143</v>
      </c>
      <c r="E115" s="20">
        <v>1221.047</v>
      </c>
      <c r="F115" s="11">
        <v>66.962</v>
      </c>
      <c r="G115" s="11">
        <v>47.096</v>
      </c>
      <c r="H115" s="11">
        <v>54.722</v>
      </c>
      <c r="I115" s="20">
        <v>85.015</v>
      </c>
      <c r="J115" s="11">
        <v>17.553</v>
      </c>
      <c r="K115" s="11">
        <v>18.388</v>
      </c>
      <c r="L115" s="11">
        <v>14.784</v>
      </c>
      <c r="M115" s="20">
        <v>19.958</v>
      </c>
      <c r="N115" s="11">
        <v>30.62</v>
      </c>
      <c r="O115" s="11">
        <v>21</v>
      </c>
      <c r="P115" s="11">
        <v>21</v>
      </c>
      <c r="Q115" s="20">
        <v>29.61</v>
      </c>
      <c r="R115" s="11">
        <v>626.222</v>
      </c>
      <c r="S115" s="11">
        <v>810.267</v>
      </c>
      <c r="T115" s="11">
        <v>848.665</v>
      </c>
      <c r="U115" s="20">
        <v>848.889</v>
      </c>
      <c r="V115" s="11">
        <v>25.871</v>
      </c>
      <c r="W115" s="11">
        <v>23.492</v>
      </c>
      <c r="X115" s="11">
        <v>17.019</v>
      </c>
      <c r="Y115" s="20">
        <v>32.336</v>
      </c>
      <c r="Z115" s="15"/>
      <c r="AA115" s="15"/>
      <c r="AB115" s="15"/>
      <c r="AC115" s="15"/>
      <c r="AD115" s="11"/>
      <c r="AE115" s="11"/>
      <c r="AF115" s="11"/>
    </row>
    <row r="116" spans="1:32" ht="12.75">
      <c r="A116" s="1" t="s">
        <v>80</v>
      </c>
      <c r="B116" s="11">
        <v>568.85</v>
      </c>
      <c r="C116" s="11">
        <v>607.8</v>
      </c>
      <c r="D116" s="11">
        <v>576.41</v>
      </c>
      <c r="E116" s="20">
        <v>467.677</v>
      </c>
      <c r="F116" s="11">
        <v>153.48</v>
      </c>
      <c r="G116" s="11">
        <v>153.58</v>
      </c>
      <c r="H116" s="11">
        <v>188.07</v>
      </c>
      <c r="I116" s="20">
        <v>138.892</v>
      </c>
      <c r="J116" s="11">
        <v>2.68</v>
      </c>
      <c r="K116" s="11">
        <v>2.84</v>
      </c>
      <c r="L116" s="11">
        <v>3.42</v>
      </c>
      <c r="M116" s="20">
        <v>4.857</v>
      </c>
      <c r="N116" s="11">
        <v>80.12</v>
      </c>
      <c r="O116" s="11">
        <v>79.39</v>
      </c>
      <c r="P116" s="11">
        <v>84.73</v>
      </c>
      <c r="Q116" s="20">
        <v>68.775</v>
      </c>
      <c r="R116" s="11">
        <v>311.12</v>
      </c>
      <c r="S116" s="11">
        <v>349.03</v>
      </c>
      <c r="T116" s="11">
        <v>277.36</v>
      </c>
      <c r="U116" s="20">
        <v>237.174</v>
      </c>
      <c r="V116" s="11">
        <v>14.07</v>
      </c>
      <c r="W116" s="11">
        <v>14.77</v>
      </c>
      <c r="X116" s="11">
        <v>15.92</v>
      </c>
      <c r="Y116" s="20">
        <v>12.435</v>
      </c>
      <c r="Z116" s="15"/>
      <c r="AA116" s="15"/>
      <c r="AB116" s="15"/>
      <c r="AC116" s="15"/>
      <c r="AD116" s="11"/>
      <c r="AE116" s="11"/>
      <c r="AF116" s="11"/>
    </row>
    <row r="117" spans="1:32" ht="12.75">
      <c r="A117" s="1" t="s">
        <v>81</v>
      </c>
      <c r="B117" s="11">
        <v>2571.24</v>
      </c>
      <c r="C117" s="11">
        <v>3714.1</v>
      </c>
      <c r="D117" s="11">
        <v>3035.81</v>
      </c>
      <c r="E117" s="20">
        <v>3358.7</v>
      </c>
      <c r="F117" s="11">
        <v>1111.88</v>
      </c>
      <c r="G117" s="11">
        <v>1578.7</v>
      </c>
      <c r="H117" s="11">
        <v>1246.69</v>
      </c>
      <c r="I117" s="20">
        <v>1574.3</v>
      </c>
      <c r="J117" s="11">
        <v>35.47</v>
      </c>
      <c r="K117" s="11">
        <v>41.2</v>
      </c>
      <c r="L117" s="11">
        <v>49.4</v>
      </c>
      <c r="M117" s="20">
        <v>82.7</v>
      </c>
      <c r="N117" s="11">
        <v>361.39</v>
      </c>
      <c r="O117" s="11">
        <v>525</v>
      </c>
      <c r="P117" s="11">
        <v>470.48</v>
      </c>
      <c r="Q117" s="20">
        <v>445.5</v>
      </c>
      <c r="R117" s="11">
        <v>921.31</v>
      </c>
      <c r="S117" s="11">
        <v>1444.4</v>
      </c>
      <c r="T117" s="11">
        <v>1170.35</v>
      </c>
      <c r="U117" s="20">
        <v>1133.6</v>
      </c>
      <c r="V117" s="11">
        <v>24.75</v>
      </c>
      <c r="W117" s="11">
        <v>33.4</v>
      </c>
      <c r="X117" s="11">
        <v>33.64</v>
      </c>
      <c r="Y117" s="20">
        <v>37.7</v>
      </c>
      <c r="Z117" s="15"/>
      <c r="AA117" s="15"/>
      <c r="AB117" s="15"/>
      <c r="AC117" s="15"/>
      <c r="AD117" s="11"/>
      <c r="AE117" s="11"/>
      <c r="AF117" s="11"/>
    </row>
    <row r="118" spans="1:32" ht="12.75">
      <c r="A118" s="1" t="s">
        <v>82</v>
      </c>
      <c r="B118" s="11">
        <v>2989.3</v>
      </c>
      <c r="C118" s="11">
        <v>3667.8</v>
      </c>
      <c r="D118" s="11">
        <v>3686.5</v>
      </c>
      <c r="E118" s="20">
        <v>4148.2</v>
      </c>
      <c r="F118" s="11">
        <v>724.4</v>
      </c>
      <c r="G118" s="11">
        <v>974.8</v>
      </c>
      <c r="H118" s="11">
        <v>908.5</v>
      </c>
      <c r="I118" s="20">
        <v>887.8</v>
      </c>
      <c r="J118" s="11">
        <v>68.5</v>
      </c>
      <c r="K118" s="11">
        <v>78.4</v>
      </c>
      <c r="L118" s="11">
        <v>65.8</v>
      </c>
      <c r="M118" s="20">
        <v>27</v>
      </c>
      <c r="N118" s="11">
        <v>1340.2</v>
      </c>
      <c r="O118" s="11">
        <v>1514.3</v>
      </c>
      <c r="P118" s="11">
        <v>1577.5</v>
      </c>
      <c r="Q118" s="20">
        <v>1941.3</v>
      </c>
      <c r="R118" s="11">
        <v>0</v>
      </c>
      <c r="S118" s="11">
        <v>0</v>
      </c>
      <c r="T118" s="11">
        <v>0</v>
      </c>
      <c r="U118" s="20">
        <v>0</v>
      </c>
      <c r="V118" s="11">
        <v>0</v>
      </c>
      <c r="W118" s="11">
        <v>0</v>
      </c>
      <c r="X118" s="11">
        <v>0</v>
      </c>
      <c r="Y118" s="20">
        <v>0</v>
      </c>
      <c r="Z118" s="15"/>
      <c r="AA118" s="15"/>
      <c r="AB118" s="15"/>
      <c r="AC118" s="15"/>
      <c r="AD118" s="11"/>
      <c r="AE118" s="11"/>
      <c r="AF118" s="11"/>
    </row>
    <row r="119" spans="1:32" ht="12.75">
      <c r="A119" s="1" t="s">
        <v>83</v>
      </c>
      <c r="B119" s="11">
        <v>4287</v>
      </c>
      <c r="C119" s="11">
        <v>4646.4</v>
      </c>
      <c r="D119" s="11">
        <v>5070.6</v>
      </c>
      <c r="E119" s="20">
        <v>4994.2</v>
      </c>
      <c r="F119" s="11">
        <v>2143</v>
      </c>
      <c r="G119" s="11">
        <v>2226.7</v>
      </c>
      <c r="H119" s="11">
        <v>2289.3</v>
      </c>
      <c r="I119" s="20">
        <v>1867.3</v>
      </c>
      <c r="J119" s="11">
        <v>117.6</v>
      </c>
      <c r="K119" s="11">
        <v>126.5</v>
      </c>
      <c r="L119" s="11">
        <v>139.9</v>
      </c>
      <c r="M119" s="20">
        <v>141.7</v>
      </c>
      <c r="N119" s="11">
        <v>1232.3</v>
      </c>
      <c r="O119" s="11">
        <v>1409.1</v>
      </c>
      <c r="P119" s="11">
        <v>1701.7</v>
      </c>
      <c r="Q119" s="20">
        <v>1936.9</v>
      </c>
      <c r="R119" s="11">
        <v>7.5</v>
      </c>
      <c r="S119" s="11">
        <v>16</v>
      </c>
      <c r="T119" s="11">
        <v>14.6</v>
      </c>
      <c r="U119" s="20">
        <v>10.6</v>
      </c>
      <c r="V119" s="11">
        <v>158.7</v>
      </c>
      <c r="W119" s="11">
        <v>107.2</v>
      </c>
      <c r="X119" s="11">
        <v>140.4</v>
      </c>
      <c r="Y119" s="20">
        <v>112.3</v>
      </c>
      <c r="Z119" s="15"/>
      <c r="AA119" s="15"/>
      <c r="AB119" s="15"/>
      <c r="AC119" s="15"/>
      <c r="AD119" s="11"/>
      <c r="AE119" s="11"/>
      <c r="AF119" s="11"/>
    </row>
    <row r="120" spans="1:32" ht="12.75">
      <c r="A120" s="1" t="s">
        <v>84</v>
      </c>
      <c r="B120" s="11">
        <v>20946</v>
      </c>
      <c r="C120" s="11">
        <v>21485</v>
      </c>
      <c r="D120" s="11">
        <v>19515</v>
      </c>
      <c r="E120" s="20">
        <v>20057</v>
      </c>
      <c r="F120" s="11">
        <v>14878</v>
      </c>
      <c r="G120" s="11">
        <v>15257</v>
      </c>
      <c r="H120" s="11">
        <v>13261</v>
      </c>
      <c r="I120" s="20">
        <v>11921</v>
      </c>
      <c r="J120" s="11">
        <v>38</v>
      </c>
      <c r="K120" s="11">
        <v>37</v>
      </c>
      <c r="L120" s="11">
        <v>33</v>
      </c>
      <c r="M120" s="20">
        <v>35</v>
      </c>
      <c r="N120" s="11">
        <v>5252</v>
      </c>
      <c r="O120" s="11">
        <v>5494</v>
      </c>
      <c r="P120" s="11">
        <v>5522</v>
      </c>
      <c r="Q120" s="20">
        <v>7092</v>
      </c>
      <c r="R120" s="11">
        <v>0</v>
      </c>
      <c r="S120" s="11">
        <v>0</v>
      </c>
      <c r="T120" s="11">
        <v>0</v>
      </c>
      <c r="U120" s="20">
        <v>0</v>
      </c>
      <c r="V120" s="11">
        <v>70</v>
      </c>
      <c r="W120" s="11">
        <v>60</v>
      </c>
      <c r="X120" s="11">
        <v>49</v>
      </c>
      <c r="Y120" s="20">
        <v>45</v>
      </c>
      <c r="Z120" s="15"/>
      <c r="AA120" s="15"/>
      <c r="AC120" s="15"/>
      <c r="AD120" s="11"/>
      <c r="AE120" s="11"/>
      <c r="AF120" s="11"/>
    </row>
    <row r="121" spans="1:32" ht="12.75">
      <c r="A121" s="1" t="s">
        <v>85</v>
      </c>
      <c r="B121" s="11">
        <v>7136.41</v>
      </c>
      <c r="C121" s="11">
        <v>7520.4</v>
      </c>
      <c r="D121" s="11">
        <v>6988</v>
      </c>
      <c r="E121" s="20">
        <v>9006.1</v>
      </c>
      <c r="F121" s="11">
        <v>3999.29</v>
      </c>
      <c r="G121" s="11">
        <v>4305.178</v>
      </c>
      <c r="H121" s="11">
        <v>4404.9</v>
      </c>
      <c r="I121" s="20">
        <v>5379</v>
      </c>
      <c r="J121" s="11">
        <v>17.51</v>
      </c>
      <c r="K121" s="11">
        <v>19.84</v>
      </c>
      <c r="L121" s="11">
        <v>22</v>
      </c>
      <c r="M121" s="20">
        <v>28.2</v>
      </c>
      <c r="N121" s="11">
        <v>833.27</v>
      </c>
      <c r="O121" s="11">
        <v>707.022</v>
      </c>
      <c r="P121" s="11">
        <v>661.9</v>
      </c>
      <c r="Q121" s="20">
        <v>717.9</v>
      </c>
      <c r="R121" s="11">
        <v>2047.41</v>
      </c>
      <c r="S121" s="11">
        <v>2209.204</v>
      </c>
      <c r="T121" s="11">
        <v>1717.8</v>
      </c>
      <c r="U121" s="20">
        <v>2699.6</v>
      </c>
      <c r="V121" s="11">
        <v>29.44</v>
      </c>
      <c r="W121" s="11">
        <v>26.522</v>
      </c>
      <c r="X121" s="11">
        <v>26.5</v>
      </c>
      <c r="Y121" s="20">
        <v>38.7</v>
      </c>
      <c r="Z121" s="15"/>
      <c r="AA121" s="15"/>
      <c r="AC121" s="15"/>
      <c r="AD121" s="11"/>
      <c r="AE121" s="11"/>
      <c r="AF121" s="11"/>
    </row>
    <row r="122" spans="1:32" ht="12.75" customHeight="1">
      <c r="A122" s="1" t="s">
        <v>86</v>
      </c>
      <c r="B122" s="11">
        <v>16751.704</v>
      </c>
      <c r="C122" s="11">
        <v>20991.054</v>
      </c>
      <c r="D122" s="11">
        <v>12621.302</v>
      </c>
      <c r="E122" s="20">
        <v>21357.815</v>
      </c>
      <c r="F122" s="11">
        <v>5706.352</v>
      </c>
      <c r="G122" s="11">
        <v>7182.244</v>
      </c>
      <c r="H122" s="11">
        <v>5095.642</v>
      </c>
      <c r="I122" s="20">
        <v>7451.458</v>
      </c>
      <c r="J122" s="11">
        <v>35.338</v>
      </c>
      <c r="K122" s="11">
        <v>28.818</v>
      </c>
      <c r="L122" s="11">
        <v>18.573</v>
      </c>
      <c r="M122" s="20">
        <v>25.836</v>
      </c>
      <c r="N122" s="11">
        <v>1294.474</v>
      </c>
      <c r="O122" s="11">
        <v>1453.701</v>
      </c>
      <c r="P122" s="11">
        <v>971.278</v>
      </c>
      <c r="Q122" s="20">
        <v>1651.619</v>
      </c>
      <c r="R122" s="11">
        <v>9156.222</v>
      </c>
      <c r="S122" s="11">
        <v>11671.85</v>
      </c>
      <c r="T122" s="11">
        <v>5949.347</v>
      </c>
      <c r="U122" s="20">
        <v>11434.946</v>
      </c>
      <c r="V122" s="11">
        <v>128.625</v>
      </c>
      <c r="W122" s="11">
        <v>154.919</v>
      </c>
      <c r="X122" s="11">
        <v>137.894</v>
      </c>
      <c r="Y122" s="20">
        <v>266.034</v>
      </c>
      <c r="Z122" s="15"/>
      <c r="AA122" s="15"/>
      <c r="AC122" s="15"/>
      <c r="AD122" s="11"/>
      <c r="AE122" s="11"/>
      <c r="AF122" s="11"/>
    </row>
    <row r="123" spans="1:32" ht="12.75" customHeight="1">
      <c r="A123" s="1" t="s">
        <v>87</v>
      </c>
      <c r="B123" s="11">
        <v>3007.18</v>
      </c>
      <c r="C123" s="11">
        <v>2827.497</v>
      </c>
      <c r="D123" s="11">
        <v>2686.545</v>
      </c>
      <c r="E123" s="27">
        <v>3120.777</v>
      </c>
      <c r="F123" s="11">
        <v>674.693</v>
      </c>
      <c r="G123" s="11">
        <v>770.224</v>
      </c>
      <c r="H123" s="11">
        <v>993.636</v>
      </c>
      <c r="I123" s="27">
        <v>927.698</v>
      </c>
      <c r="J123" s="11">
        <v>2.507</v>
      </c>
      <c r="K123" s="11">
        <v>2.949</v>
      </c>
      <c r="L123" s="11">
        <v>2.426</v>
      </c>
      <c r="M123" s="27">
        <v>2.874</v>
      </c>
      <c r="N123" s="11">
        <v>172.359</v>
      </c>
      <c r="O123" s="11">
        <v>193.961</v>
      </c>
      <c r="P123" s="11">
        <v>235.778</v>
      </c>
      <c r="Q123" s="27">
        <v>178.422</v>
      </c>
      <c r="R123" s="11">
        <v>2067.815</v>
      </c>
      <c r="S123" s="11">
        <v>1733.664</v>
      </c>
      <c r="T123" s="11">
        <v>1297.59</v>
      </c>
      <c r="U123" s="27">
        <v>1914</v>
      </c>
      <c r="V123" s="11">
        <v>33.563</v>
      </c>
      <c r="W123" s="11">
        <v>35.149</v>
      </c>
      <c r="X123" s="11">
        <v>54.356</v>
      </c>
      <c r="Y123" s="27">
        <v>40.572</v>
      </c>
      <c r="Z123" s="15"/>
      <c r="AA123" s="15"/>
      <c r="AB123" s="15"/>
      <c r="AC123" s="15"/>
      <c r="AD123" s="11"/>
      <c r="AE123" s="11"/>
      <c r="AF123" s="11"/>
    </row>
    <row r="124" spans="2:32" ht="12.75" customHeight="1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</row>
    <row r="125" spans="2:32" ht="12.7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</row>
    <row r="126" spans="1:32" ht="12.75">
      <c r="A126" s="1" t="s">
        <v>46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</row>
    <row r="127" spans="1:32" ht="12.75">
      <c r="A127" s="1" t="s">
        <v>88</v>
      </c>
      <c r="B127" s="11"/>
      <c r="C127" s="11">
        <v>9.6</v>
      </c>
      <c r="D127" s="11">
        <v>16.2</v>
      </c>
      <c r="E127" s="11"/>
      <c r="F127" s="11"/>
      <c r="G127" s="11">
        <v>0.1</v>
      </c>
      <c r="H127" s="11">
        <v>0</v>
      </c>
      <c r="I127" s="11"/>
      <c r="J127" s="11">
        <v>0</v>
      </c>
      <c r="K127" s="11">
        <v>0</v>
      </c>
      <c r="L127" s="11">
        <v>0</v>
      </c>
      <c r="M127" s="11">
        <v>0</v>
      </c>
      <c r="N127" s="11"/>
      <c r="O127" s="11">
        <v>9.1</v>
      </c>
      <c r="P127" s="11">
        <v>16.2</v>
      </c>
      <c r="Q127" s="11"/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  <c r="Z127" s="11"/>
      <c r="AA127" s="11"/>
      <c r="AB127" s="11"/>
      <c r="AC127" s="11"/>
      <c r="AD127" s="11"/>
      <c r="AE127" s="11"/>
      <c r="AF127" s="11"/>
    </row>
    <row r="128" spans="1:32" ht="12.75">
      <c r="A128" s="1" t="s">
        <v>89</v>
      </c>
      <c r="B128" s="11">
        <v>923.585</v>
      </c>
      <c r="C128" s="11">
        <v>972.376</v>
      </c>
      <c r="D128" s="11">
        <v>921.692</v>
      </c>
      <c r="E128" s="11"/>
      <c r="F128" s="11">
        <v>523.882</v>
      </c>
      <c r="G128" s="11">
        <v>552.965</v>
      </c>
      <c r="H128" s="11">
        <v>512.16</v>
      </c>
      <c r="I128" s="11">
        <v>481.643</v>
      </c>
      <c r="J128" s="11">
        <v>13.843</v>
      </c>
      <c r="K128" s="11">
        <v>12.919</v>
      </c>
      <c r="L128" s="11">
        <v>10.662</v>
      </c>
      <c r="M128" s="11">
        <v>11.148</v>
      </c>
      <c r="N128" s="11">
        <v>174.113</v>
      </c>
      <c r="O128" s="11">
        <v>183.363</v>
      </c>
      <c r="P128" s="11">
        <v>185.131</v>
      </c>
      <c r="Q128" s="11">
        <v>170.535</v>
      </c>
      <c r="R128" s="11">
        <v>143.502</v>
      </c>
      <c r="S128" s="11">
        <v>151.29</v>
      </c>
      <c r="T128" s="11">
        <v>148.96</v>
      </c>
      <c r="U128" s="11">
        <v>146.087</v>
      </c>
      <c r="V128" s="11">
        <v>58.332</v>
      </c>
      <c r="W128" s="11">
        <v>62.044</v>
      </c>
      <c r="X128" s="11">
        <v>55.296</v>
      </c>
      <c r="Y128" s="11">
        <v>53.757</v>
      </c>
      <c r="Z128" s="11"/>
      <c r="AA128" s="11"/>
      <c r="AB128" s="11"/>
      <c r="AC128" s="11"/>
      <c r="AD128" s="11"/>
      <c r="AE128" s="11"/>
      <c r="AF128" s="11"/>
    </row>
    <row r="129" spans="1:37" ht="12.75">
      <c r="A129" s="1" t="s">
        <v>90</v>
      </c>
      <c r="B129" s="11">
        <v>1206</v>
      </c>
      <c r="C129" s="11">
        <v>1027</v>
      </c>
      <c r="D129" s="11">
        <v>1070</v>
      </c>
      <c r="E129" s="11"/>
      <c r="F129" s="11">
        <v>331</v>
      </c>
      <c r="G129" s="11">
        <v>285</v>
      </c>
      <c r="H129" s="11">
        <v>235</v>
      </c>
      <c r="I129" s="11"/>
      <c r="J129" s="11">
        <v>34</v>
      </c>
      <c r="K129" s="11">
        <v>16</v>
      </c>
      <c r="L129" s="11">
        <v>5</v>
      </c>
      <c r="M129" s="11"/>
      <c r="N129" s="11">
        <v>541</v>
      </c>
      <c r="O129" s="11">
        <v>495</v>
      </c>
      <c r="P129" s="11">
        <v>550</v>
      </c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" t="s">
        <v>103</v>
      </c>
      <c r="AF129" s="11" t="s">
        <v>105</v>
      </c>
      <c r="AG129" s="1" t="s">
        <v>104</v>
      </c>
      <c r="AH129" s="1" t="s">
        <v>106</v>
      </c>
      <c r="AI129" s="1" t="s">
        <v>107</v>
      </c>
      <c r="AJ129" s="1" t="s">
        <v>195</v>
      </c>
      <c r="AK129" s="28" t="s">
        <v>108</v>
      </c>
    </row>
    <row r="130" spans="1:36" ht="12.75">
      <c r="A130" s="1" t="s">
        <v>91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">
        <v>2013</v>
      </c>
      <c r="AF130" s="19">
        <v>2013</v>
      </c>
      <c r="AG130" s="1">
        <v>2013</v>
      </c>
      <c r="AH130" s="1">
        <v>2013</v>
      </c>
      <c r="AI130" s="1">
        <v>2013</v>
      </c>
      <c r="AJ130" s="1">
        <v>2013</v>
      </c>
    </row>
    <row r="131" spans="1:37" ht="12.75">
      <c r="A131" s="1" t="s">
        <v>92</v>
      </c>
      <c r="B131" s="11"/>
      <c r="C131" s="11">
        <v>701.2</v>
      </c>
      <c r="D131" s="11">
        <v>697.4</v>
      </c>
      <c r="E131" s="11"/>
      <c r="F131" s="11">
        <v>294.9</v>
      </c>
      <c r="G131" s="11">
        <v>292.8</v>
      </c>
      <c r="H131" s="11">
        <v>300</v>
      </c>
      <c r="I131" s="11"/>
      <c r="J131" s="11">
        <v>2.3</v>
      </c>
      <c r="K131" s="11">
        <v>3.4</v>
      </c>
      <c r="L131" s="11">
        <v>3.4</v>
      </c>
      <c r="M131" s="11"/>
      <c r="N131" s="11">
        <v>7.3</v>
      </c>
      <c r="O131" s="11">
        <v>8.7</v>
      </c>
      <c r="P131" s="11">
        <v>7</v>
      </c>
      <c r="Q131" s="11"/>
      <c r="R131" s="11">
        <v>362</v>
      </c>
      <c r="S131" s="11">
        <v>366.4</v>
      </c>
      <c r="T131" s="11">
        <v>360</v>
      </c>
      <c r="U131" s="11"/>
      <c r="V131" s="11"/>
      <c r="W131" s="11"/>
      <c r="X131" s="11"/>
      <c r="Y131" s="11"/>
      <c r="Z131" s="11"/>
      <c r="AA131" s="11"/>
      <c r="AB131" s="11"/>
      <c r="AC131" s="11"/>
      <c r="AD131" s="11" t="s">
        <v>36</v>
      </c>
      <c r="AE131" s="1">
        <v>305479.8908</v>
      </c>
      <c r="AF131" s="11">
        <v>135847.5176</v>
      </c>
      <c r="AG131" s="1">
        <v>59860.0978</v>
      </c>
      <c r="AH131" s="1">
        <v>10716.3585</v>
      </c>
      <c r="AI131" s="1">
        <v>11476.377999999999</v>
      </c>
      <c r="AJ131" s="1">
        <v>65631.166</v>
      </c>
      <c r="AK131" s="11">
        <f>AE131-SUM(AF131:AJ131)</f>
        <v>21948.372900000017</v>
      </c>
    </row>
    <row r="132" spans="1:40" ht="12.75">
      <c r="A132" s="1" t="s">
        <v>93</v>
      </c>
      <c r="B132" s="11">
        <v>1104</v>
      </c>
      <c r="C132" s="11">
        <v>1118.67</v>
      </c>
      <c r="D132" s="11">
        <v>906</v>
      </c>
      <c r="E132" s="11">
        <v>1223.9</v>
      </c>
      <c r="F132" s="11">
        <v>145.4</v>
      </c>
      <c r="G132" s="11">
        <v>210</v>
      </c>
      <c r="H132" s="11">
        <v>225</v>
      </c>
      <c r="I132" s="11">
        <v>265.152</v>
      </c>
      <c r="J132" s="11">
        <v>7.4</v>
      </c>
      <c r="K132" s="11">
        <v>9.66</v>
      </c>
      <c r="L132" s="11">
        <v>11</v>
      </c>
      <c r="M132" s="11">
        <v>12.063</v>
      </c>
      <c r="N132" s="11">
        <v>50.2</v>
      </c>
      <c r="O132" s="11">
        <v>65.66</v>
      </c>
      <c r="P132" s="11">
        <v>65</v>
      </c>
      <c r="Q132" s="11">
        <v>70.844</v>
      </c>
      <c r="R132" s="11">
        <v>853.4</v>
      </c>
      <c r="S132" s="11">
        <v>764.11</v>
      </c>
      <c r="T132" s="11">
        <v>539</v>
      </c>
      <c r="U132" s="11">
        <v>798.5</v>
      </c>
      <c r="V132" s="11">
        <v>27.8</v>
      </c>
      <c r="W132" s="11">
        <v>40.87</v>
      </c>
      <c r="X132" s="11">
        <v>39</v>
      </c>
      <c r="Y132" s="11">
        <v>46.843</v>
      </c>
      <c r="Z132" s="11"/>
      <c r="AA132" s="11"/>
      <c r="AB132" s="11"/>
      <c r="AC132" s="11"/>
      <c r="AD132" s="11"/>
      <c r="AE132" s="11"/>
      <c r="AF132" s="11"/>
      <c r="AM132" s="11"/>
      <c r="AN132" s="11"/>
    </row>
    <row r="133" spans="1:40" ht="12.75">
      <c r="A133" s="1" t="s">
        <v>94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M133" s="11"/>
      <c r="AN133" s="11"/>
    </row>
    <row r="134" spans="1:40" ht="12.75">
      <c r="A134" s="1" t="s">
        <v>95</v>
      </c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>
        <v>0</v>
      </c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>
        <v>0</v>
      </c>
      <c r="Y134" s="11"/>
      <c r="Z134" s="11"/>
      <c r="AA134" s="11"/>
      <c r="AB134" s="11"/>
      <c r="AC134" s="11"/>
      <c r="AD134" s="11"/>
      <c r="AE134" s="11"/>
      <c r="AF134" s="11"/>
      <c r="AM134" s="11"/>
      <c r="AN134" s="11"/>
    </row>
    <row r="135" spans="1:40" ht="12.75">
      <c r="A135" s="1" t="s">
        <v>96</v>
      </c>
      <c r="B135" s="11">
        <v>430.5</v>
      </c>
      <c r="C135" s="11">
        <v>435</v>
      </c>
      <c r="D135" s="11">
        <v>441.8</v>
      </c>
      <c r="E135" s="11"/>
      <c r="F135" s="11">
        <v>294.5</v>
      </c>
      <c r="G135" s="11">
        <v>300.2</v>
      </c>
      <c r="H135" s="11">
        <v>345</v>
      </c>
      <c r="I135" s="11"/>
      <c r="J135" s="11">
        <v>1.4</v>
      </c>
      <c r="K135" s="11">
        <v>1.5</v>
      </c>
      <c r="L135" s="11">
        <v>0.7</v>
      </c>
      <c r="M135" s="11"/>
      <c r="N135" s="11">
        <v>3.6</v>
      </c>
      <c r="O135" s="11">
        <v>2.6</v>
      </c>
      <c r="P135" s="11">
        <v>4.8</v>
      </c>
      <c r="Q135" s="11"/>
      <c r="R135" s="11">
        <v>120.5</v>
      </c>
      <c r="S135" s="11">
        <v>119.7</v>
      </c>
      <c r="T135" s="11">
        <v>86.3</v>
      </c>
      <c r="U135" s="11"/>
      <c r="V135" s="11"/>
      <c r="W135" s="11"/>
      <c r="X135" s="11"/>
      <c r="Y135" s="11"/>
      <c r="Z135" s="11"/>
      <c r="AA135" s="11"/>
      <c r="AC135" s="11"/>
      <c r="AD135" s="11"/>
      <c r="AE135" s="11"/>
      <c r="AF135" s="11"/>
      <c r="AM135" s="11"/>
      <c r="AN135" s="11"/>
    </row>
    <row r="136" spans="1:40" ht="12.75">
      <c r="A136" s="1" t="s">
        <v>97</v>
      </c>
      <c r="B136" s="11">
        <v>537.14</v>
      </c>
      <c r="C136" s="11">
        <v>397.042</v>
      </c>
      <c r="D136" s="11">
        <v>459.715</v>
      </c>
      <c r="E136" s="11"/>
      <c r="F136" s="11">
        <v>243.137</v>
      </c>
      <c r="G136" s="11">
        <v>259.922</v>
      </c>
      <c r="H136" s="11">
        <v>214.963</v>
      </c>
      <c r="I136" s="11">
        <v>257.471</v>
      </c>
      <c r="J136" s="11">
        <v>8.712</v>
      </c>
      <c r="K136" s="11">
        <v>8.727</v>
      </c>
      <c r="L136" s="11">
        <v>7.288</v>
      </c>
      <c r="M136" s="11">
        <v>8.905</v>
      </c>
      <c r="N136" s="11">
        <v>126.787</v>
      </c>
      <c r="O136" s="11">
        <v>124.024</v>
      </c>
      <c r="P136" s="11">
        <v>90.384</v>
      </c>
      <c r="Q136" s="11">
        <v>125.119</v>
      </c>
      <c r="R136" s="11">
        <v>131.934</v>
      </c>
      <c r="S136" s="11"/>
      <c r="T136" s="11">
        <v>118.821</v>
      </c>
      <c r="U136" s="11">
        <v>138.453</v>
      </c>
      <c r="V136" s="11"/>
      <c r="W136" s="11"/>
      <c r="X136" s="11"/>
      <c r="Y136" s="11"/>
      <c r="Z136" s="11"/>
      <c r="AA136" s="11"/>
      <c r="AC136" s="11"/>
      <c r="AD136" s="11"/>
      <c r="AE136" s="11"/>
      <c r="AF136" s="11"/>
      <c r="AM136" s="11"/>
      <c r="AN136" s="11"/>
    </row>
    <row r="137" spans="1:40" ht="12.75">
      <c r="A137" s="1" t="s">
        <v>98</v>
      </c>
      <c r="B137" s="11">
        <v>32773</v>
      </c>
      <c r="C137" s="11">
        <v>35202</v>
      </c>
      <c r="D137" s="11">
        <v>33025</v>
      </c>
      <c r="E137" s="11">
        <v>37129.4</v>
      </c>
      <c r="F137" s="11">
        <v>16232</v>
      </c>
      <c r="G137" s="11">
        <v>17957</v>
      </c>
      <c r="H137" s="11">
        <v>16807</v>
      </c>
      <c r="I137" s="11">
        <v>17989</v>
      </c>
      <c r="J137" s="11">
        <v>367</v>
      </c>
      <c r="K137" s="11">
        <v>366</v>
      </c>
      <c r="L137" s="11">
        <v>371</v>
      </c>
      <c r="M137" s="11">
        <v>366</v>
      </c>
      <c r="N137" s="11">
        <v>7250</v>
      </c>
      <c r="O137" s="11">
        <v>7600</v>
      </c>
      <c r="P137" s="11">
        <v>7100</v>
      </c>
      <c r="Q137" s="11">
        <v>7900</v>
      </c>
      <c r="R137" s="11">
        <v>4310</v>
      </c>
      <c r="S137" s="11">
        <v>4200</v>
      </c>
      <c r="T137" s="11">
        <v>4600</v>
      </c>
      <c r="U137" s="11">
        <v>5900</v>
      </c>
      <c r="V137" s="11">
        <v>93</v>
      </c>
      <c r="W137" s="11">
        <v>104</v>
      </c>
      <c r="X137" s="11">
        <v>105</v>
      </c>
      <c r="Y137" s="11">
        <v>118</v>
      </c>
      <c r="Z137" s="11"/>
      <c r="AA137" s="11"/>
      <c r="AB137" s="11"/>
      <c r="AC137" s="11"/>
      <c r="AD137" s="11"/>
      <c r="AE137" s="11"/>
      <c r="AF137" s="11"/>
      <c r="AM137" s="11"/>
      <c r="AN137" s="11"/>
    </row>
  </sheetData>
  <mergeCells count="8">
    <mergeCell ref="AB95:AI95"/>
    <mergeCell ref="B6:B8"/>
    <mergeCell ref="C6:C8"/>
    <mergeCell ref="D6:D8"/>
    <mergeCell ref="E6:E8"/>
    <mergeCell ref="F6:F8"/>
    <mergeCell ref="G6:G8"/>
    <mergeCell ref="H6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N148"/>
  <sheetViews>
    <sheetView showGridLines="0" workbookViewId="0" topLeftCell="A1">
      <selection activeCell="B6" sqref="B6"/>
    </sheetView>
  </sheetViews>
  <sheetFormatPr defaultColWidth="9.140625" defaultRowHeight="12.75"/>
  <cols>
    <col min="1" max="37" width="9.140625" style="1" customWidth="1"/>
    <col min="38" max="38" width="7.57421875" style="18" customWidth="1"/>
    <col min="39" max="39" width="10.7109375" style="1" customWidth="1"/>
    <col min="40" max="44" width="9.28125" style="1" customWidth="1"/>
    <col min="45" max="16384" width="9.140625" style="1" customWidth="1"/>
  </cols>
  <sheetData>
    <row r="3" spans="2:7" ht="12.75">
      <c r="B3" s="11"/>
      <c r="C3" s="11"/>
      <c r="D3" s="11"/>
      <c r="E3" s="11"/>
      <c r="F3" s="11"/>
      <c r="G3" s="11"/>
    </row>
    <row r="4" spans="2:7" ht="12.75">
      <c r="B4" s="11"/>
      <c r="C4" s="11"/>
      <c r="D4" s="11"/>
      <c r="E4" s="11"/>
      <c r="F4" s="11"/>
      <c r="G4" s="11"/>
    </row>
    <row r="5" spans="2:7" ht="12.75">
      <c r="B5" s="209" t="s">
        <v>240</v>
      </c>
      <c r="C5" s="11"/>
      <c r="D5" s="11"/>
      <c r="E5" s="11"/>
      <c r="F5" s="11"/>
      <c r="G5" s="11"/>
    </row>
    <row r="6" spans="2:7" ht="12.75">
      <c r="B6" s="100" t="s">
        <v>234</v>
      </c>
      <c r="C6" s="11"/>
      <c r="D6" s="11"/>
      <c r="E6" s="11"/>
      <c r="F6" s="11"/>
      <c r="G6" s="11"/>
    </row>
    <row r="7" spans="2:7" ht="12">
      <c r="B7" s="11"/>
      <c r="C7" s="11"/>
      <c r="D7" s="11"/>
      <c r="E7" s="11"/>
      <c r="F7" s="11"/>
      <c r="G7" s="11"/>
    </row>
    <row r="8" spans="2:7" ht="12">
      <c r="B8" s="11"/>
      <c r="C8" s="11"/>
      <c r="D8" s="11"/>
      <c r="E8" s="11"/>
      <c r="F8" s="11"/>
      <c r="G8" s="11"/>
    </row>
    <row r="9" spans="2:7" ht="12">
      <c r="B9" s="11"/>
      <c r="C9" s="11"/>
      <c r="D9" s="11"/>
      <c r="E9" s="11"/>
      <c r="F9" s="11"/>
      <c r="G9" s="11"/>
    </row>
    <row r="10" spans="2:7" ht="12">
      <c r="B10" s="11"/>
      <c r="C10" s="11"/>
      <c r="D10" s="11"/>
      <c r="E10" s="11"/>
      <c r="F10" s="11"/>
      <c r="G10" s="11"/>
    </row>
    <row r="11" spans="2:7" ht="12">
      <c r="B11" s="11"/>
      <c r="D11" s="11"/>
      <c r="E11" s="11"/>
      <c r="F11" s="11"/>
      <c r="G11" s="11"/>
    </row>
    <row r="12" spans="2:7" ht="12">
      <c r="B12" s="11"/>
      <c r="C12" s="11"/>
      <c r="D12" s="11"/>
      <c r="E12" s="11"/>
      <c r="F12" s="11"/>
      <c r="G12" s="11"/>
    </row>
    <row r="13" spans="2:7" ht="12">
      <c r="B13" s="11"/>
      <c r="D13" s="11"/>
      <c r="E13" s="11"/>
      <c r="F13" s="11"/>
      <c r="G13" s="11"/>
    </row>
    <row r="14" spans="2:7" ht="12">
      <c r="B14" s="11"/>
      <c r="C14" s="11"/>
      <c r="D14" s="11"/>
      <c r="E14" s="11"/>
      <c r="F14" s="11"/>
      <c r="G14" s="11"/>
    </row>
    <row r="15" spans="2:7" ht="12">
      <c r="B15" s="11"/>
      <c r="C15" s="11"/>
      <c r="D15" s="11"/>
      <c r="E15" s="11"/>
      <c r="F15" s="11"/>
      <c r="G15" s="11"/>
    </row>
    <row r="16" spans="2:7" ht="12">
      <c r="B16" s="11"/>
      <c r="C16" s="11"/>
      <c r="D16" s="11"/>
      <c r="E16" s="11"/>
      <c r="F16" s="11"/>
      <c r="G16" s="11"/>
    </row>
    <row r="17" spans="2:7" ht="12">
      <c r="B17" s="11"/>
      <c r="C17" s="11"/>
      <c r="D17" s="11"/>
      <c r="E17" s="11"/>
      <c r="F17" s="11"/>
      <c r="G17" s="11"/>
    </row>
    <row r="18" spans="2:7" ht="12">
      <c r="B18" s="11"/>
      <c r="C18" s="11"/>
      <c r="D18" s="11"/>
      <c r="E18" s="11"/>
      <c r="F18" s="11"/>
      <c r="G18" s="11"/>
    </row>
    <row r="19" spans="2:7" ht="12">
      <c r="B19" s="11"/>
      <c r="C19" s="11"/>
      <c r="D19" s="11"/>
      <c r="E19" s="11"/>
      <c r="F19" s="11"/>
      <c r="G19" s="11"/>
    </row>
    <row r="20" spans="2:7" ht="12">
      <c r="B20" s="11"/>
      <c r="C20" s="11"/>
      <c r="D20" s="11"/>
      <c r="E20" s="11"/>
      <c r="F20" s="11"/>
      <c r="G20" s="11"/>
    </row>
    <row r="21" spans="2:7" ht="12">
      <c r="B21" s="11"/>
      <c r="C21" s="11"/>
      <c r="D21" s="11"/>
      <c r="E21" s="11"/>
      <c r="F21" s="11"/>
      <c r="G21" s="11"/>
    </row>
    <row r="22" spans="2:7" ht="12">
      <c r="B22" s="11"/>
      <c r="C22" s="11"/>
      <c r="D22" s="11"/>
      <c r="E22" s="11"/>
      <c r="F22" s="11"/>
      <c r="G22" s="11"/>
    </row>
    <row r="23" spans="2:7" ht="12">
      <c r="B23" s="11"/>
      <c r="C23" s="11"/>
      <c r="D23" s="11"/>
      <c r="E23" s="11"/>
      <c r="F23" s="11"/>
      <c r="G23" s="11"/>
    </row>
    <row r="24" spans="2:7" ht="12">
      <c r="B24" s="11"/>
      <c r="C24" s="11"/>
      <c r="D24" s="11"/>
      <c r="E24" s="11"/>
      <c r="F24" s="11"/>
      <c r="G24" s="11"/>
    </row>
    <row r="25" spans="2:7" ht="12">
      <c r="B25" s="11"/>
      <c r="C25" s="11"/>
      <c r="D25" s="11"/>
      <c r="E25" s="11"/>
      <c r="F25" s="11"/>
      <c r="G25" s="11"/>
    </row>
    <row r="26" spans="2:7" ht="12">
      <c r="B26" s="11"/>
      <c r="C26" s="11"/>
      <c r="D26" s="11"/>
      <c r="E26" s="11"/>
      <c r="F26" s="11"/>
      <c r="G26" s="11"/>
    </row>
    <row r="27" spans="2:7" ht="12">
      <c r="B27" s="11"/>
      <c r="C27" s="11"/>
      <c r="D27" s="11"/>
      <c r="E27" s="11"/>
      <c r="F27" s="11"/>
      <c r="G27" s="11"/>
    </row>
    <row r="28" spans="2:7" ht="12.75">
      <c r="B28" s="11"/>
      <c r="C28" s="11"/>
      <c r="D28" s="11"/>
      <c r="E28" s="11"/>
      <c r="F28" s="11"/>
      <c r="G28" s="11"/>
    </row>
    <row r="29" spans="2:7" ht="12.75">
      <c r="B29" s="11" t="s">
        <v>109</v>
      </c>
      <c r="C29" s="11"/>
      <c r="D29" s="11"/>
      <c r="E29" s="11"/>
      <c r="F29" s="11"/>
      <c r="G29" s="11"/>
    </row>
    <row r="50" spans="2:40" ht="12.7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M50" s="11"/>
      <c r="AN50" s="11"/>
    </row>
    <row r="51" spans="2:40" ht="12.7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M51" s="11"/>
      <c r="AN51" s="11"/>
    </row>
    <row r="52" spans="2:40" ht="12.7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M52" s="11"/>
      <c r="AN52" s="11"/>
    </row>
    <row r="53" spans="2:40" ht="12.7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M53" s="11"/>
      <c r="AN53" s="11"/>
    </row>
    <row r="54" spans="2:40" ht="12.7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M54" s="11"/>
      <c r="AN54" s="11"/>
    </row>
    <row r="55" spans="2:40" ht="12.7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M55" s="11"/>
      <c r="AN55" s="11"/>
    </row>
    <row r="56" spans="2:40" ht="12.7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M56" s="11"/>
      <c r="AN56" s="11"/>
    </row>
    <row r="57" spans="2:40" ht="12.7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M57" s="11"/>
      <c r="AN57" s="11"/>
    </row>
    <row r="58" spans="1:40" ht="12.75">
      <c r="A58" s="110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1"/>
      <c r="Z58" s="11"/>
      <c r="AA58" s="11"/>
      <c r="AB58" s="11"/>
      <c r="AC58" s="11"/>
      <c r="AD58" s="11"/>
      <c r="AE58" s="11"/>
      <c r="AF58" s="11"/>
      <c r="AM58" s="11"/>
      <c r="AN58" s="11"/>
    </row>
    <row r="59" spans="1:40" ht="12.75">
      <c r="A59" s="110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1"/>
      <c r="Z59" s="11"/>
      <c r="AM59" s="11"/>
      <c r="AN59" s="11"/>
    </row>
    <row r="60" spans="1:40" ht="12.75">
      <c r="A60" s="110"/>
      <c r="B60" s="110"/>
      <c r="C60" s="110"/>
      <c r="D60" s="110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1"/>
      <c r="Z60" s="11"/>
      <c r="AM60" s="11"/>
      <c r="AN60" s="11"/>
    </row>
    <row r="61" spans="1:40" ht="12.75">
      <c r="A61" s="110"/>
      <c r="B61" s="241"/>
      <c r="C61" s="102"/>
      <c r="D61" s="102"/>
      <c r="E61" s="103"/>
      <c r="F61" s="103"/>
      <c r="G61" s="103"/>
      <c r="H61" s="103"/>
      <c r="I61" s="102"/>
      <c r="J61" s="102"/>
      <c r="K61" s="102"/>
      <c r="L61" s="241"/>
      <c r="M61" s="102"/>
      <c r="N61" s="102"/>
      <c r="O61" s="102"/>
      <c r="P61" s="102"/>
      <c r="Q61" s="102"/>
      <c r="R61" s="102"/>
      <c r="S61" s="102"/>
      <c r="T61" s="102"/>
      <c r="U61" s="102"/>
      <c r="V61" s="110"/>
      <c r="W61" s="102"/>
      <c r="X61" s="102"/>
      <c r="Y61" s="11"/>
      <c r="Z61" s="11"/>
      <c r="AM61" s="11"/>
      <c r="AN61" s="11"/>
    </row>
    <row r="62" spans="1:40" ht="12.75">
      <c r="A62" s="110"/>
      <c r="B62" s="104"/>
      <c r="C62" s="103"/>
      <c r="D62" s="103"/>
      <c r="E62" s="105"/>
      <c r="F62" s="105"/>
      <c r="G62" s="105"/>
      <c r="H62" s="105"/>
      <c r="I62" s="102"/>
      <c r="J62" s="102"/>
      <c r="K62" s="102"/>
      <c r="L62" s="105"/>
      <c r="M62" s="102"/>
      <c r="N62" s="102"/>
      <c r="O62" s="102"/>
      <c r="P62" s="102"/>
      <c r="Q62" s="102"/>
      <c r="R62" s="102"/>
      <c r="S62" s="102"/>
      <c r="T62" s="102"/>
      <c r="U62" s="102"/>
      <c r="V62" s="110"/>
      <c r="W62" s="102"/>
      <c r="X62" s="102"/>
      <c r="Y62" s="11"/>
      <c r="Z62" s="11"/>
      <c r="AM62" s="11"/>
      <c r="AN62" s="11"/>
    </row>
    <row r="63" spans="1:40" ht="12.75">
      <c r="A63" s="110"/>
      <c r="B63" s="259"/>
      <c r="C63" s="260"/>
      <c r="D63" s="258"/>
      <c r="E63" s="258"/>
      <c r="F63" s="258"/>
      <c r="G63" s="258"/>
      <c r="H63" s="258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1"/>
      <c r="Z63" s="11"/>
      <c r="AM63" s="11"/>
      <c r="AN63" s="11"/>
    </row>
    <row r="64" spans="1:40" ht="12.75">
      <c r="A64" s="110"/>
      <c r="B64" s="259"/>
      <c r="C64" s="260"/>
      <c r="D64" s="258"/>
      <c r="E64" s="258"/>
      <c r="F64" s="258"/>
      <c r="G64" s="258"/>
      <c r="H64" s="258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1"/>
      <c r="Z64" s="11"/>
      <c r="AM64" s="11"/>
      <c r="AN64" s="11"/>
    </row>
    <row r="65" spans="1:40" ht="12.75">
      <c r="A65" s="110"/>
      <c r="B65" s="259"/>
      <c r="C65" s="260"/>
      <c r="D65" s="258"/>
      <c r="E65" s="258"/>
      <c r="F65" s="258"/>
      <c r="G65" s="258"/>
      <c r="H65" s="258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1"/>
      <c r="Z65" s="11"/>
      <c r="AM65" s="11"/>
      <c r="AN65" s="11"/>
    </row>
    <row r="66" spans="1:40" ht="12.75">
      <c r="A66" s="110"/>
      <c r="B66" s="106"/>
      <c r="C66" s="107"/>
      <c r="D66" s="108"/>
      <c r="E66" s="108"/>
      <c r="F66" s="108"/>
      <c r="G66" s="108"/>
      <c r="H66" s="108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1"/>
      <c r="Z66" s="11"/>
      <c r="AM66" s="11"/>
      <c r="AN66" s="11"/>
    </row>
    <row r="67" spans="1:40" ht="12.75">
      <c r="A67" s="127"/>
      <c r="B67" s="106"/>
      <c r="C67" s="107"/>
      <c r="D67" s="108"/>
      <c r="E67" s="108"/>
      <c r="F67" s="108"/>
      <c r="G67" s="108"/>
      <c r="H67" s="108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1"/>
      <c r="Z67" s="11"/>
      <c r="AM67" s="11"/>
      <c r="AN67" s="11"/>
    </row>
    <row r="68" spans="1:40" ht="12.75">
      <c r="A68" s="127"/>
      <c r="B68" s="106"/>
      <c r="C68" s="107"/>
      <c r="D68" s="108"/>
      <c r="E68" s="108"/>
      <c r="F68" s="108"/>
      <c r="G68" s="108"/>
      <c r="H68" s="108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1"/>
      <c r="Z68" s="11"/>
      <c r="AM68" s="11"/>
      <c r="AN68" s="11"/>
    </row>
    <row r="69" spans="1:40" ht="12.75">
      <c r="A69" s="127"/>
      <c r="B69" s="106"/>
      <c r="C69" s="107"/>
      <c r="D69" s="108"/>
      <c r="E69" s="108"/>
      <c r="F69" s="108"/>
      <c r="G69" s="108"/>
      <c r="H69" s="108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1"/>
      <c r="Z69" s="11"/>
      <c r="AM69" s="11"/>
      <c r="AN69" s="11"/>
    </row>
    <row r="70" spans="1:40" ht="12.75">
      <c r="A70" s="127"/>
      <c r="B70" s="106"/>
      <c r="C70" s="107"/>
      <c r="D70" s="108"/>
      <c r="E70" s="108"/>
      <c r="F70" s="108"/>
      <c r="G70" s="108"/>
      <c r="H70" s="108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1"/>
      <c r="Z70" s="11"/>
      <c r="AM70" s="11"/>
      <c r="AN70" s="11"/>
    </row>
    <row r="71" spans="1:40" ht="12.75">
      <c r="A71" s="127"/>
      <c r="B71" s="106"/>
      <c r="C71" s="107"/>
      <c r="D71" s="108"/>
      <c r="E71" s="108"/>
      <c r="F71" s="108"/>
      <c r="G71" s="108"/>
      <c r="H71" s="108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1"/>
      <c r="Z71" s="11"/>
      <c r="AM71" s="11"/>
      <c r="AN71" s="11"/>
    </row>
    <row r="72" spans="1:40" ht="12.75">
      <c r="A72" s="127"/>
      <c r="B72" s="106"/>
      <c r="C72" s="107"/>
      <c r="D72" s="108"/>
      <c r="E72" s="108"/>
      <c r="F72" s="108"/>
      <c r="G72" s="108"/>
      <c r="H72" s="108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1"/>
      <c r="Z72" s="11"/>
      <c r="AM72" s="11"/>
      <c r="AN72" s="11"/>
    </row>
    <row r="73" spans="1:40" ht="12.75">
      <c r="A73" s="127"/>
      <c r="B73" s="106"/>
      <c r="C73" s="107"/>
      <c r="D73" s="108"/>
      <c r="E73" s="108"/>
      <c r="F73" s="108"/>
      <c r="G73" s="108"/>
      <c r="H73" s="108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1"/>
      <c r="Z73" s="11"/>
      <c r="AM73" s="11"/>
      <c r="AN73" s="11"/>
    </row>
    <row r="74" spans="1:40" ht="12.75">
      <c r="A74" s="127"/>
      <c r="B74" s="106"/>
      <c r="C74" s="107"/>
      <c r="D74" s="108"/>
      <c r="E74" s="108"/>
      <c r="F74" s="108"/>
      <c r="G74" s="108"/>
      <c r="H74" s="108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1"/>
      <c r="Z74" s="11"/>
      <c r="AM74" s="11"/>
      <c r="AN74" s="11"/>
    </row>
    <row r="75" spans="1:40" ht="12.75">
      <c r="A75" s="127"/>
      <c r="B75" s="106"/>
      <c r="C75" s="107"/>
      <c r="D75" s="108"/>
      <c r="E75" s="108"/>
      <c r="F75" s="108"/>
      <c r="G75" s="108"/>
      <c r="H75" s="108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1"/>
      <c r="Z75" s="11"/>
      <c r="AM75" s="11"/>
      <c r="AN75" s="11"/>
    </row>
    <row r="76" spans="1:40" ht="12.75">
      <c r="A76" s="127"/>
      <c r="B76" s="106"/>
      <c r="C76" s="107"/>
      <c r="D76" s="108"/>
      <c r="E76" s="108"/>
      <c r="F76" s="108"/>
      <c r="G76" s="108"/>
      <c r="H76" s="108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1"/>
      <c r="Z76" s="11"/>
      <c r="AM76" s="11"/>
      <c r="AN76" s="11"/>
    </row>
    <row r="77" spans="1:40" ht="12.75">
      <c r="A77" s="127"/>
      <c r="B77" s="106"/>
      <c r="C77" s="107"/>
      <c r="D77" s="108"/>
      <c r="E77" s="108"/>
      <c r="F77" s="108"/>
      <c r="G77" s="108"/>
      <c r="H77" s="108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1"/>
      <c r="Z77" s="11"/>
      <c r="AM77" s="11"/>
      <c r="AN77" s="11"/>
    </row>
    <row r="78" spans="1:40" ht="12.75">
      <c r="A78" s="127"/>
      <c r="B78" s="106"/>
      <c r="C78" s="107"/>
      <c r="D78" s="108"/>
      <c r="E78" s="108"/>
      <c r="F78" s="108"/>
      <c r="G78" s="108"/>
      <c r="H78" s="108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1"/>
      <c r="Z78" s="11"/>
      <c r="AM78" s="11"/>
      <c r="AN78" s="11"/>
    </row>
    <row r="79" spans="1:40" ht="12.75">
      <c r="A79" s="127"/>
      <c r="B79" s="106"/>
      <c r="C79" s="107"/>
      <c r="D79" s="108"/>
      <c r="E79" s="108"/>
      <c r="F79" s="108"/>
      <c r="G79" s="108"/>
      <c r="H79" s="108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1"/>
      <c r="Z79" s="11"/>
      <c r="AM79" s="11"/>
      <c r="AN79" s="11"/>
    </row>
    <row r="80" spans="1:40" ht="12.75">
      <c r="A80" s="127"/>
      <c r="B80" s="106"/>
      <c r="C80" s="107"/>
      <c r="D80" s="108"/>
      <c r="E80" s="108"/>
      <c r="F80" s="108"/>
      <c r="G80" s="108"/>
      <c r="H80" s="108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1"/>
      <c r="Z80" s="11"/>
      <c r="AM80" s="11"/>
      <c r="AN80" s="11"/>
    </row>
    <row r="81" spans="1:40" ht="12.75">
      <c r="A81" s="127"/>
      <c r="B81" s="106"/>
      <c r="C81" s="107"/>
      <c r="D81" s="108"/>
      <c r="E81" s="108"/>
      <c r="F81" s="108"/>
      <c r="G81" s="108"/>
      <c r="H81" s="108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1"/>
      <c r="Z81" s="11"/>
      <c r="AM81" s="11"/>
      <c r="AN81" s="11"/>
    </row>
    <row r="82" spans="1:40" ht="12.75" customHeight="1">
      <c r="A82" s="127"/>
      <c r="B82" s="106"/>
      <c r="C82" s="107"/>
      <c r="D82" s="108"/>
      <c r="E82" s="108"/>
      <c r="F82" s="108"/>
      <c r="G82" s="108"/>
      <c r="H82" s="108"/>
      <c r="I82" s="102"/>
      <c r="J82" s="102"/>
      <c r="K82" s="102"/>
      <c r="L82" s="110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1"/>
      <c r="Z82" s="11"/>
      <c r="AM82" s="11"/>
      <c r="AN82" s="11"/>
    </row>
    <row r="83" spans="1:40" ht="12.75">
      <c r="A83" s="127"/>
      <c r="B83" s="106"/>
      <c r="C83" s="107"/>
      <c r="D83" s="108"/>
      <c r="E83" s="108"/>
      <c r="F83" s="108"/>
      <c r="G83" s="108"/>
      <c r="H83" s="108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1"/>
      <c r="Z83" s="11"/>
      <c r="AM83" s="11"/>
      <c r="AN83" s="11"/>
    </row>
    <row r="84" spans="1:40" ht="12.75">
      <c r="A84" s="127"/>
      <c r="B84" s="106"/>
      <c r="C84" s="107"/>
      <c r="D84" s="108"/>
      <c r="E84" s="108"/>
      <c r="F84" s="108"/>
      <c r="G84" s="108"/>
      <c r="H84" s="108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10"/>
      <c r="W84" s="102"/>
      <c r="X84" s="102"/>
      <c r="Y84" s="11"/>
      <c r="Z84" s="11"/>
      <c r="AM84" s="11"/>
      <c r="AN84" s="11"/>
    </row>
    <row r="85" spans="1:40" ht="12.75">
      <c r="A85" s="127"/>
      <c r="B85" s="106"/>
      <c r="C85" s="107"/>
      <c r="D85" s="108"/>
      <c r="E85" s="108"/>
      <c r="F85" s="108"/>
      <c r="G85" s="108"/>
      <c r="H85" s="108"/>
      <c r="I85" s="102"/>
      <c r="J85" s="102"/>
      <c r="K85" s="102"/>
      <c r="L85" s="110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1"/>
      <c r="Z85" s="11"/>
      <c r="AM85" s="11"/>
      <c r="AN85" s="11"/>
    </row>
    <row r="86" spans="1:40" ht="12.75">
      <c r="A86" s="127"/>
      <c r="B86" s="106"/>
      <c r="C86" s="107"/>
      <c r="D86" s="108"/>
      <c r="E86" s="108"/>
      <c r="F86" s="108"/>
      <c r="G86" s="108"/>
      <c r="H86" s="108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1"/>
      <c r="Z86" s="11"/>
      <c r="AA86" s="11"/>
      <c r="AB86" s="11"/>
      <c r="AC86" s="11"/>
      <c r="AD86" s="11"/>
      <c r="AE86" s="11"/>
      <c r="AF86" s="11"/>
      <c r="AM86" s="11"/>
      <c r="AN86" s="11"/>
    </row>
    <row r="87" spans="1:40" ht="12.75">
      <c r="A87" s="127"/>
      <c r="B87" s="106"/>
      <c r="C87" s="107"/>
      <c r="D87" s="108"/>
      <c r="E87" s="108"/>
      <c r="F87" s="108"/>
      <c r="G87" s="108"/>
      <c r="H87" s="108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1"/>
      <c r="Z87" s="11"/>
      <c r="AA87" s="11"/>
      <c r="AB87" s="11"/>
      <c r="AC87" s="11"/>
      <c r="AD87" s="11"/>
      <c r="AE87" s="11"/>
      <c r="AF87" s="11"/>
      <c r="AM87" s="11"/>
      <c r="AN87" s="11"/>
    </row>
    <row r="88" spans="1:40" ht="12.75">
      <c r="A88" s="127"/>
      <c r="B88" s="106"/>
      <c r="C88" s="107"/>
      <c r="D88" s="108"/>
      <c r="E88" s="108"/>
      <c r="F88" s="108"/>
      <c r="G88" s="108"/>
      <c r="H88" s="108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1"/>
      <c r="Z88" s="11"/>
      <c r="AA88" s="11"/>
      <c r="AB88" s="11"/>
      <c r="AC88" s="11"/>
      <c r="AD88" s="11"/>
      <c r="AE88" s="11"/>
      <c r="AF88" s="11"/>
      <c r="AM88" s="11"/>
      <c r="AN88" s="11"/>
    </row>
    <row r="89" spans="1:40" ht="12.75">
      <c r="A89" s="127"/>
      <c r="B89" s="106"/>
      <c r="C89" s="107"/>
      <c r="D89" s="108"/>
      <c r="E89" s="108"/>
      <c r="F89" s="108"/>
      <c r="G89" s="108"/>
      <c r="H89" s="108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1"/>
      <c r="Z89" s="11"/>
      <c r="AA89" s="11"/>
      <c r="AB89" s="11"/>
      <c r="AC89" s="11"/>
      <c r="AD89" s="11"/>
      <c r="AE89" s="11"/>
      <c r="AF89" s="11"/>
      <c r="AM89" s="11"/>
      <c r="AN89" s="11"/>
    </row>
    <row r="90" spans="1:40" ht="12.75">
      <c r="A90" s="127"/>
      <c r="B90" s="106"/>
      <c r="C90" s="107"/>
      <c r="D90" s="108"/>
      <c r="E90" s="108"/>
      <c r="F90" s="108"/>
      <c r="G90" s="108"/>
      <c r="H90" s="108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1"/>
      <c r="Z90" s="11"/>
      <c r="AA90" s="11"/>
      <c r="AB90" s="11"/>
      <c r="AC90" s="11"/>
      <c r="AD90" s="11"/>
      <c r="AE90" s="11"/>
      <c r="AF90" s="11"/>
      <c r="AM90" s="11"/>
      <c r="AN90" s="11"/>
    </row>
    <row r="91" spans="1:40" ht="12.75">
      <c r="A91" s="127"/>
      <c r="B91" s="106"/>
      <c r="C91" s="107"/>
      <c r="D91" s="108"/>
      <c r="E91" s="108"/>
      <c r="F91" s="108"/>
      <c r="G91" s="108"/>
      <c r="H91" s="108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1"/>
      <c r="Z91" s="11"/>
      <c r="AA91" s="11"/>
      <c r="AB91" s="11"/>
      <c r="AC91" s="11"/>
      <c r="AD91" s="11"/>
      <c r="AE91" s="11"/>
      <c r="AF91" s="11"/>
      <c r="AM91" s="11"/>
      <c r="AN91" s="11"/>
    </row>
    <row r="92" spans="1:40" ht="12.75">
      <c r="A92" s="127"/>
      <c r="B92" s="106"/>
      <c r="C92" s="107"/>
      <c r="D92" s="108"/>
      <c r="E92" s="108"/>
      <c r="F92" s="108"/>
      <c r="G92" s="108"/>
      <c r="H92" s="108"/>
      <c r="I92" s="102"/>
      <c r="J92" s="102"/>
      <c r="K92" s="102"/>
      <c r="L92" s="111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1"/>
      <c r="Z92" s="11"/>
      <c r="AA92" s="11"/>
      <c r="AB92" s="11"/>
      <c r="AC92" s="11"/>
      <c r="AD92" s="11"/>
      <c r="AE92" s="11"/>
      <c r="AF92" s="11"/>
      <c r="AM92" s="11"/>
      <c r="AN92" s="11"/>
    </row>
    <row r="93" spans="1:40" ht="12.75">
      <c r="A93" s="127"/>
      <c r="B93" s="106"/>
      <c r="C93" s="107"/>
      <c r="D93" s="108"/>
      <c r="E93" s="108"/>
      <c r="F93" s="108"/>
      <c r="G93" s="108"/>
      <c r="H93" s="108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1"/>
      <c r="Z93" s="11"/>
      <c r="AA93" s="11"/>
      <c r="AB93" s="11"/>
      <c r="AC93" s="11"/>
      <c r="AD93" s="11"/>
      <c r="AE93" s="11"/>
      <c r="AF93" s="11"/>
      <c r="AM93" s="11"/>
      <c r="AN93" s="11"/>
    </row>
    <row r="94" spans="1:40" ht="12.75">
      <c r="A94" s="127"/>
      <c r="B94" s="106"/>
      <c r="C94" s="107"/>
      <c r="D94" s="108"/>
      <c r="E94" s="108"/>
      <c r="F94" s="108"/>
      <c r="G94" s="108"/>
      <c r="H94" s="108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1"/>
      <c r="Z94" s="11"/>
      <c r="AA94" s="11"/>
      <c r="AB94" s="11"/>
      <c r="AC94" s="11"/>
      <c r="AD94" s="11"/>
      <c r="AE94" s="11"/>
      <c r="AF94" s="11"/>
      <c r="AM94" s="11"/>
      <c r="AN94" s="11"/>
    </row>
    <row r="95" spans="1:40" ht="12.75">
      <c r="A95" s="110"/>
      <c r="B95" s="106"/>
      <c r="C95" s="107"/>
      <c r="D95" s="108"/>
      <c r="E95" s="108"/>
      <c r="F95" s="108"/>
      <c r="G95" s="108"/>
      <c r="H95" s="108"/>
      <c r="I95" s="102"/>
      <c r="J95" s="102"/>
      <c r="K95" s="102"/>
      <c r="L95" s="110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1"/>
      <c r="Z95" s="11"/>
      <c r="AA95" s="11"/>
      <c r="AB95" s="11"/>
      <c r="AC95" s="11"/>
      <c r="AD95" s="11"/>
      <c r="AE95" s="11"/>
      <c r="AF95" s="11"/>
      <c r="AM95" s="11"/>
      <c r="AN95" s="11"/>
    </row>
    <row r="96" spans="1:40" ht="12.75">
      <c r="A96" s="110"/>
      <c r="B96" s="106"/>
      <c r="C96" s="107"/>
      <c r="D96" s="108"/>
      <c r="E96" s="108"/>
      <c r="F96" s="108"/>
      <c r="G96" s="108"/>
      <c r="H96" s="108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1"/>
      <c r="Z96" s="11"/>
      <c r="AA96" s="11"/>
      <c r="AB96" s="11"/>
      <c r="AC96" s="11"/>
      <c r="AD96" s="11"/>
      <c r="AE96" s="11"/>
      <c r="AF96" s="11"/>
      <c r="AM96" s="11"/>
      <c r="AN96" s="11"/>
    </row>
    <row r="97" spans="1:40" ht="12.75">
      <c r="A97" s="110"/>
      <c r="B97" s="106"/>
      <c r="C97" s="107"/>
      <c r="D97" s="108"/>
      <c r="E97" s="108"/>
      <c r="F97" s="108"/>
      <c r="G97" s="108"/>
      <c r="H97" s="108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1"/>
      <c r="Z97" s="11"/>
      <c r="AA97" s="11"/>
      <c r="AB97" s="11"/>
      <c r="AC97" s="11"/>
      <c r="AD97" s="11"/>
      <c r="AE97" s="11"/>
      <c r="AF97" s="11"/>
      <c r="AM97" s="11"/>
      <c r="AN97" s="11"/>
    </row>
    <row r="98" spans="1:40" ht="12.75">
      <c r="A98" s="110"/>
      <c r="B98" s="109"/>
      <c r="C98" s="102"/>
      <c r="D98" s="102"/>
      <c r="E98" s="110"/>
      <c r="F98" s="110"/>
      <c r="G98" s="110"/>
      <c r="H98" s="110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1"/>
      <c r="Z98" s="11"/>
      <c r="AA98" s="11"/>
      <c r="AB98" s="11"/>
      <c r="AC98" s="11"/>
      <c r="AD98" s="11"/>
      <c r="AE98" s="11"/>
      <c r="AF98" s="11"/>
      <c r="AM98" s="11"/>
      <c r="AN98" s="11"/>
    </row>
    <row r="99" spans="1:40" ht="12.75">
      <c r="A99" s="110"/>
      <c r="B99" s="111"/>
      <c r="C99" s="102"/>
      <c r="D99" s="102"/>
      <c r="E99" s="110"/>
      <c r="F99" s="110"/>
      <c r="G99" s="110"/>
      <c r="H99" s="110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1"/>
      <c r="Z99" s="11"/>
      <c r="AA99" s="11"/>
      <c r="AB99" s="11"/>
      <c r="AC99" s="11"/>
      <c r="AD99" s="11"/>
      <c r="AE99" s="11"/>
      <c r="AF99" s="11"/>
      <c r="AM99" s="11"/>
      <c r="AN99" s="11"/>
    </row>
    <row r="100" spans="1:2" ht="12.75">
      <c r="A100" s="1" t="s">
        <v>0</v>
      </c>
      <c r="B100" s="1" t="s">
        <v>1</v>
      </c>
    </row>
    <row r="102" ht="15" customHeight="1"/>
    <row r="103" spans="1:29" ht="12.75" customHeight="1">
      <c r="A103" s="1" t="s">
        <v>2</v>
      </c>
      <c r="B103" s="3" t="s">
        <v>99</v>
      </c>
      <c r="C103" s="4"/>
      <c r="D103" s="4"/>
      <c r="E103" s="5"/>
      <c r="F103" s="3" t="s">
        <v>55</v>
      </c>
      <c r="G103" s="4"/>
      <c r="H103" s="4"/>
      <c r="I103" s="5"/>
      <c r="J103" s="3" t="s">
        <v>56</v>
      </c>
      <c r="K103" s="4"/>
      <c r="L103" s="4"/>
      <c r="M103" s="5"/>
      <c r="N103" s="3" t="s">
        <v>57</v>
      </c>
      <c r="O103" s="4"/>
      <c r="P103" s="4"/>
      <c r="Q103" s="5"/>
      <c r="R103" s="3" t="s">
        <v>237</v>
      </c>
      <c r="S103" s="4"/>
      <c r="T103" s="4"/>
      <c r="U103" s="5"/>
      <c r="V103" s="3" t="s">
        <v>59</v>
      </c>
      <c r="W103" s="4"/>
      <c r="X103" s="4"/>
      <c r="Y103" s="5"/>
      <c r="Z103" s="6"/>
      <c r="AA103" s="6"/>
      <c r="AB103" s="6"/>
      <c r="AC103" s="6"/>
    </row>
    <row r="104" spans="1:29" ht="21" customHeight="1">
      <c r="A104" s="1" t="s">
        <v>2</v>
      </c>
      <c r="B104" s="7">
        <v>2010</v>
      </c>
      <c r="C104" s="8">
        <v>2011</v>
      </c>
      <c r="D104" s="8">
        <v>2012</v>
      </c>
      <c r="E104" s="9">
        <v>2013</v>
      </c>
      <c r="F104" s="7">
        <v>2010</v>
      </c>
      <c r="G104" s="8">
        <v>2011</v>
      </c>
      <c r="H104" s="8">
        <v>2012</v>
      </c>
      <c r="I104" s="9">
        <v>2013</v>
      </c>
      <c r="J104" s="7">
        <v>2010</v>
      </c>
      <c r="K104" s="8">
        <v>2011</v>
      </c>
      <c r="L104" s="8">
        <v>2012</v>
      </c>
      <c r="M104" s="9">
        <v>2013</v>
      </c>
      <c r="N104" s="7">
        <v>2010</v>
      </c>
      <c r="O104" s="8">
        <v>2011</v>
      </c>
      <c r="P104" s="8">
        <v>2012</v>
      </c>
      <c r="Q104" s="9">
        <v>2013</v>
      </c>
      <c r="R104" s="7">
        <v>2010</v>
      </c>
      <c r="S104" s="8">
        <v>2011</v>
      </c>
      <c r="T104" s="8">
        <v>2012</v>
      </c>
      <c r="U104" s="9">
        <v>2013</v>
      </c>
      <c r="V104" s="7">
        <v>2010</v>
      </c>
      <c r="W104" s="8">
        <v>2011</v>
      </c>
      <c r="X104" s="8">
        <v>2012</v>
      </c>
      <c r="Y104" s="9">
        <v>2013</v>
      </c>
      <c r="Z104" s="10"/>
      <c r="AA104" s="10"/>
      <c r="AB104" s="10"/>
      <c r="AC104" s="10"/>
    </row>
    <row r="105" spans="1:35" ht="12.75">
      <c r="A105" s="1" t="s">
        <v>36</v>
      </c>
      <c r="B105" s="11">
        <v>282851.2978</v>
      </c>
      <c r="C105" s="11">
        <v>290219.4579</v>
      </c>
      <c r="D105" s="11">
        <v>282139.65948</v>
      </c>
      <c r="E105" s="12">
        <v>305479.8908</v>
      </c>
      <c r="F105" s="11">
        <v>127116.9893</v>
      </c>
      <c r="G105" s="11">
        <v>130458.1565</v>
      </c>
      <c r="H105" s="11">
        <v>124799.65435</v>
      </c>
      <c r="I105" s="12">
        <v>135847.5176</v>
      </c>
      <c r="J105" s="11">
        <v>7746.6462</v>
      </c>
      <c r="K105" s="11">
        <v>7170.5451</v>
      </c>
      <c r="L105" s="11">
        <v>9074.12318</v>
      </c>
      <c r="M105" s="12">
        <v>10716.3585</v>
      </c>
      <c r="N105" s="11">
        <v>52922.064</v>
      </c>
      <c r="O105" s="11">
        <v>51796.151</v>
      </c>
      <c r="P105" s="11">
        <v>54753.63566</v>
      </c>
      <c r="Q105" s="12">
        <v>59860.0978</v>
      </c>
      <c r="R105" s="11">
        <v>57807.6325</v>
      </c>
      <c r="S105" s="11">
        <v>68886.4192</v>
      </c>
      <c r="T105" s="11">
        <v>59745.638480000016</v>
      </c>
      <c r="U105" s="12">
        <v>65631.166</v>
      </c>
      <c r="V105" s="11">
        <v>10756.29</v>
      </c>
      <c r="W105" s="11">
        <v>10144.0674</v>
      </c>
      <c r="X105" s="11">
        <v>10104.932799999999</v>
      </c>
      <c r="Y105" s="12">
        <v>11476.377999999999</v>
      </c>
      <c r="Z105" s="13"/>
      <c r="AA105" s="13"/>
      <c r="AB105" s="249" t="s">
        <v>99</v>
      </c>
      <c r="AC105" s="249"/>
      <c r="AD105" s="249"/>
      <c r="AE105" s="249"/>
      <c r="AF105" s="249"/>
      <c r="AG105" s="249"/>
      <c r="AH105" s="249"/>
      <c r="AI105" s="249"/>
    </row>
    <row r="106" spans="1:38" ht="12.75">
      <c r="A106" s="1" t="s">
        <v>60</v>
      </c>
      <c r="B106" s="11">
        <v>3105.2</v>
      </c>
      <c r="C106" s="11">
        <v>2944.203</v>
      </c>
      <c r="D106" s="11">
        <v>3011.5</v>
      </c>
      <c r="E106" s="14">
        <v>3155.9</v>
      </c>
      <c r="F106" s="11">
        <v>1912.8</v>
      </c>
      <c r="G106" s="11">
        <v>1687.734</v>
      </c>
      <c r="H106" s="11">
        <v>1834.6</v>
      </c>
      <c r="I106" s="14">
        <v>1843.6</v>
      </c>
      <c r="J106" s="11">
        <v>2</v>
      </c>
      <c r="K106" s="11">
        <v>2.381</v>
      </c>
      <c r="L106" s="11">
        <v>2.6</v>
      </c>
      <c r="M106" s="14">
        <v>3</v>
      </c>
      <c r="N106" s="11">
        <v>373.4</v>
      </c>
      <c r="O106" s="11">
        <v>339.658</v>
      </c>
      <c r="P106" s="11">
        <v>363.6</v>
      </c>
      <c r="Q106" s="14">
        <v>390.8</v>
      </c>
      <c r="R106" s="11">
        <v>745.9</v>
      </c>
      <c r="S106" s="11">
        <v>859.692</v>
      </c>
      <c r="T106" s="11">
        <v>733.6</v>
      </c>
      <c r="U106" s="14">
        <v>837.6</v>
      </c>
      <c r="V106" s="11">
        <v>43.8</v>
      </c>
      <c r="W106" s="11">
        <v>29.542</v>
      </c>
      <c r="X106" s="11">
        <v>41.6</v>
      </c>
      <c r="Y106" s="14">
        <v>43.1</v>
      </c>
      <c r="Z106" s="15"/>
      <c r="AA106" s="15"/>
      <c r="AB106" s="16">
        <v>2007</v>
      </c>
      <c r="AC106" s="16" t="s">
        <v>100</v>
      </c>
      <c r="AD106" s="16" t="s">
        <v>101</v>
      </c>
      <c r="AE106" s="17">
        <v>2010</v>
      </c>
      <c r="AF106" s="10">
        <v>2011</v>
      </c>
      <c r="AG106" s="10">
        <v>2012</v>
      </c>
      <c r="AH106" s="10">
        <v>2013</v>
      </c>
      <c r="AK106" s="18"/>
      <c r="AL106" s="1"/>
    </row>
    <row r="107" spans="1:38" ht="12.75">
      <c r="A107" s="1" t="s">
        <v>61</v>
      </c>
      <c r="B107" s="11">
        <v>6877.619</v>
      </c>
      <c r="C107" s="11">
        <v>8284.806</v>
      </c>
      <c r="D107" s="11">
        <v>6595.49348</v>
      </c>
      <c r="E107" s="20">
        <v>7512.61</v>
      </c>
      <c r="F107" s="11">
        <v>4161.553</v>
      </c>
      <c r="G107" s="11">
        <v>4913.048</v>
      </c>
      <c r="H107" s="11">
        <v>3518.89595</v>
      </c>
      <c r="I107" s="20">
        <v>4700.7</v>
      </c>
      <c r="J107" s="11">
        <v>118.233</v>
      </c>
      <c r="K107" s="11">
        <v>118.611</v>
      </c>
      <c r="L107" s="11">
        <v>148.07838</v>
      </c>
      <c r="M107" s="20">
        <v>177.09</v>
      </c>
      <c r="N107" s="11">
        <v>1584.456</v>
      </c>
      <c r="O107" s="11">
        <v>1813.679</v>
      </c>
      <c r="P107" s="11">
        <v>1616.46686</v>
      </c>
      <c r="Q107" s="20">
        <v>1593.76</v>
      </c>
      <c r="R107" s="11">
        <v>692.589</v>
      </c>
      <c r="S107" s="11">
        <v>1063.736</v>
      </c>
      <c r="T107" s="11">
        <v>928.14738</v>
      </c>
      <c r="U107" s="20">
        <v>675.38</v>
      </c>
      <c r="V107" s="11">
        <v>171.2</v>
      </c>
      <c r="W107" s="11">
        <v>196.918</v>
      </c>
      <c r="X107" s="11">
        <v>190.37</v>
      </c>
      <c r="Y107" s="20">
        <v>214.21</v>
      </c>
      <c r="Z107" s="15"/>
      <c r="AA107" s="15"/>
      <c r="AB107" s="21">
        <v>261546.9</v>
      </c>
      <c r="AC107" s="22">
        <v>316801</v>
      </c>
      <c r="AD107" s="21">
        <v>297937.4</v>
      </c>
      <c r="AE107" s="15">
        <v>282851.2978</v>
      </c>
      <c r="AF107" s="15">
        <v>290219.4579</v>
      </c>
      <c r="AG107" s="15">
        <v>282139.65948</v>
      </c>
      <c r="AH107" s="23">
        <v>305479.8908</v>
      </c>
      <c r="AK107" s="18"/>
      <c r="AL107" s="1"/>
    </row>
    <row r="108" spans="1:37" ht="12.75">
      <c r="A108" s="1" t="s">
        <v>62</v>
      </c>
      <c r="B108" s="11">
        <v>8747.7</v>
      </c>
      <c r="C108" s="11">
        <v>8793.5</v>
      </c>
      <c r="D108" s="11">
        <v>9460.4</v>
      </c>
      <c r="E108" s="20">
        <v>9050.7</v>
      </c>
      <c r="F108" s="11">
        <v>5059.9</v>
      </c>
      <c r="G108" s="11">
        <v>4831.4</v>
      </c>
      <c r="H108" s="11">
        <v>4525.1</v>
      </c>
      <c r="I108" s="20">
        <v>4145.2</v>
      </c>
      <c r="J108" s="11">
        <v>254.7</v>
      </c>
      <c r="K108" s="11">
        <v>294.3</v>
      </c>
      <c r="L108" s="11">
        <v>384.4</v>
      </c>
      <c r="M108" s="20">
        <v>526.8</v>
      </c>
      <c r="N108" s="11">
        <v>2981.3</v>
      </c>
      <c r="O108" s="11">
        <v>3249.8</v>
      </c>
      <c r="P108" s="11">
        <v>4058.7</v>
      </c>
      <c r="Q108" s="20">
        <v>3949.9</v>
      </c>
      <c r="R108" s="11">
        <v>45.7</v>
      </c>
      <c r="S108" s="11">
        <v>55.3</v>
      </c>
      <c r="T108" s="11">
        <v>75.1</v>
      </c>
      <c r="U108" s="20">
        <v>75.7</v>
      </c>
      <c r="V108" s="11">
        <v>177.4</v>
      </c>
      <c r="W108" s="11">
        <v>138</v>
      </c>
      <c r="X108" s="11">
        <v>114.6</v>
      </c>
      <c r="Y108" s="20">
        <v>74.4</v>
      </c>
      <c r="Z108" s="15"/>
      <c r="AA108" s="15"/>
      <c r="AB108" s="15"/>
      <c r="AC108" s="15"/>
      <c r="AD108" s="11"/>
      <c r="AE108" s="11"/>
      <c r="AF108" s="11"/>
      <c r="AK108" s="24"/>
    </row>
    <row r="109" spans="1:37" ht="12.75">
      <c r="A109" s="1" t="s">
        <v>63</v>
      </c>
      <c r="B109" s="11">
        <v>44038.739</v>
      </c>
      <c r="C109" s="11">
        <v>41920.4</v>
      </c>
      <c r="D109" s="11">
        <v>45396.6</v>
      </c>
      <c r="E109" s="20">
        <v>47757.2</v>
      </c>
      <c r="F109" s="11">
        <v>23671.208</v>
      </c>
      <c r="G109" s="11">
        <v>22710.2</v>
      </c>
      <c r="H109" s="11">
        <v>22351.8</v>
      </c>
      <c r="I109" s="20">
        <v>24966.4</v>
      </c>
      <c r="J109" s="11">
        <v>2900.438</v>
      </c>
      <c r="K109" s="11">
        <v>2520.9</v>
      </c>
      <c r="L109" s="11">
        <v>3878.4</v>
      </c>
      <c r="M109" s="20">
        <v>4689.1</v>
      </c>
      <c r="N109" s="11">
        <v>10326.918</v>
      </c>
      <c r="O109" s="11">
        <v>8733.8</v>
      </c>
      <c r="P109" s="11">
        <v>10391.3</v>
      </c>
      <c r="Q109" s="20">
        <v>10343.6</v>
      </c>
      <c r="R109" s="11">
        <v>4211.501</v>
      </c>
      <c r="S109" s="11">
        <v>5183.6</v>
      </c>
      <c r="T109" s="11">
        <v>5514.7</v>
      </c>
      <c r="U109" s="20">
        <v>4387.3</v>
      </c>
      <c r="V109" s="11">
        <v>2156.963</v>
      </c>
      <c r="W109" s="11">
        <v>2004.3</v>
      </c>
      <c r="X109" s="11">
        <v>2294.8</v>
      </c>
      <c r="Y109" s="20">
        <v>2609</v>
      </c>
      <c r="Z109" s="15"/>
      <c r="AA109" s="15"/>
      <c r="AB109" s="15"/>
      <c r="AC109" s="15"/>
      <c r="AD109" s="11"/>
      <c r="AE109" s="11"/>
      <c r="AF109" s="11"/>
      <c r="AK109" s="24"/>
    </row>
    <row r="110" spans="1:37" ht="12.75">
      <c r="A110" s="1" t="s">
        <v>64</v>
      </c>
      <c r="B110" s="11">
        <v>678.4</v>
      </c>
      <c r="C110" s="11">
        <v>771.6</v>
      </c>
      <c r="D110" s="11">
        <v>991.2</v>
      </c>
      <c r="E110" s="20">
        <v>876.2</v>
      </c>
      <c r="F110" s="11">
        <v>327.6</v>
      </c>
      <c r="G110" s="11">
        <v>360.2</v>
      </c>
      <c r="H110" s="11">
        <v>484.7</v>
      </c>
      <c r="I110" s="20">
        <v>406.3</v>
      </c>
      <c r="J110" s="11">
        <v>25</v>
      </c>
      <c r="K110" s="11">
        <v>31</v>
      </c>
      <c r="L110" s="11">
        <v>57.1</v>
      </c>
      <c r="M110" s="20">
        <v>21.7</v>
      </c>
      <c r="N110" s="11">
        <v>254.8</v>
      </c>
      <c r="O110" s="11">
        <v>295</v>
      </c>
      <c r="P110" s="11">
        <v>341.3</v>
      </c>
      <c r="Q110" s="20">
        <v>439</v>
      </c>
      <c r="R110" s="11">
        <v>0</v>
      </c>
      <c r="S110" s="11">
        <v>0</v>
      </c>
      <c r="T110" s="11">
        <v>0</v>
      </c>
      <c r="U110" s="20">
        <v>0</v>
      </c>
      <c r="V110" s="11">
        <v>9</v>
      </c>
      <c r="W110" s="11">
        <v>13.6</v>
      </c>
      <c r="X110" s="11">
        <v>24.8</v>
      </c>
      <c r="Y110" s="20">
        <v>8.8</v>
      </c>
      <c r="Z110" s="15"/>
      <c r="AA110" s="15"/>
      <c r="AC110" s="25"/>
      <c r="AD110" s="25"/>
      <c r="AE110" s="25"/>
      <c r="AF110" s="25"/>
      <c r="AG110" s="25"/>
      <c r="AK110" s="26"/>
    </row>
    <row r="111" spans="1:32" ht="12.75">
      <c r="A111" s="1" t="s">
        <v>65</v>
      </c>
      <c r="B111" s="11">
        <v>4098.44</v>
      </c>
      <c r="C111" s="11">
        <v>4670.44</v>
      </c>
      <c r="D111" s="11">
        <v>4284.21</v>
      </c>
      <c r="E111" s="20">
        <v>4546.73</v>
      </c>
      <c r="F111" s="11">
        <v>449.57</v>
      </c>
      <c r="G111" s="11">
        <v>464.93</v>
      </c>
      <c r="H111" s="11">
        <v>477.82</v>
      </c>
      <c r="I111" s="20">
        <v>470.4</v>
      </c>
      <c r="J111" s="11">
        <v>42.19</v>
      </c>
      <c r="K111" s="11">
        <v>36.64</v>
      </c>
      <c r="L111" s="11">
        <v>27.8</v>
      </c>
      <c r="M111" s="20">
        <v>33.07</v>
      </c>
      <c r="N111" s="11">
        <v>317.86</v>
      </c>
      <c r="O111" s="11">
        <v>328.18</v>
      </c>
      <c r="P111" s="11">
        <v>326.43</v>
      </c>
      <c r="Q111" s="20">
        <v>353.4</v>
      </c>
      <c r="R111" s="11">
        <v>1718.46</v>
      </c>
      <c r="S111" s="11">
        <v>2165.79</v>
      </c>
      <c r="T111" s="11">
        <v>2009.79</v>
      </c>
      <c r="U111" s="20">
        <v>2185</v>
      </c>
      <c r="V111" s="11">
        <v>9.63</v>
      </c>
      <c r="W111" s="11">
        <v>11.87</v>
      </c>
      <c r="X111" s="11">
        <v>12.05</v>
      </c>
      <c r="Y111" s="20">
        <v>10</v>
      </c>
      <c r="Z111" s="15"/>
      <c r="AA111" s="15"/>
      <c r="AC111" s="15"/>
      <c r="AD111" s="11"/>
      <c r="AE111" s="11"/>
      <c r="AF111" s="11"/>
    </row>
    <row r="112" spans="1:32" ht="12.75">
      <c r="A112" s="1" t="s">
        <v>66</v>
      </c>
      <c r="B112" s="11">
        <v>19869.148</v>
      </c>
      <c r="C112" s="11">
        <v>22094.521</v>
      </c>
      <c r="D112" s="11">
        <v>17543.117</v>
      </c>
      <c r="E112" s="20">
        <v>25148.679</v>
      </c>
      <c r="F112" s="11">
        <v>4941.328</v>
      </c>
      <c r="G112" s="11">
        <v>6876.65</v>
      </c>
      <c r="H112" s="11">
        <v>4690.334</v>
      </c>
      <c r="I112" s="20">
        <v>6693.897</v>
      </c>
      <c r="J112" s="11">
        <v>297.814</v>
      </c>
      <c r="K112" s="11">
        <v>362.081</v>
      </c>
      <c r="L112" s="11">
        <v>296.746</v>
      </c>
      <c r="M112" s="20">
        <v>382.457</v>
      </c>
      <c r="N112" s="11">
        <v>8154.392</v>
      </c>
      <c r="O112" s="11">
        <v>8287.073</v>
      </c>
      <c r="P112" s="11">
        <v>5956.345</v>
      </c>
      <c r="Q112" s="20">
        <v>10057.643</v>
      </c>
      <c r="R112" s="11">
        <v>3312.747</v>
      </c>
      <c r="S112" s="11">
        <v>4199.927</v>
      </c>
      <c r="T112" s="11">
        <v>4261.412</v>
      </c>
      <c r="U112" s="20">
        <v>4853.551</v>
      </c>
      <c r="V112" s="11">
        <v>144.991</v>
      </c>
      <c r="W112" s="11">
        <v>207.218</v>
      </c>
      <c r="X112" s="11">
        <v>217.311</v>
      </c>
      <c r="Y112" s="20">
        <v>393.66</v>
      </c>
      <c r="Z112" s="15"/>
      <c r="AA112" s="15"/>
      <c r="AB112" s="15"/>
      <c r="AC112" s="15"/>
      <c r="AD112" s="11"/>
      <c r="AE112" s="11"/>
      <c r="AF112" s="11"/>
    </row>
    <row r="113" spans="1:32" ht="12.75">
      <c r="A113" s="1" t="s">
        <v>67</v>
      </c>
      <c r="B113" s="11">
        <v>65505.6608</v>
      </c>
      <c r="C113" s="11">
        <v>63825.4849</v>
      </c>
      <c r="D113" s="11">
        <v>68457.75</v>
      </c>
      <c r="E113" s="20">
        <v>67339.6428</v>
      </c>
      <c r="F113" s="11">
        <v>35486.6403</v>
      </c>
      <c r="G113" s="11">
        <v>33970.2105</v>
      </c>
      <c r="H113" s="11">
        <v>35540.8314</v>
      </c>
      <c r="I113" s="20">
        <v>36836.7956</v>
      </c>
      <c r="J113" s="11">
        <v>152.4332</v>
      </c>
      <c r="K113" s="11">
        <v>124.4221</v>
      </c>
      <c r="L113" s="11">
        <v>160.3008</v>
      </c>
      <c r="M113" s="20">
        <v>142.8625</v>
      </c>
      <c r="N113" s="11">
        <v>10099.85</v>
      </c>
      <c r="O113" s="11">
        <v>8774.78</v>
      </c>
      <c r="P113" s="11">
        <v>11347.6988</v>
      </c>
      <c r="Q113" s="20">
        <v>10315.9448</v>
      </c>
      <c r="R113" s="11">
        <v>14134.9175</v>
      </c>
      <c r="S113" s="11">
        <v>15914.1212</v>
      </c>
      <c r="T113" s="11">
        <v>15614.1151</v>
      </c>
      <c r="U113" s="20">
        <v>15053.034</v>
      </c>
      <c r="V113" s="11">
        <v>2060.658</v>
      </c>
      <c r="W113" s="11">
        <v>1987.3654</v>
      </c>
      <c r="X113" s="11">
        <v>2301.2558</v>
      </c>
      <c r="Y113" s="20">
        <v>2047.814</v>
      </c>
      <c r="Z113" s="15"/>
      <c r="AA113" s="15"/>
      <c r="AB113" s="15"/>
      <c r="AC113" s="15"/>
      <c r="AD113" s="11"/>
      <c r="AE113" s="11"/>
      <c r="AF113" s="11"/>
    </row>
    <row r="114" spans="1:32" ht="12.75">
      <c r="A114" s="1" t="s">
        <v>68</v>
      </c>
      <c r="B114" s="11">
        <v>2040.315</v>
      </c>
      <c r="C114" s="11">
        <v>2509.422</v>
      </c>
      <c r="D114" s="11">
        <v>2125.18</v>
      </c>
      <c r="E114" s="20">
        <v>2345.8</v>
      </c>
      <c r="F114" s="11">
        <v>669.2</v>
      </c>
      <c r="G114" s="11">
        <v>929.2</v>
      </c>
      <c r="H114" s="11">
        <v>707.9</v>
      </c>
      <c r="I114" s="20">
        <v>533.9</v>
      </c>
      <c r="J114" s="11">
        <v>0</v>
      </c>
      <c r="K114" s="11">
        <v>0</v>
      </c>
      <c r="L114" s="11">
        <v>0</v>
      </c>
      <c r="M114" s="20">
        <v>0</v>
      </c>
      <c r="N114" s="11">
        <v>1223.1</v>
      </c>
      <c r="O114" s="11">
        <v>1412</v>
      </c>
      <c r="P114" s="11">
        <v>1260.77</v>
      </c>
      <c r="Q114" s="20">
        <v>1624.6</v>
      </c>
      <c r="R114" s="11">
        <v>0</v>
      </c>
      <c r="S114" s="11">
        <v>0</v>
      </c>
      <c r="T114" s="11">
        <v>0</v>
      </c>
      <c r="U114" s="20">
        <v>0</v>
      </c>
      <c r="V114" s="11">
        <v>0</v>
      </c>
      <c r="W114" s="11">
        <v>0</v>
      </c>
      <c r="X114" s="11">
        <v>0</v>
      </c>
      <c r="Y114" s="20">
        <v>0</v>
      </c>
      <c r="Z114" s="15"/>
      <c r="AA114" s="15"/>
      <c r="AB114" s="15"/>
      <c r="AC114" s="15"/>
      <c r="AD114" s="11"/>
      <c r="AE114" s="11"/>
      <c r="AF114" s="11"/>
    </row>
    <row r="115" spans="1:32" ht="12.75">
      <c r="A115" s="1" t="s">
        <v>69</v>
      </c>
      <c r="B115" s="11">
        <v>20960.33</v>
      </c>
      <c r="C115" s="11">
        <v>17923.474</v>
      </c>
      <c r="D115" s="11">
        <v>18958.755</v>
      </c>
      <c r="E115" s="20">
        <v>14932.73</v>
      </c>
      <c r="F115" s="11">
        <v>2952.8</v>
      </c>
      <c r="G115" s="11">
        <v>2828.878</v>
      </c>
      <c r="H115" s="11">
        <v>3494.178</v>
      </c>
      <c r="I115" s="20">
        <v>3241.263</v>
      </c>
      <c r="J115" s="11">
        <v>13.942</v>
      </c>
      <c r="K115" s="11">
        <v>14.381</v>
      </c>
      <c r="L115" s="11">
        <v>16.083</v>
      </c>
      <c r="M115" s="20">
        <v>43.01</v>
      </c>
      <c r="N115" s="11">
        <v>990.727</v>
      </c>
      <c r="O115" s="11">
        <v>900.081</v>
      </c>
      <c r="P115" s="11">
        <v>940.234</v>
      </c>
      <c r="Q115" s="20">
        <v>771.984</v>
      </c>
      <c r="R115" s="11">
        <v>8608.454</v>
      </c>
      <c r="S115" s="11">
        <v>9752.592</v>
      </c>
      <c r="T115" s="11">
        <v>7888.667</v>
      </c>
      <c r="U115" s="20">
        <v>6503.222</v>
      </c>
      <c r="V115" s="11">
        <v>0</v>
      </c>
      <c r="W115" s="11">
        <v>0</v>
      </c>
      <c r="X115" s="11">
        <v>0</v>
      </c>
      <c r="Y115" s="20">
        <v>0</v>
      </c>
      <c r="Z115" s="15"/>
      <c r="AA115" s="15"/>
      <c r="AB115" s="15"/>
      <c r="AC115" s="15"/>
      <c r="AD115" s="11"/>
      <c r="AE115" s="11"/>
      <c r="AF115" s="11"/>
    </row>
    <row r="116" spans="1:32" ht="12.75">
      <c r="A116" s="1" t="s">
        <v>70</v>
      </c>
      <c r="B116" s="11">
        <v>65.732</v>
      </c>
      <c r="C116" s="11">
        <v>70.195</v>
      </c>
      <c r="D116" s="11">
        <v>90.747</v>
      </c>
      <c r="E116" s="20">
        <v>89.85</v>
      </c>
      <c r="F116" s="11">
        <v>0</v>
      </c>
      <c r="G116" s="11">
        <v>0</v>
      </c>
      <c r="H116" s="11">
        <v>0</v>
      </c>
      <c r="I116" s="20">
        <v>17.599</v>
      </c>
      <c r="J116" s="11">
        <v>0</v>
      </c>
      <c r="K116" s="11">
        <v>0</v>
      </c>
      <c r="L116" s="11">
        <v>0</v>
      </c>
      <c r="M116" s="20">
        <v>0</v>
      </c>
      <c r="N116" s="11">
        <v>46.062</v>
      </c>
      <c r="O116" s="11">
        <v>45.716</v>
      </c>
      <c r="P116" s="11">
        <v>67.028</v>
      </c>
      <c r="Q116" s="20">
        <v>66.99</v>
      </c>
      <c r="R116" s="11">
        <v>0</v>
      </c>
      <c r="S116" s="11">
        <v>0</v>
      </c>
      <c r="T116" s="11">
        <v>0</v>
      </c>
      <c r="U116" s="20">
        <v>0</v>
      </c>
      <c r="V116" s="11">
        <v>0</v>
      </c>
      <c r="W116" s="11">
        <v>0</v>
      </c>
      <c r="X116" s="11">
        <v>0</v>
      </c>
      <c r="Y116" s="20">
        <v>0</v>
      </c>
      <c r="Z116" s="15"/>
      <c r="AA116" s="15"/>
      <c r="AB116" s="15"/>
      <c r="AC116" s="15"/>
      <c r="AD116" s="11"/>
      <c r="AE116" s="11"/>
      <c r="AF116" s="11"/>
    </row>
    <row r="117" spans="1:32" ht="12.75">
      <c r="A117" s="1" t="s">
        <v>71</v>
      </c>
      <c r="B117" s="11">
        <v>1435.5</v>
      </c>
      <c r="C117" s="11">
        <v>1412</v>
      </c>
      <c r="D117" s="11">
        <v>2124.5</v>
      </c>
      <c r="E117" s="20">
        <v>1948.7</v>
      </c>
      <c r="F117" s="11">
        <v>989.4</v>
      </c>
      <c r="G117" s="11">
        <v>939.5</v>
      </c>
      <c r="H117" s="11">
        <v>1539.8</v>
      </c>
      <c r="I117" s="20">
        <v>1435</v>
      </c>
      <c r="J117" s="11">
        <v>70.2</v>
      </c>
      <c r="K117" s="11">
        <v>64</v>
      </c>
      <c r="L117" s="11">
        <v>124.2</v>
      </c>
      <c r="M117" s="20">
        <v>75.6</v>
      </c>
      <c r="N117" s="11">
        <v>228.4</v>
      </c>
      <c r="O117" s="11">
        <v>236.7</v>
      </c>
      <c r="P117" s="11">
        <v>248.6</v>
      </c>
      <c r="Q117" s="20">
        <v>232.6</v>
      </c>
      <c r="R117" s="11">
        <v>0</v>
      </c>
      <c r="S117" s="11">
        <v>0</v>
      </c>
      <c r="T117" s="11">
        <v>0</v>
      </c>
      <c r="U117" s="20">
        <v>0</v>
      </c>
      <c r="V117" s="11">
        <v>26.4</v>
      </c>
      <c r="W117" s="11">
        <v>21.4</v>
      </c>
      <c r="X117" s="11">
        <v>48.8</v>
      </c>
      <c r="Y117" s="20">
        <v>36.6</v>
      </c>
      <c r="Z117" s="15"/>
      <c r="AA117" s="15"/>
      <c r="AB117" s="15"/>
      <c r="AC117" s="15"/>
      <c r="AD117" s="11"/>
      <c r="AE117" s="11"/>
      <c r="AF117" s="11"/>
    </row>
    <row r="118" spans="1:32" ht="12.75">
      <c r="A118" s="1" t="s">
        <v>72</v>
      </c>
      <c r="B118" s="11">
        <v>2796.7</v>
      </c>
      <c r="C118" s="11">
        <v>3225.9</v>
      </c>
      <c r="D118" s="11">
        <v>4656.6</v>
      </c>
      <c r="E118" s="20">
        <v>4459.3</v>
      </c>
      <c r="F118" s="11">
        <v>1710.4</v>
      </c>
      <c r="G118" s="11">
        <v>1869.3</v>
      </c>
      <c r="H118" s="11">
        <v>2998.9</v>
      </c>
      <c r="I118" s="20">
        <v>2862.3</v>
      </c>
      <c r="J118" s="11">
        <v>87</v>
      </c>
      <c r="K118" s="11">
        <v>85</v>
      </c>
      <c r="L118" s="11">
        <v>156.6</v>
      </c>
      <c r="M118" s="20">
        <v>95.8</v>
      </c>
      <c r="N118" s="11">
        <v>550</v>
      </c>
      <c r="O118" s="11">
        <v>759.8</v>
      </c>
      <c r="P118" s="11">
        <v>741.9</v>
      </c>
      <c r="Q118" s="20">
        <v>681.8</v>
      </c>
      <c r="R118" s="11">
        <v>47.5</v>
      </c>
      <c r="S118" s="11">
        <v>71.9</v>
      </c>
      <c r="T118" s="11">
        <v>78.8</v>
      </c>
      <c r="U118" s="20">
        <v>120.7</v>
      </c>
      <c r="V118" s="11">
        <v>258.4</v>
      </c>
      <c r="W118" s="11">
        <v>237</v>
      </c>
      <c r="X118" s="11">
        <v>434.8</v>
      </c>
      <c r="Y118" s="20">
        <v>451.1</v>
      </c>
      <c r="Z118" s="15"/>
      <c r="AA118" s="15"/>
      <c r="AB118" s="15"/>
      <c r="AC118" s="15"/>
      <c r="AD118" s="11"/>
      <c r="AE118" s="11"/>
      <c r="AF118" s="11"/>
    </row>
    <row r="119" spans="1:32" ht="12.75">
      <c r="A119" s="1" t="s">
        <v>73</v>
      </c>
      <c r="B119" s="11">
        <v>166.185</v>
      </c>
      <c r="C119" s="11">
        <v>149.59</v>
      </c>
      <c r="D119" s="11">
        <v>153.427</v>
      </c>
      <c r="E119" s="20">
        <v>173.299</v>
      </c>
      <c r="F119" s="11">
        <v>83.474</v>
      </c>
      <c r="G119" s="11">
        <v>76.839</v>
      </c>
      <c r="H119" s="11">
        <v>79.197</v>
      </c>
      <c r="I119" s="20">
        <v>91.056</v>
      </c>
      <c r="J119" s="11">
        <v>5.556</v>
      </c>
      <c r="K119" s="11">
        <v>4.72</v>
      </c>
      <c r="L119" s="11">
        <v>5.65</v>
      </c>
      <c r="M119" s="20">
        <v>5.378</v>
      </c>
      <c r="N119" s="11">
        <v>43.003</v>
      </c>
      <c r="O119" s="11">
        <v>38.452</v>
      </c>
      <c r="P119" s="11">
        <v>37.895</v>
      </c>
      <c r="Q119" s="20">
        <v>42.485</v>
      </c>
      <c r="R119" s="11">
        <v>3.116</v>
      </c>
      <c r="S119" s="11">
        <v>2.334</v>
      </c>
      <c r="T119" s="11">
        <v>1.618</v>
      </c>
      <c r="U119" s="20">
        <v>2.173</v>
      </c>
      <c r="V119" s="11">
        <v>25.523</v>
      </c>
      <c r="W119" s="11">
        <v>22.298</v>
      </c>
      <c r="X119" s="11">
        <v>23.422</v>
      </c>
      <c r="Y119" s="20">
        <v>25.746</v>
      </c>
      <c r="Z119" s="15"/>
      <c r="AA119" s="15"/>
      <c r="AB119" s="15"/>
      <c r="AC119" s="15"/>
      <c r="AD119" s="11"/>
      <c r="AE119" s="11"/>
      <c r="AF119" s="11"/>
    </row>
    <row r="120" spans="1:32" ht="12.75">
      <c r="A120" s="1" t="s">
        <v>74</v>
      </c>
      <c r="B120" s="11">
        <v>12261.996</v>
      </c>
      <c r="C120" s="11">
        <v>13678.212</v>
      </c>
      <c r="D120" s="11">
        <v>10372.736</v>
      </c>
      <c r="E120" s="20">
        <v>13621.086</v>
      </c>
      <c r="F120" s="11">
        <v>3701.028</v>
      </c>
      <c r="G120" s="11">
        <v>4056.731</v>
      </c>
      <c r="H120" s="11">
        <v>3965.358</v>
      </c>
      <c r="I120" s="20">
        <v>5031.574</v>
      </c>
      <c r="J120" s="11">
        <v>78.229</v>
      </c>
      <c r="K120" s="11">
        <v>75.61</v>
      </c>
      <c r="L120" s="11">
        <v>78.839</v>
      </c>
      <c r="M120" s="20">
        <v>106.142</v>
      </c>
      <c r="N120" s="11">
        <v>943.817</v>
      </c>
      <c r="O120" s="11">
        <v>987.644</v>
      </c>
      <c r="P120" s="11">
        <v>996.114</v>
      </c>
      <c r="Q120" s="20">
        <v>1071.114</v>
      </c>
      <c r="R120" s="11">
        <v>6984.872</v>
      </c>
      <c r="S120" s="11">
        <v>7992.443</v>
      </c>
      <c r="T120" s="11">
        <v>4762.707</v>
      </c>
      <c r="U120" s="20">
        <v>6724.778</v>
      </c>
      <c r="V120" s="11">
        <v>366.823</v>
      </c>
      <c r="W120" s="11">
        <v>345.731</v>
      </c>
      <c r="X120" s="11">
        <v>345.092</v>
      </c>
      <c r="Y120" s="20">
        <v>458.53</v>
      </c>
      <c r="Z120" s="15"/>
      <c r="AA120" s="15"/>
      <c r="AB120" s="15"/>
      <c r="AC120" s="15"/>
      <c r="AD120" s="11"/>
      <c r="AE120" s="11"/>
      <c r="AF120" s="11"/>
    </row>
    <row r="121" spans="1:32" ht="12.75">
      <c r="A121" s="1" t="s">
        <v>75</v>
      </c>
      <c r="B121" s="11">
        <v>0</v>
      </c>
      <c r="C121" s="11">
        <v>0</v>
      </c>
      <c r="D121" s="11">
        <v>0</v>
      </c>
      <c r="E121" s="20">
        <v>0</v>
      </c>
      <c r="F121" s="11">
        <v>0</v>
      </c>
      <c r="G121" s="11">
        <v>0</v>
      </c>
      <c r="H121" s="11">
        <v>0</v>
      </c>
      <c r="I121" s="20">
        <v>0</v>
      </c>
      <c r="J121" s="11">
        <v>0</v>
      </c>
      <c r="K121" s="11">
        <v>0</v>
      </c>
      <c r="L121" s="11">
        <v>0</v>
      </c>
      <c r="M121" s="20">
        <v>0</v>
      </c>
      <c r="N121" s="11">
        <v>0</v>
      </c>
      <c r="O121" s="11">
        <v>0</v>
      </c>
      <c r="P121" s="11">
        <v>0</v>
      </c>
      <c r="Q121" s="20">
        <v>0</v>
      </c>
      <c r="R121" s="11">
        <v>0</v>
      </c>
      <c r="S121" s="11">
        <v>0</v>
      </c>
      <c r="T121" s="11">
        <v>0</v>
      </c>
      <c r="U121" s="20">
        <v>0</v>
      </c>
      <c r="V121" s="11">
        <v>0</v>
      </c>
      <c r="W121" s="11">
        <v>0</v>
      </c>
      <c r="X121" s="11">
        <v>0</v>
      </c>
      <c r="Y121" s="20">
        <v>0</v>
      </c>
      <c r="Z121" s="15"/>
      <c r="AA121" s="15"/>
      <c r="AB121" s="15"/>
      <c r="AC121" s="15"/>
      <c r="AD121" s="11"/>
      <c r="AE121" s="11"/>
      <c r="AF121" s="11"/>
    </row>
    <row r="122" spans="1:32" ht="12.75">
      <c r="A122" s="1" t="s">
        <v>76</v>
      </c>
      <c r="B122" s="11">
        <v>1887.953</v>
      </c>
      <c r="C122" s="11">
        <v>1685</v>
      </c>
      <c r="D122" s="11">
        <v>1826</v>
      </c>
      <c r="E122" s="20">
        <v>1823</v>
      </c>
      <c r="F122" s="11">
        <v>1369.553</v>
      </c>
      <c r="G122" s="11">
        <v>1175</v>
      </c>
      <c r="H122" s="11">
        <v>1302</v>
      </c>
      <c r="I122" s="20">
        <v>1335</v>
      </c>
      <c r="J122" s="11">
        <v>10.242</v>
      </c>
      <c r="K122" s="11">
        <v>6</v>
      </c>
      <c r="L122" s="11">
        <v>9</v>
      </c>
      <c r="M122" s="20">
        <v>7</v>
      </c>
      <c r="N122" s="11">
        <v>204.444</v>
      </c>
      <c r="O122" s="11">
        <v>205</v>
      </c>
      <c r="P122" s="11">
        <v>206</v>
      </c>
      <c r="Q122" s="20">
        <v>208</v>
      </c>
      <c r="R122" s="11">
        <v>281.703</v>
      </c>
      <c r="S122" s="11">
        <v>279</v>
      </c>
      <c r="T122" s="11">
        <v>254</v>
      </c>
      <c r="U122" s="20">
        <v>253</v>
      </c>
      <c r="V122" s="11">
        <v>14.164</v>
      </c>
      <c r="W122" s="11">
        <v>10</v>
      </c>
      <c r="X122" s="11">
        <v>12</v>
      </c>
      <c r="Y122" s="20">
        <v>10</v>
      </c>
      <c r="Z122" s="15"/>
      <c r="AA122" s="15"/>
      <c r="AB122" s="15"/>
      <c r="AC122" s="15"/>
      <c r="AD122" s="11"/>
      <c r="AE122" s="11"/>
      <c r="AF122" s="11"/>
    </row>
    <row r="123" spans="1:32" ht="12.75">
      <c r="A123" s="1" t="s">
        <v>77</v>
      </c>
      <c r="B123" s="11">
        <v>4817.872</v>
      </c>
      <c r="C123" s="11">
        <v>5704.266</v>
      </c>
      <c r="D123" s="11">
        <v>4875.879</v>
      </c>
      <c r="E123" s="20">
        <v>4590.148</v>
      </c>
      <c r="F123" s="11">
        <v>1439.071</v>
      </c>
      <c r="G123" s="11">
        <v>1703.838</v>
      </c>
      <c r="H123" s="11">
        <v>1231.816</v>
      </c>
      <c r="I123" s="20">
        <v>1534.57</v>
      </c>
      <c r="J123" s="11">
        <v>173.618</v>
      </c>
      <c r="K123" s="11">
        <v>217.113</v>
      </c>
      <c r="L123" s="11">
        <v>218.849</v>
      </c>
      <c r="M123" s="20">
        <v>248.924</v>
      </c>
      <c r="N123" s="11">
        <v>777.961</v>
      </c>
      <c r="O123" s="11">
        <v>859.375</v>
      </c>
      <c r="P123" s="11">
        <v>662.466</v>
      </c>
      <c r="Q123" s="20">
        <v>734.051</v>
      </c>
      <c r="R123" s="11">
        <v>1955.989</v>
      </c>
      <c r="S123" s="11">
        <v>2453.133</v>
      </c>
      <c r="T123" s="11">
        <v>2351.37</v>
      </c>
      <c r="U123" s="20">
        <v>1639.019</v>
      </c>
      <c r="V123" s="11">
        <v>230.519</v>
      </c>
      <c r="W123" s="11">
        <v>228.073</v>
      </c>
      <c r="X123" s="11">
        <v>220.103</v>
      </c>
      <c r="Y123" s="20">
        <v>224.141</v>
      </c>
      <c r="Z123" s="15"/>
      <c r="AA123" s="15"/>
      <c r="AB123" s="15"/>
      <c r="AC123" s="15"/>
      <c r="AD123" s="11"/>
      <c r="AE123" s="11"/>
      <c r="AF123" s="11"/>
    </row>
    <row r="124" spans="1:32" ht="12.75">
      <c r="A124" s="1" t="s">
        <v>78</v>
      </c>
      <c r="B124" s="11">
        <v>27228.1</v>
      </c>
      <c r="C124" s="11">
        <v>26767.4</v>
      </c>
      <c r="D124" s="11">
        <v>28543.8</v>
      </c>
      <c r="E124" s="20">
        <v>28376.8</v>
      </c>
      <c r="F124" s="11">
        <v>9408.1</v>
      </c>
      <c r="G124" s="11">
        <v>9339.2</v>
      </c>
      <c r="H124" s="11">
        <v>8607.6</v>
      </c>
      <c r="I124" s="20">
        <v>9469.5</v>
      </c>
      <c r="J124" s="11">
        <v>3182.4</v>
      </c>
      <c r="K124" s="11">
        <v>2860.4</v>
      </c>
      <c r="L124" s="11">
        <v>3162.6</v>
      </c>
      <c r="M124" s="20">
        <v>3790.3</v>
      </c>
      <c r="N124" s="11">
        <v>3397.2</v>
      </c>
      <c r="O124" s="11">
        <v>3325.9</v>
      </c>
      <c r="P124" s="11">
        <v>4180.2</v>
      </c>
      <c r="Q124" s="20">
        <v>2920.4</v>
      </c>
      <c r="R124" s="11">
        <v>1994.4</v>
      </c>
      <c r="S124" s="11">
        <v>2392.1</v>
      </c>
      <c r="T124" s="11">
        <v>3995.9</v>
      </c>
      <c r="U124" s="20">
        <v>4041.9</v>
      </c>
      <c r="V124" s="11">
        <v>4575.8</v>
      </c>
      <c r="W124" s="11">
        <v>4235.3</v>
      </c>
      <c r="X124" s="11">
        <v>3349.2</v>
      </c>
      <c r="Y124" s="20">
        <v>4284.2</v>
      </c>
      <c r="Z124" s="15"/>
      <c r="AA124" s="15"/>
      <c r="AB124" s="15"/>
      <c r="AC124" s="15"/>
      <c r="AD124" s="11"/>
      <c r="AE124" s="11"/>
      <c r="AF124" s="11"/>
    </row>
    <row r="125" spans="1:32" ht="12.75">
      <c r="A125" s="1" t="s">
        <v>79</v>
      </c>
      <c r="B125" s="11">
        <v>1019.204</v>
      </c>
      <c r="C125" s="11">
        <v>1156.49</v>
      </c>
      <c r="D125" s="11">
        <v>1178.143</v>
      </c>
      <c r="E125" s="20">
        <v>1221.047</v>
      </c>
      <c r="F125" s="11">
        <v>66.962</v>
      </c>
      <c r="G125" s="11">
        <v>47.096</v>
      </c>
      <c r="H125" s="11">
        <v>54.722</v>
      </c>
      <c r="I125" s="20">
        <v>85.015</v>
      </c>
      <c r="J125" s="11">
        <v>17.553</v>
      </c>
      <c r="K125" s="11">
        <v>18.388</v>
      </c>
      <c r="L125" s="11">
        <v>14.784</v>
      </c>
      <c r="M125" s="20">
        <v>19.958</v>
      </c>
      <c r="N125" s="11">
        <v>30.62</v>
      </c>
      <c r="O125" s="11">
        <v>21</v>
      </c>
      <c r="P125" s="11">
        <v>21</v>
      </c>
      <c r="Q125" s="20">
        <v>29.61</v>
      </c>
      <c r="R125" s="11">
        <v>626.222</v>
      </c>
      <c r="S125" s="11">
        <v>810.267</v>
      </c>
      <c r="T125" s="11">
        <v>848.665</v>
      </c>
      <c r="U125" s="20">
        <v>848.889</v>
      </c>
      <c r="V125" s="11">
        <v>25.871</v>
      </c>
      <c r="W125" s="11">
        <v>23.492</v>
      </c>
      <c r="X125" s="11">
        <v>17.019</v>
      </c>
      <c r="Y125" s="20">
        <v>32.336</v>
      </c>
      <c r="Z125" s="15"/>
      <c r="AA125" s="15"/>
      <c r="AB125" s="15"/>
      <c r="AC125" s="15"/>
      <c r="AD125" s="11"/>
      <c r="AE125" s="11"/>
      <c r="AF125" s="11"/>
    </row>
    <row r="126" spans="1:32" ht="12.75">
      <c r="A126" s="1" t="s">
        <v>80</v>
      </c>
      <c r="B126" s="11">
        <v>568.85</v>
      </c>
      <c r="C126" s="11">
        <v>607.8</v>
      </c>
      <c r="D126" s="11">
        <v>576.41</v>
      </c>
      <c r="E126" s="20">
        <v>467.677</v>
      </c>
      <c r="F126" s="11">
        <v>153.48</v>
      </c>
      <c r="G126" s="11">
        <v>153.58</v>
      </c>
      <c r="H126" s="11">
        <v>188.07</v>
      </c>
      <c r="I126" s="20">
        <v>138.892</v>
      </c>
      <c r="J126" s="11">
        <v>2.68</v>
      </c>
      <c r="K126" s="11">
        <v>2.84</v>
      </c>
      <c r="L126" s="11">
        <v>3.42</v>
      </c>
      <c r="M126" s="20">
        <v>4.857</v>
      </c>
      <c r="N126" s="11">
        <v>80.12</v>
      </c>
      <c r="O126" s="11">
        <v>79.39</v>
      </c>
      <c r="P126" s="11">
        <v>84.73</v>
      </c>
      <c r="Q126" s="20">
        <v>68.775</v>
      </c>
      <c r="R126" s="11">
        <v>311.12</v>
      </c>
      <c r="S126" s="11">
        <v>349.03</v>
      </c>
      <c r="T126" s="11">
        <v>277.36</v>
      </c>
      <c r="U126" s="20">
        <v>237.174</v>
      </c>
      <c r="V126" s="11">
        <v>14.07</v>
      </c>
      <c r="W126" s="11">
        <v>14.77</v>
      </c>
      <c r="X126" s="11">
        <v>15.92</v>
      </c>
      <c r="Y126" s="20">
        <v>12.435</v>
      </c>
      <c r="Z126" s="15"/>
      <c r="AA126" s="15"/>
      <c r="AB126" s="15"/>
      <c r="AC126" s="15"/>
      <c r="AD126" s="11"/>
      <c r="AE126" s="11"/>
      <c r="AF126" s="11"/>
    </row>
    <row r="127" spans="1:32" ht="12.75">
      <c r="A127" s="1" t="s">
        <v>81</v>
      </c>
      <c r="B127" s="11">
        <v>2571.24</v>
      </c>
      <c r="C127" s="11">
        <v>3714.1</v>
      </c>
      <c r="D127" s="11">
        <v>3035.81</v>
      </c>
      <c r="E127" s="20">
        <v>3358.7</v>
      </c>
      <c r="F127" s="11">
        <v>1111.88</v>
      </c>
      <c r="G127" s="11">
        <v>1578.7</v>
      </c>
      <c r="H127" s="11">
        <v>1246.69</v>
      </c>
      <c r="I127" s="20">
        <v>1574.3</v>
      </c>
      <c r="J127" s="11">
        <v>35.47</v>
      </c>
      <c r="K127" s="11">
        <v>41.2</v>
      </c>
      <c r="L127" s="11">
        <v>49.4</v>
      </c>
      <c r="M127" s="20">
        <v>82.7</v>
      </c>
      <c r="N127" s="11">
        <v>361.39</v>
      </c>
      <c r="O127" s="11">
        <v>525</v>
      </c>
      <c r="P127" s="11">
        <v>470.48</v>
      </c>
      <c r="Q127" s="20">
        <v>445.5</v>
      </c>
      <c r="R127" s="11">
        <v>921.31</v>
      </c>
      <c r="S127" s="11">
        <v>1444.4</v>
      </c>
      <c r="T127" s="11">
        <v>1170.35</v>
      </c>
      <c r="U127" s="20">
        <v>1133.6</v>
      </c>
      <c r="V127" s="11">
        <v>24.75</v>
      </c>
      <c r="W127" s="11">
        <v>33.4</v>
      </c>
      <c r="X127" s="11">
        <v>33.64</v>
      </c>
      <c r="Y127" s="20">
        <v>37.7</v>
      </c>
      <c r="Z127" s="15"/>
      <c r="AA127" s="15"/>
      <c r="AB127" s="15"/>
      <c r="AC127" s="15"/>
      <c r="AD127" s="11"/>
      <c r="AE127" s="11"/>
      <c r="AF127" s="11"/>
    </row>
    <row r="128" spans="1:32" ht="12.75">
      <c r="A128" s="1" t="s">
        <v>82</v>
      </c>
      <c r="B128" s="11">
        <v>2989.3</v>
      </c>
      <c r="C128" s="11">
        <v>3667.8</v>
      </c>
      <c r="D128" s="11">
        <v>3686.5</v>
      </c>
      <c r="E128" s="20">
        <v>4148.2</v>
      </c>
      <c r="F128" s="11">
        <v>724.4</v>
      </c>
      <c r="G128" s="11">
        <v>974.8</v>
      </c>
      <c r="H128" s="11">
        <v>908.5</v>
      </c>
      <c r="I128" s="20">
        <v>887.8</v>
      </c>
      <c r="J128" s="11">
        <v>68.5</v>
      </c>
      <c r="K128" s="11">
        <v>78.4</v>
      </c>
      <c r="L128" s="11">
        <v>65.8</v>
      </c>
      <c r="M128" s="20">
        <v>27</v>
      </c>
      <c r="N128" s="11">
        <v>1340.2</v>
      </c>
      <c r="O128" s="11">
        <v>1514.3</v>
      </c>
      <c r="P128" s="11">
        <v>1577.5</v>
      </c>
      <c r="Q128" s="20">
        <v>1941.3</v>
      </c>
      <c r="R128" s="11">
        <v>0</v>
      </c>
      <c r="S128" s="11">
        <v>0</v>
      </c>
      <c r="T128" s="11">
        <v>0</v>
      </c>
      <c r="U128" s="20">
        <v>0</v>
      </c>
      <c r="V128" s="11">
        <v>0</v>
      </c>
      <c r="W128" s="11">
        <v>0</v>
      </c>
      <c r="X128" s="11">
        <v>0</v>
      </c>
      <c r="Y128" s="20">
        <v>0</v>
      </c>
      <c r="Z128" s="15"/>
      <c r="AA128" s="15"/>
      <c r="AB128" s="15"/>
      <c r="AC128" s="15"/>
      <c r="AD128" s="11"/>
      <c r="AE128" s="11"/>
      <c r="AF128" s="11"/>
    </row>
    <row r="129" spans="1:32" ht="12.75">
      <c r="A129" s="1" t="s">
        <v>83</v>
      </c>
      <c r="B129" s="11">
        <v>4287</v>
      </c>
      <c r="C129" s="11">
        <v>4646.4</v>
      </c>
      <c r="D129" s="11">
        <v>5070.6</v>
      </c>
      <c r="E129" s="20">
        <v>4994.2</v>
      </c>
      <c r="F129" s="11">
        <v>2143</v>
      </c>
      <c r="G129" s="11">
        <v>2226.7</v>
      </c>
      <c r="H129" s="11">
        <v>2289.3</v>
      </c>
      <c r="I129" s="20">
        <v>1867.3</v>
      </c>
      <c r="J129" s="11">
        <v>117.6</v>
      </c>
      <c r="K129" s="11">
        <v>126.5</v>
      </c>
      <c r="L129" s="11">
        <v>139.9</v>
      </c>
      <c r="M129" s="20">
        <v>141.7</v>
      </c>
      <c r="N129" s="11">
        <v>1232.3</v>
      </c>
      <c r="O129" s="11">
        <v>1409.1</v>
      </c>
      <c r="P129" s="11">
        <v>1701.7</v>
      </c>
      <c r="Q129" s="20">
        <v>1936.9</v>
      </c>
      <c r="R129" s="11">
        <v>7.5</v>
      </c>
      <c r="S129" s="11">
        <v>16</v>
      </c>
      <c r="T129" s="11">
        <v>14.6</v>
      </c>
      <c r="U129" s="20">
        <v>10.6</v>
      </c>
      <c r="V129" s="11">
        <v>158.7</v>
      </c>
      <c r="W129" s="11">
        <v>107.2</v>
      </c>
      <c r="X129" s="11">
        <v>140.4</v>
      </c>
      <c r="Y129" s="20">
        <v>112.3</v>
      </c>
      <c r="Z129" s="15"/>
      <c r="AA129" s="15"/>
      <c r="AB129" s="15"/>
      <c r="AC129" s="15"/>
      <c r="AD129" s="11"/>
      <c r="AE129" s="11"/>
      <c r="AF129" s="11"/>
    </row>
    <row r="130" spans="1:32" ht="12.75">
      <c r="A130" s="1" t="s">
        <v>84</v>
      </c>
      <c r="B130" s="11">
        <v>20946</v>
      </c>
      <c r="C130" s="11">
        <v>21485</v>
      </c>
      <c r="D130" s="11">
        <v>19515</v>
      </c>
      <c r="E130" s="20">
        <v>20057</v>
      </c>
      <c r="F130" s="11">
        <v>14878</v>
      </c>
      <c r="G130" s="11">
        <v>15257</v>
      </c>
      <c r="H130" s="11">
        <v>13261</v>
      </c>
      <c r="I130" s="20">
        <v>11921</v>
      </c>
      <c r="J130" s="11">
        <v>38</v>
      </c>
      <c r="K130" s="11">
        <v>37</v>
      </c>
      <c r="L130" s="11">
        <v>33</v>
      </c>
      <c r="M130" s="20">
        <v>35</v>
      </c>
      <c r="N130" s="11">
        <v>5252</v>
      </c>
      <c r="O130" s="11">
        <v>5494</v>
      </c>
      <c r="P130" s="11">
        <v>5522</v>
      </c>
      <c r="Q130" s="20">
        <v>7092</v>
      </c>
      <c r="R130" s="11">
        <v>0</v>
      </c>
      <c r="S130" s="11">
        <v>0</v>
      </c>
      <c r="T130" s="11">
        <v>0</v>
      </c>
      <c r="U130" s="20">
        <v>0</v>
      </c>
      <c r="V130" s="11">
        <v>70</v>
      </c>
      <c r="W130" s="11">
        <v>60</v>
      </c>
      <c r="X130" s="11">
        <v>49</v>
      </c>
      <c r="Y130" s="20">
        <v>45</v>
      </c>
      <c r="Z130" s="15"/>
      <c r="AA130" s="15"/>
      <c r="AC130" s="15"/>
      <c r="AD130" s="11"/>
      <c r="AE130" s="11"/>
      <c r="AF130" s="11"/>
    </row>
    <row r="131" spans="1:32" ht="12.75">
      <c r="A131" s="1" t="s">
        <v>85</v>
      </c>
      <c r="B131" s="11">
        <v>7136.41</v>
      </c>
      <c r="C131" s="11">
        <v>7520.4</v>
      </c>
      <c r="D131" s="11">
        <v>6988</v>
      </c>
      <c r="E131" s="20">
        <v>9006.1</v>
      </c>
      <c r="F131" s="11">
        <v>3999.29</v>
      </c>
      <c r="G131" s="11">
        <v>4305.178</v>
      </c>
      <c r="H131" s="11">
        <v>4404.9</v>
      </c>
      <c r="I131" s="20">
        <v>5379</v>
      </c>
      <c r="J131" s="11">
        <v>17.51</v>
      </c>
      <c r="K131" s="11">
        <v>19.84</v>
      </c>
      <c r="L131" s="11">
        <v>22</v>
      </c>
      <c r="M131" s="20">
        <v>28.2</v>
      </c>
      <c r="N131" s="11">
        <v>833.27</v>
      </c>
      <c r="O131" s="11">
        <v>707.022</v>
      </c>
      <c r="P131" s="11">
        <v>661.9</v>
      </c>
      <c r="Q131" s="20">
        <v>717.9</v>
      </c>
      <c r="R131" s="11">
        <v>2047.41</v>
      </c>
      <c r="S131" s="11">
        <v>2209.204</v>
      </c>
      <c r="T131" s="11">
        <v>1717.8</v>
      </c>
      <c r="U131" s="20">
        <v>2699.6</v>
      </c>
      <c r="V131" s="11">
        <v>29.44</v>
      </c>
      <c r="W131" s="11">
        <v>26.522</v>
      </c>
      <c r="X131" s="11">
        <v>26.5</v>
      </c>
      <c r="Y131" s="20">
        <v>38.7</v>
      </c>
      <c r="Z131" s="15"/>
      <c r="AA131" s="15"/>
      <c r="AC131" s="15"/>
      <c r="AD131" s="11"/>
      <c r="AE131" s="11"/>
      <c r="AF131" s="11"/>
    </row>
    <row r="132" spans="1:32" ht="12.75" customHeight="1">
      <c r="A132" s="1" t="s">
        <v>86</v>
      </c>
      <c r="B132" s="11">
        <v>16751.704</v>
      </c>
      <c r="C132" s="11">
        <v>20991.054</v>
      </c>
      <c r="D132" s="11">
        <v>12621.302</v>
      </c>
      <c r="E132" s="20">
        <v>21357.815</v>
      </c>
      <c r="F132" s="11">
        <v>5706.352</v>
      </c>
      <c r="G132" s="11">
        <v>7182.244</v>
      </c>
      <c r="H132" s="11">
        <v>5095.642</v>
      </c>
      <c r="I132" s="20">
        <v>7451.458</v>
      </c>
      <c r="J132" s="11">
        <v>35.338</v>
      </c>
      <c r="K132" s="11">
        <v>28.818</v>
      </c>
      <c r="L132" s="11">
        <v>18.573</v>
      </c>
      <c r="M132" s="20">
        <v>25.836</v>
      </c>
      <c r="N132" s="11">
        <v>1294.474</v>
      </c>
      <c r="O132" s="11">
        <v>1453.701</v>
      </c>
      <c r="P132" s="11">
        <v>971.278</v>
      </c>
      <c r="Q132" s="20">
        <v>1651.619</v>
      </c>
      <c r="R132" s="11">
        <v>9156.222</v>
      </c>
      <c r="S132" s="11">
        <v>11671.85</v>
      </c>
      <c r="T132" s="11">
        <v>5949.347</v>
      </c>
      <c r="U132" s="20">
        <v>11434.946</v>
      </c>
      <c r="V132" s="11">
        <v>128.625</v>
      </c>
      <c r="W132" s="11">
        <v>154.919</v>
      </c>
      <c r="X132" s="11">
        <v>137.894</v>
      </c>
      <c r="Y132" s="20">
        <v>266.034</v>
      </c>
      <c r="Z132" s="15"/>
      <c r="AA132" s="15"/>
      <c r="AC132" s="15"/>
      <c r="AD132" s="11"/>
      <c r="AE132" s="11"/>
      <c r="AF132" s="11"/>
    </row>
    <row r="133" spans="1:32" ht="12.75" customHeight="1">
      <c r="A133" s="1" t="s">
        <v>87</v>
      </c>
      <c r="B133" s="11">
        <v>3007.18</v>
      </c>
      <c r="C133" s="11">
        <v>2827.497</v>
      </c>
      <c r="D133" s="11">
        <v>2686.545</v>
      </c>
      <c r="E133" s="27">
        <v>3120.777</v>
      </c>
      <c r="F133" s="11">
        <v>674.693</v>
      </c>
      <c r="G133" s="11">
        <v>770.224</v>
      </c>
      <c r="H133" s="11">
        <v>993.636</v>
      </c>
      <c r="I133" s="27">
        <v>927.698</v>
      </c>
      <c r="J133" s="11">
        <v>2.507</v>
      </c>
      <c r="K133" s="11">
        <v>2.949</v>
      </c>
      <c r="L133" s="11">
        <v>2.426</v>
      </c>
      <c r="M133" s="27">
        <v>2.874</v>
      </c>
      <c r="N133" s="11">
        <v>172.359</v>
      </c>
      <c r="O133" s="11">
        <v>193.961</v>
      </c>
      <c r="P133" s="11">
        <v>235.778</v>
      </c>
      <c r="Q133" s="27">
        <v>178.422</v>
      </c>
      <c r="R133" s="11">
        <v>2067.815</v>
      </c>
      <c r="S133" s="11">
        <v>1733.664</v>
      </c>
      <c r="T133" s="11">
        <v>1297.59</v>
      </c>
      <c r="U133" s="27">
        <v>1914</v>
      </c>
      <c r="V133" s="11">
        <v>33.563</v>
      </c>
      <c r="W133" s="11">
        <v>35.149</v>
      </c>
      <c r="X133" s="11">
        <v>54.356</v>
      </c>
      <c r="Y133" s="27">
        <v>40.572</v>
      </c>
      <c r="Z133" s="15"/>
      <c r="AA133" s="15"/>
      <c r="AB133" s="15"/>
      <c r="AC133" s="15"/>
      <c r="AD133" s="11"/>
      <c r="AE133" s="11"/>
      <c r="AF133" s="11"/>
    </row>
    <row r="134" spans="2:32" ht="12.75" customHeight="1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</row>
    <row r="135" spans="2:32" ht="12.7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</row>
    <row r="136" spans="1:32" ht="12.75">
      <c r="A136" s="1" t="s">
        <v>46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</row>
    <row r="137" spans="1:32" ht="12.75">
      <c r="A137" s="1" t="s">
        <v>88</v>
      </c>
      <c r="B137" s="11"/>
      <c r="C137" s="11">
        <v>9.6</v>
      </c>
      <c r="D137" s="11">
        <v>16.2</v>
      </c>
      <c r="E137" s="11"/>
      <c r="F137" s="11"/>
      <c r="G137" s="11">
        <v>0.1</v>
      </c>
      <c r="H137" s="11">
        <v>0</v>
      </c>
      <c r="I137" s="11"/>
      <c r="J137" s="11">
        <v>0</v>
      </c>
      <c r="K137" s="11">
        <v>0</v>
      </c>
      <c r="L137" s="11">
        <v>0</v>
      </c>
      <c r="M137" s="11">
        <v>0</v>
      </c>
      <c r="N137" s="11"/>
      <c r="O137" s="11">
        <v>9.1</v>
      </c>
      <c r="P137" s="11">
        <v>16.2</v>
      </c>
      <c r="Q137" s="11"/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  <c r="Z137" s="11"/>
      <c r="AA137" s="11"/>
      <c r="AB137" s="11"/>
      <c r="AC137" s="11"/>
      <c r="AD137" s="11"/>
      <c r="AE137" s="11"/>
      <c r="AF137" s="11"/>
    </row>
    <row r="138" spans="1:32" ht="12.75">
      <c r="A138" s="1" t="s">
        <v>89</v>
      </c>
      <c r="B138" s="11">
        <v>923.585</v>
      </c>
      <c r="C138" s="11">
        <v>972.376</v>
      </c>
      <c r="D138" s="11">
        <v>921.692</v>
      </c>
      <c r="E138" s="11"/>
      <c r="F138" s="11">
        <v>523.882</v>
      </c>
      <c r="G138" s="11">
        <v>552.965</v>
      </c>
      <c r="H138" s="11">
        <v>512.16</v>
      </c>
      <c r="I138" s="11">
        <v>481.643</v>
      </c>
      <c r="J138" s="11">
        <v>13.843</v>
      </c>
      <c r="K138" s="11">
        <v>12.919</v>
      </c>
      <c r="L138" s="11">
        <v>10.662</v>
      </c>
      <c r="M138" s="11">
        <v>11.148</v>
      </c>
      <c r="N138" s="11">
        <v>174.113</v>
      </c>
      <c r="O138" s="11">
        <v>183.363</v>
      </c>
      <c r="P138" s="11">
        <v>185.131</v>
      </c>
      <c r="Q138" s="11">
        <v>170.535</v>
      </c>
      <c r="R138" s="11">
        <v>143.502</v>
      </c>
      <c r="S138" s="11">
        <v>151.29</v>
      </c>
      <c r="T138" s="11">
        <v>148.96</v>
      </c>
      <c r="U138" s="11">
        <v>146.087</v>
      </c>
      <c r="V138" s="11">
        <v>58.332</v>
      </c>
      <c r="W138" s="11">
        <v>62.044</v>
      </c>
      <c r="X138" s="11">
        <v>55.296</v>
      </c>
      <c r="Y138" s="11">
        <v>53.757</v>
      </c>
      <c r="Z138" s="11"/>
      <c r="AA138" s="11"/>
      <c r="AB138" s="11"/>
      <c r="AC138" s="11"/>
      <c r="AD138" s="11"/>
      <c r="AE138" s="11"/>
      <c r="AF138" s="11"/>
    </row>
    <row r="139" spans="1:37" ht="12.75">
      <c r="A139" s="1" t="s">
        <v>90</v>
      </c>
      <c r="B139" s="11">
        <v>1206</v>
      </c>
      <c r="C139" s="11">
        <v>1027</v>
      </c>
      <c r="D139" s="11">
        <v>1070</v>
      </c>
      <c r="E139" s="11"/>
      <c r="F139" s="11">
        <v>331</v>
      </c>
      <c r="G139" s="11">
        <v>285</v>
      </c>
      <c r="H139" s="11">
        <v>235</v>
      </c>
      <c r="I139" s="11"/>
      <c r="J139" s="11">
        <v>34</v>
      </c>
      <c r="K139" s="11">
        <v>16</v>
      </c>
      <c r="L139" s="11">
        <v>5</v>
      </c>
      <c r="M139" s="11"/>
      <c r="N139" s="11">
        <v>541</v>
      </c>
      <c r="O139" s="11">
        <v>495</v>
      </c>
      <c r="P139" s="11">
        <v>550</v>
      </c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" t="s">
        <v>103</v>
      </c>
      <c r="AF139" s="11" t="s">
        <v>105</v>
      </c>
      <c r="AG139" s="1" t="s">
        <v>104</v>
      </c>
      <c r="AH139" s="1" t="s">
        <v>106</v>
      </c>
      <c r="AI139" s="1" t="s">
        <v>107</v>
      </c>
      <c r="AJ139" s="1" t="s">
        <v>238</v>
      </c>
      <c r="AK139" s="28" t="s">
        <v>108</v>
      </c>
    </row>
    <row r="140" spans="1:36" ht="12.75">
      <c r="A140" s="1" t="s">
        <v>91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">
        <v>2013</v>
      </c>
      <c r="AF140" s="19">
        <v>2013</v>
      </c>
      <c r="AG140" s="1">
        <v>2013</v>
      </c>
      <c r="AH140" s="1">
        <v>2013</v>
      </c>
      <c r="AI140" s="1">
        <v>2013</v>
      </c>
      <c r="AJ140" s="1">
        <v>2013</v>
      </c>
    </row>
    <row r="141" spans="1:37" ht="12.75">
      <c r="A141" s="1" t="s">
        <v>92</v>
      </c>
      <c r="B141" s="11"/>
      <c r="C141" s="11">
        <v>701.2</v>
      </c>
      <c r="D141" s="11">
        <v>697.4</v>
      </c>
      <c r="E141" s="11"/>
      <c r="F141" s="11">
        <v>294.9</v>
      </c>
      <c r="G141" s="11">
        <v>292.8</v>
      </c>
      <c r="H141" s="11">
        <v>300</v>
      </c>
      <c r="I141" s="11"/>
      <c r="J141" s="11">
        <v>2.3</v>
      </c>
      <c r="K141" s="11">
        <v>3.4</v>
      </c>
      <c r="L141" s="11">
        <v>3.4</v>
      </c>
      <c r="M141" s="11"/>
      <c r="N141" s="11">
        <v>7.3</v>
      </c>
      <c r="O141" s="11">
        <v>8.7</v>
      </c>
      <c r="P141" s="11">
        <v>7</v>
      </c>
      <c r="Q141" s="11"/>
      <c r="R141" s="11">
        <v>362</v>
      </c>
      <c r="S141" s="11">
        <v>366.4</v>
      </c>
      <c r="T141" s="11">
        <v>360</v>
      </c>
      <c r="U141" s="11"/>
      <c r="V141" s="11"/>
      <c r="W141" s="11"/>
      <c r="X141" s="11"/>
      <c r="Y141" s="11"/>
      <c r="Z141" s="11"/>
      <c r="AA141" s="11"/>
      <c r="AB141" s="11"/>
      <c r="AC141" s="11"/>
      <c r="AD141" s="11" t="s">
        <v>36</v>
      </c>
      <c r="AE141" s="1">
        <v>305479.8908</v>
      </c>
      <c r="AF141" s="11">
        <v>135847.5176</v>
      </c>
      <c r="AG141" s="1">
        <v>59860.0978</v>
      </c>
      <c r="AH141" s="1">
        <v>10716.3585</v>
      </c>
      <c r="AI141" s="1">
        <v>11476.377999999999</v>
      </c>
      <c r="AJ141" s="1">
        <v>65631.166</v>
      </c>
      <c r="AK141" s="11">
        <f>AE141-SUM(AF141:AJ141)</f>
        <v>21948.372900000017</v>
      </c>
    </row>
    <row r="142" spans="1:40" ht="12.75">
      <c r="A142" s="1" t="s">
        <v>93</v>
      </c>
      <c r="B142" s="11">
        <v>1104</v>
      </c>
      <c r="C142" s="11">
        <v>1118.67</v>
      </c>
      <c r="D142" s="11">
        <v>906</v>
      </c>
      <c r="E142" s="11">
        <v>1223.9</v>
      </c>
      <c r="F142" s="11">
        <v>145.4</v>
      </c>
      <c r="G142" s="11">
        <v>210</v>
      </c>
      <c r="H142" s="11">
        <v>225</v>
      </c>
      <c r="I142" s="11">
        <v>265.152</v>
      </c>
      <c r="J142" s="11">
        <v>7.4</v>
      </c>
      <c r="K142" s="11">
        <v>9.66</v>
      </c>
      <c r="L142" s="11">
        <v>11</v>
      </c>
      <c r="M142" s="11">
        <v>12.063</v>
      </c>
      <c r="N142" s="11">
        <v>50.2</v>
      </c>
      <c r="O142" s="11">
        <v>65.66</v>
      </c>
      <c r="P142" s="11">
        <v>65</v>
      </c>
      <c r="Q142" s="11">
        <v>70.844</v>
      </c>
      <c r="R142" s="11">
        <v>853.4</v>
      </c>
      <c r="S142" s="11">
        <v>764.11</v>
      </c>
      <c r="T142" s="11">
        <v>539</v>
      </c>
      <c r="U142" s="11">
        <v>798.5</v>
      </c>
      <c r="V142" s="11">
        <v>27.8</v>
      </c>
      <c r="W142" s="11">
        <v>40.87</v>
      </c>
      <c r="X142" s="11">
        <v>39</v>
      </c>
      <c r="Y142" s="11">
        <v>46.843</v>
      </c>
      <c r="Z142" s="11"/>
      <c r="AA142" s="11"/>
      <c r="AB142" s="11"/>
      <c r="AC142" s="11"/>
      <c r="AD142" s="11"/>
      <c r="AE142" s="11"/>
      <c r="AF142" s="11"/>
      <c r="AM142" s="11"/>
      <c r="AN142" s="11"/>
    </row>
    <row r="143" spans="1:40" ht="12.75">
      <c r="A143" s="1" t="s">
        <v>94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M143" s="11"/>
      <c r="AN143" s="11"/>
    </row>
    <row r="144" spans="1:40" ht="12.75">
      <c r="A144" s="1" t="s">
        <v>95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>
        <v>0</v>
      </c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>
        <v>0</v>
      </c>
      <c r="Y144" s="11"/>
      <c r="Z144" s="11"/>
      <c r="AA144" s="11"/>
      <c r="AB144" s="11"/>
      <c r="AC144" s="11"/>
      <c r="AD144" s="11"/>
      <c r="AE144" s="11"/>
      <c r="AF144" s="11"/>
      <c r="AM144" s="11"/>
      <c r="AN144" s="11"/>
    </row>
    <row r="145" spans="1:40" ht="12.75">
      <c r="A145" s="1" t="s">
        <v>96</v>
      </c>
      <c r="B145" s="11">
        <v>430.5</v>
      </c>
      <c r="C145" s="11">
        <v>435</v>
      </c>
      <c r="D145" s="11">
        <v>441.8</v>
      </c>
      <c r="E145" s="11"/>
      <c r="F145" s="11">
        <v>294.5</v>
      </c>
      <c r="G145" s="11">
        <v>300.2</v>
      </c>
      <c r="H145" s="11">
        <v>345</v>
      </c>
      <c r="I145" s="11"/>
      <c r="J145" s="11">
        <v>1.4</v>
      </c>
      <c r="K145" s="11">
        <v>1.5</v>
      </c>
      <c r="L145" s="11">
        <v>0.7</v>
      </c>
      <c r="M145" s="11"/>
      <c r="N145" s="11">
        <v>3.6</v>
      </c>
      <c r="O145" s="11">
        <v>2.6</v>
      </c>
      <c r="P145" s="11">
        <v>4.8</v>
      </c>
      <c r="Q145" s="11"/>
      <c r="R145" s="11">
        <v>120.5</v>
      </c>
      <c r="S145" s="11">
        <v>119.7</v>
      </c>
      <c r="T145" s="11">
        <v>86.3</v>
      </c>
      <c r="U145" s="11"/>
      <c r="V145" s="11"/>
      <c r="W145" s="11"/>
      <c r="X145" s="11"/>
      <c r="Y145" s="11"/>
      <c r="Z145" s="11"/>
      <c r="AA145" s="11"/>
      <c r="AC145" s="11"/>
      <c r="AD145" s="11"/>
      <c r="AE145" s="11"/>
      <c r="AF145" s="11"/>
      <c r="AM145" s="11"/>
      <c r="AN145" s="11"/>
    </row>
    <row r="146" spans="1:40" ht="12.75">
      <c r="A146" s="1" t="s">
        <v>97</v>
      </c>
      <c r="B146" s="11">
        <v>537.14</v>
      </c>
      <c r="C146" s="11">
        <v>397.042</v>
      </c>
      <c r="D146" s="11">
        <v>459.715</v>
      </c>
      <c r="E146" s="11"/>
      <c r="F146" s="11">
        <v>243.137</v>
      </c>
      <c r="G146" s="11">
        <v>259.922</v>
      </c>
      <c r="H146" s="11">
        <v>214.963</v>
      </c>
      <c r="I146" s="11">
        <v>257.471</v>
      </c>
      <c r="J146" s="11">
        <v>8.712</v>
      </c>
      <c r="K146" s="11">
        <v>8.727</v>
      </c>
      <c r="L146" s="11">
        <v>7.288</v>
      </c>
      <c r="M146" s="11">
        <v>8.905</v>
      </c>
      <c r="N146" s="11">
        <v>126.787</v>
      </c>
      <c r="O146" s="11">
        <v>124.024</v>
      </c>
      <c r="P146" s="11">
        <v>90.384</v>
      </c>
      <c r="Q146" s="11">
        <v>125.119</v>
      </c>
      <c r="R146" s="11">
        <v>131.934</v>
      </c>
      <c r="S146" s="11"/>
      <c r="T146" s="11">
        <v>118.821</v>
      </c>
      <c r="U146" s="11">
        <v>138.453</v>
      </c>
      <c r="V146" s="11"/>
      <c r="W146" s="11"/>
      <c r="X146" s="11"/>
      <c r="Y146" s="11"/>
      <c r="Z146" s="11"/>
      <c r="AA146" s="11"/>
      <c r="AC146" s="11"/>
      <c r="AD146" s="11"/>
      <c r="AE146" s="11"/>
      <c r="AF146" s="11"/>
      <c r="AM146" s="11"/>
      <c r="AN146" s="11"/>
    </row>
    <row r="147" spans="1:40" ht="12.75">
      <c r="A147" s="1" t="s">
        <v>98</v>
      </c>
      <c r="B147" s="11">
        <v>32773</v>
      </c>
      <c r="C147" s="11">
        <v>35202</v>
      </c>
      <c r="D147" s="11">
        <v>33025</v>
      </c>
      <c r="E147" s="11">
        <v>37129.4</v>
      </c>
      <c r="F147" s="11">
        <v>16232</v>
      </c>
      <c r="G147" s="11">
        <v>17957</v>
      </c>
      <c r="H147" s="11">
        <v>16807</v>
      </c>
      <c r="I147" s="11">
        <v>17989</v>
      </c>
      <c r="J147" s="11">
        <v>367</v>
      </c>
      <c r="K147" s="11">
        <v>366</v>
      </c>
      <c r="L147" s="11">
        <v>371</v>
      </c>
      <c r="M147" s="11">
        <v>366</v>
      </c>
      <c r="N147" s="11">
        <v>7250</v>
      </c>
      <c r="O147" s="11">
        <v>7600</v>
      </c>
      <c r="P147" s="11">
        <v>7100</v>
      </c>
      <c r="Q147" s="11">
        <v>7900</v>
      </c>
      <c r="R147" s="11">
        <v>4310</v>
      </c>
      <c r="S147" s="11">
        <v>4200</v>
      </c>
      <c r="T147" s="11">
        <v>4600</v>
      </c>
      <c r="U147" s="11">
        <v>5900</v>
      </c>
      <c r="V147" s="11">
        <v>93</v>
      </c>
      <c r="W147" s="11">
        <v>104</v>
      </c>
      <c r="X147" s="11">
        <v>105</v>
      </c>
      <c r="Y147" s="11">
        <v>118</v>
      </c>
      <c r="Z147" s="11"/>
      <c r="AA147" s="11"/>
      <c r="AB147" s="11"/>
      <c r="AC147" s="11"/>
      <c r="AD147" s="11"/>
      <c r="AE147" s="11"/>
      <c r="AF147" s="11"/>
      <c r="AM147" s="11"/>
      <c r="AN147" s="11"/>
    </row>
    <row r="148" spans="2:40" ht="12.7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M148" s="11"/>
      <c r="AN148" s="11"/>
    </row>
  </sheetData>
  <mergeCells count="8">
    <mergeCell ref="F63:F65"/>
    <mergeCell ref="G63:G65"/>
    <mergeCell ref="H63:H65"/>
    <mergeCell ref="AB105:AI105"/>
    <mergeCell ref="B63:B65"/>
    <mergeCell ref="C63:C65"/>
    <mergeCell ref="D63:D65"/>
    <mergeCell ref="E63:E6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O251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9.140625" style="61" customWidth="1"/>
    <col min="2" max="8" width="9.421875" style="61" bestFit="1" customWidth="1"/>
    <col min="9" max="10" width="9.140625" style="61" customWidth="1"/>
    <col min="11" max="14" width="9.28125" style="61" bestFit="1" customWidth="1"/>
    <col min="15" max="17" width="12.57421875" style="61" bestFit="1" customWidth="1"/>
    <col min="18" max="20" width="12.421875" style="61" bestFit="1" customWidth="1"/>
    <col min="21" max="21" width="12.57421875" style="61" bestFit="1" customWidth="1"/>
    <col min="22" max="27" width="9.28125" style="61" bestFit="1" customWidth="1"/>
    <col min="28" max="16384" width="9.140625" style="61" customWidth="1"/>
  </cols>
  <sheetData>
    <row r="3" ht="12">
      <c r="B3" s="242" t="s">
        <v>244</v>
      </c>
    </row>
    <row r="4" ht="12">
      <c r="B4" s="69" t="s">
        <v>196</v>
      </c>
    </row>
    <row r="11" ht="12">
      <c r="AO11" s="85"/>
    </row>
    <row r="12" ht="12">
      <c r="AO12" s="85"/>
    </row>
    <row r="13" ht="12">
      <c r="AO13" s="85"/>
    </row>
    <row r="14" ht="12">
      <c r="AO14" s="85"/>
    </row>
    <row r="15" ht="12">
      <c r="AO15" s="85"/>
    </row>
    <row r="16" ht="12">
      <c r="AO16" s="85"/>
    </row>
    <row r="17" ht="12">
      <c r="AO17" s="85"/>
    </row>
    <row r="18" ht="12">
      <c r="AO18" s="85"/>
    </row>
    <row r="19" ht="12">
      <c r="AO19" s="85"/>
    </row>
    <row r="20" ht="12">
      <c r="AO20" s="85"/>
    </row>
    <row r="21" ht="12">
      <c r="AO21" s="85"/>
    </row>
    <row r="22" ht="12">
      <c r="AO22" s="85"/>
    </row>
    <row r="23" ht="12">
      <c r="AO23" s="85"/>
    </row>
    <row r="24" ht="12">
      <c r="AO24" s="85"/>
    </row>
    <row r="25" ht="12">
      <c r="AO25" s="85"/>
    </row>
    <row r="26" ht="12">
      <c r="AO26" s="85"/>
    </row>
    <row r="27" ht="12">
      <c r="AO27" s="85"/>
    </row>
    <row r="28" ht="12">
      <c r="AO28" s="85"/>
    </row>
    <row r="29" ht="12">
      <c r="AO29" s="85"/>
    </row>
    <row r="30" ht="12">
      <c r="AO30" s="85"/>
    </row>
    <row r="31" ht="12">
      <c r="AO31" s="85"/>
    </row>
    <row r="32" ht="12">
      <c r="AO32" s="85"/>
    </row>
    <row r="33" ht="12">
      <c r="AO33" s="85"/>
    </row>
    <row r="34" ht="12">
      <c r="AO34" s="85"/>
    </row>
    <row r="35" ht="12">
      <c r="AO35" s="85"/>
    </row>
    <row r="36" ht="12">
      <c r="AO36" s="85"/>
    </row>
    <row r="37" ht="12">
      <c r="AO37" s="85"/>
    </row>
    <row r="38" ht="12">
      <c r="AO38" s="85"/>
    </row>
    <row r="39" ht="12">
      <c r="AO39" s="85"/>
    </row>
    <row r="40" ht="12.75">
      <c r="B40" s="68" t="s">
        <v>187</v>
      </c>
    </row>
    <row r="60" spans="10:20" ht="12.75">
      <c r="J60" s="62" t="s">
        <v>186</v>
      </c>
      <c r="T60" s="62" t="s">
        <v>186</v>
      </c>
    </row>
    <row r="62" spans="1:21" ht="12.75">
      <c r="A62" s="64" t="s">
        <v>176</v>
      </c>
      <c r="B62" s="64" t="s">
        <v>175</v>
      </c>
      <c r="C62" s="64" t="s">
        <v>100</v>
      </c>
      <c r="D62" s="64" t="s">
        <v>101</v>
      </c>
      <c r="E62" s="64" t="s">
        <v>174</v>
      </c>
      <c r="F62" s="64" t="s">
        <v>173</v>
      </c>
      <c r="G62" s="64" t="s">
        <v>172</v>
      </c>
      <c r="H62" s="64" t="s">
        <v>171</v>
      </c>
      <c r="J62" s="62" t="s">
        <v>185</v>
      </c>
      <c r="K62" s="67">
        <v>41915.47274305556</v>
      </c>
      <c r="T62" s="62" t="s">
        <v>185</v>
      </c>
      <c r="U62" s="67">
        <v>41915.47274305556</v>
      </c>
    </row>
    <row r="63" spans="1:21" ht="12.75">
      <c r="A63" s="62" t="s">
        <v>181</v>
      </c>
      <c r="B63" s="86">
        <v>111770.5</v>
      </c>
      <c r="C63" s="86">
        <v>140544.2</v>
      </c>
      <c r="D63" s="86">
        <v>129474.9</v>
      </c>
      <c r="E63" s="86">
        <v>127117</v>
      </c>
      <c r="F63" s="86">
        <v>130458.2</v>
      </c>
      <c r="G63" s="86">
        <v>124799.7</v>
      </c>
      <c r="H63" s="86">
        <v>135927.8</v>
      </c>
      <c r="J63" s="62" t="s">
        <v>184</v>
      </c>
      <c r="K63" s="67">
        <v>41916.62636649306</v>
      </c>
      <c r="T63" s="62" t="s">
        <v>184</v>
      </c>
      <c r="U63" s="67">
        <v>41916.62636649306</v>
      </c>
    </row>
    <row r="64" spans="1:21" ht="12.75">
      <c r="A64" s="62" t="s">
        <v>104</v>
      </c>
      <c r="B64" s="86">
        <v>57975.3</v>
      </c>
      <c r="C64" s="86">
        <v>65494.9</v>
      </c>
      <c r="D64" s="86">
        <v>62032.6</v>
      </c>
      <c r="E64" s="86">
        <v>52922.1</v>
      </c>
      <c r="F64" s="86">
        <v>51796.2</v>
      </c>
      <c r="G64" s="86">
        <v>54753.6</v>
      </c>
      <c r="H64" s="86">
        <v>60963.09999999999</v>
      </c>
      <c r="J64" s="62" t="s">
        <v>183</v>
      </c>
      <c r="K64" s="62" t="s">
        <v>182</v>
      </c>
      <c r="T64" s="62" t="s">
        <v>183</v>
      </c>
      <c r="U64" s="62" t="s">
        <v>182</v>
      </c>
    </row>
    <row r="65" spans="1:8" ht="12.75">
      <c r="A65" s="62" t="s">
        <v>106</v>
      </c>
      <c r="B65" s="86">
        <v>7994.9</v>
      </c>
      <c r="C65" s="86">
        <v>9562.2</v>
      </c>
      <c r="D65" s="86">
        <v>10237.2</v>
      </c>
      <c r="E65" s="86">
        <v>7746.6</v>
      </c>
      <c r="F65" s="86">
        <v>7170.5</v>
      </c>
      <c r="G65" s="86">
        <v>9074.1</v>
      </c>
      <c r="H65" s="86">
        <v>10816.6</v>
      </c>
    </row>
    <row r="66" spans="1:21" ht="12.75">
      <c r="A66" s="62" t="s">
        <v>107</v>
      </c>
      <c r="B66" s="86">
        <v>9634.7</v>
      </c>
      <c r="C66" s="86">
        <v>11039</v>
      </c>
      <c r="D66" s="86">
        <v>12066.3</v>
      </c>
      <c r="E66" s="86">
        <v>10756.4</v>
      </c>
      <c r="F66" s="86">
        <v>10144</v>
      </c>
      <c r="G66" s="86">
        <v>10105</v>
      </c>
      <c r="H66" s="86">
        <v>11454.2</v>
      </c>
      <c r="J66" s="62" t="s">
        <v>179</v>
      </c>
      <c r="K66" s="62" t="s">
        <v>181</v>
      </c>
      <c r="T66" s="62" t="s">
        <v>179</v>
      </c>
      <c r="U66" s="62" t="s">
        <v>181</v>
      </c>
    </row>
    <row r="67" spans="1:21" ht="12.75">
      <c r="A67" s="62" t="s">
        <v>236</v>
      </c>
      <c r="B67" s="88">
        <v>49987.799999999996</v>
      </c>
      <c r="C67" s="88">
        <v>65861.90000000001</v>
      </c>
      <c r="D67" s="88">
        <v>57846.6</v>
      </c>
      <c r="E67" s="88">
        <v>57807.6</v>
      </c>
      <c r="F67" s="88">
        <v>68886.4</v>
      </c>
      <c r="G67" s="88">
        <v>59745.7</v>
      </c>
      <c r="H67" s="88">
        <v>65422</v>
      </c>
      <c r="J67" s="62" t="s">
        <v>178</v>
      </c>
      <c r="K67" s="62" t="s">
        <v>177</v>
      </c>
      <c r="T67" s="62" t="s">
        <v>178</v>
      </c>
      <c r="U67" s="62" t="s">
        <v>177</v>
      </c>
    </row>
    <row r="68" spans="1:8" ht="12.75">
      <c r="A68" s="61" t="s">
        <v>108</v>
      </c>
      <c r="B68" s="89">
        <v>24183.70000000001</v>
      </c>
      <c r="C68" s="89">
        <v>24298.79999999999</v>
      </c>
      <c r="D68" s="89">
        <v>26279.800000000047</v>
      </c>
      <c r="E68" s="89">
        <v>26501.59779999999</v>
      </c>
      <c r="F68" s="89">
        <v>21764.15789999999</v>
      </c>
      <c r="G68" s="89">
        <v>23661.559479999996</v>
      </c>
      <c r="H68" s="89">
        <v>20896.19080000004</v>
      </c>
    </row>
    <row r="69" spans="10:27" ht="12.75">
      <c r="J69" s="64" t="s">
        <v>176</v>
      </c>
      <c r="K69" s="64" t="s">
        <v>175</v>
      </c>
      <c r="L69" s="64" t="s">
        <v>100</v>
      </c>
      <c r="M69" s="64" t="s">
        <v>101</v>
      </c>
      <c r="N69" s="64" t="s">
        <v>174</v>
      </c>
      <c r="O69" s="64" t="s">
        <v>173</v>
      </c>
      <c r="P69" s="64" t="s">
        <v>172</v>
      </c>
      <c r="Q69" s="64" t="s">
        <v>171</v>
      </c>
      <c r="T69" s="64" t="s">
        <v>176</v>
      </c>
      <c r="U69" s="64" t="s">
        <v>175</v>
      </c>
      <c r="V69" s="64" t="s">
        <v>100</v>
      </c>
      <c r="W69" s="64" t="s">
        <v>101</v>
      </c>
      <c r="X69" s="64" t="s">
        <v>174</v>
      </c>
      <c r="Y69" s="64" t="s">
        <v>173</v>
      </c>
      <c r="Z69" s="64" t="s">
        <v>172</v>
      </c>
      <c r="AA69" s="64" t="s">
        <v>171</v>
      </c>
    </row>
    <row r="70" spans="8:27" ht="12.75">
      <c r="H70" s="189">
        <f>(H64-G64)/1000</f>
        <v>6.209499999999993</v>
      </c>
      <c r="J70" s="64" t="s">
        <v>170</v>
      </c>
      <c r="K70" s="65">
        <v>111770.5</v>
      </c>
      <c r="L70" s="65">
        <v>140544.2</v>
      </c>
      <c r="M70" s="65">
        <v>129474.9</v>
      </c>
      <c r="N70" s="63">
        <v>127117</v>
      </c>
      <c r="O70" s="65">
        <v>130458.2</v>
      </c>
      <c r="P70" s="65">
        <v>124799.7</v>
      </c>
      <c r="Q70" s="65">
        <v>135927.8</v>
      </c>
      <c r="T70" s="64" t="s">
        <v>170</v>
      </c>
      <c r="U70" s="65">
        <v>111770.5</v>
      </c>
      <c r="V70" s="65">
        <v>140544.2</v>
      </c>
      <c r="W70" s="65">
        <v>129474.9</v>
      </c>
      <c r="X70" s="63">
        <v>127117</v>
      </c>
      <c r="Y70" s="65">
        <v>130458.2</v>
      </c>
      <c r="Z70" s="65">
        <v>124799.7</v>
      </c>
      <c r="AA70" s="65">
        <v>135927.8</v>
      </c>
    </row>
    <row r="71" spans="6:27" ht="12.75">
      <c r="F71" s="62" t="s">
        <v>181</v>
      </c>
      <c r="H71" s="192">
        <f aca="true" t="shared" si="0" ref="H71:H75">(H63-G63)*100/G63</f>
        <v>8.9167682294108</v>
      </c>
      <c r="J71" s="64" t="s">
        <v>169</v>
      </c>
      <c r="K71" s="65">
        <v>1645.3</v>
      </c>
      <c r="L71" s="65">
        <v>1944.3</v>
      </c>
      <c r="M71" s="65">
        <v>1978.1</v>
      </c>
      <c r="N71" s="65">
        <v>1912.8</v>
      </c>
      <c r="O71" s="65">
        <v>1687.7</v>
      </c>
      <c r="P71" s="65">
        <v>1834.6</v>
      </c>
      <c r="Q71" s="65">
        <v>1843.6</v>
      </c>
      <c r="T71" s="64" t="s">
        <v>169</v>
      </c>
      <c r="U71" s="65">
        <v>1645.3</v>
      </c>
      <c r="V71" s="65">
        <v>1944.3</v>
      </c>
      <c r="W71" s="65">
        <v>1978.1</v>
      </c>
      <c r="X71" s="65">
        <v>1912.8</v>
      </c>
      <c r="Y71" s="65">
        <v>1687.7</v>
      </c>
      <c r="Z71" s="65">
        <v>1834.6</v>
      </c>
      <c r="AA71" s="65">
        <v>1843.6</v>
      </c>
    </row>
    <row r="72" spans="6:27" ht="12.75">
      <c r="F72" s="62" t="s">
        <v>104</v>
      </c>
      <c r="H72" s="192">
        <f t="shared" si="0"/>
        <v>11.340806814529078</v>
      </c>
      <c r="J72" s="64" t="s">
        <v>168</v>
      </c>
      <c r="K72" s="65">
        <v>2376.6</v>
      </c>
      <c r="L72" s="65">
        <v>4610.1</v>
      </c>
      <c r="M72" s="65">
        <v>3792.3</v>
      </c>
      <c r="N72" s="65">
        <v>3999.3</v>
      </c>
      <c r="O72" s="65">
        <v>4305.2</v>
      </c>
      <c r="P72" s="65">
        <v>4404.9</v>
      </c>
      <c r="Q72" s="63">
        <v>5379</v>
      </c>
      <c r="T72" s="64" t="s">
        <v>168</v>
      </c>
      <c r="U72" s="65">
        <v>2376.6</v>
      </c>
      <c r="V72" s="65">
        <v>4610.1</v>
      </c>
      <c r="W72" s="65">
        <v>3792.3</v>
      </c>
      <c r="X72" s="65">
        <v>3999.3</v>
      </c>
      <c r="Y72" s="65">
        <v>4305.2</v>
      </c>
      <c r="Z72" s="65">
        <v>4404.9</v>
      </c>
      <c r="AA72" s="63">
        <v>5379</v>
      </c>
    </row>
    <row r="73" spans="4:27" ht="12.75">
      <c r="D73" s="87"/>
      <c r="F73" s="62" t="s">
        <v>106</v>
      </c>
      <c r="H73" s="192">
        <f>(H65-G65)*100/G65</f>
        <v>19.203006358757342</v>
      </c>
      <c r="J73" s="64" t="s">
        <v>167</v>
      </c>
      <c r="K73" s="65">
        <v>3938.9</v>
      </c>
      <c r="L73" s="65">
        <v>4691.1</v>
      </c>
      <c r="M73" s="65">
        <v>4358.1</v>
      </c>
      <c r="N73" s="65">
        <v>4161.6</v>
      </c>
      <c r="O73" s="63">
        <v>4913</v>
      </c>
      <c r="P73" s="65">
        <v>3518.9</v>
      </c>
      <c r="Q73" s="65">
        <v>4700.7</v>
      </c>
      <c r="T73" s="64" t="s">
        <v>167</v>
      </c>
      <c r="U73" s="65">
        <v>3938.9</v>
      </c>
      <c r="V73" s="65">
        <v>4691.1</v>
      </c>
      <c r="W73" s="65">
        <v>4358.1</v>
      </c>
      <c r="X73" s="65">
        <v>4161.6</v>
      </c>
      <c r="Y73" s="63">
        <v>4913</v>
      </c>
      <c r="Z73" s="65">
        <v>3518.9</v>
      </c>
      <c r="AA73" s="65">
        <v>4700.7</v>
      </c>
    </row>
    <row r="74" spans="6:27" ht="12.75">
      <c r="F74" s="62" t="s">
        <v>107</v>
      </c>
      <c r="H74" s="192">
        <f>(H66-G66)*100/G66</f>
        <v>13.351806036615542</v>
      </c>
      <c r="J74" s="64" t="s">
        <v>166</v>
      </c>
      <c r="K74" s="65">
        <v>4519.2</v>
      </c>
      <c r="L74" s="65">
        <v>5018.7</v>
      </c>
      <c r="M74" s="65">
        <v>5940.4</v>
      </c>
      <c r="N74" s="65">
        <v>5059.9</v>
      </c>
      <c r="O74" s="65">
        <v>4831.4</v>
      </c>
      <c r="P74" s="65">
        <v>4525.1</v>
      </c>
      <c r="Q74" s="65">
        <v>4145.2</v>
      </c>
      <c r="T74" s="64" t="s">
        <v>166</v>
      </c>
      <c r="U74" s="65">
        <v>4519.2</v>
      </c>
      <c r="V74" s="65">
        <v>5018.7</v>
      </c>
      <c r="W74" s="65">
        <v>5940.4</v>
      </c>
      <c r="X74" s="65">
        <v>5059.9</v>
      </c>
      <c r="Y74" s="65">
        <v>4831.4</v>
      </c>
      <c r="Z74" s="65">
        <v>4525.1</v>
      </c>
      <c r="AA74" s="65">
        <v>4145.2</v>
      </c>
    </row>
    <row r="75" spans="6:27" ht="12.75">
      <c r="F75" s="62" t="s">
        <v>180</v>
      </c>
      <c r="H75" s="192">
        <f t="shared" si="0"/>
        <v>9.50076741924524</v>
      </c>
      <c r="J75" s="64" t="s">
        <v>165</v>
      </c>
      <c r="K75" s="65">
        <v>20790.1</v>
      </c>
      <c r="L75" s="65">
        <v>25949.8</v>
      </c>
      <c r="M75" s="65">
        <v>25125.4</v>
      </c>
      <c r="N75" s="65">
        <v>23671.2</v>
      </c>
      <c r="O75" s="65">
        <v>22710.2</v>
      </c>
      <c r="P75" s="65">
        <v>22351.8</v>
      </c>
      <c r="Q75" s="65">
        <v>24966.4</v>
      </c>
      <c r="T75" s="64" t="s">
        <v>165</v>
      </c>
      <c r="U75" s="65">
        <v>20790.1</v>
      </c>
      <c r="V75" s="65">
        <v>25949.8</v>
      </c>
      <c r="W75" s="65">
        <v>25125.4</v>
      </c>
      <c r="X75" s="65">
        <v>23671.2</v>
      </c>
      <c r="Y75" s="65">
        <v>22710.2</v>
      </c>
      <c r="Z75" s="65">
        <v>22351.8</v>
      </c>
      <c r="AA75" s="65">
        <v>24966.4</v>
      </c>
    </row>
    <row r="76" spans="6:27" ht="12.75">
      <c r="F76" s="61" t="s">
        <v>108</v>
      </c>
      <c r="H76" s="192">
        <f>(H68-G68)*100/G68</f>
        <v>-11.68717844796913</v>
      </c>
      <c r="J76" s="64" t="s">
        <v>164</v>
      </c>
      <c r="K76" s="65">
        <v>345.8</v>
      </c>
      <c r="L76" s="65">
        <v>342.5</v>
      </c>
      <c r="M76" s="65">
        <v>342.5</v>
      </c>
      <c r="N76" s="65">
        <v>327.6</v>
      </c>
      <c r="O76" s="65">
        <v>360.2</v>
      </c>
      <c r="P76" s="65">
        <v>484.7</v>
      </c>
      <c r="Q76" s="65">
        <v>406.8</v>
      </c>
      <c r="T76" s="64" t="s">
        <v>164</v>
      </c>
      <c r="U76" s="65">
        <v>345.8</v>
      </c>
      <c r="V76" s="65">
        <v>342.5</v>
      </c>
      <c r="W76" s="65">
        <v>342.5</v>
      </c>
      <c r="X76" s="65">
        <v>327.6</v>
      </c>
      <c r="Y76" s="65">
        <v>360.2</v>
      </c>
      <c r="Z76" s="65">
        <v>484.7</v>
      </c>
      <c r="AA76" s="65">
        <v>406.8</v>
      </c>
    </row>
    <row r="77" spans="10:27" ht="12.75">
      <c r="J77" s="64" t="s">
        <v>163</v>
      </c>
      <c r="K77" s="65">
        <v>713.4</v>
      </c>
      <c r="L77" s="65">
        <v>992.8</v>
      </c>
      <c r="M77" s="65">
        <v>690.1</v>
      </c>
      <c r="N77" s="65">
        <v>669.2</v>
      </c>
      <c r="O77" s="65">
        <v>929.2</v>
      </c>
      <c r="P77" s="65">
        <v>707.9</v>
      </c>
      <c r="Q77" s="65">
        <v>545.3</v>
      </c>
      <c r="T77" s="64" t="s">
        <v>163</v>
      </c>
      <c r="U77" s="65">
        <v>713.4</v>
      </c>
      <c r="V77" s="65">
        <v>992.8</v>
      </c>
      <c r="W77" s="65">
        <v>690.1</v>
      </c>
      <c r="X77" s="65">
        <v>669.2</v>
      </c>
      <c r="Y77" s="65">
        <v>929.2</v>
      </c>
      <c r="Z77" s="65">
        <v>707.9</v>
      </c>
      <c r="AA77" s="65">
        <v>545.3</v>
      </c>
    </row>
    <row r="78" spans="10:27" ht="12.75">
      <c r="J78" s="64" t="s">
        <v>162</v>
      </c>
      <c r="K78" s="65">
        <v>465.7</v>
      </c>
      <c r="L78" s="65">
        <v>525.2</v>
      </c>
      <c r="M78" s="63">
        <v>500</v>
      </c>
      <c r="N78" s="65">
        <v>449.6</v>
      </c>
      <c r="O78" s="65">
        <v>464.9</v>
      </c>
      <c r="P78" s="65">
        <v>477.8</v>
      </c>
      <c r="Q78" s="65">
        <v>470.4</v>
      </c>
      <c r="T78" s="64" t="s">
        <v>162</v>
      </c>
      <c r="U78" s="65">
        <v>465.7</v>
      </c>
      <c r="V78" s="65">
        <v>525.2</v>
      </c>
      <c r="W78" s="63">
        <v>500</v>
      </c>
      <c r="X78" s="65">
        <v>449.6</v>
      </c>
      <c r="Y78" s="65">
        <v>464.9</v>
      </c>
      <c r="Z78" s="65">
        <v>477.8</v>
      </c>
      <c r="AA78" s="65">
        <v>470.4</v>
      </c>
    </row>
    <row r="79" spans="10:27" ht="12.75">
      <c r="J79" s="64" t="s">
        <v>161</v>
      </c>
      <c r="K79" s="65">
        <v>5209.2</v>
      </c>
      <c r="L79" s="65">
        <v>5646.6</v>
      </c>
      <c r="M79" s="65">
        <v>3404.6</v>
      </c>
      <c r="N79" s="65">
        <v>4941.3</v>
      </c>
      <c r="O79" s="65">
        <v>6876.7</v>
      </c>
      <c r="P79" s="65">
        <v>4690.3</v>
      </c>
      <c r="Q79" s="65">
        <v>6811.6</v>
      </c>
      <c r="T79" s="64" t="s">
        <v>161</v>
      </c>
      <c r="U79" s="65">
        <v>5209.2</v>
      </c>
      <c r="V79" s="65">
        <v>5646.6</v>
      </c>
      <c r="W79" s="65">
        <v>3404.6</v>
      </c>
      <c r="X79" s="65">
        <v>4941.3</v>
      </c>
      <c r="Y79" s="65">
        <v>6876.7</v>
      </c>
      <c r="Z79" s="65">
        <v>4690.3</v>
      </c>
      <c r="AA79" s="65">
        <v>6811.6</v>
      </c>
    </row>
    <row r="80" spans="10:27" ht="12.75">
      <c r="J80" s="64" t="s">
        <v>160</v>
      </c>
      <c r="K80" s="63">
        <v>30779</v>
      </c>
      <c r="L80" s="65">
        <v>36900.2</v>
      </c>
      <c r="M80" s="65">
        <v>36233.4</v>
      </c>
      <c r="N80" s="65">
        <v>35486.6</v>
      </c>
      <c r="O80" s="65">
        <v>33970.2</v>
      </c>
      <c r="P80" s="65">
        <v>35540.8</v>
      </c>
      <c r="Q80" s="65">
        <v>36866.6</v>
      </c>
      <c r="T80" s="64" t="s">
        <v>160</v>
      </c>
      <c r="U80" s="63">
        <v>30779</v>
      </c>
      <c r="V80" s="65">
        <v>36900.2</v>
      </c>
      <c r="W80" s="65">
        <v>36233.4</v>
      </c>
      <c r="X80" s="65">
        <v>35486.6</v>
      </c>
      <c r="Y80" s="65">
        <v>33970.2</v>
      </c>
      <c r="Z80" s="65">
        <v>35540.8</v>
      </c>
      <c r="AA80" s="65">
        <v>36866.6</v>
      </c>
    </row>
    <row r="81" spans="10:27" ht="12.75">
      <c r="J81" s="64" t="s">
        <v>159</v>
      </c>
      <c r="K81" s="65">
        <v>812.3</v>
      </c>
      <c r="L81" s="65">
        <v>849.5</v>
      </c>
      <c r="M81" s="65">
        <v>930.8</v>
      </c>
      <c r="N81" s="65">
        <v>674.7</v>
      </c>
      <c r="O81" s="65">
        <v>770.2</v>
      </c>
      <c r="P81" s="65">
        <v>993.6</v>
      </c>
      <c r="Q81" s="65">
        <v>994.1</v>
      </c>
      <c r="T81" s="64" t="s">
        <v>159</v>
      </c>
      <c r="U81" s="65">
        <v>812.3</v>
      </c>
      <c r="V81" s="65">
        <v>849.5</v>
      </c>
      <c r="W81" s="65">
        <v>930.8</v>
      </c>
      <c r="X81" s="65">
        <v>674.7</v>
      </c>
      <c r="Y81" s="65">
        <v>770.2</v>
      </c>
      <c r="Z81" s="65">
        <v>993.6</v>
      </c>
      <c r="AA81" s="65">
        <v>994.1</v>
      </c>
    </row>
    <row r="82" spans="10:27" ht="12.75">
      <c r="J82" s="64" t="s">
        <v>158</v>
      </c>
      <c r="K82" s="65">
        <v>3247.5</v>
      </c>
      <c r="L82" s="65">
        <v>3746.2</v>
      </c>
      <c r="M82" s="65">
        <v>2692.9</v>
      </c>
      <c r="N82" s="65">
        <v>2952.8</v>
      </c>
      <c r="O82" s="65">
        <v>2828.9</v>
      </c>
      <c r="P82" s="65">
        <v>3494.2</v>
      </c>
      <c r="Q82" s="65">
        <v>3241.3</v>
      </c>
      <c r="T82" s="64" t="s">
        <v>158</v>
      </c>
      <c r="U82" s="65">
        <v>3247.5</v>
      </c>
      <c r="V82" s="65">
        <v>3746.2</v>
      </c>
      <c r="W82" s="65">
        <v>2692.9</v>
      </c>
      <c r="X82" s="65">
        <v>2952.8</v>
      </c>
      <c r="Y82" s="65">
        <v>2828.9</v>
      </c>
      <c r="Z82" s="65">
        <v>3494.2</v>
      </c>
      <c r="AA82" s="65">
        <v>3241.3</v>
      </c>
    </row>
    <row r="83" spans="10:27" ht="12.75">
      <c r="J83" s="64" t="s">
        <v>157</v>
      </c>
      <c r="K83" s="63">
        <v>0</v>
      </c>
      <c r="L83" s="63">
        <v>0</v>
      </c>
      <c r="M83" s="63">
        <v>0</v>
      </c>
      <c r="N83" s="63">
        <v>0</v>
      </c>
      <c r="O83" s="63">
        <v>0</v>
      </c>
      <c r="P83" s="63">
        <v>0</v>
      </c>
      <c r="Q83" s="65">
        <v>17.6</v>
      </c>
      <c r="T83" s="64" t="s">
        <v>157</v>
      </c>
      <c r="U83" s="63">
        <v>0</v>
      </c>
      <c r="V83" s="63">
        <v>0</v>
      </c>
      <c r="W83" s="63">
        <v>0</v>
      </c>
      <c r="X83" s="63">
        <v>0</v>
      </c>
      <c r="Y83" s="63">
        <v>0</v>
      </c>
      <c r="Z83" s="63">
        <v>0</v>
      </c>
      <c r="AA83" s="65">
        <v>17.6</v>
      </c>
    </row>
    <row r="84" spans="10:27" ht="12.75">
      <c r="J84" s="64" t="s">
        <v>156</v>
      </c>
      <c r="K84" s="65">
        <v>807.3</v>
      </c>
      <c r="L84" s="65">
        <v>989.6</v>
      </c>
      <c r="M84" s="65">
        <v>1036.4</v>
      </c>
      <c r="N84" s="65">
        <v>989.4</v>
      </c>
      <c r="O84" s="65">
        <v>939.5</v>
      </c>
      <c r="P84" s="65">
        <v>1539.8</v>
      </c>
      <c r="Q84" s="63">
        <v>1435</v>
      </c>
      <c r="T84" s="64" t="s">
        <v>156</v>
      </c>
      <c r="U84" s="65">
        <v>807.3</v>
      </c>
      <c r="V84" s="65">
        <v>989.6</v>
      </c>
      <c r="W84" s="65">
        <v>1036.4</v>
      </c>
      <c r="X84" s="65">
        <v>989.4</v>
      </c>
      <c r="Y84" s="65">
        <v>939.5</v>
      </c>
      <c r="Z84" s="65">
        <v>1539.8</v>
      </c>
      <c r="AA84" s="63">
        <v>1435</v>
      </c>
    </row>
    <row r="85" spans="10:27" ht="12.75">
      <c r="J85" s="64" t="s">
        <v>155</v>
      </c>
      <c r="K85" s="65">
        <v>1390.7</v>
      </c>
      <c r="L85" s="65">
        <v>1722.5</v>
      </c>
      <c r="M85" s="65">
        <v>2100.2</v>
      </c>
      <c r="N85" s="65">
        <v>1710.4</v>
      </c>
      <c r="O85" s="65">
        <v>1869.3</v>
      </c>
      <c r="P85" s="65">
        <v>2998.9</v>
      </c>
      <c r="Q85" s="65">
        <v>2869.3</v>
      </c>
      <c r="T85" s="64" t="s">
        <v>155</v>
      </c>
      <c r="U85" s="65">
        <v>1390.7</v>
      </c>
      <c r="V85" s="65">
        <v>1722.5</v>
      </c>
      <c r="W85" s="65">
        <v>2100.2</v>
      </c>
      <c r="X85" s="65">
        <v>1710.4</v>
      </c>
      <c r="Y85" s="65">
        <v>1869.3</v>
      </c>
      <c r="Z85" s="65">
        <v>2998.9</v>
      </c>
      <c r="AA85" s="65">
        <v>2869.3</v>
      </c>
    </row>
    <row r="86" spans="10:27" ht="12.75">
      <c r="J86" s="64" t="s">
        <v>154</v>
      </c>
      <c r="K86" s="65">
        <v>70.5</v>
      </c>
      <c r="L86" s="65">
        <v>97.2</v>
      </c>
      <c r="M86" s="65">
        <v>90.9</v>
      </c>
      <c r="N86" s="65">
        <v>83.5</v>
      </c>
      <c r="O86" s="65">
        <v>76.8</v>
      </c>
      <c r="P86" s="65">
        <v>79.2</v>
      </c>
      <c r="Q86" s="65">
        <v>91.1</v>
      </c>
      <c r="T86" s="64" t="s">
        <v>154</v>
      </c>
      <c r="U86" s="65">
        <v>70.5</v>
      </c>
      <c r="V86" s="65">
        <v>97.2</v>
      </c>
      <c r="W86" s="65">
        <v>90.9</v>
      </c>
      <c r="X86" s="65">
        <v>83.5</v>
      </c>
      <c r="Y86" s="65">
        <v>76.8</v>
      </c>
      <c r="Z86" s="65">
        <v>79.2</v>
      </c>
      <c r="AA86" s="65">
        <v>91.1</v>
      </c>
    </row>
    <row r="87" spans="10:27" ht="12.75">
      <c r="J87" s="64" t="s">
        <v>153</v>
      </c>
      <c r="K87" s="65">
        <v>3957.5</v>
      </c>
      <c r="L87" s="65">
        <v>5594.2</v>
      </c>
      <c r="M87" s="65">
        <v>4371.4</v>
      </c>
      <c r="N87" s="63">
        <v>3701</v>
      </c>
      <c r="O87" s="65">
        <v>4056.7</v>
      </c>
      <c r="P87" s="65">
        <v>3965.4</v>
      </c>
      <c r="Q87" s="65">
        <v>4993.5</v>
      </c>
      <c r="T87" s="64" t="s">
        <v>153</v>
      </c>
      <c r="U87" s="65">
        <v>3957.5</v>
      </c>
      <c r="V87" s="65">
        <v>5594.2</v>
      </c>
      <c r="W87" s="65">
        <v>4371.4</v>
      </c>
      <c r="X87" s="63">
        <v>3701</v>
      </c>
      <c r="Y87" s="65">
        <v>4056.7</v>
      </c>
      <c r="Z87" s="65">
        <v>3965.4</v>
      </c>
      <c r="AA87" s="65">
        <v>4993.5</v>
      </c>
    </row>
    <row r="88" spans="10:27" ht="12.75">
      <c r="J88" s="64" t="s">
        <v>152</v>
      </c>
      <c r="K88" s="66" t="s">
        <v>140</v>
      </c>
      <c r="L88" s="66" t="s">
        <v>140</v>
      </c>
      <c r="M88" s="66" t="s">
        <v>140</v>
      </c>
      <c r="N88" s="66" t="s">
        <v>140</v>
      </c>
      <c r="O88" s="66" t="s">
        <v>140</v>
      </c>
      <c r="P88" s="66" t="s">
        <v>140</v>
      </c>
      <c r="Q88" s="66" t="s">
        <v>140</v>
      </c>
      <c r="T88" s="64" t="s">
        <v>152</v>
      </c>
      <c r="U88" s="66" t="s">
        <v>140</v>
      </c>
      <c r="V88" s="66" t="s">
        <v>140</v>
      </c>
      <c r="W88" s="66" t="s">
        <v>140</v>
      </c>
      <c r="X88" s="66" t="s">
        <v>140</v>
      </c>
      <c r="Y88" s="66" t="s">
        <v>140</v>
      </c>
      <c r="Z88" s="66" t="s">
        <v>140</v>
      </c>
      <c r="AA88" s="66" t="s">
        <v>140</v>
      </c>
    </row>
    <row r="89" spans="10:27" ht="12.75">
      <c r="J89" s="64" t="s">
        <v>151</v>
      </c>
      <c r="K89" s="65">
        <v>1018.4</v>
      </c>
      <c r="L89" s="65">
        <v>1366.2</v>
      </c>
      <c r="M89" s="63">
        <v>1402</v>
      </c>
      <c r="N89" s="65">
        <v>1369.6</v>
      </c>
      <c r="O89" s="63">
        <v>1175</v>
      </c>
      <c r="P89" s="63">
        <v>1302</v>
      </c>
      <c r="Q89" s="63">
        <v>1335</v>
      </c>
      <c r="T89" s="64" t="s">
        <v>151</v>
      </c>
      <c r="U89" s="65">
        <v>1018.4</v>
      </c>
      <c r="V89" s="65">
        <v>1366.2</v>
      </c>
      <c r="W89" s="63">
        <v>1402</v>
      </c>
      <c r="X89" s="65">
        <v>1369.6</v>
      </c>
      <c r="Y89" s="63">
        <v>1175</v>
      </c>
      <c r="Z89" s="63">
        <v>1302</v>
      </c>
      <c r="AA89" s="63">
        <v>1335</v>
      </c>
    </row>
    <row r="90" spans="10:27" ht="12.75">
      <c r="J90" s="64" t="s">
        <v>150</v>
      </c>
      <c r="K90" s="65">
        <v>1346.1</v>
      </c>
      <c r="L90" s="65">
        <v>1598.4</v>
      </c>
      <c r="M90" s="65">
        <v>1456.7</v>
      </c>
      <c r="N90" s="65">
        <v>1439.1</v>
      </c>
      <c r="O90" s="65">
        <v>1703.8</v>
      </c>
      <c r="P90" s="65">
        <v>1231.8</v>
      </c>
      <c r="Q90" s="65">
        <v>1534.6</v>
      </c>
      <c r="T90" s="64" t="s">
        <v>150</v>
      </c>
      <c r="U90" s="65">
        <v>1346.1</v>
      </c>
      <c r="V90" s="65">
        <v>1598.4</v>
      </c>
      <c r="W90" s="65">
        <v>1456.7</v>
      </c>
      <c r="X90" s="65">
        <v>1439.1</v>
      </c>
      <c r="Y90" s="65">
        <v>1703.8</v>
      </c>
      <c r="Z90" s="65">
        <v>1231.8</v>
      </c>
      <c r="AA90" s="65">
        <v>1534.6</v>
      </c>
    </row>
    <row r="91" spans="10:27" ht="12.75">
      <c r="J91" s="64" t="s">
        <v>149</v>
      </c>
      <c r="K91" s="65">
        <v>8317.3</v>
      </c>
      <c r="L91" s="65">
        <v>9274.9</v>
      </c>
      <c r="M91" s="65">
        <v>9789.9</v>
      </c>
      <c r="N91" s="65">
        <v>9408.1</v>
      </c>
      <c r="O91" s="65">
        <v>9339.2</v>
      </c>
      <c r="P91" s="65">
        <v>8607.6</v>
      </c>
      <c r="Q91" s="65">
        <v>9485.2</v>
      </c>
      <c r="T91" s="64" t="s">
        <v>149</v>
      </c>
      <c r="U91" s="65">
        <v>8317.3</v>
      </c>
      <c r="V91" s="65">
        <v>9274.9</v>
      </c>
      <c r="W91" s="65">
        <v>9789.9</v>
      </c>
      <c r="X91" s="65">
        <v>9408.1</v>
      </c>
      <c r="Y91" s="65">
        <v>9339.2</v>
      </c>
      <c r="Z91" s="65">
        <v>8607.6</v>
      </c>
      <c r="AA91" s="65">
        <v>9485.2</v>
      </c>
    </row>
    <row r="92" spans="10:27" ht="12.75">
      <c r="J92" s="64" t="s">
        <v>148</v>
      </c>
      <c r="K92" s="65">
        <v>99.8</v>
      </c>
      <c r="L92" s="65">
        <v>196.3</v>
      </c>
      <c r="M92" s="65">
        <v>103.8</v>
      </c>
      <c r="N92" s="63">
        <v>67</v>
      </c>
      <c r="O92" s="65">
        <v>47.1</v>
      </c>
      <c r="P92" s="65">
        <v>54.7</v>
      </c>
      <c r="Q92" s="65">
        <v>78.2</v>
      </c>
      <c r="T92" s="64" t="s">
        <v>148</v>
      </c>
      <c r="U92" s="65">
        <v>99.8</v>
      </c>
      <c r="V92" s="65">
        <v>196.3</v>
      </c>
      <c r="W92" s="65">
        <v>103.8</v>
      </c>
      <c r="X92" s="63">
        <v>67</v>
      </c>
      <c r="Y92" s="65">
        <v>47.1</v>
      </c>
      <c r="Z92" s="65">
        <v>54.7</v>
      </c>
      <c r="AA92" s="65">
        <v>78.2</v>
      </c>
    </row>
    <row r="93" spans="10:27" ht="12.75">
      <c r="J93" s="64" t="s">
        <v>147</v>
      </c>
      <c r="K93" s="65">
        <v>3043.2</v>
      </c>
      <c r="L93" s="63">
        <v>7176</v>
      </c>
      <c r="M93" s="65">
        <v>5186.7</v>
      </c>
      <c r="N93" s="65">
        <v>5706.4</v>
      </c>
      <c r="O93" s="65">
        <v>7182.2</v>
      </c>
      <c r="P93" s="65">
        <v>5095.6</v>
      </c>
      <c r="Q93" s="65">
        <v>7283.6</v>
      </c>
      <c r="T93" s="64" t="s">
        <v>147</v>
      </c>
      <c r="U93" s="65">
        <v>3043.2</v>
      </c>
      <c r="V93" s="63">
        <v>7176</v>
      </c>
      <c r="W93" s="65">
        <v>5186.7</v>
      </c>
      <c r="X93" s="65">
        <v>5706.4</v>
      </c>
      <c r="Y93" s="65">
        <v>7182.2</v>
      </c>
      <c r="Z93" s="65">
        <v>5095.6</v>
      </c>
      <c r="AA93" s="65">
        <v>7283.6</v>
      </c>
    </row>
    <row r="94" spans="10:27" ht="12.75">
      <c r="J94" s="64" t="s">
        <v>146</v>
      </c>
      <c r="K94" s="65">
        <v>133.3</v>
      </c>
      <c r="L94" s="65">
        <v>160.3</v>
      </c>
      <c r="M94" s="65">
        <v>136.9</v>
      </c>
      <c r="N94" s="65">
        <v>153.5</v>
      </c>
      <c r="O94" s="65">
        <v>153.6</v>
      </c>
      <c r="P94" s="65">
        <v>188.1</v>
      </c>
      <c r="Q94" s="65">
        <v>138.2</v>
      </c>
      <c r="T94" s="64" t="s">
        <v>146</v>
      </c>
      <c r="U94" s="65">
        <v>133.3</v>
      </c>
      <c r="V94" s="65">
        <v>160.3</v>
      </c>
      <c r="W94" s="65">
        <v>136.9</v>
      </c>
      <c r="X94" s="65">
        <v>153.5</v>
      </c>
      <c r="Y94" s="65">
        <v>153.6</v>
      </c>
      <c r="Z94" s="65">
        <v>188.1</v>
      </c>
      <c r="AA94" s="65">
        <v>138.2</v>
      </c>
    </row>
    <row r="95" spans="10:27" ht="12.75">
      <c r="J95" s="64" t="s">
        <v>145</v>
      </c>
      <c r="K95" s="65">
        <v>1366.2</v>
      </c>
      <c r="L95" s="65">
        <v>1784.4</v>
      </c>
      <c r="M95" s="65">
        <v>1501.3</v>
      </c>
      <c r="N95" s="65">
        <v>1111.9</v>
      </c>
      <c r="O95" s="65">
        <v>1578.7</v>
      </c>
      <c r="P95" s="65">
        <v>1246.7</v>
      </c>
      <c r="Q95" s="65">
        <v>1636.6</v>
      </c>
      <c r="T95" s="64" t="s">
        <v>145</v>
      </c>
      <c r="U95" s="65">
        <v>1366.2</v>
      </c>
      <c r="V95" s="65">
        <v>1784.4</v>
      </c>
      <c r="W95" s="65">
        <v>1501.3</v>
      </c>
      <c r="X95" s="65">
        <v>1111.9</v>
      </c>
      <c r="Y95" s="65">
        <v>1578.7</v>
      </c>
      <c r="Z95" s="65">
        <v>1246.7</v>
      </c>
      <c r="AA95" s="65">
        <v>1636.6</v>
      </c>
    </row>
    <row r="96" spans="10:27" ht="12.75">
      <c r="J96" s="64" t="s">
        <v>144</v>
      </c>
      <c r="K96" s="65">
        <v>796.8</v>
      </c>
      <c r="L96" s="65">
        <v>787.5</v>
      </c>
      <c r="M96" s="63">
        <v>887</v>
      </c>
      <c r="N96" s="65">
        <v>724.4</v>
      </c>
      <c r="O96" s="65">
        <v>974.8</v>
      </c>
      <c r="P96" s="65">
        <v>908.5</v>
      </c>
      <c r="Q96" s="65">
        <v>869.4</v>
      </c>
      <c r="T96" s="64" t="s">
        <v>144</v>
      </c>
      <c r="U96" s="65">
        <v>796.8</v>
      </c>
      <c r="V96" s="65">
        <v>787.5</v>
      </c>
      <c r="W96" s="63">
        <v>887</v>
      </c>
      <c r="X96" s="65">
        <v>724.4</v>
      </c>
      <c r="Y96" s="65">
        <v>974.8</v>
      </c>
      <c r="Z96" s="65">
        <v>908.5</v>
      </c>
      <c r="AA96" s="65">
        <v>869.4</v>
      </c>
    </row>
    <row r="97" spans="10:27" ht="12.75">
      <c r="J97" s="64" t="s">
        <v>143</v>
      </c>
      <c r="K97" s="65">
        <v>2255.7</v>
      </c>
      <c r="L97" s="65">
        <v>2202.2</v>
      </c>
      <c r="M97" s="65">
        <v>2277.9</v>
      </c>
      <c r="N97" s="63">
        <v>2143</v>
      </c>
      <c r="O97" s="65">
        <v>2226.7</v>
      </c>
      <c r="P97" s="65">
        <v>2289.3</v>
      </c>
      <c r="Q97" s="65">
        <v>1868.6</v>
      </c>
      <c r="T97" s="64" t="s">
        <v>143</v>
      </c>
      <c r="U97" s="65">
        <v>2255.7</v>
      </c>
      <c r="V97" s="65">
        <v>2202.2</v>
      </c>
      <c r="W97" s="65">
        <v>2277.9</v>
      </c>
      <c r="X97" s="63">
        <v>2143</v>
      </c>
      <c r="Y97" s="65">
        <v>2226.7</v>
      </c>
      <c r="Z97" s="65">
        <v>2289.3</v>
      </c>
      <c r="AA97" s="65">
        <v>1868.6</v>
      </c>
    </row>
    <row r="98" spans="10:27" ht="12.75">
      <c r="J98" s="64" t="s">
        <v>142</v>
      </c>
      <c r="K98" s="63">
        <v>13137</v>
      </c>
      <c r="L98" s="63">
        <v>17227</v>
      </c>
      <c r="M98" s="63">
        <v>14076</v>
      </c>
      <c r="N98" s="63">
        <v>14878</v>
      </c>
      <c r="O98" s="63">
        <v>15257</v>
      </c>
      <c r="P98" s="63">
        <v>13261</v>
      </c>
      <c r="Q98" s="63">
        <v>11921</v>
      </c>
      <c r="T98" s="64" t="s">
        <v>142</v>
      </c>
      <c r="U98" s="63">
        <v>13137</v>
      </c>
      <c r="V98" s="63">
        <v>17227</v>
      </c>
      <c r="W98" s="63">
        <v>14076</v>
      </c>
      <c r="X98" s="63">
        <v>14878</v>
      </c>
      <c r="Y98" s="63">
        <v>15257</v>
      </c>
      <c r="Z98" s="63">
        <v>13261</v>
      </c>
      <c r="AA98" s="63">
        <v>11921</v>
      </c>
    </row>
    <row r="100" spans="10:20" ht="12.75">
      <c r="J100" s="62" t="s">
        <v>141</v>
      </c>
      <c r="T100" s="62" t="s">
        <v>141</v>
      </c>
    </row>
    <row r="101" spans="10:21" ht="12.75">
      <c r="J101" s="62" t="s">
        <v>140</v>
      </c>
      <c r="K101" s="62" t="s">
        <v>139</v>
      </c>
      <c r="T101" s="62" t="s">
        <v>140</v>
      </c>
      <c r="U101" s="62" t="s">
        <v>139</v>
      </c>
    </row>
    <row r="103" spans="10:21" ht="12.75">
      <c r="J103" s="62" t="s">
        <v>179</v>
      </c>
      <c r="K103" s="62" t="s">
        <v>106</v>
      </c>
      <c r="T103" s="62" t="s">
        <v>179</v>
      </c>
      <c r="U103" s="62" t="s">
        <v>106</v>
      </c>
    </row>
    <row r="104" spans="10:21" ht="12.75">
      <c r="J104" s="62" t="s">
        <v>178</v>
      </c>
      <c r="K104" s="62" t="s">
        <v>177</v>
      </c>
      <c r="T104" s="62" t="s">
        <v>178</v>
      </c>
      <c r="U104" s="62" t="s">
        <v>177</v>
      </c>
    </row>
    <row r="106" spans="10:27" ht="12.75">
      <c r="J106" s="64" t="s">
        <v>176</v>
      </c>
      <c r="K106" s="64" t="s">
        <v>175</v>
      </c>
      <c r="L106" s="64" t="s">
        <v>100</v>
      </c>
      <c r="M106" s="64" t="s">
        <v>101</v>
      </c>
      <c r="N106" s="64" t="s">
        <v>174</v>
      </c>
      <c r="O106" s="64" t="s">
        <v>173</v>
      </c>
      <c r="P106" s="64" t="s">
        <v>172</v>
      </c>
      <c r="Q106" s="64" t="s">
        <v>171</v>
      </c>
      <c r="T106" s="64" t="s">
        <v>176</v>
      </c>
      <c r="U106" s="64" t="s">
        <v>175</v>
      </c>
      <c r="V106" s="64" t="s">
        <v>100</v>
      </c>
      <c r="W106" s="64" t="s">
        <v>101</v>
      </c>
      <c r="X106" s="64" t="s">
        <v>174</v>
      </c>
      <c r="Y106" s="64" t="s">
        <v>173</v>
      </c>
      <c r="Z106" s="64" t="s">
        <v>172</v>
      </c>
      <c r="AA106" s="64" t="s">
        <v>171</v>
      </c>
    </row>
    <row r="107" spans="10:27" ht="12.75">
      <c r="J107" s="64" t="s">
        <v>170</v>
      </c>
      <c r="K107" s="65">
        <v>7994.9</v>
      </c>
      <c r="L107" s="65">
        <v>9562.2</v>
      </c>
      <c r="M107" s="65">
        <v>10237.2</v>
      </c>
      <c r="N107" s="65">
        <v>7746.6</v>
      </c>
      <c r="O107" s="65">
        <v>7170.5</v>
      </c>
      <c r="P107" s="65">
        <v>9074.1</v>
      </c>
      <c r="Q107" s="65">
        <v>10816.6</v>
      </c>
      <c r="T107" s="64" t="s">
        <v>170</v>
      </c>
      <c r="U107" s="65">
        <v>7994.9</v>
      </c>
      <c r="V107" s="65">
        <v>9562.2</v>
      </c>
      <c r="W107" s="65">
        <v>10237.2</v>
      </c>
      <c r="X107" s="65">
        <v>7746.6</v>
      </c>
      <c r="Y107" s="65">
        <v>7170.5</v>
      </c>
      <c r="Z107" s="65">
        <v>9074.1</v>
      </c>
      <c r="AA107" s="65">
        <v>10816.6</v>
      </c>
    </row>
    <row r="108" spans="10:27" ht="12.75">
      <c r="J108" s="64" t="s">
        <v>169</v>
      </c>
      <c r="K108" s="65">
        <v>2.4</v>
      </c>
      <c r="L108" s="65">
        <v>2.2</v>
      </c>
      <c r="M108" s="65">
        <v>2.7</v>
      </c>
      <c r="N108" s="63">
        <v>2</v>
      </c>
      <c r="O108" s="65">
        <v>2.4</v>
      </c>
      <c r="P108" s="65">
        <v>2.6</v>
      </c>
      <c r="Q108" s="63">
        <v>3</v>
      </c>
      <c r="T108" s="64" t="s">
        <v>169</v>
      </c>
      <c r="U108" s="65">
        <v>2.4</v>
      </c>
      <c r="V108" s="65">
        <v>2.2</v>
      </c>
      <c r="W108" s="65">
        <v>2.7</v>
      </c>
      <c r="X108" s="63">
        <v>2</v>
      </c>
      <c r="Y108" s="65">
        <v>2.4</v>
      </c>
      <c r="Z108" s="65">
        <v>2.6</v>
      </c>
      <c r="AA108" s="63">
        <v>3</v>
      </c>
    </row>
    <row r="109" spans="10:27" ht="12.75">
      <c r="J109" s="64" t="s">
        <v>168</v>
      </c>
      <c r="K109" s="65">
        <v>8.5</v>
      </c>
      <c r="L109" s="65">
        <v>14.8</v>
      </c>
      <c r="M109" s="65">
        <v>18.9</v>
      </c>
      <c r="N109" s="65">
        <v>17.5</v>
      </c>
      <c r="O109" s="65">
        <v>19.8</v>
      </c>
      <c r="P109" s="63">
        <v>22</v>
      </c>
      <c r="Q109" s="65">
        <v>28.2</v>
      </c>
      <c r="T109" s="64" t="s">
        <v>168</v>
      </c>
      <c r="U109" s="65">
        <v>8.5</v>
      </c>
      <c r="V109" s="65">
        <v>14.8</v>
      </c>
      <c r="W109" s="65">
        <v>18.9</v>
      </c>
      <c r="X109" s="65">
        <v>17.5</v>
      </c>
      <c r="Y109" s="65">
        <v>19.8</v>
      </c>
      <c r="Z109" s="63">
        <v>22</v>
      </c>
      <c r="AA109" s="65">
        <v>28.2</v>
      </c>
    </row>
    <row r="110" spans="10:27" ht="12.75">
      <c r="J110" s="64" t="s">
        <v>167</v>
      </c>
      <c r="K110" s="65">
        <v>177.5</v>
      </c>
      <c r="L110" s="65">
        <v>215.7</v>
      </c>
      <c r="M110" s="65">
        <v>178.1</v>
      </c>
      <c r="N110" s="65">
        <v>118.2</v>
      </c>
      <c r="O110" s="65">
        <v>118.6</v>
      </c>
      <c r="P110" s="65">
        <v>148.1</v>
      </c>
      <c r="Q110" s="65">
        <v>177.1</v>
      </c>
      <c r="T110" s="64" t="s">
        <v>167</v>
      </c>
      <c r="U110" s="65">
        <v>177.5</v>
      </c>
      <c r="V110" s="65">
        <v>215.7</v>
      </c>
      <c r="W110" s="65">
        <v>178.1</v>
      </c>
      <c r="X110" s="65">
        <v>118.2</v>
      </c>
      <c r="Y110" s="65">
        <v>118.6</v>
      </c>
      <c r="Z110" s="65">
        <v>148.1</v>
      </c>
      <c r="AA110" s="65">
        <v>177.1</v>
      </c>
    </row>
    <row r="111" spans="10:27" ht="12.75">
      <c r="J111" s="64" t="s">
        <v>166</v>
      </c>
      <c r="K111" s="65">
        <v>135.3</v>
      </c>
      <c r="L111" s="65">
        <v>151.5</v>
      </c>
      <c r="M111" s="65">
        <v>238.1</v>
      </c>
      <c r="N111" s="65">
        <v>254.7</v>
      </c>
      <c r="O111" s="65">
        <v>294.3</v>
      </c>
      <c r="P111" s="65">
        <v>384.4</v>
      </c>
      <c r="Q111" s="65">
        <v>526.8</v>
      </c>
      <c r="T111" s="64" t="s">
        <v>166</v>
      </c>
      <c r="U111" s="65">
        <v>135.3</v>
      </c>
      <c r="V111" s="65">
        <v>151.5</v>
      </c>
      <c r="W111" s="65">
        <v>238.1</v>
      </c>
      <c r="X111" s="65">
        <v>254.7</v>
      </c>
      <c r="Y111" s="65">
        <v>294.3</v>
      </c>
      <c r="Z111" s="65">
        <v>384.4</v>
      </c>
      <c r="AA111" s="65">
        <v>526.8</v>
      </c>
    </row>
    <row r="112" spans="10:27" ht="12.75">
      <c r="J112" s="64" t="s">
        <v>165</v>
      </c>
      <c r="K112" s="65">
        <v>2744.6</v>
      </c>
      <c r="L112" s="65">
        <v>3797.6</v>
      </c>
      <c r="M112" s="65">
        <v>4324.9</v>
      </c>
      <c r="N112" s="65">
        <v>2900.4</v>
      </c>
      <c r="O112" s="65">
        <v>2520.9</v>
      </c>
      <c r="P112" s="65">
        <v>3878.4</v>
      </c>
      <c r="Q112" s="65">
        <v>4689.1</v>
      </c>
      <c r="T112" s="64" t="s">
        <v>165</v>
      </c>
      <c r="U112" s="65">
        <v>2744.6</v>
      </c>
      <c r="V112" s="65">
        <v>3797.6</v>
      </c>
      <c r="W112" s="65">
        <v>4324.9</v>
      </c>
      <c r="X112" s="65">
        <v>2900.4</v>
      </c>
      <c r="Y112" s="65">
        <v>2520.9</v>
      </c>
      <c r="Z112" s="65">
        <v>3878.4</v>
      </c>
      <c r="AA112" s="65">
        <v>4689.1</v>
      </c>
    </row>
    <row r="113" spans="10:27" ht="12.75">
      <c r="J113" s="64" t="s">
        <v>164</v>
      </c>
      <c r="K113" s="63">
        <v>61</v>
      </c>
      <c r="L113" s="65">
        <v>65.6</v>
      </c>
      <c r="M113" s="65">
        <v>39.1</v>
      </c>
      <c r="N113" s="63">
        <v>25</v>
      </c>
      <c r="O113" s="63">
        <v>31</v>
      </c>
      <c r="P113" s="65">
        <v>57.1</v>
      </c>
      <c r="Q113" s="65">
        <v>21.9</v>
      </c>
      <c r="T113" s="64" t="s">
        <v>164</v>
      </c>
      <c r="U113" s="63">
        <v>61</v>
      </c>
      <c r="V113" s="65">
        <v>65.6</v>
      </c>
      <c r="W113" s="65">
        <v>39.1</v>
      </c>
      <c r="X113" s="63">
        <v>25</v>
      </c>
      <c r="Y113" s="63">
        <v>31</v>
      </c>
      <c r="Z113" s="65">
        <v>57.1</v>
      </c>
      <c r="AA113" s="65">
        <v>21.9</v>
      </c>
    </row>
    <row r="114" spans="10:27" ht="12.75">
      <c r="J114" s="64" t="s">
        <v>163</v>
      </c>
      <c r="K114" s="63">
        <v>0</v>
      </c>
      <c r="L114" s="63">
        <v>0</v>
      </c>
      <c r="M114" s="63">
        <v>0</v>
      </c>
      <c r="N114" s="66" t="s">
        <v>140</v>
      </c>
      <c r="O114" s="66" t="s">
        <v>140</v>
      </c>
      <c r="P114" s="66" t="s">
        <v>140</v>
      </c>
      <c r="Q114" s="66" t="s">
        <v>140</v>
      </c>
      <c r="T114" s="64" t="s">
        <v>163</v>
      </c>
      <c r="U114" s="63">
        <v>0</v>
      </c>
      <c r="V114" s="63">
        <v>0</v>
      </c>
      <c r="W114" s="63">
        <v>0</v>
      </c>
      <c r="X114" s="66" t="s">
        <v>140</v>
      </c>
      <c r="Y114" s="66" t="s">
        <v>140</v>
      </c>
      <c r="Z114" s="66" t="s">
        <v>140</v>
      </c>
      <c r="AA114" s="66" t="s">
        <v>140</v>
      </c>
    </row>
    <row r="115" spans="10:27" ht="12.75">
      <c r="J115" s="64" t="s">
        <v>162</v>
      </c>
      <c r="K115" s="65">
        <v>37.3</v>
      </c>
      <c r="L115" s="63">
        <v>36</v>
      </c>
      <c r="M115" s="63">
        <v>37</v>
      </c>
      <c r="N115" s="65">
        <v>42.2</v>
      </c>
      <c r="O115" s="65">
        <v>36.6</v>
      </c>
      <c r="P115" s="65">
        <v>27.8</v>
      </c>
      <c r="Q115" s="65">
        <v>26.5</v>
      </c>
      <c r="T115" s="64" t="s">
        <v>162</v>
      </c>
      <c r="U115" s="65">
        <v>37.3</v>
      </c>
      <c r="V115" s="63">
        <v>36</v>
      </c>
      <c r="W115" s="63">
        <v>37</v>
      </c>
      <c r="X115" s="65">
        <v>42.2</v>
      </c>
      <c r="Y115" s="65">
        <v>36.6</v>
      </c>
      <c r="Z115" s="65">
        <v>27.8</v>
      </c>
      <c r="AA115" s="65">
        <v>26.5</v>
      </c>
    </row>
    <row r="116" spans="10:27" ht="12.75">
      <c r="J116" s="64" t="s">
        <v>161</v>
      </c>
      <c r="K116" s="65">
        <v>305.7</v>
      </c>
      <c r="L116" s="65">
        <v>330.6</v>
      </c>
      <c r="M116" s="65">
        <v>224.1</v>
      </c>
      <c r="N116" s="65">
        <v>297.8</v>
      </c>
      <c r="O116" s="65">
        <v>362.1</v>
      </c>
      <c r="P116" s="65">
        <v>296.7</v>
      </c>
      <c r="Q116" s="65">
        <v>432.8</v>
      </c>
      <c r="T116" s="64" t="s">
        <v>161</v>
      </c>
      <c r="U116" s="65">
        <v>305.7</v>
      </c>
      <c r="V116" s="65">
        <v>330.6</v>
      </c>
      <c r="W116" s="65">
        <v>224.1</v>
      </c>
      <c r="X116" s="65">
        <v>297.8</v>
      </c>
      <c r="Y116" s="65">
        <v>362.1</v>
      </c>
      <c r="Z116" s="65">
        <v>296.7</v>
      </c>
      <c r="AA116" s="65">
        <v>432.8</v>
      </c>
    </row>
    <row r="117" spans="10:27" ht="12.75">
      <c r="J117" s="64" t="s">
        <v>160</v>
      </c>
      <c r="K117" s="65">
        <v>119.8</v>
      </c>
      <c r="L117" s="65">
        <v>123.5</v>
      </c>
      <c r="M117" s="65">
        <v>129.8</v>
      </c>
      <c r="N117" s="65">
        <v>152.4</v>
      </c>
      <c r="O117" s="65">
        <v>124.4</v>
      </c>
      <c r="P117" s="65">
        <v>160.3</v>
      </c>
      <c r="Q117" s="65">
        <v>143.1</v>
      </c>
      <c r="T117" s="64" t="s">
        <v>160</v>
      </c>
      <c r="U117" s="65">
        <v>119.8</v>
      </c>
      <c r="V117" s="65">
        <v>123.5</v>
      </c>
      <c r="W117" s="65">
        <v>129.8</v>
      </c>
      <c r="X117" s="65">
        <v>152.4</v>
      </c>
      <c r="Y117" s="65">
        <v>124.4</v>
      </c>
      <c r="Z117" s="65">
        <v>160.3</v>
      </c>
      <c r="AA117" s="65">
        <v>143.1</v>
      </c>
    </row>
    <row r="118" spans="10:27" ht="12.75">
      <c r="J118" s="64" t="s">
        <v>159</v>
      </c>
      <c r="K118" s="65">
        <v>4.4</v>
      </c>
      <c r="L118" s="65">
        <v>4.1</v>
      </c>
      <c r="M118" s="65">
        <v>2.9</v>
      </c>
      <c r="N118" s="65">
        <v>2.5</v>
      </c>
      <c r="O118" s="65">
        <v>2.9</v>
      </c>
      <c r="P118" s="65">
        <v>2.4</v>
      </c>
      <c r="Q118" s="63">
        <v>3</v>
      </c>
      <c r="T118" s="64" t="s">
        <v>159</v>
      </c>
      <c r="U118" s="65">
        <v>4.4</v>
      </c>
      <c r="V118" s="65">
        <v>4.1</v>
      </c>
      <c r="W118" s="65">
        <v>2.9</v>
      </c>
      <c r="X118" s="65">
        <v>2.5</v>
      </c>
      <c r="Y118" s="65">
        <v>2.9</v>
      </c>
      <c r="Z118" s="65">
        <v>2.4</v>
      </c>
      <c r="AA118" s="63">
        <v>3</v>
      </c>
    </row>
    <row r="119" spans="10:27" ht="12.75">
      <c r="J119" s="64" t="s">
        <v>158</v>
      </c>
      <c r="K119" s="63">
        <v>9</v>
      </c>
      <c r="L119" s="65">
        <v>10.8</v>
      </c>
      <c r="M119" s="65">
        <v>11.7</v>
      </c>
      <c r="N119" s="65">
        <v>13.9</v>
      </c>
      <c r="O119" s="65">
        <v>14.4</v>
      </c>
      <c r="P119" s="65">
        <v>16.1</v>
      </c>
      <c r="Q119" s="63">
        <v>43</v>
      </c>
      <c r="T119" s="64" t="s">
        <v>158</v>
      </c>
      <c r="U119" s="63">
        <v>9</v>
      </c>
      <c r="V119" s="65">
        <v>10.8</v>
      </c>
      <c r="W119" s="65">
        <v>11.7</v>
      </c>
      <c r="X119" s="65">
        <v>13.9</v>
      </c>
      <c r="Y119" s="65">
        <v>14.4</v>
      </c>
      <c r="Z119" s="65">
        <v>16.1</v>
      </c>
      <c r="AA119" s="63">
        <v>43</v>
      </c>
    </row>
    <row r="120" spans="10:27" ht="12.75">
      <c r="J120" s="64" t="s">
        <v>157</v>
      </c>
      <c r="K120" s="66" t="s">
        <v>140</v>
      </c>
      <c r="L120" s="63">
        <v>0</v>
      </c>
      <c r="M120" s="66" t="s">
        <v>140</v>
      </c>
      <c r="N120" s="66" t="s">
        <v>140</v>
      </c>
      <c r="O120" s="66" t="s">
        <v>140</v>
      </c>
      <c r="P120" s="66" t="s">
        <v>140</v>
      </c>
      <c r="Q120" s="66" t="s">
        <v>140</v>
      </c>
      <c r="T120" s="64" t="s">
        <v>157</v>
      </c>
      <c r="U120" s="66" t="s">
        <v>140</v>
      </c>
      <c r="V120" s="63">
        <v>0</v>
      </c>
      <c r="W120" s="66" t="s">
        <v>140</v>
      </c>
      <c r="X120" s="66" t="s">
        <v>140</v>
      </c>
      <c r="Y120" s="66" t="s">
        <v>140</v>
      </c>
      <c r="Z120" s="66" t="s">
        <v>140</v>
      </c>
      <c r="AA120" s="66" t="s">
        <v>140</v>
      </c>
    </row>
    <row r="121" spans="10:27" ht="12.75">
      <c r="J121" s="64" t="s">
        <v>156</v>
      </c>
      <c r="K121" s="65">
        <v>181.1</v>
      </c>
      <c r="L121" s="65">
        <v>194.9</v>
      </c>
      <c r="M121" s="65">
        <v>162.2</v>
      </c>
      <c r="N121" s="65">
        <v>70.2</v>
      </c>
      <c r="O121" s="63">
        <v>64</v>
      </c>
      <c r="P121" s="65">
        <v>124.2</v>
      </c>
      <c r="Q121" s="65">
        <v>75.6</v>
      </c>
      <c r="T121" s="64" t="s">
        <v>156</v>
      </c>
      <c r="U121" s="65">
        <v>181.1</v>
      </c>
      <c r="V121" s="65">
        <v>194.9</v>
      </c>
      <c r="W121" s="65">
        <v>162.2</v>
      </c>
      <c r="X121" s="65">
        <v>70.2</v>
      </c>
      <c r="Y121" s="63">
        <v>64</v>
      </c>
      <c r="Z121" s="65">
        <v>124.2</v>
      </c>
      <c r="AA121" s="65">
        <v>75.6</v>
      </c>
    </row>
    <row r="122" spans="10:27" ht="12.75">
      <c r="J122" s="64" t="s">
        <v>155</v>
      </c>
      <c r="K122" s="65">
        <v>165.2</v>
      </c>
      <c r="L122" s="65">
        <v>204.9</v>
      </c>
      <c r="M122" s="65">
        <v>207.9</v>
      </c>
      <c r="N122" s="63">
        <v>87</v>
      </c>
      <c r="O122" s="63">
        <v>85</v>
      </c>
      <c r="P122" s="65">
        <v>156.6</v>
      </c>
      <c r="Q122" s="65">
        <v>96.7</v>
      </c>
      <c r="T122" s="64" t="s">
        <v>155</v>
      </c>
      <c r="U122" s="65">
        <v>165.2</v>
      </c>
      <c r="V122" s="65">
        <v>204.9</v>
      </c>
      <c r="W122" s="65">
        <v>207.9</v>
      </c>
      <c r="X122" s="63">
        <v>87</v>
      </c>
      <c r="Y122" s="63">
        <v>85</v>
      </c>
      <c r="Z122" s="65">
        <v>156.6</v>
      </c>
      <c r="AA122" s="65">
        <v>96.7</v>
      </c>
    </row>
    <row r="123" spans="10:27" ht="12.75">
      <c r="J123" s="64" t="s">
        <v>154</v>
      </c>
      <c r="K123" s="65">
        <v>7.3</v>
      </c>
      <c r="L123" s="65">
        <v>9.2</v>
      </c>
      <c r="M123" s="65">
        <v>7.4</v>
      </c>
      <c r="N123" s="65">
        <v>5.6</v>
      </c>
      <c r="O123" s="65">
        <v>4.7</v>
      </c>
      <c r="P123" s="65">
        <v>5.7</v>
      </c>
      <c r="Q123" s="65">
        <v>5.4</v>
      </c>
      <c r="T123" s="64" t="s">
        <v>154</v>
      </c>
      <c r="U123" s="65">
        <v>7.3</v>
      </c>
      <c r="V123" s="65">
        <v>9.2</v>
      </c>
      <c r="W123" s="65">
        <v>7.4</v>
      </c>
      <c r="X123" s="65">
        <v>5.6</v>
      </c>
      <c r="Y123" s="65">
        <v>4.7</v>
      </c>
      <c r="Z123" s="65">
        <v>5.7</v>
      </c>
      <c r="AA123" s="65">
        <v>5.4</v>
      </c>
    </row>
    <row r="124" spans="10:27" ht="12.75">
      <c r="J124" s="64" t="s">
        <v>153</v>
      </c>
      <c r="K124" s="65">
        <v>81.2</v>
      </c>
      <c r="L124" s="65">
        <v>113.3</v>
      </c>
      <c r="M124" s="65">
        <v>72.8</v>
      </c>
      <c r="N124" s="65">
        <v>78.2</v>
      </c>
      <c r="O124" s="65">
        <v>75.6</v>
      </c>
      <c r="P124" s="65">
        <v>78.8</v>
      </c>
      <c r="Q124" s="65">
        <v>108.5</v>
      </c>
      <c r="T124" s="64" t="s">
        <v>153</v>
      </c>
      <c r="U124" s="65">
        <v>81.2</v>
      </c>
      <c r="V124" s="65">
        <v>113.3</v>
      </c>
      <c r="W124" s="65">
        <v>72.8</v>
      </c>
      <c r="X124" s="65">
        <v>78.2</v>
      </c>
      <c r="Y124" s="65">
        <v>75.6</v>
      </c>
      <c r="Z124" s="65">
        <v>78.8</v>
      </c>
      <c r="AA124" s="65">
        <v>108.5</v>
      </c>
    </row>
    <row r="125" spans="10:27" ht="12.75">
      <c r="J125" s="64" t="s">
        <v>152</v>
      </c>
      <c r="K125" s="66" t="s">
        <v>140</v>
      </c>
      <c r="L125" s="66" t="s">
        <v>140</v>
      </c>
      <c r="M125" s="66" t="s">
        <v>140</v>
      </c>
      <c r="N125" s="66" t="s">
        <v>140</v>
      </c>
      <c r="O125" s="66" t="s">
        <v>140</v>
      </c>
      <c r="P125" s="66" t="s">
        <v>140</v>
      </c>
      <c r="Q125" s="66" t="s">
        <v>140</v>
      </c>
      <c r="T125" s="64" t="s">
        <v>152</v>
      </c>
      <c r="U125" s="66" t="s">
        <v>140</v>
      </c>
      <c r="V125" s="66" t="s">
        <v>140</v>
      </c>
      <c r="W125" s="66" t="s">
        <v>140</v>
      </c>
      <c r="X125" s="66" t="s">
        <v>140</v>
      </c>
      <c r="Y125" s="66" t="s">
        <v>140</v>
      </c>
      <c r="Z125" s="66" t="s">
        <v>140</v>
      </c>
      <c r="AA125" s="66" t="s">
        <v>140</v>
      </c>
    </row>
    <row r="126" spans="10:27" ht="12.75">
      <c r="J126" s="64" t="s">
        <v>151</v>
      </c>
      <c r="K126" s="65">
        <v>7.6</v>
      </c>
      <c r="L126" s="63">
        <v>8</v>
      </c>
      <c r="M126" s="65">
        <v>11.2</v>
      </c>
      <c r="N126" s="65">
        <v>10.2</v>
      </c>
      <c r="O126" s="63">
        <v>6</v>
      </c>
      <c r="P126" s="63">
        <v>9</v>
      </c>
      <c r="Q126" s="63">
        <v>7</v>
      </c>
      <c r="T126" s="64" t="s">
        <v>151</v>
      </c>
      <c r="U126" s="65">
        <v>7.6</v>
      </c>
      <c r="V126" s="63">
        <v>8</v>
      </c>
      <c r="W126" s="65">
        <v>11.2</v>
      </c>
      <c r="X126" s="65">
        <v>10.2</v>
      </c>
      <c r="Y126" s="63">
        <v>6</v>
      </c>
      <c r="Z126" s="63">
        <v>9</v>
      </c>
      <c r="AA126" s="63">
        <v>7</v>
      </c>
    </row>
    <row r="127" spans="10:27" ht="12.75">
      <c r="J127" s="64" t="s">
        <v>150</v>
      </c>
      <c r="K127" s="65">
        <v>199.2</v>
      </c>
      <c r="L127" s="65">
        <v>230.4</v>
      </c>
      <c r="M127" s="65">
        <v>195.4</v>
      </c>
      <c r="N127" s="65">
        <v>173.6</v>
      </c>
      <c r="O127" s="65">
        <v>217.1</v>
      </c>
      <c r="P127" s="65">
        <v>218.8</v>
      </c>
      <c r="Q127" s="65">
        <v>248.9</v>
      </c>
      <c r="T127" s="64" t="s">
        <v>150</v>
      </c>
      <c r="U127" s="65">
        <v>199.2</v>
      </c>
      <c r="V127" s="65">
        <v>230.4</v>
      </c>
      <c r="W127" s="65">
        <v>195.4</v>
      </c>
      <c r="X127" s="65">
        <v>173.6</v>
      </c>
      <c r="Y127" s="65">
        <v>217.1</v>
      </c>
      <c r="Z127" s="65">
        <v>218.8</v>
      </c>
      <c r="AA127" s="65">
        <v>248.9</v>
      </c>
    </row>
    <row r="128" spans="10:27" ht="12.75">
      <c r="J128" s="64" t="s">
        <v>149</v>
      </c>
      <c r="K128" s="65">
        <v>3391.7</v>
      </c>
      <c r="L128" s="65">
        <v>3655.6</v>
      </c>
      <c r="M128" s="65">
        <v>3968.2</v>
      </c>
      <c r="N128" s="65">
        <v>3182.4</v>
      </c>
      <c r="O128" s="65">
        <v>2860.4</v>
      </c>
      <c r="P128" s="65">
        <v>3162.6</v>
      </c>
      <c r="Q128" s="65">
        <v>3843.9</v>
      </c>
      <c r="T128" s="64" t="s">
        <v>149</v>
      </c>
      <c r="U128" s="65">
        <v>3391.7</v>
      </c>
      <c r="V128" s="65">
        <v>3655.6</v>
      </c>
      <c r="W128" s="65">
        <v>3968.2</v>
      </c>
      <c r="X128" s="65">
        <v>3182.4</v>
      </c>
      <c r="Y128" s="65">
        <v>2860.4</v>
      </c>
      <c r="Z128" s="65">
        <v>3162.6</v>
      </c>
      <c r="AA128" s="65">
        <v>3843.9</v>
      </c>
    </row>
    <row r="129" spans="10:27" ht="12.75">
      <c r="J129" s="64" t="s">
        <v>148</v>
      </c>
      <c r="K129" s="65">
        <v>22.7</v>
      </c>
      <c r="L129" s="65">
        <v>22.2</v>
      </c>
      <c r="M129" s="65">
        <v>19.4</v>
      </c>
      <c r="N129" s="65">
        <v>17.6</v>
      </c>
      <c r="O129" s="65">
        <v>18.4</v>
      </c>
      <c r="P129" s="65">
        <v>14.8</v>
      </c>
      <c r="Q129" s="65">
        <v>18.2</v>
      </c>
      <c r="T129" s="64" t="s">
        <v>148</v>
      </c>
      <c r="U129" s="65">
        <v>22.7</v>
      </c>
      <c r="V129" s="65">
        <v>22.2</v>
      </c>
      <c r="W129" s="65">
        <v>19.4</v>
      </c>
      <c r="X129" s="65">
        <v>17.6</v>
      </c>
      <c r="Y129" s="65">
        <v>18.4</v>
      </c>
      <c r="Z129" s="65">
        <v>14.8</v>
      </c>
      <c r="AA129" s="65">
        <v>18.2</v>
      </c>
    </row>
    <row r="130" spans="10:27" ht="12.75">
      <c r="J130" s="64" t="s">
        <v>147</v>
      </c>
      <c r="K130" s="65">
        <v>20.6</v>
      </c>
      <c r="L130" s="65">
        <v>31.4</v>
      </c>
      <c r="M130" s="63">
        <v>33</v>
      </c>
      <c r="N130" s="65">
        <v>35.3</v>
      </c>
      <c r="O130" s="65">
        <v>28.8</v>
      </c>
      <c r="P130" s="65">
        <v>18.6</v>
      </c>
      <c r="Q130" s="65">
        <v>23.8</v>
      </c>
      <c r="T130" s="64" t="s">
        <v>147</v>
      </c>
      <c r="U130" s="65">
        <v>20.6</v>
      </c>
      <c r="V130" s="65">
        <v>31.4</v>
      </c>
      <c r="W130" s="63">
        <v>33</v>
      </c>
      <c r="X130" s="65">
        <v>35.3</v>
      </c>
      <c r="Y130" s="65">
        <v>28.8</v>
      </c>
      <c r="Z130" s="65">
        <v>18.6</v>
      </c>
      <c r="AA130" s="65">
        <v>23.8</v>
      </c>
    </row>
    <row r="131" spans="10:27" ht="12.75">
      <c r="J131" s="64" t="s">
        <v>146</v>
      </c>
      <c r="K131" s="65">
        <v>2.5</v>
      </c>
      <c r="L131" s="65">
        <v>2.1</v>
      </c>
      <c r="M131" s="65">
        <v>2.3</v>
      </c>
      <c r="N131" s="65">
        <v>2.7</v>
      </c>
      <c r="O131" s="65">
        <v>2.8</v>
      </c>
      <c r="P131" s="65">
        <v>3.4</v>
      </c>
      <c r="Q131" s="63">
        <v>5</v>
      </c>
      <c r="T131" s="64" t="s">
        <v>146</v>
      </c>
      <c r="U131" s="65">
        <v>2.5</v>
      </c>
      <c r="V131" s="65">
        <v>2.1</v>
      </c>
      <c r="W131" s="65">
        <v>2.3</v>
      </c>
      <c r="X131" s="65">
        <v>2.7</v>
      </c>
      <c r="Y131" s="65">
        <v>2.8</v>
      </c>
      <c r="Z131" s="65">
        <v>3.4</v>
      </c>
      <c r="AA131" s="63">
        <v>5</v>
      </c>
    </row>
    <row r="132" spans="10:27" ht="12.75">
      <c r="J132" s="64" t="s">
        <v>145</v>
      </c>
      <c r="K132" s="65">
        <v>54.4</v>
      </c>
      <c r="L132" s="65">
        <v>80.3</v>
      </c>
      <c r="M132" s="65">
        <v>56.9</v>
      </c>
      <c r="N132" s="65">
        <v>35.5</v>
      </c>
      <c r="O132" s="65">
        <v>41.2</v>
      </c>
      <c r="P132" s="65">
        <v>49.4</v>
      </c>
      <c r="Q132" s="65">
        <v>86.5</v>
      </c>
      <c r="T132" s="64" t="s">
        <v>145</v>
      </c>
      <c r="U132" s="65">
        <v>54.4</v>
      </c>
      <c r="V132" s="65">
        <v>80.3</v>
      </c>
      <c r="W132" s="65">
        <v>56.9</v>
      </c>
      <c r="X132" s="65">
        <v>35.5</v>
      </c>
      <c r="Y132" s="65">
        <v>41.2</v>
      </c>
      <c r="Z132" s="65">
        <v>49.4</v>
      </c>
      <c r="AA132" s="65">
        <v>86.5</v>
      </c>
    </row>
    <row r="133" spans="10:27" ht="12.75">
      <c r="J133" s="64" t="s">
        <v>144</v>
      </c>
      <c r="K133" s="65">
        <v>86.7</v>
      </c>
      <c r="L133" s="65">
        <v>60.8</v>
      </c>
      <c r="M133" s="65">
        <v>41.7</v>
      </c>
      <c r="N133" s="65">
        <v>68.5</v>
      </c>
      <c r="O133" s="65">
        <v>78.4</v>
      </c>
      <c r="P133" s="65">
        <v>65.8</v>
      </c>
      <c r="Q133" s="65">
        <v>25.7</v>
      </c>
      <c r="T133" s="64" t="s">
        <v>144</v>
      </c>
      <c r="U133" s="65">
        <v>86.7</v>
      </c>
      <c r="V133" s="65">
        <v>60.8</v>
      </c>
      <c r="W133" s="65">
        <v>41.7</v>
      </c>
      <c r="X133" s="65">
        <v>68.5</v>
      </c>
      <c r="Y133" s="65">
        <v>78.4</v>
      </c>
      <c r="Z133" s="65">
        <v>65.8</v>
      </c>
      <c r="AA133" s="65">
        <v>25.7</v>
      </c>
    </row>
    <row r="134" spans="10:27" ht="12.75">
      <c r="J134" s="64" t="s">
        <v>143</v>
      </c>
      <c r="K134" s="65">
        <v>137.6</v>
      </c>
      <c r="L134" s="65">
        <v>168.8</v>
      </c>
      <c r="M134" s="65">
        <v>218.4</v>
      </c>
      <c r="N134" s="65">
        <v>117.6</v>
      </c>
      <c r="O134" s="65">
        <v>126.5</v>
      </c>
      <c r="P134" s="65">
        <v>139.9</v>
      </c>
      <c r="Q134" s="63">
        <v>142</v>
      </c>
      <c r="T134" s="64" t="s">
        <v>143</v>
      </c>
      <c r="U134" s="65">
        <v>137.6</v>
      </c>
      <c r="V134" s="65">
        <v>168.8</v>
      </c>
      <c r="W134" s="65">
        <v>218.4</v>
      </c>
      <c r="X134" s="65">
        <v>117.6</v>
      </c>
      <c r="Y134" s="65">
        <v>126.5</v>
      </c>
      <c r="Z134" s="65">
        <v>139.9</v>
      </c>
      <c r="AA134" s="63">
        <v>142</v>
      </c>
    </row>
    <row r="135" spans="10:27" ht="12.75">
      <c r="J135" s="64" t="s">
        <v>142</v>
      </c>
      <c r="K135" s="63">
        <v>36</v>
      </c>
      <c r="L135" s="63">
        <v>32</v>
      </c>
      <c r="M135" s="63">
        <v>36</v>
      </c>
      <c r="N135" s="63">
        <v>38</v>
      </c>
      <c r="O135" s="63">
        <v>37</v>
      </c>
      <c r="P135" s="63">
        <v>33</v>
      </c>
      <c r="Q135" s="63">
        <v>35</v>
      </c>
      <c r="T135" s="64" t="s">
        <v>142</v>
      </c>
      <c r="U135" s="63">
        <v>36</v>
      </c>
      <c r="V135" s="63">
        <v>32</v>
      </c>
      <c r="W135" s="63">
        <v>36</v>
      </c>
      <c r="X135" s="63">
        <v>38</v>
      </c>
      <c r="Y135" s="63">
        <v>37</v>
      </c>
      <c r="Z135" s="63">
        <v>33</v>
      </c>
      <c r="AA135" s="63">
        <v>35</v>
      </c>
    </row>
    <row r="137" spans="10:20" ht="12.75">
      <c r="J137" s="62" t="s">
        <v>141</v>
      </c>
      <c r="T137" s="62" t="s">
        <v>141</v>
      </c>
    </row>
    <row r="138" spans="10:21" ht="12.75">
      <c r="J138" s="62" t="s">
        <v>140</v>
      </c>
      <c r="K138" s="62" t="s">
        <v>139</v>
      </c>
      <c r="T138" s="62" t="s">
        <v>140</v>
      </c>
      <c r="U138" s="62" t="s">
        <v>139</v>
      </c>
    </row>
    <row r="140" spans="10:21" ht="12.75">
      <c r="J140" s="62" t="s">
        <v>179</v>
      </c>
      <c r="K140" s="62" t="s">
        <v>104</v>
      </c>
      <c r="T140" s="62" t="s">
        <v>179</v>
      </c>
      <c r="U140" s="62" t="s">
        <v>104</v>
      </c>
    </row>
    <row r="141" spans="10:21" ht="12.75">
      <c r="J141" s="62" t="s">
        <v>178</v>
      </c>
      <c r="K141" s="62" t="s">
        <v>177</v>
      </c>
      <c r="T141" s="62" t="s">
        <v>178</v>
      </c>
      <c r="U141" s="62" t="s">
        <v>177</v>
      </c>
    </row>
    <row r="143" spans="10:27" ht="12.75">
      <c r="J143" s="64" t="s">
        <v>176</v>
      </c>
      <c r="K143" s="64" t="s">
        <v>175</v>
      </c>
      <c r="L143" s="64" t="s">
        <v>100</v>
      </c>
      <c r="M143" s="64" t="s">
        <v>101</v>
      </c>
      <c r="N143" s="64" t="s">
        <v>174</v>
      </c>
      <c r="O143" s="64" t="s">
        <v>173</v>
      </c>
      <c r="P143" s="64" t="s">
        <v>172</v>
      </c>
      <c r="Q143" s="64" t="s">
        <v>171</v>
      </c>
      <c r="T143" s="64" t="s">
        <v>176</v>
      </c>
      <c r="U143" s="64" t="s">
        <v>175</v>
      </c>
      <c r="V143" s="64" t="s">
        <v>100</v>
      </c>
      <c r="W143" s="64" t="s">
        <v>101</v>
      </c>
      <c r="X143" s="64" t="s">
        <v>174</v>
      </c>
      <c r="Y143" s="64" t="s">
        <v>173</v>
      </c>
      <c r="Z143" s="64" t="s">
        <v>172</v>
      </c>
      <c r="AA143" s="64" t="s">
        <v>171</v>
      </c>
    </row>
    <row r="144" spans="10:27" ht="12.75">
      <c r="J144" s="64" t="s">
        <v>170</v>
      </c>
      <c r="K144" s="65">
        <v>57975.3</v>
      </c>
      <c r="L144" s="65">
        <v>65494.9</v>
      </c>
      <c r="M144" s="65">
        <v>62032.6</v>
      </c>
      <c r="N144" s="65">
        <v>52922.1</v>
      </c>
      <c r="O144" s="65">
        <v>51796.2</v>
      </c>
      <c r="P144" s="65">
        <v>54753.6</v>
      </c>
      <c r="Q144" s="66" t="s">
        <v>140</v>
      </c>
      <c r="T144" s="64" t="s">
        <v>170</v>
      </c>
      <c r="U144" s="65">
        <v>57975.3</v>
      </c>
      <c r="V144" s="65">
        <v>65494.9</v>
      </c>
      <c r="W144" s="65">
        <v>62032.6</v>
      </c>
      <c r="X144" s="65">
        <v>52922.1</v>
      </c>
      <c r="Y144" s="65">
        <v>51796.2</v>
      </c>
      <c r="Z144" s="65">
        <v>54753.6</v>
      </c>
      <c r="AA144" s="65">
        <f>SUM(AA145:AA172)</f>
        <v>60963.09999999999</v>
      </c>
    </row>
    <row r="145" spans="10:27" ht="12.75">
      <c r="J145" s="64" t="s">
        <v>169</v>
      </c>
      <c r="K145" s="65">
        <v>374.5</v>
      </c>
      <c r="L145" s="65">
        <v>428.8</v>
      </c>
      <c r="M145" s="65">
        <v>452.6</v>
      </c>
      <c r="N145" s="65">
        <v>373.4</v>
      </c>
      <c r="O145" s="65">
        <v>339.7</v>
      </c>
      <c r="P145" s="65">
        <v>363.6</v>
      </c>
      <c r="Q145" s="65">
        <v>390.8</v>
      </c>
      <c r="T145" s="64" t="s">
        <v>169</v>
      </c>
      <c r="U145" s="65">
        <v>374.5</v>
      </c>
      <c r="V145" s="65">
        <v>428.8</v>
      </c>
      <c r="W145" s="65">
        <v>452.6</v>
      </c>
      <c r="X145" s="65">
        <v>373.4</v>
      </c>
      <c r="Y145" s="65">
        <v>339.7</v>
      </c>
      <c r="Z145" s="65">
        <v>363.6</v>
      </c>
      <c r="AA145" s="65">
        <v>390.8</v>
      </c>
    </row>
    <row r="146" spans="10:27" ht="12.75">
      <c r="J146" s="64" t="s">
        <v>168</v>
      </c>
      <c r="K146" s="65">
        <v>419.8</v>
      </c>
      <c r="L146" s="63">
        <v>878</v>
      </c>
      <c r="M146" s="65">
        <v>858.7</v>
      </c>
      <c r="N146" s="65">
        <v>833.3</v>
      </c>
      <c r="O146" s="63">
        <v>707</v>
      </c>
      <c r="P146" s="65">
        <v>661.9</v>
      </c>
      <c r="Q146" s="65">
        <v>717.9</v>
      </c>
      <c r="T146" s="64" t="s">
        <v>168</v>
      </c>
      <c r="U146" s="65">
        <v>419.8</v>
      </c>
      <c r="V146" s="63">
        <v>878</v>
      </c>
      <c r="W146" s="65">
        <v>858.7</v>
      </c>
      <c r="X146" s="65">
        <v>833.3</v>
      </c>
      <c r="Y146" s="63">
        <v>707</v>
      </c>
      <c r="Z146" s="65">
        <v>661.9</v>
      </c>
      <c r="AA146" s="65">
        <v>717.9</v>
      </c>
    </row>
    <row r="147" spans="10:27" ht="12.75">
      <c r="J147" s="64" t="s">
        <v>167</v>
      </c>
      <c r="K147" s="65">
        <v>1893.4</v>
      </c>
      <c r="L147" s="63">
        <v>2297</v>
      </c>
      <c r="M147" s="63">
        <v>2003</v>
      </c>
      <c r="N147" s="65">
        <v>1584.5</v>
      </c>
      <c r="O147" s="65">
        <v>1813.7</v>
      </c>
      <c r="P147" s="65">
        <v>1616.5</v>
      </c>
      <c r="Q147" s="65">
        <v>1593.8</v>
      </c>
      <c r="T147" s="64" t="s">
        <v>167</v>
      </c>
      <c r="U147" s="65">
        <v>1893.4</v>
      </c>
      <c r="V147" s="63">
        <v>2297</v>
      </c>
      <c r="W147" s="63">
        <v>2003</v>
      </c>
      <c r="X147" s="65">
        <v>1584.5</v>
      </c>
      <c r="Y147" s="65">
        <v>1813.7</v>
      </c>
      <c r="Z147" s="65">
        <v>1616.5</v>
      </c>
      <c r="AA147" s="65">
        <v>1593.8</v>
      </c>
    </row>
    <row r="148" spans="10:27" ht="12.75">
      <c r="J148" s="64" t="s">
        <v>166</v>
      </c>
      <c r="K148" s="65">
        <v>3104.2</v>
      </c>
      <c r="L148" s="63">
        <v>3396</v>
      </c>
      <c r="M148" s="65">
        <v>3393.7</v>
      </c>
      <c r="N148" s="65">
        <v>2981.3</v>
      </c>
      <c r="O148" s="65">
        <v>3249.8</v>
      </c>
      <c r="P148" s="65">
        <v>4058.7</v>
      </c>
      <c r="Q148" s="65">
        <v>3949.9</v>
      </c>
      <c r="T148" s="64" t="s">
        <v>166</v>
      </c>
      <c r="U148" s="65">
        <v>3104.2</v>
      </c>
      <c r="V148" s="63">
        <v>3396</v>
      </c>
      <c r="W148" s="65">
        <v>3393.7</v>
      </c>
      <c r="X148" s="65">
        <v>2981.3</v>
      </c>
      <c r="Y148" s="65">
        <v>3249.8</v>
      </c>
      <c r="Z148" s="65">
        <v>4058.7</v>
      </c>
      <c r="AA148" s="65">
        <v>3949.9</v>
      </c>
    </row>
    <row r="149" spans="10:27" ht="12.75">
      <c r="J149" s="64" t="s">
        <v>165</v>
      </c>
      <c r="K149" s="65">
        <v>10384.2</v>
      </c>
      <c r="L149" s="65">
        <v>11967.1</v>
      </c>
      <c r="M149" s="65">
        <v>12288.1</v>
      </c>
      <c r="N149" s="65">
        <v>10326.9</v>
      </c>
      <c r="O149" s="65">
        <v>8733.8</v>
      </c>
      <c r="P149" s="65">
        <v>10391.3</v>
      </c>
      <c r="Q149" s="65">
        <v>10343.6</v>
      </c>
      <c r="T149" s="64" t="s">
        <v>165</v>
      </c>
      <c r="U149" s="65">
        <v>10384.2</v>
      </c>
      <c r="V149" s="65">
        <v>11967.1</v>
      </c>
      <c r="W149" s="65">
        <v>12288.1</v>
      </c>
      <c r="X149" s="65">
        <v>10326.9</v>
      </c>
      <c r="Y149" s="65">
        <v>8733.8</v>
      </c>
      <c r="Z149" s="65">
        <v>10391.3</v>
      </c>
      <c r="AA149" s="65">
        <v>10343.6</v>
      </c>
    </row>
    <row r="150" spans="10:27" ht="12.75">
      <c r="J150" s="64" t="s">
        <v>164</v>
      </c>
      <c r="K150" s="65">
        <v>362.7</v>
      </c>
      <c r="L150" s="65">
        <v>349.1</v>
      </c>
      <c r="M150" s="65">
        <v>376.9</v>
      </c>
      <c r="N150" s="65">
        <v>254.8</v>
      </c>
      <c r="O150" s="63">
        <v>295</v>
      </c>
      <c r="P150" s="65">
        <v>341.3</v>
      </c>
      <c r="Q150" s="63">
        <v>441</v>
      </c>
      <c r="T150" s="64" t="s">
        <v>164</v>
      </c>
      <c r="U150" s="65">
        <v>362.7</v>
      </c>
      <c r="V150" s="65">
        <v>349.1</v>
      </c>
      <c r="W150" s="65">
        <v>376.9</v>
      </c>
      <c r="X150" s="65">
        <v>254.8</v>
      </c>
      <c r="Y150" s="63">
        <v>295</v>
      </c>
      <c r="Z150" s="65">
        <v>341.3</v>
      </c>
      <c r="AA150" s="63">
        <v>441</v>
      </c>
    </row>
    <row r="151" spans="10:27" ht="12.75">
      <c r="J151" s="64" t="s">
        <v>163</v>
      </c>
      <c r="K151" s="65">
        <v>1124.5</v>
      </c>
      <c r="L151" s="65">
        <v>1294.1</v>
      </c>
      <c r="M151" s="65">
        <v>1227.3</v>
      </c>
      <c r="N151" s="65">
        <v>1223.1</v>
      </c>
      <c r="O151" s="63">
        <v>1412</v>
      </c>
      <c r="P151" s="65">
        <v>1260.8</v>
      </c>
      <c r="Q151" s="65">
        <v>1662.8</v>
      </c>
      <c r="T151" s="64" t="s">
        <v>163</v>
      </c>
      <c r="U151" s="65">
        <v>1124.5</v>
      </c>
      <c r="V151" s="65">
        <v>1294.1</v>
      </c>
      <c r="W151" s="65">
        <v>1227.3</v>
      </c>
      <c r="X151" s="65">
        <v>1223.1</v>
      </c>
      <c r="Y151" s="63">
        <v>1412</v>
      </c>
      <c r="Z151" s="65">
        <v>1260.8</v>
      </c>
      <c r="AA151" s="65">
        <v>1662.8</v>
      </c>
    </row>
    <row r="152" spans="10:27" ht="12.75">
      <c r="J152" s="64" t="s">
        <v>162</v>
      </c>
      <c r="K152" s="65">
        <v>265.5</v>
      </c>
      <c r="L152" s="63">
        <v>256</v>
      </c>
      <c r="M152" s="63">
        <v>280</v>
      </c>
      <c r="N152" s="65">
        <v>317.9</v>
      </c>
      <c r="O152" s="65">
        <v>328.2</v>
      </c>
      <c r="P152" s="65">
        <v>326.4</v>
      </c>
      <c r="Q152" s="65">
        <v>363.5</v>
      </c>
      <c r="T152" s="64" t="s">
        <v>162</v>
      </c>
      <c r="U152" s="65">
        <v>265.5</v>
      </c>
      <c r="V152" s="63">
        <v>256</v>
      </c>
      <c r="W152" s="63">
        <v>280</v>
      </c>
      <c r="X152" s="65">
        <v>317.9</v>
      </c>
      <c r="Y152" s="65">
        <v>328.2</v>
      </c>
      <c r="Z152" s="65">
        <v>326.4</v>
      </c>
      <c r="AA152" s="65">
        <v>363.5</v>
      </c>
    </row>
    <row r="153" spans="10:27" ht="12.75">
      <c r="J153" s="64" t="s">
        <v>161</v>
      </c>
      <c r="K153" s="65">
        <v>11945.3</v>
      </c>
      <c r="L153" s="65">
        <v>11269.7</v>
      </c>
      <c r="M153" s="65">
        <v>7291.8</v>
      </c>
      <c r="N153" s="65">
        <v>8154.4</v>
      </c>
      <c r="O153" s="65">
        <v>8287.1</v>
      </c>
      <c r="P153" s="65">
        <v>5956.3</v>
      </c>
      <c r="Q153" s="65">
        <v>10004.4</v>
      </c>
      <c r="T153" s="64" t="s">
        <v>161</v>
      </c>
      <c r="U153" s="65">
        <v>11945.3</v>
      </c>
      <c r="V153" s="65">
        <v>11269.7</v>
      </c>
      <c r="W153" s="65">
        <v>7291.8</v>
      </c>
      <c r="X153" s="65">
        <v>8154.4</v>
      </c>
      <c r="Y153" s="65">
        <v>8287.1</v>
      </c>
      <c r="Z153" s="65">
        <v>5956.3</v>
      </c>
      <c r="AA153" s="65">
        <v>10004.4</v>
      </c>
    </row>
    <row r="154" spans="10:27" ht="12.75">
      <c r="J154" s="64" t="s">
        <v>160</v>
      </c>
      <c r="K154" s="65">
        <v>9475.1</v>
      </c>
      <c r="L154" s="65">
        <v>12171.3</v>
      </c>
      <c r="M154" s="65">
        <v>12879.6</v>
      </c>
      <c r="N154" s="65">
        <v>10099.9</v>
      </c>
      <c r="O154" s="65">
        <v>8774.8</v>
      </c>
      <c r="P154" s="65">
        <v>11347.7</v>
      </c>
      <c r="Q154" s="65">
        <v>10315.4</v>
      </c>
      <c r="T154" s="64" t="s">
        <v>160</v>
      </c>
      <c r="U154" s="65">
        <v>9475.1</v>
      </c>
      <c r="V154" s="65">
        <v>12171.3</v>
      </c>
      <c r="W154" s="65">
        <v>12879.6</v>
      </c>
      <c r="X154" s="65">
        <v>10099.9</v>
      </c>
      <c r="Y154" s="65">
        <v>8774.8</v>
      </c>
      <c r="Z154" s="65">
        <v>11347.7</v>
      </c>
      <c r="AA154" s="65">
        <v>10315.4</v>
      </c>
    </row>
    <row r="155" spans="10:27" ht="12.75">
      <c r="J155" s="64" t="s">
        <v>159</v>
      </c>
      <c r="K155" s="65">
        <v>225.3</v>
      </c>
      <c r="L155" s="65">
        <v>279.1</v>
      </c>
      <c r="M155" s="65">
        <v>243.6</v>
      </c>
      <c r="N155" s="65">
        <v>172.4</v>
      </c>
      <c r="O155" s="63">
        <v>194</v>
      </c>
      <c r="P155" s="65">
        <v>235.8</v>
      </c>
      <c r="Q155" s="65">
        <v>201.3</v>
      </c>
      <c r="T155" s="64" t="s">
        <v>159</v>
      </c>
      <c r="U155" s="65">
        <v>225.3</v>
      </c>
      <c r="V155" s="65">
        <v>279.1</v>
      </c>
      <c r="W155" s="65">
        <v>243.6</v>
      </c>
      <c r="X155" s="65">
        <v>172.4</v>
      </c>
      <c r="Y155" s="63">
        <v>194</v>
      </c>
      <c r="Z155" s="65">
        <v>235.8</v>
      </c>
      <c r="AA155" s="65">
        <v>201.3</v>
      </c>
    </row>
    <row r="156" spans="10:27" ht="12.75">
      <c r="J156" s="64" t="s">
        <v>158</v>
      </c>
      <c r="K156" s="65">
        <v>1225.3</v>
      </c>
      <c r="L156" s="65">
        <v>1236.7</v>
      </c>
      <c r="M156" s="65">
        <v>1049.2</v>
      </c>
      <c r="N156" s="65">
        <v>990.7</v>
      </c>
      <c r="O156" s="65">
        <v>900.1</v>
      </c>
      <c r="P156" s="65">
        <v>940.2</v>
      </c>
      <c r="Q156" s="63">
        <v>772</v>
      </c>
      <c r="T156" s="64" t="s">
        <v>158</v>
      </c>
      <c r="U156" s="65">
        <v>1225.3</v>
      </c>
      <c r="V156" s="65">
        <v>1236.7</v>
      </c>
      <c r="W156" s="65">
        <v>1049.2</v>
      </c>
      <c r="X156" s="65">
        <v>990.7</v>
      </c>
      <c r="Y156" s="65">
        <v>900.1</v>
      </c>
      <c r="Z156" s="65">
        <v>940.2</v>
      </c>
      <c r="AA156" s="63">
        <v>772</v>
      </c>
    </row>
    <row r="157" spans="10:27" ht="12.75">
      <c r="J157" s="64" t="s">
        <v>157</v>
      </c>
      <c r="K157" s="63">
        <v>52</v>
      </c>
      <c r="L157" s="63">
        <v>35</v>
      </c>
      <c r="M157" s="65">
        <v>40.1</v>
      </c>
      <c r="N157" s="65">
        <v>46.1</v>
      </c>
      <c r="O157" s="65">
        <v>45.7</v>
      </c>
      <c r="P157" s="63">
        <v>67</v>
      </c>
      <c r="Q157" s="63">
        <v>67</v>
      </c>
      <c r="T157" s="64" t="s">
        <v>157</v>
      </c>
      <c r="U157" s="63">
        <v>52</v>
      </c>
      <c r="V157" s="63">
        <v>35</v>
      </c>
      <c r="W157" s="65">
        <v>40.1</v>
      </c>
      <c r="X157" s="65">
        <v>46.1</v>
      </c>
      <c r="Y157" s="65">
        <v>45.7</v>
      </c>
      <c r="Z157" s="63">
        <v>67</v>
      </c>
      <c r="AA157" s="63">
        <v>67</v>
      </c>
    </row>
    <row r="158" spans="10:27" ht="12.75">
      <c r="J158" s="64" t="s">
        <v>156</v>
      </c>
      <c r="K158" s="65">
        <v>350.5</v>
      </c>
      <c r="L158" s="65">
        <v>307.1</v>
      </c>
      <c r="M158" s="65">
        <v>265.4</v>
      </c>
      <c r="N158" s="65">
        <v>228.4</v>
      </c>
      <c r="O158" s="65">
        <v>236.7</v>
      </c>
      <c r="P158" s="65">
        <v>248.6</v>
      </c>
      <c r="Q158" s="65">
        <v>232.6</v>
      </c>
      <c r="T158" s="64" t="s">
        <v>156</v>
      </c>
      <c r="U158" s="65">
        <v>350.5</v>
      </c>
      <c r="V158" s="65">
        <v>307.1</v>
      </c>
      <c r="W158" s="65">
        <v>265.4</v>
      </c>
      <c r="X158" s="65">
        <v>228.4</v>
      </c>
      <c r="Y158" s="65">
        <v>236.7</v>
      </c>
      <c r="Z158" s="65">
        <v>248.6</v>
      </c>
      <c r="AA158" s="65">
        <v>232.6</v>
      </c>
    </row>
    <row r="159" spans="10:27" ht="12.75">
      <c r="J159" s="64" t="s">
        <v>155</v>
      </c>
      <c r="K159" s="65">
        <v>1013.7</v>
      </c>
      <c r="L159" s="65">
        <v>970.4</v>
      </c>
      <c r="M159" s="65">
        <v>858.2</v>
      </c>
      <c r="N159" s="63">
        <v>550</v>
      </c>
      <c r="O159" s="65">
        <v>759.8</v>
      </c>
      <c r="P159" s="65">
        <v>741.9</v>
      </c>
      <c r="Q159" s="65">
        <v>686.5</v>
      </c>
      <c r="T159" s="64" t="s">
        <v>155</v>
      </c>
      <c r="U159" s="65">
        <v>1013.7</v>
      </c>
      <c r="V159" s="65">
        <v>970.4</v>
      </c>
      <c r="W159" s="65">
        <v>858.2</v>
      </c>
      <c r="X159" s="63">
        <v>550</v>
      </c>
      <c r="Y159" s="65">
        <v>759.8</v>
      </c>
      <c r="Z159" s="65">
        <v>741.9</v>
      </c>
      <c r="AA159" s="65">
        <v>686.5</v>
      </c>
    </row>
    <row r="160" spans="10:27" ht="12.75">
      <c r="J160" s="64" t="s">
        <v>154</v>
      </c>
      <c r="K160" s="65">
        <v>44.6</v>
      </c>
      <c r="L160" s="65">
        <v>52.5</v>
      </c>
      <c r="M160" s="65">
        <v>54.4</v>
      </c>
      <c r="N160" s="63">
        <v>43</v>
      </c>
      <c r="O160" s="65">
        <v>38.5</v>
      </c>
      <c r="P160" s="65">
        <v>37.9</v>
      </c>
      <c r="Q160" s="65">
        <v>42.5</v>
      </c>
      <c r="T160" s="64" t="s">
        <v>154</v>
      </c>
      <c r="U160" s="65">
        <v>44.6</v>
      </c>
      <c r="V160" s="65">
        <v>52.5</v>
      </c>
      <c r="W160" s="65">
        <v>54.4</v>
      </c>
      <c r="X160" s="63">
        <v>43</v>
      </c>
      <c r="Y160" s="65">
        <v>38.5</v>
      </c>
      <c r="Z160" s="65">
        <v>37.9</v>
      </c>
      <c r="AA160" s="65">
        <v>42.5</v>
      </c>
    </row>
    <row r="161" spans="10:27" ht="12.75">
      <c r="J161" s="64" t="s">
        <v>153</v>
      </c>
      <c r="K161" s="65">
        <v>1017.8</v>
      </c>
      <c r="L161" s="65">
        <v>1467.1</v>
      </c>
      <c r="M161" s="65">
        <v>1063.9</v>
      </c>
      <c r="N161" s="65">
        <v>943.8</v>
      </c>
      <c r="O161" s="65">
        <v>987.6</v>
      </c>
      <c r="P161" s="65">
        <v>996.1</v>
      </c>
      <c r="Q161" s="63">
        <v>1062</v>
      </c>
      <c r="T161" s="64" t="s">
        <v>153</v>
      </c>
      <c r="U161" s="65">
        <v>1017.8</v>
      </c>
      <c r="V161" s="65">
        <v>1467.1</v>
      </c>
      <c r="W161" s="65">
        <v>1063.9</v>
      </c>
      <c r="X161" s="65">
        <v>943.8</v>
      </c>
      <c r="Y161" s="65">
        <v>987.6</v>
      </c>
      <c r="Z161" s="65">
        <v>996.1</v>
      </c>
      <c r="AA161" s="63">
        <v>1062</v>
      </c>
    </row>
    <row r="162" spans="10:27" ht="12.75">
      <c r="J162" s="64" t="s">
        <v>152</v>
      </c>
      <c r="K162" s="66" t="s">
        <v>140</v>
      </c>
      <c r="L162" s="66" t="s">
        <v>140</v>
      </c>
      <c r="M162" s="66" t="s">
        <v>140</v>
      </c>
      <c r="N162" s="66" t="s">
        <v>140</v>
      </c>
      <c r="O162" s="66" t="s">
        <v>140</v>
      </c>
      <c r="P162" s="66" t="s">
        <v>140</v>
      </c>
      <c r="Q162" s="66" t="s">
        <v>140</v>
      </c>
      <c r="T162" s="64" t="s">
        <v>152</v>
      </c>
      <c r="U162" s="66" t="s">
        <v>140</v>
      </c>
      <c r="V162" s="66" t="s">
        <v>140</v>
      </c>
      <c r="W162" s="66" t="s">
        <v>140</v>
      </c>
      <c r="X162" s="66" t="s">
        <v>140</v>
      </c>
      <c r="Y162" s="66" t="s">
        <v>140</v>
      </c>
      <c r="Z162" s="66" t="s">
        <v>140</v>
      </c>
      <c r="AA162" s="66" t="s">
        <v>140</v>
      </c>
    </row>
    <row r="163" spans="10:27" ht="12.75">
      <c r="J163" s="64" t="s">
        <v>151</v>
      </c>
      <c r="K163" s="65">
        <v>261.2</v>
      </c>
      <c r="L163" s="65">
        <v>310.2</v>
      </c>
      <c r="M163" s="65">
        <v>309.6</v>
      </c>
      <c r="N163" s="65">
        <v>204.4</v>
      </c>
      <c r="O163" s="63">
        <v>205</v>
      </c>
      <c r="P163" s="63">
        <v>206</v>
      </c>
      <c r="Q163" s="63">
        <v>208</v>
      </c>
      <c r="T163" s="64" t="s">
        <v>151</v>
      </c>
      <c r="U163" s="65">
        <v>261.2</v>
      </c>
      <c r="V163" s="65">
        <v>310.2</v>
      </c>
      <c r="W163" s="65">
        <v>309.6</v>
      </c>
      <c r="X163" s="65">
        <v>204.4</v>
      </c>
      <c r="Y163" s="63">
        <v>205</v>
      </c>
      <c r="Z163" s="63">
        <v>206</v>
      </c>
      <c r="AA163" s="63">
        <v>208</v>
      </c>
    </row>
    <row r="164" spans="10:27" ht="12.75">
      <c r="J164" s="64" t="s">
        <v>150</v>
      </c>
      <c r="K164" s="63">
        <v>811</v>
      </c>
      <c r="L164" s="65">
        <v>967.9</v>
      </c>
      <c r="M164" s="65">
        <v>835.1</v>
      </c>
      <c r="N164" s="63">
        <v>778</v>
      </c>
      <c r="O164" s="65">
        <v>859.4</v>
      </c>
      <c r="P164" s="65">
        <v>662.5</v>
      </c>
      <c r="Q164" s="65">
        <v>734.1</v>
      </c>
      <c r="T164" s="64" t="s">
        <v>150</v>
      </c>
      <c r="U164" s="63">
        <v>811</v>
      </c>
      <c r="V164" s="65">
        <v>967.9</v>
      </c>
      <c r="W164" s="65">
        <v>835.1</v>
      </c>
      <c r="X164" s="63">
        <v>778</v>
      </c>
      <c r="Y164" s="65">
        <v>859.4</v>
      </c>
      <c r="Z164" s="65">
        <v>662.5</v>
      </c>
      <c r="AA164" s="65">
        <v>734.1</v>
      </c>
    </row>
    <row r="165" spans="10:27" ht="12.75">
      <c r="J165" s="64" t="s">
        <v>149</v>
      </c>
      <c r="K165" s="65">
        <v>4008.1</v>
      </c>
      <c r="L165" s="65">
        <v>3619.5</v>
      </c>
      <c r="M165" s="65">
        <v>3983.9</v>
      </c>
      <c r="N165" s="65">
        <v>3397.2</v>
      </c>
      <c r="O165" s="65">
        <v>3325.9</v>
      </c>
      <c r="P165" s="65">
        <v>4180.2</v>
      </c>
      <c r="Q165" s="65">
        <v>4180.2</v>
      </c>
      <c r="T165" s="64" t="s">
        <v>149</v>
      </c>
      <c r="U165" s="65">
        <v>4008.1</v>
      </c>
      <c r="V165" s="65">
        <v>3619.5</v>
      </c>
      <c r="W165" s="65">
        <v>3983.9</v>
      </c>
      <c r="X165" s="65">
        <v>3397.2</v>
      </c>
      <c r="Y165" s="65">
        <v>3325.9</v>
      </c>
      <c r="Z165" s="65">
        <v>4180.2</v>
      </c>
      <c r="AA165" s="65">
        <v>4180.2</v>
      </c>
    </row>
    <row r="166" spans="10:27" ht="12.75">
      <c r="J166" s="64" t="s">
        <v>148</v>
      </c>
      <c r="K166" s="65">
        <v>80.7</v>
      </c>
      <c r="L166" s="65">
        <v>99.8</v>
      </c>
      <c r="M166" s="65">
        <v>72.8</v>
      </c>
      <c r="N166" s="65">
        <v>30.6</v>
      </c>
      <c r="O166" s="63">
        <v>21</v>
      </c>
      <c r="P166" s="63">
        <v>21</v>
      </c>
      <c r="Q166" s="66" t="s">
        <v>140</v>
      </c>
      <c r="T166" s="64" t="s">
        <v>148</v>
      </c>
      <c r="U166" s="65">
        <v>80.7</v>
      </c>
      <c r="V166" s="65">
        <v>99.8</v>
      </c>
      <c r="W166" s="65">
        <v>72.8</v>
      </c>
      <c r="X166" s="65">
        <v>30.6</v>
      </c>
      <c r="Y166" s="63">
        <v>21</v>
      </c>
      <c r="Z166" s="63">
        <v>21</v>
      </c>
      <c r="AA166" s="66" t="s">
        <v>140</v>
      </c>
    </row>
    <row r="167" spans="10:27" ht="12.75">
      <c r="J167" s="64" t="s">
        <v>147</v>
      </c>
      <c r="K167" s="65">
        <v>531.4</v>
      </c>
      <c r="L167" s="65">
        <v>1209.4</v>
      </c>
      <c r="M167" s="65">
        <v>1182.1</v>
      </c>
      <c r="N167" s="65">
        <v>1294.5</v>
      </c>
      <c r="O167" s="65">
        <v>1453.7</v>
      </c>
      <c r="P167" s="65">
        <v>971.3</v>
      </c>
      <c r="Q167" s="65">
        <v>1542.2</v>
      </c>
      <c r="T167" s="64" t="s">
        <v>147</v>
      </c>
      <c r="U167" s="65">
        <v>531.4</v>
      </c>
      <c r="V167" s="65">
        <v>1209.4</v>
      </c>
      <c r="W167" s="65">
        <v>1182.1</v>
      </c>
      <c r="X167" s="65">
        <v>1294.5</v>
      </c>
      <c r="Y167" s="65">
        <v>1453.7</v>
      </c>
      <c r="Z167" s="65">
        <v>971.3</v>
      </c>
      <c r="AA167" s="65">
        <v>1542.2</v>
      </c>
    </row>
    <row r="168" spans="10:27" ht="12.75">
      <c r="J168" s="64" t="s">
        <v>146</v>
      </c>
      <c r="K168" s="65">
        <v>67.9</v>
      </c>
      <c r="L168" s="65">
        <v>76.8</v>
      </c>
      <c r="M168" s="65">
        <v>70.8</v>
      </c>
      <c r="N168" s="65">
        <v>80.1</v>
      </c>
      <c r="O168" s="65">
        <v>79.4</v>
      </c>
      <c r="P168" s="65">
        <v>84.7</v>
      </c>
      <c r="Q168" s="65">
        <v>69.3</v>
      </c>
      <c r="T168" s="64" t="s">
        <v>146</v>
      </c>
      <c r="U168" s="65">
        <v>67.9</v>
      </c>
      <c r="V168" s="65">
        <v>76.8</v>
      </c>
      <c r="W168" s="65">
        <v>70.8</v>
      </c>
      <c r="X168" s="65">
        <v>80.1</v>
      </c>
      <c r="Y168" s="65">
        <v>79.4</v>
      </c>
      <c r="Z168" s="65">
        <v>84.7</v>
      </c>
      <c r="AA168" s="65">
        <v>69.3</v>
      </c>
    </row>
    <row r="169" spans="10:27" ht="12.75">
      <c r="J169" s="64" t="s">
        <v>145</v>
      </c>
      <c r="K169" s="65">
        <v>659.6</v>
      </c>
      <c r="L169" s="65">
        <v>891.3</v>
      </c>
      <c r="M169" s="65">
        <v>675.5</v>
      </c>
      <c r="N169" s="65">
        <v>361.4</v>
      </c>
      <c r="O169" s="63">
        <v>525</v>
      </c>
      <c r="P169" s="65">
        <v>470.5</v>
      </c>
      <c r="Q169" s="63">
        <v>446</v>
      </c>
      <c r="T169" s="64" t="s">
        <v>145</v>
      </c>
      <c r="U169" s="65">
        <v>659.6</v>
      </c>
      <c r="V169" s="65">
        <v>891.3</v>
      </c>
      <c r="W169" s="65">
        <v>675.5</v>
      </c>
      <c r="X169" s="65">
        <v>361.4</v>
      </c>
      <c r="Y169" s="63">
        <v>525</v>
      </c>
      <c r="Z169" s="65">
        <v>470.5</v>
      </c>
      <c r="AA169" s="63">
        <v>446</v>
      </c>
    </row>
    <row r="170" spans="10:27" ht="12.75">
      <c r="J170" s="64" t="s">
        <v>144</v>
      </c>
      <c r="K170" s="65">
        <v>1984.4</v>
      </c>
      <c r="L170" s="65">
        <v>2128.6</v>
      </c>
      <c r="M170" s="63">
        <v>2171</v>
      </c>
      <c r="N170" s="65">
        <v>1340.2</v>
      </c>
      <c r="O170" s="65">
        <v>1514.3</v>
      </c>
      <c r="P170" s="65">
        <v>1577.5</v>
      </c>
      <c r="Q170" s="65">
        <v>1904.2</v>
      </c>
      <c r="T170" s="64" t="s">
        <v>144</v>
      </c>
      <c r="U170" s="65">
        <v>1984.4</v>
      </c>
      <c r="V170" s="65">
        <v>2128.6</v>
      </c>
      <c r="W170" s="63">
        <v>2171</v>
      </c>
      <c r="X170" s="65">
        <v>1340.2</v>
      </c>
      <c r="Y170" s="65">
        <v>1514.3</v>
      </c>
      <c r="Z170" s="65">
        <v>1577.5</v>
      </c>
      <c r="AA170" s="65">
        <v>1904.2</v>
      </c>
    </row>
    <row r="171" spans="10:27" ht="12.75">
      <c r="J171" s="64" t="s">
        <v>143</v>
      </c>
      <c r="K171" s="63">
        <v>1439</v>
      </c>
      <c r="L171" s="65">
        <v>1671.6</v>
      </c>
      <c r="M171" s="65">
        <v>1680.9</v>
      </c>
      <c r="N171" s="65">
        <v>1232.3</v>
      </c>
      <c r="O171" s="65">
        <v>1409.1</v>
      </c>
      <c r="P171" s="65">
        <v>1701.7</v>
      </c>
      <c r="Q171" s="65">
        <v>1940.1</v>
      </c>
      <c r="T171" s="64" t="s">
        <v>143</v>
      </c>
      <c r="U171" s="63">
        <v>1439</v>
      </c>
      <c r="V171" s="65">
        <v>1671.6</v>
      </c>
      <c r="W171" s="65">
        <v>1680.9</v>
      </c>
      <c r="X171" s="65">
        <v>1232.3</v>
      </c>
      <c r="Y171" s="65">
        <v>1409.1</v>
      </c>
      <c r="Z171" s="65">
        <v>1701.7</v>
      </c>
      <c r="AA171" s="65">
        <v>1940.1</v>
      </c>
    </row>
    <row r="172" spans="10:27" ht="12.75">
      <c r="J172" s="64" t="s">
        <v>142</v>
      </c>
      <c r="K172" s="65">
        <v>5078.9</v>
      </c>
      <c r="L172" s="65">
        <v>6143.9</v>
      </c>
      <c r="M172" s="63">
        <v>6668</v>
      </c>
      <c r="N172" s="63">
        <v>5252</v>
      </c>
      <c r="O172" s="63">
        <v>5494</v>
      </c>
      <c r="P172" s="63">
        <v>5522</v>
      </c>
      <c r="Q172" s="63">
        <v>7092</v>
      </c>
      <c r="T172" s="64" t="s">
        <v>142</v>
      </c>
      <c r="U172" s="65">
        <v>5078.9</v>
      </c>
      <c r="V172" s="65">
        <v>6143.9</v>
      </c>
      <c r="W172" s="63">
        <v>6668</v>
      </c>
      <c r="X172" s="63">
        <v>5252</v>
      </c>
      <c r="Y172" s="63">
        <v>5494</v>
      </c>
      <c r="Z172" s="63">
        <v>5522</v>
      </c>
      <c r="AA172" s="63">
        <v>7092</v>
      </c>
    </row>
    <row r="173" spans="11:17" ht="12.75">
      <c r="K173" s="85">
        <f>SUM(K145:K172)</f>
        <v>58200.6</v>
      </c>
      <c r="L173" s="85">
        <f aca="true" t="shared" si="1" ref="L173:Q173">SUM(L145:L172)</f>
        <v>65774</v>
      </c>
      <c r="M173" s="85">
        <f t="shared" si="1"/>
        <v>62276.2</v>
      </c>
      <c r="N173" s="85">
        <f t="shared" si="1"/>
        <v>53094.6</v>
      </c>
      <c r="O173" s="85">
        <f t="shared" si="1"/>
        <v>51990.3</v>
      </c>
      <c r="P173" s="85">
        <f t="shared" si="1"/>
        <v>54989.399999999994</v>
      </c>
      <c r="Q173" s="85">
        <f t="shared" si="1"/>
        <v>60963.09999999999</v>
      </c>
    </row>
    <row r="174" spans="10:20" ht="12.75">
      <c r="J174" s="62" t="s">
        <v>141</v>
      </c>
      <c r="P174" s="192">
        <f>P173/1000</f>
        <v>54.989399999999996</v>
      </c>
      <c r="Q174" s="85">
        <f>(Q173-P173)/1000</f>
        <v>5.973699999999997</v>
      </c>
      <c r="T174" s="62" t="s">
        <v>141</v>
      </c>
    </row>
    <row r="175" spans="10:21" ht="12.75">
      <c r="J175" s="62" t="s">
        <v>140</v>
      </c>
      <c r="K175" s="62" t="s">
        <v>139</v>
      </c>
      <c r="Q175" s="85"/>
      <c r="T175" s="62" t="s">
        <v>140</v>
      </c>
      <c r="U175" s="62" t="s">
        <v>139</v>
      </c>
    </row>
    <row r="177" spans="10:21" ht="12.75">
      <c r="J177" s="62" t="s">
        <v>179</v>
      </c>
      <c r="K177" s="62" t="s">
        <v>180</v>
      </c>
      <c r="T177" s="62" t="s">
        <v>179</v>
      </c>
      <c r="U177" s="62" t="s">
        <v>180</v>
      </c>
    </row>
    <row r="178" spans="10:21" ht="12.75">
      <c r="J178" s="62" t="s">
        <v>178</v>
      </c>
      <c r="K178" s="62" t="s">
        <v>177</v>
      </c>
      <c r="T178" s="62" t="s">
        <v>178</v>
      </c>
      <c r="U178" s="62" t="s">
        <v>177</v>
      </c>
    </row>
    <row r="180" spans="10:27" ht="12.75">
      <c r="J180" s="64" t="s">
        <v>176</v>
      </c>
      <c r="K180" s="64" t="s">
        <v>175</v>
      </c>
      <c r="L180" s="64" t="s">
        <v>100</v>
      </c>
      <c r="M180" s="64" t="s">
        <v>101</v>
      </c>
      <c r="N180" s="64" t="s">
        <v>174</v>
      </c>
      <c r="O180" s="64" t="s">
        <v>173</v>
      </c>
      <c r="P180" s="64" t="s">
        <v>172</v>
      </c>
      <c r="Q180" s="64" t="s">
        <v>171</v>
      </c>
      <c r="T180" s="64" t="s">
        <v>176</v>
      </c>
      <c r="U180" s="64" t="s">
        <v>175</v>
      </c>
      <c r="V180" s="64" t="s">
        <v>100</v>
      </c>
      <c r="W180" s="64" t="s">
        <v>101</v>
      </c>
      <c r="X180" s="64" t="s">
        <v>174</v>
      </c>
      <c r="Y180" s="64" t="s">
        <v>173</v>
      </c>
      <c r="Z180" s="64" t="s">
        <v>172</v>
      </c>
      <c r="AA180" s="64" t="s">
        <v>171</v>
      </c>
    </row>
    <row r="181" spans="10:27" ht="12.75">
      <c r="J181" s="64" t="s">
        <v>170</v>
      </c>
      <c r="K181" s="66" t="s">
        <v>140</v>
      </c>
      <c r="L181" s="66" t="s">
        <v>140</v>
      </c>
      <c r="M181" s="65">
        <v>57846.6</v>
      </c>
      <c r="N181" s="65">
        <v>57807.6</v>
      </c>
      <c r="O181" s="65">
        <v>68886.4</v>
      </c>
      <c r="P181" s="66" t="s">
        <v>140</v>
      </c>
      <c r="Q181" s="66" t="s">
        <v>140</v>
      </c>
      <c r="T181" s="64" t="s">
        <v>170</v>
      </c>
      <c r="U181" s="65">
        <f>SUM(U182:U209)</f>
        <v>49987.799999999996</v>
      </c>
      <c r="V181" s="65">
        <f>SUM(V182:V209)</f>
        <v>65861.90000000001</v>
      </c>
      <c r="W181" s="65">
        <v>57846.6</v>
      </c>
      <c r="X181" s="65">
        <v>57807.6</v>
      </c>
      <c r="Y181" s="65">
        <v>68886.4</v>
      </c>
      <c r="Z181" s="65">
        <f>SUM(Z182:Z209)</f>
        <v>59745.7</v>
      </c>
      <c r="AA181" s="65">
        <f>SUM(AA182:AA209)</f>
        <v>65422</v>
      </c>
    </row>
    <row r="182" spans="10:27" ht="12.75">
      <c r="J182" s="64" t="s">
        <v>169</v>
      </c>
      <c r="K182" s="65">
        <v>698.9</v>
      </c>
      <c r="L182" s="65">
        <v>858.8</v>
      </c>
      <c r="M182" s="65">
        <v>808.1</v>
      </c>
      <c r="N182" s="65">
        <v>745.9</v>
      </c>
      <c r="O182" s="65">
        <v>859.7</v>
      </c>
      <c r="P182" s="65">
        <v>733.6</v>
      </c>
      <c r="Q182" s="65">
        <v>837.6</v>
      </c>
      <c r="T182" s="64" t="s">
        <v>169</v>
      </c>
      <c r="U182" s="65">
        <v>698.9</v>
      </c>
      <c r="V182" s="65">
        <v>858.8</v>
      </c>
      <c r="W182" s="65">
        <v>808.1</v>
      </c>
      <c r="X182" s="65">
        <v>745.9</v>
      </c>
      <c r="Y182" s="65">
        <v>859.7</v>
      </c>
      <c r="Z182" s="65">
        <v>733.6</v>
      </c>
      <c r="AA182" s="65">
        <v>837.6</v>
      </c>
    </row>
    <row r="183" spans="10:27" ht="12.75">
      <c r="J183" s="64" t="s">
        <v>168</v>
      </c>
      <c r="K183" s="65">
        <v>312.9</v>
      </c>
      <c r="L183" s="65">
        <v>1368.3</v>
      </c>
      <c r="M183" s="65">
        <v>1290.8</v>
      </c>
      <c r="N183" s="65">
        <v>2047.4</v>
      </c>
      <c r="O183" s="65">
        <v>2209.2</v>
      </c>
      <c r="P183" s="65">
        <v>1717.8</v>
      </c>
      <c r="Q183" s="65">
        <v>2699.6</v>
      </c>
      <c r="T183" s="64" t="s">
        <v>168</v>
      </c>
      <c r="U183" s="65">
        <v>312.9</v>
      </c>
      <c r="V183" s="65">
        <v>1368.3</v>
      </c>
      <c r="W183" s="65">
        <v>1290.8</v>
      </c>
      <c r="X183" s="65">
        <v>2047.4</v>
      </c>
      <c r="Y183" s="65">
        <v>2209.2</v>
      </c>
      <c r="Z183" s="65">
        <v>1717.8</v>
      </c>
      <c r="AA183" s="65">
        <v>2699.6</v>
      </c>
    </row>
    <row r="184" spans="10:27" ht="12.75">
      <c r="J184" s="64" t="s">
        <v>167</v>
      </c>
      <c r="K184" s="65">
        <v>758.8</v>
      </c>
      <c r="L184" s="65">
        <v>792.5</v>
      </c>
      <c r="M184" s="65">
        <v>889.6</v>
      </c>
      <c r="N184" s="65">
        <v>692.6</v>
      </c>
      <c r="O184" s="65">
        <v>1063.7</v>
      </c>
      <c r="P184" s="65">
        <v>928.1</v>
      </c>
      <c r="Q184" s="65">
        <v>675.4</v>
      </c>
      <c r="T184" s="64" t="s">
        <v>167</v>
      </c>
      <c r="U184" s="65">
        <v>758.8</v>
      </c>
      <c r="V184" s="65">
        <v>792.5</v>
      </c>
      <c r="W184" s="65">
        <v>889.6</v>
      </c>
      <c r="X184" s="65">
        <v>692.6</v>
      </c>
      <c r="Y184" s="65">
        <v>1063.7</v>
      </c>
      <c r="Z184" s="65">
        <v>928.1</v>
      </c>
      <c r="AA184" s="65">
        <v>675.4</v>
      </c>
    </row>
    <row r="185" spans="10:27" ht="12.75">
      <c r="J185" s="64" t="s">
        <v>166</v>
      </c>
      <c r="K185" s="66" t="s">
        <v>140</v>
      </c>
      <c r="L185" s="66" t="s">
        <v>140</v>
      </c>
      <c r="M185" s="63">
        <v>0</v>
      </c>
      <c r="N185" s="65">
        <v>45.7</v>
      </c>
      <c r="O185" s="65">
        <v>55.3</v>
      </c>
      <c r="P185" s="65">
        <v>75.1</v>
      </c>
      <c r="Q185" s="65">
        <v>75.7</v>
      </c>
      <c r="T185" s="64" t="s">
        <v>166</v>
      </c>
      <c r="U185" s="66" t="s">
        <v>140</v>
      </c>
      <c r="V185" s="66" t="s">
        <v>140</v>
      </c>
      <c r="W185" s="63">
        <v>0</v>
      </c>
      <c r="X185" s="65">
        <v>45.7</v>
      </c>
      <c r="Y185" s="65">
        <v>55.3</v>
      </c>
      <c r="Z185" s="65">
        <v>75.1</v>
      </c>
      <c r="AA185" s="65">
        <v>75.7</v>
      </c>
    </row>
    <row r="186" spans="10:27" ht="12.75">
      <c r="J186" s="64" t="s">
        <v>165</v>
      </c>
      <c r="K186" s="65">
        <v>3809.3</v>
      </c>
      <c r="L186" s="65">
        <v>5105.9</v>
      </c>
      <c r="M186" s="65">
        <v>4527.2</v>
      </c>
      <c r="N186" s="65">
        <v>4211.5</v>
      </c>
      <c r="O186" s="65">
        <v>5183.6</v>
      </c>
      <c r="P186" s="65">
        <v>5514.7</v>
      </c>
      <c r="Q186" s="65">
        <v>4387.3</v>
      </c>
      <c r="T186" s="64" t="s">
        <v>165</v>
      </c>
      <c r="U186" s="65">
        <v>3809.3</v>
      </c>
      <c r="V186" s="65">
        <v>5105.9</v>
      </c>
      <c r="W186" s="65">
        <v>4527.2</v>
      </c>
      <c r="X186" s="65">
        <v>4211.5</v>
      </c>
      <c r="Y186" s="65">
        <v>5183.6</v>
      </c>
      <c r="Z186" s="65">
        <v>5514.7</v>
      </c>
      <c r="AA186" s="65">
        <v>4387.3</v>
      </c>
    </row>
    <row r="187" spans="10:27" ht="12.75">
      <c r="J187" s="64" t="s">
        <v>164</v>
      </c>
      <c r="K187" s="66" t="s">
        <v>140</v>
      </c>
      <c r="L187" s="66" t="s">
        <v>140</v>
      </c>
      <c r="M187" s="63">
        <v>0</v>
      </c>
      <c r="N187" s="66" t="s">
        <v>140</v>
      </c>
      <c r="O187" s="66" t="s">
        <v>140</v>
      </c>
      <c r="P187" s="66" t="s">
        <v>140</v>
      </c>
      <c r="Q187" s="66" t="s">
        <v>140</v>
      </c>
      <c r="T187" s="64" t="s">
        <v>164</v>
      </c>
      <c r="U187" s="66" t="s">
        <v>140</v>
      </c>
      <c r="V187" s="66" t="s">
        <v>140</v>
      </c>
      <c r="W187" s="63">
        <v>0</v>
      </c>
      <c r="X187" s="66" t="s">
        <v>140</v>
      </c>
      <c r="Y187" s="66" t="s">
        <v>140</v>
      </c>
      <c r="Z187" s="66" t="s">
        <v>140</v>
      </c>
      <c r="AA187" s="66" t="s">
        <v>140</v>
      </c>
    </row>
    <row r="188" spans="10:27" ht="12.75">
      <c r="J188" s="64" t="s">
        <v>163</v>
      </c>
      <c r="K188" s="66" t="s">
        <v>140</v>
      </c>
      <c r="L188" s="63">
        <v>0</v>
      </c>
      <c r="M188" s="63">
        <v>0</v>
      </c>
      <c r="N188" s="66" t="s">
        <v>140</v>
      </c>
      <c r="O188" s="66" t="s">
        <v>140</v>
      </c>
      <c r="P188" s="66" t="s">
        <v>140</v>
      </c>
      <c r="Q188" s="66" t="s">
        <v>140</v>
      </c>
      <c r="T188" s="64" t="s">
        <v>163</v>
      </c>
      <c r="U188" s="66" t="s">
        <v>140</v>
      </c>
      <c r="V188" s="63">
        <v>0</v>
      </c>
      <c r="W188" s="63">
        <v>0</v>
      </c>
      <c r="X188" s="66" t="s">
        <v>140</v>
      </c>
      <c r="Y188" s="66" t="s">
        <v>140</v>
      </c>
      <c r="Z188" s="66" t="s">
        <v>140</v>
      </c>
      <c r="AA188" s="66" t="s">
        <v>140</v>
      </c>
    </row>
    <row r="189" spans="10:27" ht="12.75">
      <c r="J189" s="64" t="s">
        <v>162</v>
      </c>
      <c r="K189" s="65">
        <v>1927.9</v>
      </c>
      <c r="L189" s="63">
        <v>2472</v>
      </c>
      <c r="M189" s="63">
        <v>2352</v>
      </c>
      <c r="N189" s="65">
        <v>1718.5</v>
      </c>
      <c r="O189" s="65">
        <v>2165.8</v>
      </c>
      <c r="P189" s="65">
        <v>2009.8</v>
      </c>
      <c r="Q189" s="65">
        <v>2040.2</v>
      </c>
      <c r="T189" s="64" t="s">
        <v>162</v>
      </c>
      <c r="U189" s="65">
        <v>1927.9</v>
      </c>
      <c r="V189" s="63">
        <v>2472</v>
      </c>
      <c r="W189" s="63">
        <v>2352</v>
      </c>
      <c r="X189" s="65">
        <v>1718.5</v>
      </c>
      <c r="Y189" s="65">
        <v>2165.8</v>
      </c>
      <c r="Z189" s="65">
        <v>2009.8</v>
      </c>
      <c r="AA189" s="65">
        <v>2040.2</v>
      </c>
    </row>
    <row r="190" spans="10:27" ht="12.75">
      <c r="J190" s="64" t="s">
        <v>161</v>
      </c>
      <c r="K190" s="65">
        <v>3610.9</v>
      </c>
      <c r="L190" s="65">
        <v>3717.6</v>
      </c>
      <c r="M190" s="65">
        <v>3498.2</v>
      </c>
      <c r="N190" s="65">
        <v>3312.7</v>
      </c>
      <c r="O190" s="65">
        <v>4199.9</v>
      </c>
      <c r="P190" s="65">
        <v>4261.4</v>
      </c>
      <c r="Q190" s="65">
        <v>4888.5</v>
      </c>
      <c r="T190" s="64" t="s">
        <v>161</v>
      </c>
      <c r="U190" s="65">
        <v>3610.9</v>
      </c>
      <c r="V190" s="65">
        <v>3717.6</v>
      </c>
      <c r="W190" s="65">
        <v>3498.2</v>
      </c>
      <c r="X190" s="65">
        <v>3312.7</v>
      </c>
      <c r="Y190" s="65">
        <v>4199.9</v>
      </c>
      <c r="Z190" s="65">
        <v>4261.4</v>
      </c>
      <c r="AA190" s="65">
        <v>4888.5</v>
      </c>
    </row>
    <row r="191" spans="10:27" ht="12.75">
      <c r="J191" s="64" t="s">
        <v>160</v>
      </c>
      <c r="K191" s="63">
        <v>14528</v>
      </c>
      <c r="L191" s="65">
        <v>16012.5</v>
      </c>
      <c r="M191" s="65">
        <v>15299.9</v>
      </c>
      <c r="N191" s="65">
        <v>14134.9</v>
      </c>
      <c r="O191" s="65">
        <v>15914.1</v>
      </c>
      <c r="P191" s="65">
        <v>15614.1</v>
      </c>
      <c r="Q191" s="65">
        <v>15031.1</v>
      </c>
      <c r="T191" s="64" t="s">
        <v>160</v>
      </c>
      <c r="U191" s="63">
        <v>14528</v>
      </c>
      <c r="V191" s="65">
        <v>16012.5</v>
      </c>
      <c r="W191" s="65">
        <v>15299.9</v>
      </c>
      <c r="X191" s="65">
        <v>14134.9</v>
      </c>
      <c r="Y191" s="65">
        <v>15914.1</v>
      </c>
      <c r="Z191" s="65">
        <v>15614.1</v>
      </c>
      <c r="AA191" s="65">
        <v>15031.1</v>
      </c>
    </row>
    <row r="192" spans="10:27" ht="12.75">
      <c r="J192" s="64" t="s">
        <v>159</v>
      </c>
      <c r="K192" s="65">
        <v>1424.6</v>
      </c>
      <c r="L192" s="65">
        <v>2504.9</v>
      </c>
      <c r="M192" s="65">
        <v>2182.5</v>
      </c>
      <c r="N192" s="65">
        <v>2067.8</v>
      </c>
      <c r="O192" s="65">
        <v>1733.7</v>
      </c>
      <c r="P192" s="65">
        <v>1297.6</v>
      </c>
      <c r="Q192" s="65">
        <v>1874.4</v>
      </c>
      <c r="T192" s="64" t="s">
        <v>159</v>
      </c>
      <c r="U192" s="65">
        <v>1424.6</v>
      </c>
      <c r="V192" s="65">
        <v>2504.9</v>
      </c>
      <c r="W192" s="65">
        <v>2182.5</v>
      </c>
      <c r="X192" s="65">
        <v>2067.8</v>
      </c>
      <c r="Y192" s="65">
        <v>1733.7</v>
      </c>
      <c r="Z192" s="65">
        <v>1297.6</v>
      </c>
      <c r="AA192" s="65">
        <v>1874.4</v>
      </c>
    </row>
    <row r="193" spans="10:27" ht="12.75">
      <c r="J193" s="64" t="s">
        <v>158</v>
      </c>
      <c r="K193" s="65">
        <v>9809.3</v>
      </c>
      <c r="L193" s="65">
        <v>9722.9</v>
      </c>
      <c r="M193" s="65">
        <v>7877.7</v>
      </c>
      <c r="N193" s="65">
        <v>8608.5</v>
      </c>
      <c r="O193" s="65">
        <v>9752.6</v>
      </c>
      <c r="P193" s="65">
        <v>7888.7</v>
      </c>
      <c r="Q193" s="65">
        <v>6503.2</v>
      </c>
      <c r="T193" s="64" t="s">
        <v>158</v>
      </c>
      <c r="U193" s="65">
        <v>9809.3</v>
      </c>
      <c r="V193" s="65">
        <v>9722.9</v>
      </c>
      <c r="W193" s="65">
        <v>7877.7</v>
      </c>
      <c r="X193" s="65">
        <v>8608.5</v>
      </c>
      <c r="Y193" s="65">
        <v>9752.6</v>
      </c>
      <c r="Z193" s="65">
        <v>7888.7</v>
      </c>
      <c r="AA193" s="65">
        <v>6503.2</v>
      </c>
    </row>
    <row r="194" spans="10:27" ht="12.75">
      <c r="J194" s="64" t="s">
        <v>157</v>
      </c>
      <c r="K194" s="66" t="s">
        <v>140</v>
      </c>
      <c r="L194" s="63">
        <v>0</v>
      </c>
      <c r="M194" s="66" t="s">
        <v>140</v>
      </c>
      <c r="N194" s="66" t="s">
        <v>140</v>
      </c>
      <c r="O194" s="66" t="s">
        <v>140</v>
      </c>
      <c r="P194" s="66" t="s">
        <v>140</v>
      </c>
      <c r="Q194" s="66" t="s">
        <v>140</v>
      </c>
      <c r="T194" s="64" t="s">
        <v>157</v>
      </c>
      <c r="U194" s="66" t="s">
        <v>140</v>
      </c>
      <c r="V194" s="63">
        <v>0</v>
      </c>
      <c r="W194" s="66" t="s">
        <v>140</v>
      </c>
      <c r="X194" s="66" t="s">
        <v>140</v>
      </c>
      <c r="Y194" s="66" t="s">
        <v>140</v>
      </c>
      <c r="Z194" s="66" t="s">
        <v>140</v>
      </c>
      <c r="AA194" s="66" t="s">
        <v>140</v>
      </c>
    </row>
    <row r="195" spans="10:27" ht="12.75">
      <c r="J195" s="64" t="s">
        <v>156</v>
      </c>
      <c r="K195" s="66" t="s">
        <v>140</v>
      </c>
      <c r="L195" s="66" t="s">
        <v>140</v>
      </c>
      <c r="M195" s="66" t="s">
        <v>140</v>
      </c>
      <c r="N195" s="66" t="s">
        <v>140</v>
      </c>
      <c r="O195" s="66" t="s">
        <v>140</v>
      </c>
      <c r="P195" s="66" t="s">
        <v>140</v>
      </c>
      <c r="Q195" s="66" t="s">
        <v>140</v>
      </c>
      <c r="T195" s="64" t="s">
        <v>156</v>
      </c>
      <c r="U195" s="66" t="s">
        <v>140</v>
      </c>
      <c r="V195" s="66" t="s">
        <v>140</v>
      </c>
      <c r="W195" s="66" t="s">
        <v>140</v>
      </c>
      <c r="X195" s="66" t="s">
        <v>140</v>
      </c>
      <c r="Y195" s="66" t="s">
        <v>140</v>
      </c>
      <c r="Z195" s="66" t="s">
        <v>140</v>
      </c>
      <c r="AA195" s="66" t="s">
        <v>140</v>
      </c>
    </row>
    <row r="196" spans="10:27" ht="12.75">
      <c r="J196" s="64" t="s">
        <v>155</v>
      </c>
      <c r="K196" s="63">
        <v>26</v>
      </c>
      <c r="L196" s="63">
        <v>32</v>
      </c>
      <c r="M196" s="65">
        <v>23.8</v>
      </c>
      <c r="N196" s="65">
        <v>47.5</v>
      </c>
      <c r="O196" s="65">
        <v>71.9</v>
      </c>
      <c r="P196" s="65">
        <v>78.8</v>
      </c>
      <c r="Q196" s="65">
        <v>126.8</v>
      </c>
      <c r="T196" s="64" t="s">
        <v>155</v>
      </c>
      <c r="U196" s="63">
        <v>26</v>
      </c>
      <c r="V196" s="63">
        <v>32</v>
      </c>
      <c r="W196" s="65">
        <v>23.8</v>
      </c>
      <c r="X196" s="65">
        <v>47.5</v>
      </c>
      <c r="Y196" s="65">
        <v>71.9</v>
      </c>
      <c r="Z196" s="65">
        <v>78.8</v>
      </c>
      <c r="AA196" s="65">
        <v>126.8</v>
      </c>
    </row>
    <row r="197" spans="10:27" ht="12.75">
      <c r="J197" s="64" t="s">
        <v>154</v>
      </c>
      <c r="K197" s="65">
        <v>2.1</v>
      </c>
      <c r="L197" s="65">
        <v>2.3</v>
      </c>
      <c r="M197" s="65">
        <v>2.5</v>
      </c>
      <c r="N197" s="65">
        <v>3.1</v>
      </c>
      <c r="O197" s="65">
        <v>2.3</v>
      </c>
      <c r="P197" s="65">
        <v>1.6</v>
      </c>
      <c r="Q197" s="65">
        <v>2.2</v>
      </c>
      <c r="T197" s="64" t="s">
        <v>154</v>
      </c>
      <c r="U197" s="65">
        <v>2.1</v>
      </c>
      <c r="V197" s="65">
        <v>2.3</v>
      </c>
      <c r="W197" s="65">
        <v>2.5</v>
      </c>
      <c r="X197" s="65">
        <v>3.1</v>
      </c>
      <c r="Y197" s="65">
        <v>2.3</v>
      </c>
      <c r="Z197" s="65">
        <v>1.6</v>
      </c>
      <c r="AA197" s="65">
        <v>2.2</v>
      </c>
    </row>
    <row r="198" spans="10:27" ht="12.75">
      <c r="J198" s="64" t="s">
        <v>153</v>
      </c>
      <c r="K198" s="65">
        <v>4026.7</v>
      </c>
      <c r="L198" s="65">
        <v>8897.1</v>
      </c>
      <c r="M198" s="65">
        <v>7528.4</v>
      </c>
      <c r="N198" s="65">
        <v>6984.9</v>
      </c>
      <c r="O198" s="65">
        <v>7992.4</v>
      </c>
      <c r="P198" s="65">
        <v>4762.7</v>
      </c>
      <c r="Q198" s="65">
        <v>6756.4</v>
      </c>
      <c r="T198" s="64" t="s">
        <v>153</v>
      </c>
      <c r="U198" s="65">
        <v>4026.7</v>
      </c>
      <c r="V198" s="65">
        <v>8897.1</v>
      </c>
      <c r="W198" s="65">
        <v>7528.4</v>
      </c>
      <c r="X198" s="65">
        <v>6984.9</v>
      </c>
      <c r="Y198" s="65">
        <v>7992.4</v>
      </c>
      <c r="Z198" s="65">
        <v>4762.7</v>
      </c>
      <c r="AA198" s="65">
        <v>6756.4</v>
      </c>
    </row>
    <row r="199" spans="10:27" ht="12.75">
      <c r="J199" s="64" t="s">
        <v>152</v>
      </c>
      <c r="K199" s="66" t="s">
        <v>140</v>
      </c>
      <c r="L199" s="66" t="s">
        <v>140</v>
      </c>
      <c r="M199" s="66" t="s">
        <v>140</v>
      </c>
      <c r="N199" s="66" t="s">
        <v>140</v>
      </c>
      <c r="O199" s="66" t="s">
        <v>140</v>
      </c>
      <c r="P199" s="66" t="s">
        <v>140</v>
      </c>
      <c r="Q199" s="66" t="s">
        <v>140</v>
      </c>
      <c r="T199" s="64" t="s">
        <v>152</v>
      </c>
      <c r="U199" s="66" t="s">
        <v>140</v>
      </c>
      <c r="V199" s="66" t="s">
        <v>140</v>
      </c>
      <c r="W199" s="66" t="s">
        <v>140</v>
      </c>
      <c r="X199" s="66" t="s">
        <v>140</v>
      </c>
      <c r="Y199" s="66" t="s">
        <v>140</v>
      </c>
      <c r="Z199" s="66" t="s">
        <v>140</v>
      </c>
      <c r="AA199" s="66" t="s">
        <v>140</v>
      </c>
    </row>
    <row r="200" spans="10:27" ht="12.75">
      <c r="J200" s="64" t="s">
        <v>151</v>
      </c>
      <c r="K200" s="65">
        <v>230.6</v>
      </c>
      <c r="L200" s="65">
        <v>252.3</v>
      </c>
      <c r="M200" s="65">
        <v>244.9</v>
      </c>
      <c r="N200" s="65">
        <v>281.7</v>
      </c>
      <c r="O200" s="63">
        <v>279</v>
      </c>
      <c r="P200" s="63">
        <v>254</v>
      </c>
      <c r="Q200" s="63">
        <v>253</v>
      </c>
      <c r="T200" s="64" t="s">
        <v>151</v>
      </c>
      <c r="U200" s="65">
        <v>230.6</v>
      </c>
      <c r="V200" s="65">
        <v>252.3</v>
      </c>
      <c r="W200" s="65">
        <v>244.9</v>
      </c>
      <c r="X200" s="65">
        <v>281.7</v>
      </c>
      <c r="Y200" s="63">
        <v>279</v>
      </c>
      <c r="Z200" s="63">
        <v>254</v>
      </c>
      <c r="AA200" s="63">
        <v>253</v>
      </c>
    </row>
    <row r="201" spans="10:27" ht="12.75">
      <c r="J201" s="64" t="s">
        <v>150</v>
      </c>
      <c r="K201" s="65">
        <v>1696.5</v>
      </c>
      <c r="L201" s="65">
        <v>2147.2</v>
      </c>
      <c r="M201" s="65">
        <v>1890.5</v>
      </c>
      <c r="N201" s="63">
        <v>1956</v>
      </c>
      <c r="O201" s="65">
        <v>2453.1</v>
      </c>
      <c r="P201" s="65">
        <v>2351.4</v>
      </c>
      <c r="Q201" s="63">
        <v>1639</v>
      </c>
      <c r="T201" s="64" t="s">
        <v>150</v>
      </c>
      <c r="U201" s="65">
        <v>1696.5</v>
      </c>
      <c r="V201" s="65">
        <v>2147.2</v>
      </c>
      <c r="W201" s="65">
        <v>1890.5</v>
      </c>
      <c r="X201" s="63">
        <v>1956</v>
      </c>
      <c r="Y201" s="65">
        <v>2453.1</v>
      </c>
      <c r="Z201" s="65">
        <v>2351.4</v>
      </c>
      <c r="AA201" s="63">
        <v>1639</v>
      </c>
    </row>
    <row r="202" spans="10:27" ht="12.75">
      <c r="J202" s="64" t="s">
        <v>149</v>
      </c>
      <c r="K202" s="65">
        <v>1722.3</v>
      </c>
      <c r="L202" s="65">
        <v>1844.4</v>
      </c>
      <c r="M202" s="65">
        <v>1706.6</v>
      </c>
      <c r="N202" s="65">
        <v>1994.4</v>
      </c>
      <c r="O202" s="65">
        <v>2392.1</v>
      </c>
      <c r="P202" s="65">
        <v>3995.9</v>
      </c>
      <c r="Q202" s="65">
        <v>4039.7</v>
      </c>
      <c r="T202" s="64" t="s">
        <v>149</v>
      </c>
      <c r="U202" s="65">
        <v>1722.3</v>
      </c>
      <c r="V202" s="65">
        <v>1844.4</v>
      </c>
      <c r="W202" s="65">
        <v>1706.6</v>
      </c>
      <c r="X202" s="65">
        <v>1994.4</v>
      </c>
      <c r="Y202" s="65">
        <v>2392.1</v>
      </c>
      <c r="Z202" s="65">
        <v>3995.9</v>
      </c>
      <c r="AA202" s="65">
        <v>4039.7</v>
      </c>
    </row>
    <row r="203" spans="10:27" ht="12.75">
      <c r="J203" s="64" t="s">
        <v>148</v>
      </c>
      <c r="K203" s="65">
        <v>616.9</v>
      </c>
      <c r="L203" s="65">
        <v>701.6</v>
      </c>
      <c r="M203" s="65">
        <v>634.1</v>
      </c>
      <c r="N203" s="65">
        <v>626.2</v>
      </c>
      <c r="O203" s="65">
        <v>810.3</v>
      </c>
      <c r="P203" s="65">
        <v>848.7</v>
      </c>
      <c r="Q203" s="65">
        <v>929.5</v>
      </c>
      <c r="T203" s="64" t="s">
        <v>148</v>
      </c>
      <c r="U203" s="65">
        <v>616.9</v>
      </c>
      <c r="V203" s="65">
        <v>701.6</v>
      </c>
      <c r="W203" s="65">
        <v>634.1</v>
      </c>
      <c r="X203" s="65">
        <v>626.2</v>
      </c>
      <c r="Y203" s="65">
        <v>810.3</v>
      </c>
      <c r="Z203" s="65">
        <v>848.7</v>
      </c>
      <c r="AA203" s="65">
        <v>929.5</v>
      </c>
    </row>
    <row r="204" spans="10:27" ht="12.75">
      <c r="J204" s="64" t="s">
        <v>147</v>
      </c>
      <c r="K204" s="65">
        <v>3853.9</v>
      </c>
      <c r="L204" s="65">
        <v>7849.1</v>
      </c>
      <c r="M204" s="65">
        <v>7973.3</v>
      </c>
      <c r="N204" s="65">
        <v>9156.2</v>
      </c>
      <c r="O204" s="65">
        <v>11671.9</v>
      </c>
      <c r="P204" s="65">
        <v>5949.3</v>
      </c>
      <c r="Q204" s="65">
        <v>11305.1</v>
      </c>
      <c r="T204" s="64" t="s">
        <v>147</v>
      </c>
      <c r="U204" s="65">
        <v>3853.9</v>
      </c>
      <c r="V204" s="65">
        <v>7849.1</v>
      </c>
      <c r="W204" s="65">
        <v>7973.3</v>
      </c>
      <c r="X204" s="65">
        <v>9156.2</v>
      </c>
      <c r="Y204" s="65">
        <v>11671.9</v>
      </c>
      <c r="Z204" s="65">
        <v>5949.3</v>
      </c>
      <c r="AA204" s="65">
        <v>11305.1</v>
      </c>
    </row>
    <row r="205" spans="10:27" ht="12.75">
      <c r="J205" s="64" t="s">
        <v>146</v>
      </c>
      <c r="K205" s="65">
        <v>308.3</v>
      </c>
      <c r="L205" s="65">
        <v>319.9</v>
      </c>
      <c r="M205" s="65">
        <v>302.6</v>
      </c>
      <c r="N205" s="65">
        <v>311.1</v>
      </c>
      <c r="O205" s="63">
        <v>349</v>
      </c>
      <c r="P205" s="65">
        <v>277.4</v>
      </c>
      <c r="Q205" s="65">
        <v>226.6</v>
      </c>
      <c r="T205" s="64" t="s">
        <v>146</v>
      </c>
      <c r="U205" s="65">
        <v>308.3</v>
      </c>
      <c r="V205" s="65">
        <v>319.9</v>
      </c>
      <c r="W205" s="65">
        <v>302.6</v>
      </c>
      <c r="X205" s="65">
        <v>311.1</v>
      </c>
      <c r="Y205" s="63">
        <v>349</v>
      </c>
      <c r="Z205" s="65">
        <v>277.4</v>
      </c>
      <c r="AA205" s="65">
        <v>226.6</v>
      </c>
    </row>
    <row r="206" spans="10:27" ht="12.75">
      <c r="J206" s="64" t="s">
        <v>145</v>
      </c>
      <c r="K206" s="65">
        <v>623.9</v>
      </c>
      <c r="L206" s="65">
        <v>1260.6</v>
      </c>
      <c r="M206" s="65">
        <v>988.1</v>
      </c>
      <c r="N206" s="65">
        <v>921.3</v>
      </c>
      <c r="O206" s="65">
        <v>1444.4</v>
      </c>
      <c r="P206" s="65">
        <v>1170.4</v>
      </c>
      <c r="Q206" s="65">
        <v>1123.3</v>
      </c>
      <c r="T206" s="64" t="s">
        <v>145</v>
      </c>
      <c r="U206" s="65">
        <v>623.9</v>
      </c>
      <c r="V206" s="65">
        <v>1260.6</v>
      </c>
      <c r="W206" s="65">
        <v>988.1</v>
      </c>
      <c r="X206" s="65">
        <v>921.3</v>
      </c>
      <c r="Y206" s="65">
        <v>1444.4</v>
      </c>
      <c r="Z206" s="65">
        <v>1170.4</v>
      </c>
      <c r="AA206" s="65">
        <v>1123.3</v>
      </c>
    </row>
    <row r="207" spans="10:27" ht="12.75">
      <c r="J207" s="64" t="s">
        <v>144</v>
      </c>
      <c r="K207" s="63">
        <v>0</v>
      </c>
      <c r="L207" s="63">
        <v>0</v>
      </c>
      <c r="M207" s="63">
        <v>0</v>
      </c>
      <c r="N207" s="63">
        <v>0</v>
      </c>
      <c r="O207" s="63">
        <v>0</v>
      </c>
      <c r="P207" s="63">
        <v>0</v>
      </c>
      <c r="Q207" s="63">
        <v>0</v>
      </c>
      <c r="T207" s="64" t="s">
        <v>144</v>
      </c>
      <c r="U207" s="63">
        <v>0</v>
      </c>
      <c r="V207" s="63">
        <v>0</v>
      </c>
      <c r="W207" s="63">
        <v>0</v>
      </c>
      <c r="X207" s="63">
        <v>0</v>
      </c>
      <c r="Y207" s="63">
        <v>0</v>
      </c>
      <c r="Z207" s="63">
        <v>0</v>
      </c>
      <c r="AA207" s="63">
        <v>0</v>
      </c>
    </row>
    <row r="208" spans="10:27" ht="12.75">
      <c r="J208" s="64" t="s">
        <v>143</v>
      </c>
      <c r="K208" s="66" t="s">
        <v>140</v>
      </c>
      <c r="L208" s="66" t="s">
        <v>140</v>
      </c>
      <c r="M208" s="65">
        <v>8.3</v>
      </c>
      <c r="N208" s="65">
        <v>7.5</v>
      </c>
      <c r="O208" s="63">
        <v>16</v>
      </c>
      <c r="P208" s="65">
        <v>14.6</v>
      </c>
      <c r="Q208" s="65">
        <v>7.4</v>
      </c>
      <c r="T208" s="64" t="s">
        <v>143</v>
      </c>
      <c r="U208" s="66" t="s">
        <v>140</v>
      </c>
      <c r="V208" s="66" t="s">
        <v>140</v>
      </c>
      <c r="W208" s="65">
        <v>8.3</v>
      </c>
      <c r="X208" s="65">
        <v>7.5</v>
      </c>
      <c r="Y208" s="63">
        <v>16</v>
      </c>
      <c r="Z208" s="65">
        <v>14.6</v>
      </c>
      <c r="AA208" s="65">
        <v>7.4</v>
      </c>
    </row>
    <row r="209" spans="10:27" ht="12.75">
      <c r="J209" s="64" t="s">
        <v>142</v>
      </c>
      <c r="K209" s="63">
        <v>0</v>
      </c>
      <c r="L209" s="63">
        <v>0</v>
      </c>
      <c r="M209" s="63">
        <v>0</v>
      </c>
      <c r="N209" s="63">
        <v>0</v>
      </c>
      <c r="O209" s="63">
        <v>0</v>
      </c>
      <c r="P209" s="63">
        <v>0</v>
      </c>
      <c r="Q209" s="63">
        <v>0</v>
      </c>
      <c r="T209" s="64" t="s">
        <v>142</v>
      </c>
      <c r="U209" s="63">
        <v>0</v>
      </c>
      <c r="V209" s="63">
        <v>0</v>
      </c>
      <c r="W209" s="63">
        <v>0</v>
      </c>
      <c r="X209" s="63">
        <v>0</v>
      </c>
      <c r="Y209" s="63">
        <v>0</v>
      </c>
      <c r="Z209" s="63">
        <v>0</v>
      </c>
      <c r="AA209" s="63">
        <v>0</v>
      </c>
    </row>
    <row r="211" spans="10:20" ht="12.75">
      <c r="J211" s="62" t="s">
        <v>141</v>
      </c>
      <c r="T211" s="62" t="s">
        <v>141</v>
      </c>
    </row>
    <row r="212" spans="10:21" ht="12.75">
      <c r="J212" s="62" t="s">
        <v>140</v>
      </c>
      <c r="K212" s="62" t="s">
        <v>139</v>
      </c>
      <c r="T212" s="62" t="s">
        <v>140</v>
      </c>
      <c r="U212" s="62" t="s">
        <v>139</v>
      </c>
    </row>
    <row r="214" spans="10:21" ht="12.75">
      <c r="J214" s="62" t="s">
        <v>179</v>
      </c>
      <c r="K214" s="62" t="s">
        <v>107</v>
      </c>
      <c r="T214" s="62" t="s">
        <v>179</v>
      </c>
      <c r="U214" s="62" t="s">
        <v>107</v>
      </c>
    </row>
    <row r="215" spans="10:21" ht="12.75">
      <c r="J215" s="62" t="s">
        <v>178</v>
      </c>
      <c r="K215" s="62" t="s">
        <v>177</v>
      </c>
      <c r="T215" s="62" t="s">
        <v>178</v>
      </c>
      <c r="U215" s="62" t="s">
        <v>177</v>
      </c>
    </row>
    <row r="217" spans="10:27" ht="12.75">
      <c r="J217" s="64" t="s">
        <v>176</v>
      </c>
      <c r="K217" s="64" t="s">
        <v>175</v>
      </c>
      <c r="L217" s="64" t="s">
        <v>100</v>
      </c>
      <c r="M217" s="64" t="s">
        <v>101</v>
      </c>
      <c r="N217" s="64" t="s">
        <v>174</v>
      </c>
      <c r="O217" s="64" t="s">
        <v>173</v>
      </c>
      <c r="P217" s="64" t="s">
        <v>172</v>
      </c>
      <c r="Q217" s="64" t="s">
        <v>171</v>
      </c>
      <c r="T217" s="64" t="s">
        <v>176</v>
      </c>
      <c r="U217" s="64" t="s">
        <v>175</v>
      </c>
      <c r="V217" s="64" t="s">
        <v>100</v>
      </c>
      <c r="W217" s="64" t="s">
        <v>101</v>
      </c>
      <c r="X217" s="64" t="s">
        <v>174</v>
      </c>
      <c r="Y217" s="64" t="s">
        <v>173</v>
      </c>
      <c r="Z217" s="64" t="s">
        <v>172</v>
      </c>
      <c r="AA217" s="64" t="s">
        <v>171</v>
      </c>
    </row>
    <row r="218" spans="10:27" ht="12.75">
      <c r="J218" s="64" t="s">
        <v>170</v>
      </c>
      <c r="K218" s="66" t="s">
        <v>140</v>
      </c>
      <c r="L218" s="66" t="s">
        <v>140</v>
      </c>
      <c r="M218" s="66" t="s">
        <v>140</v>
      </c>
      <c r="N218" s="66" t="s">
        <v>140</v>
      </c>
      <c r="O218" s="66" t="s">
        <v>140</v>
      </c>
      <c r="P218" s="66" t="s">
        <v>140</v>
      </c>
      <c r="Q218" s="66" t="s">
        <v>140</v>
      </c>
      <c r="T218" s="64" t="s">
        <v>170</v>
      </c>
      <c r="U218" s="65">
        <f aca="true" t="shared" si="2" ref="U218:AA218">SUM(U219:U246)</f>
        <v>9634.7</v>
      </c>
      <c r="V218" s="65">
        <f t="shared" si="2"/>
        <v>11039</v>
      </c>
      <c r="W218" s="65">
        <f t="shared" si="2"/>
        <v>12066.3</v>
      </c>
      <c r="X218" s="65">
        <f t="shared" si="2"/>
        <v>10756.4</v>
      </c>
      <c r="Y218" s="65">
        <f t="shared" si="2"/>
        <v>10144</v>
      </c>
      <c r="Z218" s="65">
        <f t="shared" si="2"/>
        <v>10105</v>
      </c>
      <c r="AA218" s="65">
        <f t="shared" si="2"/>
        <v>11454.2</v>
      </c>
    </row>
    <row r="219" spans="10:27" ht="12.75">
      <c r="J219" s="64" t="s">
        <v>169</v>
      </c>
      <c r="K219" s="65">
        <v>37.7</v>
      </c>
      <c r="L219" s="65">
        <v>40.8</v>
      </c>
      <c r="M219" s="65">
        <v>45.1</v>
      </c>
      <c r="N219" s="65">
        <v>43.8</v>
      </c>
      <c r="O219" s="65">
        <v>29.5</v>
      </c>
      <c r="P219" s="65">
        <v>41.6</v>
      </c>
      <c r="Q219" s="65">
        <v>43.1</v>
      </c>
      <c r="T219" s="64" t="s">
        <v>169</v>
      </c>
      <c r="U219" s="65">
        <v>37.7</v>
      </c>
      <c r="V219" s="65">
        <v>40.8</v>
      </c>
      <c r="W219" s="65">
        <v>45.1</v>
      </c>
      <c r="X219" s="65">
        <v>43.8</v>
      </c>
      <c r="Y219" s="65">
        <v>29.5</v>
      </c>
      <c r="Z219" s="65">
        <v>41.6</v>
      </c>
      <c r="AA219" s="65">
        <v>43.1</v>
      </c>
    </row>
    <row r="220" spans="10:27" ht="12.75">
      <c r="J220" s="64" t="s">
        <v>168</v>
      </c>
      <c r="K220" s="65">
        <v>12.7</v>
      </c>
      <c r="L220" s="65">
        <v>20.5</v>
      </c>
      <c r="M220" s="65">
        <v>17.2</v>
      </c>
      <c r="N220" s="65">
        <v>29.4</v>
      </c>
      <c r="O220" s="65">
        <v>26.5</v>
      </c>
      <c r="P220" s="65">
        <v>26.5</v>
      </c>
      <c r="Q220" s="65">
        <v>38.7</v>
      </c>
      <c r="T220" s="64" t="s">
        <v>168</v>
      </c>
      <c r="U220" s="65">
        <v>12.7</v>
      </c>
      <c r="V220" s="65">
        <v>20.5</v>
      </c>
      <c r="W220" s="65">
        <v>17.2</v>
      </c>
      <c r="X220" s="65">
        <v>29.4</v>
      </c>
      <c r="Y220" s="65">
        <v>26.5</v>
      </c>
      <c r="Z220" s="65">
        <v>26.5</v>
      </c>
      <c r="AA220" s="65">
        <v>38.7</v>
      </c>
    </row>
    <row r="221" spans="10:27" ht="12.75">
      <c r="J221" s="64" t="s">
        <v>167</v>
      </c>
      <c r="K221" s="65">
        <v>205.5</v>
      </c>
      <c r="L221" s="63">
        <v>261</v>
      </c>
      <c r="M221" s="65">
        <v>222.7</v>
      </c>
      <c r="N221" s="65">
        <v>171.2</v>
      </c>
      <c r="O221" s="65">
        <v>196.9</v>
      </c>
      <c r="P221" s="65">
        <v>190.4</v>
      </c>
      <c r="Q221" s="65">
        <v>214.2</v>
      </c>
      <c r="T221" s="64" t="s">
        <v>167</v>
      </c>
      <c r="U221" s="65">
        <v>205.5</v>
      </c>
      <c r="V221" s="63">
        <v>261</v>
      </c>
      <c r="W221" s="65">
        <v>222.7</v>
      </c>
      <c r="X221" s="65">
        <v>171.2</v>
      </c>
      <c r="Y221" s="65">
        <v>196.9</v>
      </c>
      <c r="Z221" s="65">
        <v>190.4</v>
      </c>
      <c r="AA221" s="65">
        <v>214.2</v>
      </c>
    </row>
    <row r="222" spans="10:27" ht="12.75">
      <c r="J222" s="64" t="s">
        <v>166</v>
      </c>
      <c r="K222" s="65">
        <v>149.9</v>
      </c>
      <c r="L222" s="65">
        <v>185.3</v>
      </c>
      <c r="M222" s="65">
        <v>229.3</v>
      </c>
      <c r="N222" s="65">
        <v>177.4</v>
      </c>
      <c r="O222" s="63">
        <v>138</v>
      </c>
      <c r="P222" s="65">
        <v>114.6</v>
      </c>
      <c r="Q222" s="65">
        <v>74.4</v>
      </c>
      <c r="T222" s="64" t="s">
        <v>166</v>
      </c>
      <c r="U222" s="65">
        <v>149.9</v>
      </c>
      <c r="V222" s="65">
        <v>185.3</v>
      </c>
      <c r="W222" s="65">
        <v>229.3</v>
      </c>
      <c r="X222" s="65">
        <v>177.4</v>
      </c>
      <c r="Y222" s="63">
        <v>138</v>
      </c>
      <c r="Z222" s="65">
        <v>114.6</v>
      </c>
      <c r="AA222" s="65">
        <v>74.4</v>
      </c>
    </row>
    <row r="223" spans="10:27" ht="12.75">
      <c r="J223" s="64" t="s">
        <v>165</v>
      </c>
      <c r="K223" s="65">
        <v>2061.5</v>
      </c>
      <c r="L223" s="65">
        <v>2381.5</v>
      </c>
      <c r="M223" s="65">
        <v>2514.4</v>
      </c>
      <c r="N223" s="63">
        <v>2157</v>
      </c>
      <c r="O223" s="65">
        <v>2004.3</v>
      </c>
      <c r="P223" s="65">
        <v>2294.8</v>
      </c>
      <c r="Q223" s="63">
        <v>2609</v>
      </c>
      <c r="T223" s="64" t="s">
        <v>165</v>
      </c>
      <c r="U223" s="65">
        <v>2061.5</v>
      </c>
      <c r="V223" s="65">
        <v>2381.5</v>
      </c>
      <c r="W223" s="65">
        <v>2514.4</v>
      </c>
      <c r="X223" s="63">
        <v>2157</v>
      </c>
      <c r="Y223" s="65">
        <v>2004.3</v>
      </c>
      <c r="Z223" s="65">
        <v>2294.8</v>
      </c>
      <c r="AA223" s="63">
        <v>2609</v>
      </c>
    </row>
    <row r="224" spans="10:27" ht="12.75">
      <c r="J224" s="64" t="s">
        <v>164</v>
      </c>
      <c r="K224" s="65">
        <v>15.4</v>
      </c>
      <c r="L224" s="65">
        <v>21.8</v>
      </c>
      <c r="M224" s="65">
        <v>22.6</v>
      </c>
      <c r="N224" s="63">
        <v>9</v>
      </c>
      <c r="O224" s="65">
        <v>13.6</v>
      </c>
      <c r="P224" s="65">
        <v>24.8</v>
      </c>
      <c r="Q224" s="65">
        <v>8.8</v>
      </c>
      <c r="T224" s="64" t="s">
        <v>164</v>
      </c>
      <c r="U224" s="65">
        <v>15.4</v>
      </c>
      <c r="V224" s="65">
        <v>21.8</v>
      </c>
      <c r="W224" s="65">
        <v>22.6</v>
      </c>
      <c r="X224" s="63">
        <v>9</v>
      </c>
      <c r="Y224" s="65">
        <v>13.6</v>
      </c>
      <c r="Z224" s="65">
        <v>24.8</v>
      </c>
      <c r="AA224" s="65">
        <v>8.8</v>
      </c>
    </row>
    <row r="225" spans="10:27" ht="12.75">
      <c r="J225" s="64" t="s">
        <v>163</v>
      </c>
      <c r="K225" s="66" t="s">
        <v>140</v>
      </c>
      <c r="L225" s="63">
        <v>0</v>
      </c>
      <c r="M225" s="63">
        <v>0</v>
      </c>
      <c r="N225" s="63">
        <v>0</v>
      </c>
      <c r="O225" s="63">
        <v>0</v>
      </c>
      <c r="P225" s="66" t="s">
        <v>140</v>
      </c>
      <c r="Q225" s="66" t="s">
        <v>140</v>
      </c>
      <c r="T225" s="64" t="s">
        <v>163</v>
      </c>
      <c r="U225" s="66" t="s">
        <v>140</v>
      </c>
      <c r="V225" s="63">
        <v>0</v>
      </c>
      <c r="W225" s="63">
        <v>0</v>
      </c>
      <c r="X225" s="63">
        <v>0</v>
      </c>
      <c r="Y225" s="63">
        <v>0</v>
      </c>
      <c r="Z225" s="66" t="s">
        <v>140</v>
      </c>
      <c r="AA225" s="66" t="s">
        <v>140</v>
      </c>
    </row>
    <row r="226" spans="10:27" ht="12.75">
      <c r="J226" s="64" t="s">
        <v>162</v>
      </c>
      <c r="K226" s="66" t="s">
        <v>140</v>
      </c>
      <c r="L226" s="66" t="s">
        <v>140</v>
      </c>
      <c r="M226" s="63">
        <v>0</v>
      </c>
      <c r="N226" s="65">
        <v>9.6</v>
      </c>
      <c r="O226" s="65">
        <v>11.9</v>
      </c>
      <c r="P226" s="65">
        <v>12.1</v>
      </c>
      <c r="Q226" s="65">
        <v>8.7</v>
      </c>
      <c r="T226" s="64" t="s">
        <v>162</v>
      </c>
      <c r="U226" s="66" t="s">
        <v>140</v>
      </c>
      <c r="V226" s="66" t="s">
        <v>140</v>
      </c>
      <c r="W226" s="63">
        <v>0</v>
      </c>
      <c r="X226" s="65">
        <v>9.6</v>
      </c>
      <c r="Y226" s="65">
        <v>11.9</v>
      </c>
      <c r="Z226" s="65">
        <v>12.1</v>
      </c>
      <c r="AA226" s="65">
        <v>8.7</v>
      </c>
    </row>
    <row r="227" spans="10:27" ht="12.75">
      <c r="J227" s="64" t="s">
        <v>161</v>
      </c>
      <c r="K227" s="65">
        <v>133.8</v>
      </c>
      <c r="L227" s="65">
        <v>136.2</v>
      </c>
      <c r="M227" s="65">
        <v>138.3</v>
      </c>
      <c r="N227" s="63">
        <v>145</v>
      </c>
      <c r="O227" s="65">
        <v>207.2</v>
      </c>
      <c r="P227" s="65">
        <v>217.3</v>
      </c>
      <c r="Q227" s="65">
        <v>394.8</v>
      </c>
      <c r="T227" s="64" t="s">
        <v>161</v>
      </c>
      <c r="U227" s="65">
        <v>133.8</v>
      </c>
      <c r="V227" s="65">
        <v>136.2</v>
      </c>
      <c r="W227" s="65">
        <v>138.3</v>
      </c>
      <c r="X227" s="63">
        <v>145</v>
      </c>
      <c r="Y227" s="65">
        <v>207.2</v>
      </c>
      <c r="Z227" s="65">
        <v>217.3</v>
      </c>
      <c r="AA227" s="65">
        <v>394.8</v>
      </c>
    </row>
    <row r="228" spans="10:27" ht="12.75">
      <c r="J228" s="64" t="s">
        <v>160</v>
      </c>
      <c r="K228" s="63">
        <v>1476</v>
      </c>
      <c r="L228" s="63">
        <v>1821</v>
      </c>
      <c r="M228" s="65">
        <v>2015.5</v>
      </c>
      <c r="N228" s="65">
        <v>2060.7</v>
      </c>
      <c r="O228" s="65">
        <v>1987.4</v>
      </c>
      <c r="P228" s="65">
        <v>2301.3</v>
      </c>
      <c r="Q228" s="63">
        <v>2032</v>
      </c>
      <c r="T228" s="64" t="s">
        <v>160</v>
      </c>
      <c r="U228" s="63">
        <v>1476</v>
      </c>
      <c r="V228" s="63">
        <v>1821</v>
      </c>
      <c r="W228" s="65">
        <v>2015.5</v>
      </c>
      <c r="X228" s="65">
        <v>2060.7</v>
      </c>
      <c r="Y228" s="65">
        <v>1987.4</v>
      </c>
      <c r="Z228" s="65">
        <v>2301.3</v>
      </c>
      <c r="AA228" s="63">
        <v>2032</v>
      </c>
    </row>
    <row r="229" spans="10:27" ht="12.75">
      <c r="J229" s="64" t="s">
        <v>159</v>
      </c>
      <c r="K229" s="65">
        <v>9.5</v>
      </c>
      <c r="L229" s="65">
        <v>12.5</v>
      </c>
      <c r="M229" s="65">
        <v>12.6</v>
      </c>
      <c r="N229" s="65">
        <v>33.6</v>
      </c>
      <c r="O229" s="65">
        <v>35.1</v>
      </c>
      <c r="P229" s="65">
        <v>54.4</v>
      </c>
      <c r="Q229" s="65">
        <v>47.9</v>
      </c>
      <c r="T229" s="64" t="s">
        <v>159</v>
      </c>
      <c r="U229" s="65">
        <v>9.5</v>
      </c>
      <c r="V229" s="65">
        <v>12.5</v>
      </c>
      <c r="W229" s="65">
        <v>12.6</v>
      </c>
      <c r="X229" s="65">
        <v>33.6</v>
      </c>
      <c r="Y229" s="65">
        <v>35.1</v>
      </c>
      <c r="Z229" s="65">
        <v>54.4</v>
      </c>
      <c r="AA229" s="65">
        <v>47.9</v>
      </c>
    </row>
    <row r="230" spans="10:27" ht="12.75">
      <c r="J230" s="64" t="s">
        <v>158</v>
      </c>
      <c r="K230" s="63">
        <v>0</v>
      </c>
      <c r="L230" s="63">
        <v>0</v>
      </c>
      <c r="M230" s="66" t="s">
        <v>140</v>
      </c>
      <c r="N230" s="66" t="s">
        <v>140</v>
      </c>
      <c r="O230" s="66" t="s">
        <v>140</v>
      </c>
      <c r="P230" s="66" t="s">
        <v>140</v>
      </c>
      <c r="Q230" s="66" t="s">
        <v>140</v>
      </c>
      <c r="T230" s="64" t="s">
        <v>158</v>
      </c>
      <c r="U230" s="63">
        <v>0</v>
      </c>
      <c r="V230" s="63">
        <v>0</v>
      </c>
      <c r="W230" s="66" t="s">
        <v>140</v>
      </c>
      <c r="X230" s="66" t="s">
        <v>140</v>
      </c>
      <c r="Y230" s="66" t="s">
        <v>140</v>
      </c>
      <c r="Z230" s="66" t="s">
        <v>140</v>
      </c>
      <c r="AA230" s="66" t="s">
        <v>140</v>
      </c>
    </row>
    <row r="231" spans="10:27" ht="12.75">
      <c r="J231" s="64" t="s">
        <v>157</v>
      </c>
      <c r="K231" s="66" t="s">
        <v>140</v>
      </c>
      <c r="L231" s="63">
        <v>0</v>
      </c>
      <c r="M231" s="66" t="s">
        <v>140</v>
      </c>
      <c r="N231" s="63">
        <v>0</v>
      </c>
      <c r="O231" s="63">
        <v>0</v>
      </c>
      <c r="P231" s="66" t="s">
        <v>140</v>
      </c>
      <c r="Q231" s="66" t="s">
        <v>140</v>
      </c>
      <c r="T231" s="64" t="s">
        <v>157</v>
      </c>
      <c r="U231" s="66" t="s">
        <v>140</v>
      </c>
      <c r="V231" s="63">
        <v>0</v>
      </c>
      <c r="W231" s="66" t="s">
        <v>140</v>
      </c>
      <c r="X231" s="63">
        <v>0</v>
      </c>
      <c r="Y231" s="63">
        <v>0</v>
      </c>
      <c r="Z231" s="66" t="s">
        <v>140</v>
      </c>
      <c r="AA231" s="66" t="s">
        <v>140</v>
      </c>
    </row>
    <row r="232" spans="10:27" ht="12.75">
      <c r="J232" s="64" t="s">
        <v>156</v>
      </c>
      <c r="K232" s="65">
        <v>37.9</v>
      </c>
      <c r="L232" s="65">
        <v>35.2</v>
      </c>
      <c r="M232" s="65">
        <v>33.3</v>
      </c>
      <c r="N232" s="65">
        <v>26.4</v>
      </c>
      <c r="O232" s="65">
        <v>21.4</v>
      </c>
      <c r="P232" s="65">
        <v>48.8</v>
      </c>
      <c r="Q232" s="65">
        <v>36.6</v>
      </c>
      <c r="T232" s="64" t="s">
        <v>156</v>
      </c>
      <c r="U232" s="65">
        <v>37.9</v>
      </c>
      <c r="V232" s="65">
        <v>35.2</v>
      </c>
      <c r="W232" s="65">
        <v>33.3</v>
      </c>
      <c r="X232" s="65">
        <v>26.4</v>
      </c>
      <c r="Y232" s="65">
        <v>21.4</v>
      </c>
      <c r="Z232" s="65">
        <v>48.8</v>
      </c>
      <c r="AA232" s="65">
        <v>36.6</v>
      </c>
    </row>
    <row r="233" spans="10:27" ht="12.75">
      <c r="J233" s="64" t="s">
        <v>155</v>
      </c>
      <c r="K233" s="65">
        <v>227.6</v>
      </c>
      <c r="L233" s="63">
        <v>311</v>
      </c>
      <c r="M233" s="63">
        <v>426</v>
      </c>
      <c r="N233" s="65">
        <v>258.4</v>
      </c>
      <c r="O233" s="63">
        <v>237</v>
      </c>
      <c r="P233" s="65">
        <v>434.8</v>
      </c>
      <c r="Q233" s="65">
        <v>453.5</v>
      </c>
      <c r="T233" s="64" t="s">
        <v>155</v>
      </c>
      <c r="U233" s="65">
        <v>227.6</v>
      </c>
      <c r="V233" s="63">
        <v>311</v>
      </c>
      <c r="W233" s="63">
        <v>426</v>
      </c>
      <c r="X233" s="65">
        <v>258.4</v>
      </c>
      <c r="Y233" s="63">
        <v>237</v>
      </c>
      <c r="Z233" s="65">
        <v>434.8</v>
      </c>
      <c r="AA233" s="65">
        <v>453.5</v>
      </c>
    </row>
    <row r="234" spans="10:27" ht="12.75">
      <c r="J234" s="64" t="s">
        <v>154</v>
      </c>
      <c r="K234" s="65">
        <v>17.7</v>
      </c>
      <c r="L234" s="65">
        <v>21.5</v>
      </c>
      <c r="M234" s="65">
        <v>25.4</v>
      </c>
      <c r="N234" s="65">
        <v>25.5</v>
      </c>
      <c r="O234" s="65">
        <v>22.3</v>
      </c>
      <c r="P234" s="65">
        <v>23.4</v>
      </c>
      <c r="Q234" s="65">
        <v>25.7</v>
      </c>
      <c r="T234" s="64" t="s">
        <v>154</v>
      </c>
      <c r="U234" s="65">
        <v>17.7</v>
      </c>
      <c r="V234" s="65">
        <v>21.5</v>
      </c>
      <c r="W234" s="65">
        <v>25.4</v>
      </c>
      <c r="X234" s="65">
        <v>25.5</v>
      </c>
      <c r="Y234" s="65">
        <v>22.3</v>
      </c>
      <c r="Z234" s="65">
        <v>23.4</v>
      </c>
      <c r="AA234" s="65">
        <v>25.7</v>
      </c>
    </row>
    <row r="235" spans="10:27" ht="12.75">
      <c r="J235" s="64" t="s">
        <v>153</v>
      </c>
      <c r="K235" s="65">
        <v>380.2</v>
      </c>
      <c r="L235" s="65">
        <v>503.4</v>
      </c>
      <c r="M235" s="65">
        <v>360.7</v>
      </c>
      <c r="N235" s="65">
        <v>366.8</v>
      </c>
      <c r="O235" s="65">
        <v>345.7</v>
      </c>
      <c r="P235" s="65">
        <v>345.1</v>
      </c>
      <c r="Q235" s="63">
        <v>459</v>
      </c>
      <c r="T235" s="64" t="s">
        <v>153</v>
      </c>
      <c r="U235" s="65">
        <v>380.2</v>
      </c>
      <c r="V235" s="65">
        <v>503.4</v>
      </c>
      <c r="W235" s="65">
        <v>360.7</v>
      </c>
      <c r="X235" s="65">
        <v>366.8</v>
      </c>
      <c r="Y235" s="65">
        <v>345.7</v>
      </c>
      <c r="Z235" s="65">
        <v>345.1</v>
      </c>
      <c r="AA235" s="63">
        <v>459</v>
      </c>
    </row>
    <row r="236" spans="10:27" ht="12.75">
      <c r="J236" s="64" t="s">
        <v>152</v>
      </c>
      <c r="K236" s="66" t="s">
        <v>140</v>
      </c>
      <c r="L236" s="66" t="s">
        <v>140</v>
      </c>
      <c r="M236" s="66" t="s">
        <v>140</v>
      </c>
      <c r="N236" s="66" t="s">
        <v>140</v>
      </c>
      <c r="O236" s="66" t="s">
        <v>140</v>
      </c>
      <c r="P236" s="66" t="s">
        <v>140</v>
      </c>
      <c r="Q236" s="66" t="s">
        <v>140</v>
      </c>
      <c r="T236" s="64" t="s">
        <v>152</v>
      </c>
      <c r="U236" s="66" t="s">
        <v>140</v>
      </c>
      <c r="V236" s="66" t="s">
        <v>140</v>
      </c>
      <c r="W236" s="66" t="s">
        <v>140</v>
      </c>
      <c r="X236" s="66" t="s">
        <v>140</v>
      </c>
      <c r="Y236" s="66" t="s">
        <v>140</v>
      </c>
      <c r="Z236" s="66" t="s">
        <v>140</v>
      </c>
      <c r="AA236" s="66" t="s">
        <v>140</v>
      </c>
    </row>
    <row r="237" spans="10:27" ht="12.75">
      <c r="J237" s="64" t="s">
        <v>151</v>
      </c>
      <c r="K237" s="65">
        <v>17.2</v>
      </c>
      <c r="L237" s="65">
        <v>19.1</v>
      </c>
      <c r="M237" s="63">
        <v>17</v>
      </c>
      <c r="N237" s="65">
        <v>14.2</v>
      </c>
      <c r="O237" s="63">
        <v>10</v>
      </c>
      <c r="P237" s="63">
        <v>12</v>
      </c>
      <c r="Q237" s="63">
        <v>10</v>
      </c>
      <c r="T237" s="64" t="s">
        <v>151</v>
      </c>
      <c r="U237" s="65">
        <v>17.2</v>
      </c>
      <c r="V237" s="65">
        <v>19.1</v>
      </c>
      <c r="W237" s="63">
        <v>17</v>
      </c>
      <c r="X237" s="65">
        <v>14.2</v>
      </c>
      <c r="Y237" s="63">
        <v>10</v>
      </c>
      <c r="Z237" s="63">
        <v>12</v>
      </c>
      <c r="AA237" s="63">
        <v>10</v>
      </c>
    </row>
    <row r="238" spans="10:27" ht="12.75">
      <c r="J238" s="64" t="s">
        <v>150</v>
      </c>
      <c r="K238" s="63">
        <v>209</v>
      </c>
      <c r="L238" s="65">
        <v>250.7</v>
      </c>
      <c r="M238" s="65">
        <v>254.5</v>
      </c>
      <c r="N238" s="65">
        <v>230.5</v>
      </c>
      <c r="O238" s="65">
        <v>228.1</v>
      </c>
      <c r="P238" s="65">
        <v>220.1</v>
      </c>
      <c r="Q238" s="65">
        <v>224.1</v>
      </c>
      <c r="T238" s="64" t="s">
        <v>150</v>
      </c>
      <c r="U238" s="63">
        <v>209</v>
      </c>
      <c r="V238" s="65">
        <v>250.7</v>
      </c>
      <c r="W238" s="65">
        <v>254.5</v>
      </c>
      <c r="X238" s="65">
        <v>230.5</v>
      </c>
      <c r="Y238" s="65">
        <v>228.1</v>
      </c>
      <c r="Z238" s="65">
        <v>220.1</v>
      </c>
      <c r="AA238" s="65">
        <v>224.1</v>
      </c>
    </row>
    <row r="239" spans="10:27" ht="12.75">
      <c r="J239" s="64" t="s">
        <v>149</v>
      </c>
      <c r="K239" s="65">
        <v>4147.1</v>
      </c>
      <c r="L239" s="65">
        <v>4459.6</v>
      </c>
      <c r="M239" s="63">
        <v>5234</v>
      </c>
      <c r="N239" s="65">
        <v>4575.8</v>
      </c>
      <c r="O239" s="65">
        <v>4235.3</v>
      </c>
      <c r="P239" s="65">
        <v>3349.2</v>
      </c>
      <c r="Q239" s="63">
        <v>4273</v>
      </c>
      <c r="T239" s="64" t="s">
        <v>149</v>
      </c>
      <c r="U239" s="65">
        <v>4147.1</v>
      </c>
      <c r="V239" s="65">
        <v>4459.6</v>
      </c>
      <c r="W239" s="63">
        <v>5234</v>
      </c>
      <c r="X239" s="65">
        <v>4575.8</v>
      </c>
      <c r="Y239" s="65">
        <v>4235.3</v>
      </c>
      <c r="Z239" s="65">
        <v>3349.2</v>
      </c>
      <c r="AA239" s="63">
        <v>4273</v>
      </c>
    </row>
    <row r="240" spans="10:27" ht="12.75">
      <c r="J240" s="64" t="s">
        <v>148</v>
      </c>
      <c r="K240" s="65">
        <v>25.2</v>
      </c>
      <c r="L240" s="65">
        <v>41.5</v>
      </c>
      <c r="M240" s="65">
        <v>35.3</v>
      </c>
      <c r="N240" s="65">
        <v>25.9</v>
      </c>
      <c r="O240" s="65">
        <v>23.5</v>
      </c>
      <c r="P240" s="63">
        <v>17</v>
      </c>
      <c r="Q240" s="65">
        <v>46.9</v>
      </c>
      <c r="T240" s="64" t="s">
        <v>148</v>
      </c>
      <c r="U240" s="65">
        <v>25.2</v>
      </c>
      <c r="V240" s="65">
        <v>41.5</v>
      </c>
      <c r="W240" s="65">
        <v>35.3</v>
      </c>
      <c r="X240" s="65">
        <v>25.9</v>
      </c>
      <c r="Y240" s="65">
        <v>23.5</v>
      </c>
      <c r="Z240" s="63">
        <v>17</v>
      </c>
      <c r="AA240" s="65">
        <v>46.9</v>
      </c>
    </row>
    <row r="241" spans="10:27" ht="12.75">
      <c r="J241" s="64" t="s">
        <v>147</v>
      </c>
      <c r="K241" s="65">
        <v>81.8</v>
      </c>
      <c r="L241" s="65">
        <v>100.8</v>
      </c>
      <c r="M241" s="65">
        <v>97.3</v>
      </c>
      <c r="N241" s="65">
        <v>128.6</v>
      </c>
      <c r="O241" s="65">
        <v>154.9</v>
      </c>
      <c r="P241" s="65">
        <v>137.9</v>
      </c>
      <c r="Q241" s="63">
        <v>245</v>
      </c>
      <c r="T241" s="64" t="s">
        <v>147</v>
      </c>
      <c r="U241" s="65">
        <v>81.8</v>
      </c>
      <c r="V241" s="65">
        <v>100.8</v>
      </c>
      <c r="W241" s="65">
        <v>97.3</v>
      </c>
      <c r="X241" s="65">
        <v>128.6</v>
      </c>
      <c r="Y241" s="65">
        <v>154.9</v>
      </c>
      <c r="Z241" s="65">
        <v>137.9</v>
      </c>
      <c r="AA241" s="63">
        <v>245</v>
      </c>
    </row>
    <row r="242" spans="10:27" ht="12.75">
      <c r="J242" s="64" t="s">
        <v>146</v>
      </c>
      <c r="K242" s="63">
        <v>12</v>
      </c>
      <c r="L242" s="65">
        <v>13.3</v>
      </c>
      <c r="M242" s="65">
        <v>13.5</v>
      </c>
      <c r="N242" s="65">
        <v>14.1</v>
      </c>
      <c r="O242" s="65">
        <v>14.8</v>
      </c>
      <c r="P242" s="65">
        <v>15.9</v>
      </c>
      <c r="Q242" s="65">
        <v>12.6</v>
      </c>
      <c r="T242" s="64" t="s">
        <v>146</v>
      </c>
      <c r="U242" s="63">
        <v>12</v>
      </c>
      <c r="V242" s="65">
        <v>13.3</v>
      </c>
      <c r="W242" s="65">
        <v>13.5</v>
      </c>
      <c r="X242" s="65">
        <v>14.1</v>
      </c>
      <c r="Y242" s="65">
        <v>14.8</v>
      </c>
      <c r="Z242" s="65">
        <v>15.9</v>
      </c>
      <c r="AA242" s="65">
        <v>12.6</v>
      </c>
    </row>
    <row r="243" spans="10:27" ht="12.75">
      <c r="J243" s="64" t="s">
        <v>145</v>
      </c>
      <c r="K243" s="65">
        <v>35.9</v>
      </c>
      <c r="L243" s="65">
        <v>47.2</v>
      </c>
      <c r="M243" s="65">
        <v>33.9</v>
      </c>
      <c r="N243" s="65">
        <v>24.8</v>
      </c>
      <c r="O243" s="65">
        <v>33.4</v>
      </c>
      <c r="P243" s="65">
        <v>33.6</v>
      </c>
      <c r="Q243" s="65">
        <v>39.5</v>
      </c>
      <c r="T243" s="64" t="s">
        <v>145</v>
      </c>
      <c r="U243" s="65">
        <v>35.9</v>
      </c>
      <c r="V243" s="65">
        <v>47.2</v>
      </c>
      <c r="W243" s="65">
        <v>33.9</v>
      </c>
      <c r="X243" s="65">
        <v>24.8</v>
      </c>
      <c r="Y243" s="65">
        <v>33.4</v>
      </c>
      <c r="Z243" s="65">
        <v>33.6</v>
      </c>
      <c r="AA243" s="65">
        <v>39.5</v>
      </c>
    </row>
    <row r="244" spans="10:27" ht="12.75">
      <c r="J244" s="64" t="s">
        <v>144</v>
      </c>
      <c r="K244" s="63">
        <v>0</v>
      </c>
      <c r="L244" s="63">
        <v>0</v>
      </c>
      <c r="M244" s="63">
        <v>0</v>
      </c>
      <c r="N244" s="63">
        <v>0</v>
      </c>
      <c r="O244" s="63">
        <v>0</v>
      </c>
      <c r="P244" s="63">
        <v>0</v>
      </c>
      <c r="Q244" s="63">
        <v>0</v>
      </c>
      <c r="T244" s="64" t="s">
        <v>144</v>
      </c>
      <c r="U244" s="63">
        <v>0</v>
      </c>
      <c r="V244" s="63">
        <v>0</v>
      </c>
      <c r="W244" s="63">
        <v>0</v>
      </c>
      <c r="X244" s="63">
        <v>0</v>
      </c>
      <c r="Y244" s="63">
        <v>0</v>
      </c>
      <c r="Z244" s="63">
        <v>0</v>
      </c>
      <c r="AA244" s="63">
        <v>0</v>
      </c>
    </row>
    <row r="245" spans="10:27" ht="12.75">
      <c r="J245" s="64" t="s">
        <v>143</v>
      </c>
      <c r="K245" s="65">
        <v>276.1</v>
      </c>
      <c r="L245" s="65">
        <v>274.1</v>
      </c>
      <c r="M245" s="65">
        <v>252.7</v>
      </c>
      <c r="N245" s="65">
        <v>158.7</v>
      </c>
      <c r="O245" s="65">
        <v>107.2</v>
      </c>
      <c r="P245" s="65">
        <v>140.4</v>
      </c>
      <c r="Q245" s="65">
        <v>111.7</v>
      </c>
      <c r="T245" s="64" t="s">
        <v>143</v>
      </c>
      <c r="U245" s="65">
        <v>276.1</v>
      </c>
      <c r="V245" s="65">
        <v>274.1</v>
      </c>
      <c r="W245" s="65">
        <v>252.7</v>
      </c>
      <c r="X245" s="65">
        <v>158.7</v>
      </c>
      <c r="Y245" s="65">
        <v>107.2</v>
      </c>
      <c r="Z245" s="65">
        <v>140.4</v>
      </c>
      <c r="AA245" s="65">
        <v>111.7</v>
      </c>
    </row>
    <row r="246" spans="10:27" ht="12.75">
      <c r="J246" s="64" t="s">
        <v>142</v>
      </c>
      <c r="K246" s="63">
        <v>65</v>
      </c>
      <c r="L246" s="63">
        <v>81</v>
      </c>
      <c r="M246" s="63">
        <v>65</v>
      </c>
      <c r="N246" s="63">
        <v>70</v>
      </c>
      <c r="O246" s="63">
        <v>60</v>
      </c>
      <c r="P246" s="63">
        <v>49</v>
      </c>
      <c r="Q246" s="63">
        <v>45</v>
      </c>
      <c r="T246" s="64" t="s">
        <v>142</v>
      </c>
      <c r="U246" s="63">
        <v>65</v>
      </c>
      <c r="V246" s="63">
        <v>81</v>
      </c>
      <c r="W246" s="63">
        <v>65</v>
      </c>
      <c r="X246" s="63">
        <v>70</v>
      </c>
      <c r="Y246" s="63">
        <v>60</v>
      </c>
      <c r="Z246" s="63">
        <v>49</v>
      </c>
      <c r="AA246" s="63">
        <v>45</v>
      </c>
    </row>
    <row r="247" spans="11:17" ht="12.75">
      <c r="K247" s="85">
        <f>SUM(K219:K246)</f>
        <v>9634.7</v>
      </c>
      <c r="L247" s="85">
        <f aca="true" t="shared" si="3" ref="L247:Q247">SUM(L219:L246)</f>
        <v>11039</v>
      </c>
      <c r="M247" s="85">
        <f t="shared" si="3"/>
        <v>12066.3</v>
      </c>
      <c r="N247" s="85">
        <f t="shared" si="3"/>
        <v>10756.4</v>
      </c>
      <c r="O247" s="85">
        <f t="shared" si="3"/>
        <v>10144</v>
      </c>
      <c r="P247" s="85">
        <f t="shared" si="3"/>
        <v>10105</v>
      </c>
      <c r="Q247" s="85">
        <f t="shared" si="3"/>
        <v>11454.2</v>
      </c>
    </row>
    <row r="248" spans="10:20" ht="12.75">
      <c r="J248" s="62" t="s">
        <v>141</v>
      </c>
      <c r="P248" s="192">
        <f>P247/1000</f>
        <v>10.105</v>
      </c>
      <c r="Q248" s="192">
        <f>Q247/1000</f>
        <v>11.4542</v>
      </c>
      <c r="T248" s="62" t="s">
        <v>141</v>
      </c>
    </row>
    <row r="249" spans="10:21" ht="12.75">
      <c r="J249" s="62" t="s">
        <v>140</v>
      </c>
      <c r="K249" s="62" t="s">
        <v>139</v>
      </c>
      <c r="Q249" s="85">
        <f>(Q247-P247)/1000</f>
        <v>1.3492000000000006</v>
      </c>
      <c r="T249" s="62" t="s">
        <v>140</v>
      </c>
      <c r="U249" s="62" t="s">
        <v>139</v>
      </c>
    </row>
    <row r="250" ht="12.75">
      <c r="Q250" s="61">
        <f>(Q248-P248)/P248</f>
        <v>0.13351806036615535</v>
      </c>
    </row>
    <row r="251" ht="12.75">
      <c r="Q251" s="61">
        <f>Q239/Q247</f>
        <v>0.37305093328211486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130"/>
  <sheetViews>
    <sheetView showGridLines="0" workbookViewId="0" topLeftCell="A1">
      <selection activeCell="B4" sqref="B4"/>
    </sheetView>
  </sheetViews>
  <sheetFormatPr defaultColWidth="9.140625" defaultRowHeight="12.75"/>
  <cols>
    <col min="1" max="16384" width="9.140625" style="1" customWidth="1"/>
  </cols>
  <sheetData>
    <row r="3" ht="12">
      <c r="B3" s="209" t="s">
        <v>245</v>
      </c>
    </row>
    <row r="4" ht="12.75">
      <c r="B4" s="28" t="s">
        <v>233</v>
      </c>
    </row>
    <row r="6" spans="16:22" ht="12.75">
      <c r="P6" s="261"/>
      <c r="Q6" s="262"/>
      <c r="R6" s="262"/>
      <c r="S6" s="262"/>
      <c r="T6" s="262"/>
      <c r="U6" s="262"/>
      <c r="V6" s="262"/>
    </row>
    <row r="7" spans="16:22" ht="12.75">
      <c r="P7" s="262"/>
      <c r="Q7" s="262"/>
      <c r="R7" s="262"/>
      <c r="S7" s="262"/>
      <c r="T7" s="262"/>
      <c r="U7" s="262"/>
      <c r="V7" s="262"/>
    </row>
    <row r="8" spans="16:22" ht="12.75">
      <c r="P8" s="262"/>
      <c r="Q8" s="262"/>
      <c r="R8" s="262"/>
      <c r="S8" s="262"/>
      <c r="T8" s="262"/>
      <c r="U8" s="262"/>
      <c r="V8" s="262"/>
    </row>
    <row r="9" spans="16:22" ht="12.75">
      <c r="P9" s="262"/>
      <c r="Q9" s="262"/>
      <c r="R9" s="262"/>
      <c r="S9" s="262"/>
      <c r="T9" s="262"/>
      <c r="U9" s="262"/>
      <c r="V9" s="262"/>
    </row>
    <row r="10" spans="16:22" ht="12.75">
      <c r="P10" s="262"/>
      <c r="Q10" s="262"/>
      <c r="R10" s="262"/>
      <c r="S10" s="262"/>
      <c r="T10" s="262"/>
      <c r="U10" s="262"/>
      <c r="V10" s="262"/>
    </row>
    <row r="11" spans="16:22" ht="12.75">
      <c r="P11" s="262"/>
      <c r="Q11" s="262"/>
      <c r="R11" s="262"/>
      <c r="S11" s="262"/>
      <c r="T11" s="262"/>
      <c r="U11" s="262"/>
      <c r="V11" s="262"/>
    </row>
    <row r="12" spans="16:22" ht="12.75">
      <c r="P12" s="262"/>
      <c r="Q12" s="262"/>
      <c r="R12" s="262"/>
      <c r="S12" s="262"/>
      <c r="T12" s="262"/>
      <c r="U12" s="262"/>
      <c r="V12" s="262"/>
    </row>
    <row r="13" spans="16:22" ht="12.75">
      <c r="P13" s="262"/>
      <c r="Q13" s="262"/>
      <c r="R13" s="262"/>
      <c r="S13" s="262"/>
      <c r="T13" s="262"/>
      <c r="U13" s="262"/>
      <c r="V13" s="262"/>
    </row>
    <row r="14" spans="16:22" ht="12.75">
      <c r="P14" s="262"/>
      <c r="Q14" s="262"/>
      <c r="R14" s="262"/>
      <c r="S14" s="262"/>
      <c r="T14" s="262"/>
      <c r="U14" s="262"/>
      <c r="V14" s="262"/>
    </row>
    <row r="15" spans="16:22" ht="12.75">
      <c r="P15" s="262"/>
      <c r="Q15" s="262"/>
      <c r="R15" s="262"/>
      <c r="S15" s="262"/>
      <c r="T15" s="262"/>
      <c r="U15" s="262"/>
      <c r="V15" s="262"/>
    </row>
    <row r="38" ht="12.75">
      <c r="B38" s="77" t="s">
        <v>138</v>
      </c>
    </row>
    <row r="59" ht="13.5" customHeight="1"/>
    <row r="62" ht="12.75">
      <c r="D62" s="72" t="s">
        <v>186</v>
      </c>
    </row>
    <row r="64" spans="4:5" ht="12.75">
      <c r="D64" s="72" t="s">
        <v>185</v>
      </c>
      <c r="E64" s="73">
        <v>41915.47274305556</v>
      </c>
    </row>
    <row r="65" spans="4:5" ht="12.75">
      <c r="D65" s="72" t="s">
        <v>184</v>
      </c>
      <c r="E65" s="73">
        <v>41916.63974356481</v>
      </c>
    </row>
    <row r="66" spans="4:5" ht="12.75">
      <c r="D66" s="72" t="s">
        <v>183</v>
      </c>
      <c r="E66" s="72" t="s">
        <v>182</v>
      </c>
    </row>
    <row r="68" spans="4:5" ht="12.75">
      <c r="D68" s="72" t="s">
        <v>188</v>
      </c>
      <c r="E68" s="72" t="s">
        <v>171</v>
      </c>
    </row>
    <row r="69" spans="4:5" ht="12.75">
      <c r="D69" s="72" t="s">
        <v>178</v>
      </c>
      <c r="E69" s="72" t="s">
        <v>177</v>
      </c>
    </row>
    <row r="71" spans="4:14" ht="12.75">
      <c r="D71" s="74" t="s">
        <v>189</v>
      </c>
      <c r="E71" s="74" t="s">
        <v>181</v>
      </c>
      <c r="F71" s="74" t="s">
        <v>189</v>
      </c>
      <c r="G71" s="74"/>
      <c r="H71" s="74" t="s">
        <v>106</v>
      </c>
      <c r="I71" s="74" t="s">
        <v>189</v>
      </c>
      <c r="J71" s="74" t="s">
        <v>104</v>
      </c>
      <c r="K71" s="74" t="s">
        <v>189</v>
      </c>
      <c r="L71" s="74" t="s">
        <v>236</v>
      </c>
      <c r="M71" s="74" t="s">
        <v>189</v>
      </c>
      <c r="N71" s="74" t="s">
        <v>107</v>
      </c>
    </row>
    <row r="72" spans="4:14" ht="12">
      <c r="D72" s="70" t="s">
        <v>102</v>
      </c>
      <c r="E72" s="75">
        <v>135927.8</v>
      </c>
      <c r="F72" s="70" t="s">
        <v>102</v>
      </c>
      <c r="G72" s="70"/>
      <c r="H72" s="75">
        <v>10816.6</v>
      </c>
      <c r="I72" s="70" t="s">
        <v>102</v>
      </c>
      <c r="J72" s="75">
        <f>SUM(J73:J99)</f>
        <v>84170.80000000002</v>
      </c>
      <c r="K72" s="70" t="s">
        <v>102</v>
      </c>
      <c r="L72" s="75">
        <f>SUM(L73:L96)</f>
        <v>91248.2</v>
      </c>
      <c r="M72" s="70" t="s">
        <v>102</v>
      </c>
      <c r="N72" s="75">
        <f>SUM(N73:N97)</f>
        <v>13535.400000000003</v>
      </c>
    </row>
    <row r="73" spans="4:14" ht="12">
      <c r="D73" s="70" t="s">
        <v>117</v>
      </c>
      <c r="E73" s="75">
        <v>36866.6</v>
      </c>
      <c r="F73" s="70" t="s">
        <v>113</v>
      </c>
      <c r="G73" s="70"/>
      <c r="H73" s="75">
        <v>4689.1</v>
      </c>
      <c r="I73" s="70" t="s">
        <v>113</v>
      </c>
      <c r="J73" s="75">
        <v>10343.6</v>
      </c>
      <c r="K73" s="70" t="s">
        <v>117</v>
      </c>
      <c r="L73" s="75">
        <v>15031.1</v>
      </c>
      <c r="M73" s="70" t="s">
        <v>128</v>
      </c>
      <c r="N73" s="75">
        <v>4273</v>
      </c>
    </row>
    <row r="74" spans="4:14" ht="12">
      <c r="D74" s="70" t="s">
        <v>113</v>
      </c>
      <c r="E74" s="75">
        <v>24966.4</v>
      </c>
      <c r="F74" s="70" t="s">
        <v>128</v>
      </c>
      <c r="G74" s="70"/>
      <c r="H74" s="75">
        <v>3843.9</v>
      </c>
      <c r="I74" s="70" t="s">
        <v>117</v>
      </c>
      <c r="J74" s="75">
        <v>10315.4</v>
      </c>
      <c r="K74" s="70" t="s">
        <v>136</v>
      </c>
      <c r="L74" s="75">
        <v>11305.1</v>
      </c>
      <c r="M74" s="70" t="s">
        <v>113</v>
      </c>
      <c r="N74" s="75">
        <v>2609</v>
      </c>
    </row>
    <row r="75" spans="4:14" ht="12">
      <c r="D75" s="70" t="s">
        <v>134</v>
      </c>
      <c r="E75" s="75">
        <v>11921</v>
      </c>
      <c r="F75" s="70" t="s">
        <v>112</v>
      </c>
      <c r="G75" s="70"/>
      <c r="H75" s="75">
        <v>526.8</v>
      </c>
      <c r="I75" s="70" t="s">
        <v>115</v>
      </c>
      <c r="J75" s="75">
        <v>10004.4</v>
      </c>
      <c r="K75" s="70" t="s">
        <v>124</v>
      </c>
      <c r="L75" s="75">
        <v>6756.4</v>
      </c>
      <c r="M75" s="70" t="s">
        <v>117</v>
      </c>
      <c r="N75" s="75">
        <v>2032</v>
      </c>
    </row>
    <row r="76" spans="4:14" ht="12">
      <c r="D76" s="70" t="s">
        <v>128</v>
      </c>
      <c r="E76" s="75">
        <v>9485.2</v>
      </c>
      <c r="F76" s="70" t="s">
        <v>115</v>
      </c>
      <c r="G76" s="70"/>
      <c r="H76" s="75">
        <v>432.8</v>
      </c>
      <c r="I76" s="70" t="s">
        <v>134</v>
      </c>
      <c r="J76" s="75">
        <v>7092</v>
      </c>
      <c r="K76" s="70" t="s">
        <v>119</v>
      </c>
      <c r="L76" s="75">
        <v>6503.2</v>
      </c>
      <c r="M76" s="70" t="s">
        <v>124</v>
      </c>
      <c r="N76" s="75">
        <v>459</v>
      </c>
    </row>
    <row r="77" spans="4:14" ht="12">
      <c r="D77" s="70" t="s">
        <v>190</v>
      </c>
      <c r="E77" s="75">
        <f>SUM(E78:E100)</f>
        <v>52688.7</v>
      </c>
      <c r="F77" s="70" t="s">
        <v>190</v>
      </c>
      <c r="G77" s="70"/>
      <c r="H77" s="75">
        <f>SUM(H78:H100)</f>
        <v>1324.1000000000004</v>
      </c>
      <c r="I77" s="70" t="s">
        <v>190</v>
      </c>
      <c r="J77" s="75">
        <f>SUM(J78:J100)</f>
        <v>23207.699999999997</v>
      </c>
      <c r="K77" s="70" t="s">
        <v>190</v>
      </c>
      <c r="L77" s="75">
        <f>SUM(L78:L100)</f>
        <v>25826.2</v>
      </c>
      <c r="M77" s="70" t="s">
        <v>190</v>
      </c>
      <c r="N77" s="75">
        <f>SUM(N78:N100)</f>
        <v>2081.2000000000003</v>
      </c>
    </row>
    <row r="78" spans="4:14" ht="12">
      <c r="D78" s="70" t="s">
        <v>136</v>
      </c>
      <c r="E78" s="75">
        <v>7283.6</v>
      </c>
      <c r="F78" s="70" t="s">
        <v>127</v>
      </c>
      <c r="G78" s="70"/>
      <c r="H78" s="75">
        <v>248.9</v>
      </c>
      <c r="I78" s="70" t="s">
        <v>128</v>
      </c>
      <c r="J78" s="75">
        <v>4180.2</v>
      </c>
      <c r="K78" s="70" t="s">
        <v>115</v>
      </c>
      <c r="L78" s="75">
        <v>4888.5</v>
      </c>
      <c r="M78" s="70" t="s">
        <v>122</v>
      </c>
      <c r="N78" s="75">
        <v>453.5</v>
      </c>
    </row>
    <row r="79" spans="4:14" ht="12">
      <c r="D79" s="70" t="s">
        <v>115</v>
      </c>
      <c r="E79" s="75">
        <v>6811.6</v>
      </c>
      <c r="F79" s="70" t="s">
        <v>111</v>
      </c>
      <c r="G79" s="70"/>
      <c r="H79" s="75">
        <v>177.1</v>
      </c>
      <c r="I79" s="70" t="s">
        <v>112</v>
      </c>
      <c r="J79" s="75">
        <v>3949.9</v>
      </c>
      <c r="K79" s="70" t="s">
        <v>113</v>
      </c>
      <c r="L79" s="75">
        <v>4387.3</v>
      </c>
      <c r="M79" s="70" t="s">
        <v>115</v>
      </c>
      <c r="N79" s="75">
        <v>394.8</v>
      </c>
    </row>
    <row r="80" spans="4:14" ht="12">
      <c r="D80" s="70" t="s">
        <v>135</v>
      </c>
      <c r="E80" s="75">
        <v>5379</v>
      </c>
      <c r="F80" s="70" t="s">
        <v>117</v>
      </c>
      <c r="G80" s="70"/>
      <c r="H80" s="75">
        <v>143.1</v>
      </c>
      <c r="I80" s="70" t="s">
        <v>133</v>
      </c>
      <c r="J80" s="75">
        <v>1940.1</v>
      </c>
      <c r="K80" s="70" t="s">
        <v>128</v>
      </c>
      <c r="L80" s="75">
        <v>4039.7</v>
      </c>
      <c r="M80" s="70" t="s">
        <v>136</v>
      </c>
      <c r="N80" s="75">
        <v>245</v>
      </c>
    </row>
    <row r="81" spans="4:14" ht="12">
      <c r="D81" s="70" t="s">
        <v>124</v>
      </c>
      <c r="E81" s="75">
        <v>4993.5</v>
      </c>
      <c r="F81" s="70" t="s">
        <v>133</v>
      </c>
      <c r="G81" s="70"/>
      <c r="H81" s="75">
        <v>142</v>
      </c>
      <c r="I81" s="70" t="s">
        <v>132</v>
      </c>
      <c r="J81" s="75">
        <v>1904.2</v>
      </c>
      <c r="K81" s="70" t="s">
        <v>135</v>
      </c>
      <c r="L81" s="75">
        <v>2699.6</v>
      </c>
      <c r="M81" s="70" t="s">
        <v>127</v>
      </c>
      <c r="N81" s="75">
        <v>224.1</v>
      </c>
    </row>
    <row r="82" spans="4:14" ht="12">
      <c r="D82" s="70" t="s">
        <v>111</v>
      </c>
      <c r="E82" s="75">
        <v>4700.7</v>
      </c>
      <c r="F82" s="70" t="s">
        <v>124</v>
      </c>
      <c r="G82" s="70"/>
      <c r="H82" s="75">
        <v>108.5</v>
      </c>
      <c r="I82" s="70" t="s">
        <v>118</v>
      </c>
      <c r="J82" s="75">
        <v>1662.8</v>
      </c>
      <c r="K82" s="70" t="s">
        <v>116</v>
      </c>
      <c r="L82" s="75">
        <v>2040.2</v>
      </c>
      <c r="M82" s="70" t="s">
        <v>111</v>
      </c>
      <c r="N82" s="75">
        <v>214.2</v>
      </c>
    </row>
    <row r="83" spans="4:14" ht="12">
      <c r="D83" s="70" t="s">
        <v>112</v>
      </c>
      <c r="E83" s="75">
        <v>4145.2</v>
      </c>
      <c r="F83" s="70" t="s">
        <v>122</v>
      </c>
      <c r="G83" s="70"/>
      <c r="H83" s="75">
        <v>96.7</v>
      </c>
      <c r="I83" s="70" t="s">
        <v>111</v>
      </c>
      <c r="J83" s="75">
        <v>1593.8</v>
      </c>
      <c r="K83" s="70" t="s">
        <v>137</v>
      </c>
      <c r="L83" s="75">
        <v>1874.4</v>
      </c>
      <c r="M83" s="70" t="s">
        <v>133</v>
      </c>
      <c r="N83" s="75">
        <v>111.7</v>
      </c>
    </row>
    <row r="84" spans="4:14" ht="12">
      <c r="D84" s="70" t="s">
        <v>119</v>
      </c>
      <c r="E84" s="75">
        <v>3241.3</v>
      </c>
      <c r="F84" s="70" t="s">
        <v>131</v>
      </c>
      <c r="G84" s="70"/>
      <c r="H84" s="75">
        <v>86.5</v>
      </c>
      <c r="I84" s="70" t="s">
        <v>136</v>
      </c>
      <c r="J84" s="75">
        <v>1542.2</v>
      </c>
      <c r="K84" s="70" t="s">
        <v>127</v>
      </c>
      <c r="L84" s="75">
        <v>1639</v>
      </c>
      <c r="M84" s="70" t="s">
        <v>112</v>
      </c>
      <c r="N84" s="75">
        <v>74.4</v>
      </c>
    </row>
    <row r="85" spans="4:14" ht="12">
      <c r="D85" s="70" t="s">
        <v>122</v>
      </c>
      <c r="E85" s="75">
        <v>2869.3</v>
      </c>
      <c r="F85" s="70" t="s">
        <v>121</v>
      </c>
      <c r="G85" s="70"/>
      <c r="H85" s="75">
        <v>75.6</v>
      </c>
      <c r="I85" s="70" t="s">
        <v>124</v>
      </c>
      <c r="J85" s="75">
        <v>1062</v>
      </c>
      <c r="K85" s="70" t="s">
        <v>131</v>
      </c>
      <c r="L85" s="75">
        <v>1123.3</v>
      </c>
      <c r="M85" s="70" t="s">
        <v>137</v>
      </c>
      <c r="N85" s="75">
        <v>47.9</v>
      </c>
    </row>
    <row r="86" spans="4:14" ht="12">
      <c r="D86" s="70" t="s">
        <v>133</v>
      </c>
      <c r="E86" s="75">
        <v>1868.6</v>
      </c>
      <c r="F86" s="70" t="s">
        <v>119</v>
      </c>
      <c r="G86" s="70"/>
      <c r="H86" s="75">
        <v>43</v>
      </c>
      <c r="I86" s="70" t="s">
        <v>119</v>
      </c>
      <c r="J86" s="75">
        <v>772</v>
      </c>
      <c r="K86" s="70" t="s">
        <v>129</v>
      </c>
      <c r="L86" s="75">
        <v>929.5</v>
      </c>
      <c r="M86" s="70" t="s">
        <v>129</v>
      </c>
      <c r="N86" s="75">
        <v>46.9</v>
      </c>
    </row>
    <row r="87" spans="4:14" ht="12">
      <c r="D87" s="70" t="s">
        <v>110</v>
      </c>
      <c r="E87" s="75">
        <v>1843.6</v>
      </c>
      <c r="F87" s="70" t="s">
        <v>134</v>
      </c>
      <c r="G87" s="70"/>
      <c r="H87" s="75">
        <v>35</v>
      </c>
      <c r="I87" s="70" t="s">
        <v>127</v>
      </c>
      <c r="J87" s="75">
        <v>734.1</v>
      </c>
      <c r="K87" s="70" t="s">
        <v>110</v>
      </c>
      <c r="L87" s="75">
        <v>837.6</v>
      </c>
      <c r="M87" s="70" t="s">
        <v>134</v>
      </c>
      <c r="N87" s="75">
        <v>45</v>
      </c>
    </row>
    <row r="88" spans="4:14" ht="12">
      <c r="D88" s="70" t="s">
        <v>131</v>
      </c>
      <c r="E88" s="75">
        <v>1636.6</v>
      </c>
      <c r="F88" s="70" t="s">
        <v>135</v>
      </c>
      <c r="G88" s="70"/>
      <c r="H88" s="75">
        <v>28.2</v>
      </c>
      <c r="I88" s="70" t="s">
        <v>135</v>
      </c>
      <c r="J88" s="75">
        <v>717.9</v>
      </c>
      <c r="K88" s="70" t="s">
        <v>111</v>
      </c>
      <c r="L88" s="75">
        <v>675.4</v>
      </c>
      <c r="M88" s="70" t="s">
        <v>110</v>
      </c>
      <c r="N88" s="75">
        <v>43.1</v>
      </c>
    </row>
    <row r="89" spans="4:14" ht="12">
      <c r="D89" s="70" t="s">
        <v>127</v>
      </c>
      <c r="E89" s="75">
        <v>1534.6</v>
      </c>
      <c r="F89" s="70" t="s">
        <v>116</v>
      </c>
      <c r="G89" s="70"/>
      <c r="H89" s="75">
        <v>26.5</v>
      </c>
      <c r="I89" s="70" t="s">
        <v>122</v>
      </c>
      <c r="J89" s="75">
        <v>686.5</v>
      </c>
      <c r="K89" s="70" t="s">
        <v>126</v>
      </c>
      <c r="L89" s="75">
        <v>253</v>
      </c>
      <c r="M89" s="70" t="s">
        <v>131</v>
      </c>
      <c r="N89" s="75">
        <v>39.5</v>
      </c>
    </row>
    <row r="90" spans="4:14" ht="12">
      <c r="D90" s="70" t="s">
        <v>121</v>
      </c>
      <c r="E90" s="75">
        <v>1435</v>
      </c>
      <c r="F90" s="70" t="s">
        <v>132</v>
      </c>
      <c r="G90" s="70"/>
      <c r="H90" s="75">
        <v>25.7</v>
      </c>
      <c r="I90" s="70" t="s">
        <v>131</v>
      </c>
      <c r="J90" s="75">
        <v>446</v>
      </c>
      <c r="K90" s="70" t="s">
        <v>130</v>
      </c>
      <c r="L90" s="75">
        <v>226.6</v>
      </c>
      <c r="M90" s="70" t="s">
        <v>135</v>
      </c>
      <c r="N90" s="75">
        <v>38.7</v>
      </c>
    </row>
    <row r="91" spans="4:14" ht="12">
      <c r="D91" s="70" t="s">
        <v>126</v>
      </c>
      <c r="E91" s="75">
        <v>1335</v>
      </c>
      <c r="F91" s="70" t="s">
        <v>136</v>
      </c>
      <c r="G91" s="70"/>
      <c r="H91" s="75">
        <v>23.8</v>
      </c>
      <c r="I91" s="70" t="s">
        <v>114</v>
      </c>
      <c r="J91" s="75">
        <v>441</v>
      </c>
      <c r="K91" s="70" t="s">
        <v>122</v>
      </c>
      <c r="L91" s="75">
        <v>126.8</v>
      </c>
      <c r="M91" s="70" t="s">
        <v>121</v>
      </c>
      <c r="N91" s="75">
        <v>36.6</v>
      </c>
    </row>
    <row r="92" spans="4:14" ht="12">
      <c r="D92" s="70" t="s">
        <v>137</v>
      </c>
      <c r="E92" s="75">
        <v>994.1</v>
      </c>
      <c r="F92" s="70" t="s">
        <v>114</v>
      </c>
      <c r="G92" s="70"/>
      <c r="H92" s="75">
        <v>21.9</v>
      </c>
      <c r="I92" s="70" t="s">
        <v>110</v>
      </c>
      <c r="J92" s="75">
        <v>390.8</v>
      </c>
      <c r="K92" s="70" t="s">
        <v>112</v>
      </c>
      <c r="L92" s="75">
        <v>75.7</v>
      </c>
      <c r="M92" s="70" t="s">
        <v>123</v>
      </c>
      <c r="N92" s="75">
        <v>25.7</v>
      </c>
    </row>
    <row r="93" spans="4:14" ht="12">
      <c r="D93" s="70" t="s">
        <v>132</v>
      </c>
      <c r="E93" s="75">
        <v>869.4</v>
      </c>
      <c r="F93" s="70" t="s">
        <v>129</v>
      </c>
      <c r="G93" s="70"/>
      <c r="H93" s="75">
        <v>18.2</v>
      </c>
      <c r="I93" s="70" t="s">
        <v>116</v>
      </c>
      <c r="J93" s="75">
        <v>363.5</v>
      </c>
      <c r="K93" s="70" t="s">
        <v>133</v>
      </c>
      <c r="L93" s="75">
        <v>7.4</v>
      </c>
      <c r="M93" s="70" t="s">
        <v>130</v>
      </c>
      <c r="N93" s="75">
        <v>12.6</v>
      </c>
    </row>
    <row r="94" spans="4:14" ht="12">
      <c r="D94" s="70" t="s">
        <v>118</v>
      </c>
      <c r="E94" s="75">
        <v>545.3</v>
      </c>
      <c r="F94" s="70" t="s">
        <v>126</v>
      </c>
      <c r="G94" s="70"/>
      <c r="H94" s="75">
        <v>7</v>
      </c>
      <c r="I94" s="70" t="s">
        <v>121</v>
      </c>
      <c r="J94" s="75">
        <v>232.6</v>
      </c>
      <c r="K94" s="70" t="s">
        <v>123</v>
      </c>
      <c r="L94" s="75">
        <v>2.2</v>
      </c>
      <c r="M94" s="70" t="s">
        <v>126</v>
      </c>
      <c r="N94" s="75">
        <v>10</v>
      </c>
    </row>
    <row r="95" spans="4:14" ht="12">
      <c r="D95" s="70" t="s">
        <v>116</v>
      </c>
      <c r="E95" s="75">
        <v>470.4</v>
      </c>
      <c r="F95" s="70" t="s">
        <v>123</v>
      </c>
      <c r="G95" s="70"/>
      <c r="H95" s="75">
        <v>5.4</v>
      </c>
      <c r="I95" s="70" t="s">
        <v>126</v>
      </c>
      <c r="J95" s="75">
        <v>208</v>
      </c>
      <c r="K95" s="70" t="s">
        <v>132</v>
      </c>
      <c r="L95" s="75">
        <v>0</v>
      </c>
      <c r="M95" s="70" t="s">
        <v>114</v>
      </c>
      <c r="N95" s="75">
        <v>8.8</v>
      </c>
    </row>
    <row r="96" spans="4:14" ht="12">
      <c r="D96" s="70" t="s">
        <v>114</v>
      </c>
      <c r="E96" s="75">
        <v>406.8</v>
      </c>
      <c r="F96" s="70" t="s">
        <v>130</v>
      </c>
      <c r="G96" s="70"/>
      <c r="H96" s="75">
        <v>5</v>
      </c>
      <c r="I96" s="70" t="s">
        <v>137</v>
      </c>
      <c r="J96" s="75">
        <v>201.3</v>
      </c>
      <c r="K96" s="70" t="s">
        <v>134</v>
      </c>
      <c r="L96" s="75">
        <v>0</v>
      </c>
      <c r="M96" s="70" t="s">
        <v>116</v>
      </c>
      <c r="N96" s="75">
        <v>8.7</v>
      </c>
    </row>
    <row r="97" spans="4:14" ht="12">
      <c r="D97" s="70" t="s">
        <v>130</v>
      </c>
      <c r="E97" s="75">
        <v>138.2</v>
      </c>
      <c r="F97" s="70" t="s">
        <v>110</v>
      </c>
      <c r="G97" s="70"/>
      <c r="H97" s="75">
        <v>3</v>
      </c>
      <c r="I97" s="70" t="s">
        <v>130</v>
      </c>
      <c r="J97" s="75">
        <v>69.3</v>
      </c>
      <c r="K97" s="76"/>
      <c r="L97" s="76"/>
      <c r="M97" s="70" t="s">
        <v>132</v>
      </c>
      <c r="N97" s="75">
        <v>0</v>
      </c>
    </row>
    <row r="98" spans="4:14" ht="12">
      <c r="D98" s="70" t="s">
        <v>123</v>
      </c>
      <c r="E98" s="75">
        <v>91.1</v>
      </c>
      <c r="F98" s="70" t="s">
        <v>137</v>
      </c>
      <c r="G98" s="70"/>
      <c r="H98" s="75">
        <v>3</v>
      </c>
      <c r="I98" s="70" t="s">
        <v>120</v>
      </c>
      <c r="J98" s="75">
        <v>67</v>
      </c>
      <c r="K98" s="76"/>
      <c r="L98" s="76"/>
      <c r="M98" s="76"/>
      <c r="N98" s="76"/>
    </row>
    <row r="99" spans="4:14" ht="12">
      <c r="D99" s="70" t="s">
        <v>129</v>
      </c>
      <c r="E99" s="75">
        <v>78.2</v>
      </c>
      <c r="F99" s="76"/>
      <c r="G99" s="76"/>
      <c r="H99" s="76"/>
      <c r="I99" s="70" t="s">
        <v>123</v>
      </c>
      <c r="J99" s="75">
        <v>42.5</v>
      </c>
      <c r="K99" s="76"/>
      <c r="L99" s="76"/>
      <c r="M99" s="76"/>
      <c r="N99" s="76"/>
    </row>
    <row r="100" spans="4:14" ht="12">
      <c r="D100" s="70" t="s">
        <v>120</v>
      </c>
      <c r="E100" s="75">
        <v>17.6</v>
      </c>
      <c r="F100" s="76"/>
      <c r="G100" s="76"/>
      <c r="H100" s="76"/>
      <c r="I100" s="76"/>
      <c r="J100" s="76"/>
      <c r="K100" s="76"/>
      <c r="L100" s="76"/>
      <c r="M100" s="76"/>
      <c r="N100" s="76"/>
    </row>
    <row r="102" ht="12.75">
      <c r="D102" s="72" t="s">
        <v>141</v>
      </c>
    </row>
    <row r="103" spans="4:5" ht="12.75">
      <c r="D103" s="72" t="s">
        <v>140</v>
      </c>
      <c r="E103" s="72" t="s">
        <v>139</v>
      </c>
    </row>
    <row r="110" spans="2:6" ht="12">
      <c r="B110" s="92" t="s">
        <v>105</v>
      </c>
      <c r="C110" s="90" t="s">
        <v>104</v>
      </c>
      <c r="D110" s="93" t="s">
        <v>106</v>
      </c>
      <c r="E110" s="90" t="s">
        <v>236</v>
      </c>
      <c r="F110" s="90" t="s">
        <v>107</v>
      </c>
    </row>
    <row r="111" spans="2:6" ht="12.75">
      <c r="B111" s="91">
        <v>52653.822000000015</v>
      </c>
      <c r="C111" s="91">
        <v>22050.910000000003</v>
      </c>
      <c r="D111" s="91">
        <v>4689.1</v>
      </c>
      <c r="E111" s="91">
        <v>25915.185999999994</v>
      </c>
      <c r="F111" s="91">
        <v>4284.2</v>
      </c>
    </row>
    <row r="112" spans="2:6" ht="12.75">
      <c r="B112" s="91">
        <v>36836.7956</v>
      </c>
      <c r="C112" s="91">
        <v>10343.6</v>
      </c>
      <c r="D112" s="91">
        <v>3790.3</v>
      </c>
      <c r="E112" s="91">
        <v>15053.034</v>
      </c>
      <c r="F112" s="91">
        <v>2609</v>
      </c>
    </row>
    <row r="113" spans="2:6" ht="12.75">
      <c r="B113" s="91">
        <v>24966.4</v>
      </c>
      <c r="C113" s="91">
        <v>10315.9448</v>
      </c>
      <c r="D113" s="91">
        <v>1327.7015000000029</v>
      </c>
      <c r="E113" s="91">
        <v>11434.946</v>
      </c>
      <c r="F113" s="91">
        <v>2076.833999999999</v>
      </c>
    </row>
    <row r="114" spans="2:6" ht="12.75">
      <c r="B114" s="91">
        <v>11921</v>
      </c>
      <c r="C114" s="91">
        <v>10057.643</v>
      </c>
      <c r="D114" s="91">
        <v>526.8</v>
      </c>
      <c r="E114" s="91">
        <v>6724.778</v>
      </c>
      <c r="F114" s="91">
        <v>2047.814</v>
      </c>
    </row>
    <row r="115" spans="2:6" ht="12.75">
      <c r="B115" s="91">
        <v>9469.5</v>
      </c>
      <c r="C115" s="91">
        <v>7092</v>
      </c>
      <c r="D115" s="91">
        <v>382.457</v>
      </c>
      <c r="E115" s="91">
        <v>6503.222</v>
      </c>
      <c r="F115" s="91">
        <v>458.53</v>
      </c>
    </row>
    <row r="118" spans="2:11" ht="12.75" customHeight="1" thickBot="1">
      <c r="B118" s="92" t="s">
        <v>105</v>
      </c>
      <c r="D118" s="92" t="s">
        <v>106</v>
      </c>
      <c r="F118" s="92" t="s">
        <v>104</v>
      </c>
      <c r="G118" s="93"/>
      <c r="H118" s="94" t="s">
        <v>236</v>
      </c>
      <c r="I118" s="95"/>
      <c r="J118" s="92" t="s">
        <v>107</v>
      </c>
      <c r="K118" s="93"/>
    </row>
    <row r="119" spans="2:11" ht="12">
      <c r="B119" s="133" t="s">
        <v>117</v>
      </c>
      <c r="C119" s="134">
        <v>36836.7956</v>
      </c>
      <c r="D119" s="133" t="s">
        <v>113</v>
      </c>
      <c r="E119" s="134">
        <v>4689.1</v>
      </c>
      <c r="F119" s="133" t="s">
        <v>113</v>
      </c>
      <c r="G119" s="135">
        <v>10343.6</v>
      </c>
      <c r="H119" s="138" t="s">
        <v>117</v>
      </c>
      <c r="I119" s="135">
        <v>15053.034</v>
      </c>
      <c r="J119" s="138" t="s">
        <v>128</v>
      </c>
      <c r="K119" s="135">
        <v>4284.2</v>
      </c>
    </row>
    <row r="120" spans="2:11" ht="12">
      <c r="B120" s="132" t="s">
        <v>113</v>
      </c>
      <c r="C120" s="101">
        <v>24966.4</v>
      </c>
      <c r="D120" s="132" t="s">
        <v>128</v>
      </c>
      <c r="E120" s="101">
        <v>3790.3</v>
      </c>
      <c r="F120" s="132" t="s">
        <v>117</v>
      </c>
      <c r="G120" s="137">
        <v>10315.9448</v>
      </c>
      <c r="H120" s="136" t="s">
        <v>136</v>
      </c>
      <c r="I120" s="137">
        <v>11434.946</v>
      </c>
      <c r="J120" s="136" t="s">
        <v>113</v>
      </c>
      <c r="K120" s="137">
        <v>2609</v>
      </c>
    </row>
    <row r="121" spans="2:11" ht="12">
      <c r="B121" s="96" t="s">
        <v>134</v>
      </c>
      <c r="C121" s="97">
        <v>11921</v>
      </c>
      <c r="D121" s="132" t="s">
        <v>112</v>
      </c>
      <c r="E121" s="101">
        <v>526.8</v>
      </c>
      <c r="F121" s="132" t="s">
        <v>115</v>
      </c>
      <c r="G121" s="137">
        <v>10057.643</v>
      </c>
      <c r="H121" s="99" t="s">
        <v>124</v>
      </c>
      <c r="I121" s="98">
        <v>6724.778</v>
      </c>
      <c r="J121" s="136" t="s">
        <v>117</v>
      </c>
      <c r="K121" s="137">
        <v>2047.814</v>
      </c>
    </row>
    <row r="122" spans="2:11" ht="12">
      <c r="B122" s="132" t="s">
        <v>128</v>
      </c>
      <c r="C122" s="101">
        <v>9469.5</v>
      </c>
      <c r="D122" s="96" t="s">
        <v>115</v>
      </c>
      <c r="E122" s="97">
        <v>382.457</v>
      </c>
      <c r="F122" s="96" t="s">
        <v>134</v>
      </c>
      <c r="G122" s="98">
        <v>7092</v>
      </c>
      <c r="H122" s="136" t="s">
        <v>119</v>
      </c>
      <c r="I122" s="137">
        <v>6503.222</v>
      </c>
      <c r="J122" s="99" t="s">
        <v>124</v>
      </c>
      <c r="K122" s="98">
        <v>458.53</v>
      </c>
    </row>
    <row r="123" spans="2:11" ht="12.6" thickBot="1">
      <c r="B123" s="128" t="s">
        <v>108</v>
      </c>
      <c r="C123" s="129">
        <v>52653.822000000015</v>
      </c>
      <c r="D123" s="128" t="s">
        <v>108</v>
      </c>
      <c r="E123" s="129">
        <v>1327.7015000000029</v>
      </c>
      <c r="F123" s="128" t="s">
        <v>108</v>
      </c>
      <c r="G123" s="130">
        <v>22050.910000000003</v>
      </c>
      <c r="H123" s="131" t="s">
        <v>108</v>
      </c>
      <c r="I123" s="130">
        <v>25915.185999999994</v>
      </c>
      <c r="J123" s="131" t="s">
        <v>108</v>
      </c>
      <c r="K123" s="130">
        <v>2076.833999999999</v>
      </c>
    </row>
    <row r="124" spans="3:11" ht="12.75">
      <c r="C124" s="11">
        <f>SUM(C119:C123)</f>
        <v>135847.51760000002</v>
      </c>
      <c r="J124" s="11"/>
      <c r="K124" s="11">
        <f>SUM(K119:K123)</f>
        <v>11476.377999999999</v>
      </c>
    </row>
    <row r="125" spans="3:11" ht="12.75">
      <c r="C125" s="206">
        <f>C119/C124</f>
        <v>0.271162817332188</v>
      </c>
      <c r="J125" s="206"/>
      <c r="K125" s="206">
        <f>K119/K124</f>
        <v>0.37330593328313166</v>
      </c>
    </row>
    <row r="126" spans="3:11" ht="12.75">
      <c r="C126" s="206">
        <f>C120/C124</f>
        <v>0.1837825264758463</v>
      </c>
      <c r="J126" s="206"/>
      <c r="K126" s="206">
        <f>K120/K124</f>
        <v>0.22733653422708805</v>
      </c>
    </row>
    <row r="127" spans="3:11" ht="12" customHeight="1">
      <c r="C127" s="206">
        <f>C121/C124</f>
        <v>0.08775279968752257</v>
      </c>
      <c r="J127" s="206"/>
      <c r="K127" s="206">
        <f>K121/K124</f>
        <v>0.1784373083563473</v>
      </c>
    </row>
    <row r="128" spans="3:11" ht="12.75">
      <c r="C128" s="206">
        <f>C122/C124</f>
        <v>0.06970683135986873</v>
      </c>
      <c r="D128" s="11"/>
      <c r="E128" s="11"/>
      <c r="F128" s="11"/>
      <c r="G128" s="11"/>
      <c r="J128" s="206"/>
      <c r="K128" s="206">
        <f>K122/K124</f>
        <v>0.039954243403275844</v>
      </c>
    </row>
    <row r="129" spans="3:11" ht="12.75">
      <c r="C129" s="206">
        <f>C123/C124</f>
        <v>0.38759502514457433</v>
      </c>
      <c r="D129" s="11"/>
      <c r="E129" s="11"/>
      <c r="F129" s="11"/>
      <c r="G129" s="11"/>
      <c r="J129" s="206"/>
      <c r="K129" s="206">
        <f>K123/K124</f>
        <v>0.18096598073015713</v>
      </c>
    </row>
    <row r="130" spans="3:7" ht="12.75">
      <c r="C130" s="11"/>
      <c r="D130" s="11"/>
      <c r="E130" s="11"/>
      <c r="F130" s="11"/>
      <c r="G130" s="11"/>
    </row>
  </sheetData>
  <mergeCells count="1">
    <mergeCell ref="P6:V15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05"/>
  <sheetViews>
    <sheetView showGridLines="0" workbookViewId="0" topLeftCell="A1">
      <selection activeCell="B3" sqref="B3"/>
    </sheetView>
  </sheetViews>
  <sheetFormatPr defaultColWidth="9.140625" defaultRowHeight="12.75"/>
  <cols>
    <col min="1" max="1" width="15.00390625" style="1" customWidth="1"/>
    <col min="2" max="13" width="9.140625" style="1" customWidth="1"/>
    <col min="14" max="16384" width="9.140625" style="1" customWidth="1"/>
  </cols>
  <sheetData>
    <row r="3" ht="12">
      <c r="B3" s="209" t="s">
        <v>246</v>
      </c>
    </row>
    <row r="4" ht="12">
      <c r="B4" s="28" t="s">
        <v>192</v>
      </c>
    </row>
    <row r="5" spans="15:20" ht="12">
      <c r="O5" s="261"/>
      <c r="P5" s="261"/>
      <c r="Q5" s="261"/>
      <c r="R5" s="261"/>
      <c r="S5" s="261"/>
      <c r="T5" s="261"/>
    </row>
    <row r="6" spans="15:20" ht="12">
      <c r="O6" s="261"/>
      <c r="P6" s="261"/>
      <c r="Q6" s="261"/>
      <c r="R6" s="261"/>
      <c r="S6" s="261"/>
      <c r="T6" s="261"/>
    </row>
    <row r="7" spans="15:20" ht="12">
      <c r="O7" s="261"/>
      <c r="P7" s="261"/>
      <c r="Q7" s="261"/>
      <c r="R7" s="261"/>
      <c r="S7" s="261"/>
      <c r="T7" s="261"/>
    </row>
    <row r="36" ht="12">
      <c r="B36" s="191" t="s">
        <v>229</v>
      </c>
    </row>
    <row r="37" ht="12">
      <c r="B37" s="77" t="s">
        <v>138</v>
      </c>
    </row>
    <row r="62" ht="12.75">
      <c r="A62" s="72" t="s">
        <v>186</v>
      </c>
    </row>
    <row r="64" spans="1:2" ht="12.75">
      <c r="A64" s="72" t="s">
        <v>185</v>
      </c>
      <c r="B64" s="73">
        <v>41915.47274305556</v>
      </c>
    </row>
    <row r="65" spans="1:2" ht="12.75">
      <c r="A65" s="72" t="s">
        <v>184</v>
      </c>
      <c r="B65" s="73">
        <v>41916.6603249537</v>
      </c>
    </row>
    <row r="66" spans="1:2" ht="12.75">
      <c r="A66" s="72" t="s">
        <v>183</v>
      </c>
      <c r="B66" s="72" t="s">
        <v>182</v>
      </c>
    </row>
    <row r="68" spans="1:2" ht="12.75">
      <c r="A68" s="72" t="s">
        <v>179</v>
      </c>
      <c r="B68" s="72" t="s">
        <v>191</v>
      </c>
    </row>
    <row r="69" spans="1:2" ht="12.75">
      <c r="A69" s="72" t="s">
        <v>178</v>
      </c>
      <c r="B69" s="72" t="s">
        <v>177</v>
      </c>
    </row>
    <row r="70" ht="12.75">
      <c r="H70" s="190">
        <f>H72-G72</f>
        <v>-4814.800000000003</v>
      </c>
    </row>
    <row r="71" spans="1:8" ht="12.75">
      <c r="A71" s="78" t="s">
        <v>176</v>
      </c>
      <c r="B71" s="78" t="s">
        <v>175</v>
      </c>
      <c r="C71" s="78" t="s">
        <v>100</v>
      </c>
      <c r="D71" s="78" t="s">
        <v>101</v>
      </c>
      <c r="E71" s="78" t="s">
        <v>174</v>
      </c>
      <c r="F71" s="78" t="s">
        <v>173</v>
      </c>
      <c r="G71" s="78" t="s">
        <v>172</v>
      </c>
      <c r="H71" s="78" t="s">
        <v>171</v>
      </c>
    </row>
    <row r="72" spans="1:8" ht="12.75">
      <c r="A72" s="78" t="s">
        <v>170</v>
      </c>
      <c r="B72" s="79">
        <v>114427.5</v>
      </c>
      <c r="C72" s="79">
        <v>102407.6</v>
      </c>
      <c r="D72" s="79">
        <v>114361.9</v>
      </c>
      <c r="E72" s="79">
        <v>103916.9</v>
      </c>
      <c r="F72" s="80">
        <v>123967</v>
      </c>
      <c r="G72" s="79">
        <v>113910.3</v>
      </c>
      <c r="H72" s="79">
        <v>109095.5</v>
      </c>
    </row>
    <row r="73" spans="1:9" ht="12.75">
      <c r="A73" s="78" t="s">
        <v>160</v>
      </c>
      <c r="B73" s="79">
        <v>33212.7</v>
      </c>
      <c r="C73" s="79">
        <v>30306.3</v>
      </c>
      <c r="D73" s="80">
        <v>34913</v>
      </c>
      <c r="E73" s="79">
        <v>31874.9</v>
      </c>
      <c r="F73" s="79">
        <v>38106.1</v>
      </c>
      <c r="G73" s="80">
        <v>33739</v>
      </c>
      <c r="H73" s="79">
        <v>33749.4</v>
      </c>
      <c r="I73" s="1">
        <f>H73/H72</f>
        <v>0.30935648124808085</v>
      </c>
    </row>
    <row r="74" spans="1:9" ht="12.75">
      <c r="A74" s="78" t="s">
        <v>230</v>
      </c>
      <c r="B74" s="79">
        <v>25139.1</v>
      </c>
      <c r="C74" s="79">
        <v>23002.6</v>
      </c>
      <c r="D74" s="80">
        <v>25919</v>
      </c>
      <c r="E74" s="79">
        <v>23431.9</v>
      </c>
      <c r="F74" s="79">
        <v>29577.5</v>
      </c>
      <c r="G74" s="79">
        <v>27686.8</v>
      </c>
      <c r="H74" s="79">
        <v>22828.7</v>
      </c>
      <c r="I74" s="1">
        <f>H74/H72</f>
        <v>0.20925427721583384</v>
      </c>
    </row>
    <row r="75" spans="1:9" ht="12.75">
      <c r="A75" s="78" t="s">
        <v>149</v>
      </c>
      <c r="B75" s="79">
        <v>12681.6</v>
      </c>
      <c r="C75" s="79">
        <v>8715.1</v>
      </c>
      <c r="D75" s="79">
        <v>10849.2</v>
      </c>
      <c r="E75" s="79">
        <v>9972.6</v>
      </c>
      <c r="F75" s="79">
        <v>11674.2</v>
      </c>
      <c r="G75" s="79">
        <v>12349.5</v>
      </c>
      <c r="H75" s="79">
        <v>11234.2</v>
      </c>
      <c r="I75" s="1">
        <f>H75/H72</f>
        <v>0.10297583310035703</v>
      </c>
    </row>
    <row r="76" spans="1:9" ht="12.75">
      <c r="A76" s="78" t="s">
        <v>142</v>
      </c>
      <c r="B76" s="80">
        <v>6733</v>
      </c>
      <c r="C76" s="80">
        <v>7641</v>
      </c>
      <c r="D76" s="80">
        <v>8457</v>
      </c>
      <c r="E76" s="80">
        <v>6527</v>
      </c>
      <c r="F76" s="80">
        <v>8504</v>
      </c>
      <c r="G76" s="80">
        <v>7291</v>
      </c>
      <c r="H76" s="80">
        <v>8430</v>
      </c>
      <c r="I76" s="1">
        <f>H76/H72</f>
        <v>0.07727174814726546</v>
      </c>
    </row>
    <row r="77" spans="1:9" ht="12.75">
      <c r="A77" s="81" t="s">
        <v>108</v>
      </c>
      <c r="B77" s="82">
        <f aca="true" t="shared" si="0" ref="B77:H77">SUM(B79:B102)</f>
        <v>38243.7</v>
      </c>
      <c r="C77" s="82">
        <f t="shared" si="0"/>
        <v>34012.100000000006</v>
      </c>
      <c r="D77" s="82">
        <f t="shared" si="0"/>
        <v>35440.7</v>
      </c>
      <c r="E77" s="82">
        <f t="shared" si="0"/>
        <v>33359.700000000004</v>
      </c>
      <c r="F77" s="82">
        <f t="shared" si="0"/>
        <v>37273.19999999999</v>
      </c>
      <c r="G77" s="82">
        <f t="shared" si="0"/>
        <v>33763.200000000004</v>
      </c>
      <c r="H77" s="82">
        <f t="shared" si="0"/>
        <v>32853.2</v>
      </c>
      <c r="I77" s="1">
        <f>H77/H72</f>
        <v>0.30114166028846284</v>
      </c>
    </row>
    <row r="79" spans="1:8" ht="12.75">
      <c r="A79" s="78" t="s">
        <v>110</v>
      </c>
      <c r="B79" s="79">
        <v>5730.5</v>
      </c>
      <c r="C79" s="79">
        <v>4713.5</v>
      </c>
      <c r="D79" s="79">
        <v>5185.1</v>
      </c>
      <c r="E79" s="79">
        <v>4464.8</v>
      </c>
      <c r="F79" s="80">
        <v>5409</v>
      </c>
      <c r="G79" s="79">
        <v>4830.4</v>
      </c>
      <c r="H79" s="79">
        <v>4809.3</v>
      </c>
    </row>
    <row r="80" spans="1:8" ht="12.75">
      <c r="A80" s="78" t="s">
        <v>135</v>
      </c>
      <c r="B80" s="79">
        <v>16.3</v>
      </c>
      <c r="C80" s="79">
        <v>0.1</v>
      </c>
      <c r="D80" s="80">
        <v>0</v>
      </c>
      <c r="E80" s="80">
        <v>0</v>
      </c>
      <c r="F80" s="80">
        <v>0</v>
      </c>
      <c r="G80" s="80">
        <v>0</v>
      </c>
      <c r="H80" s="80">
        <v>0</v>
      </c>
    </row>
    <row r="81" spans="1:8" ht="12.75">
      <c r="A81" s="78" t="s">
        <v>111</v>
      </c>
      <c r="B81" s="79">
        <v>2889.9</v>
      </c>
      <c r="C81" s="79">
        <v>2884.6</v>
      </c>
      <c r="D81" s="79">
        <v>3038.2</v>
      </c>
      <c r="E81" s="80">
        <v>3065</v>
      </c>
      <c r="F81" s="79">
        <v>3898.9</v>
      </c>
      <c r="G81" s="79">
        <v>3868.8</v>
      </c>
      <c r="H81" s="79">
        <v>3743.8</v>
      </c>
    </row>
    <row r="82" spans="1:8" ht="12.75">
      <c r="A82" s="78" t="s">
        <v>112</v>
      </c>
      <c r="B82" s="79">
        <v>2255.3</v>
      </c>
      <c r="C82" s="79">
        <v>2187.2</v>
      </c>
      <c r="D82" s="79">
        <v>1898.2</v>
      </c>
      <c r="E82" s="79">
        <v>2356.4</v>
      </c>
      <c r="F82" s="79">
        <v>2700.4</v>
      </c>
      <c r="G82" s="79">
        <v>2648.9</v>
      </c>
      <c r="H82" s="79">
        <v>1993.6</v>
      </c>
    </row>
    <row r="83" spans="1:8" ht="12.75">
      <c r="A83" s="78" t="s">
        <v>114</v>
      </c>
      <c r="B83" s="80">
        <v>0</v>
      </c>
      <c r="C83" s="83" t="s">
        <v>140</v>
      </c>
      <c r="D83" s="83" t="s">
        <v>140</v>
      </c>
      <c r="E83" s="83" t="s">
        <v>140</v>
      </c>
      <c r="F83" s="83" t="s">
        <v>140</v>
      </c>
      <c r="G83" s="83" t="s">
        <v>140</v>
      </c>
      <c r="H83" s="80">
        <v>0</v>
      </c>
    </row>
    <row r="84" spans="1:8" ht="12.75">
      <c r="A84" s="78" t="s">
        <v>118</v>
      </c>
      <c r="B84" s="80">
        <v>45</v>
      </c>
      <c r="C84" s="80">
        <v>45</v>
      </c>
      <c r="D84" s="80">
        <v>45</v>
      </c>
      <c r="E84" s="83" t="s">
        <v>140</v>
      </c>
      <c r="F84" s="83" t="s">
        <v>140</v>
      </c>
      <c r="G84" s="83" t="s">
        <v>140</v>
      </c>
      <c r="H84" s="80">
        <v>0</v>
      </c>
    </row>
    <row r="85" spans="1:8" ht="12.75">
      <c r="A85" s="78" t="s">
        <v>116</v>
      </c>
      <c r="B85" s="80">
        <v>855</v>
      </c>
      <c r="C85" s="79">
        <v>1163.8</v>
      </c>
      <c r="D85" s="80">
        <v>1600</v>
      </c>
      <c r="E85" s="79">
        <v>761.5</v>
      </c>
      <c r="F85" s="79">
        <v>324.4</v>
      </c>
      <c r="G85" s="79">
        <v>434.9</v>
      </c>
      <c r="H85" s="79">
        <v>456.9</v>
      </c>
    </row>
    <row r="86" spans="1:8" ht="12.75">
      <c r="A86" s="78" t="s">
        <v>115</v>
      </c>
      <c r="B86" s="80">
        <v>4910</v>
      </c>
      <c r="C86" s="79">
        <v>4170.7</v>
      </c>
      <c r="D86" s="79">
        <v>4225.4</v>
      </c>
      <c r="E86" s="79">
        <v>3534.5</v>
      </c>
      <c r="F86" s="79">
        <v>4188.5</v>
      </c>
      <c r="G86" s="79">
        <v>3460.2</v>
      </c>
      <c r="H86" s="79">
        <v>2519.5</v>
      </c>
    </row>
    <row r="87" spans="1:8" ht="12.75">
      <c r="A87" s="78" t="s">
        <v>137</v>
      </c>
      <c r="B87" s="79">
        <v>1582.6</v>
      </c>
      <c r="C87" s="79">
        <v>1269.5</v>
      </c>
      <c r="D87" s="80">
        <v>1217</v>
      </c>
      <c r="E87" s="79">
        <v>1249.2</v>
      </c>
      <c r="F87" s="80">
        <v>1168</v>
      </c>
      <c r="G87" s="79">
        <v>919.2</v>
      </c>
      <c r="H87" s="79">
        <v>1050.7</v>
      </c>
    </row>
    <row r="88" spans="1:8" ht="12.75">
      <c r="A88" s="78" t="s">
        <v>119</v>
      </c>
      <c r="B88" s="79">
        <v>4629.9</v>
      </c>
      <c r="C88" s="80">
        <v>4390</v>
      </c>
      <c r="D88" s="79">
        <v>3307.7</v>
      </c>
      <c r="E88" s="79">
        <v>3550.1</v>
      </c>
      <c r="F88" s="79">
        <v>3547.9</v>
      </c>
      <c r="G88" s="79">
        <v>2501.2</v>
      </c>
      <c r="H88" s="79">
        <v>2159.4</v>
      </c>
    </row>
    <row r="89" spans="1:8" ht="12.75">
      <c r="A89" s="78" t="s">
        <v>120</v>
      </c>
      <c r="B89" s="83" t="s">
        <v>140</v>
      </c>
      <c r="C89" s="83" t="s">
        <v>140</v>
      </c>
      <c r="D89" s="83" t="s">
        <v>140</v>
      </c>
      <c r="E89" s="79">
        <v>87.3</v>
      </c>
      <c r="F89" s="83" t="s">
        <v>140</v>
      </c>
      <c r="G89" s="83" t="s">
        <v>140</v>
      </c>
      <c r="H89" s="83" t="s">
        <v>140</v>
      </c>
    </row>
    <row r="90" spans="1:8" ht="12.75">
      <c r="A90" s="78" t="s">
        <v>121</v>
      </c>
      <c r="B90" s="79">
        <v>11.1</v>
      </c>
      <c r="C90" s="80">
        <v>0</v>
      </c>
      <c r="D90" s="83" t="s">
        <v>140</v>
      </c>
      <c r="E90" s="83" t="s">
        <v>140</v>
      </c>
      <c r="F90" s="83" t="s">
        <v>140</v>
      </c>
      <c r="G90" s="83" t="s">
        <v>140</v>
      </c>
      <c r="H90" s="83" t="s">
        <v>140</v>
      </c>
    </row>
    <row r="91" spans="1:8" ht="12.75">
      <c r="A91" s="78" t="s">
        <v>122</v>
      </c>
      <c r="B91" s="79">
        <v>799.9</v>
      </c>
      <c r="C91" s="79">
        <v>339.1</v>
      </c>
      <c r="D91" s="80">
        <v>682</v>
      </c>
      <c r="E91" s="79">
        <v>706.7</v>
      </c>
      <c r="F91" s="79">
        <v>877.8</v>
      </c>
      <c r="G91" s="80">
        <v>1003</v>
      </c>
      <c r="H91" s="79">
        <v>967.1</v>
      </c>
    </row>
    <row r="92" spans="1:8" ht="12.75">
      <c r="A92" s="78" t="s">
        <v>123</v>
      </c>
      <c r="B92" s="80">
        <v>0</v>
      </c>
      <c r="C92" s="80">
        <v>0</v>
      </c>
      <c r="D92" s="80">
        <v>0</v>
      </c>
      <c r="E92" s="83" t="s">
        <v>140</v>
      </c>
      <c r="F92" s="83" t="s">
        <v>140</v>
      </c>
      <c r="G92" s="83" t="s">
        <v>140</v>
      </c>
      <c r="H92" s="83" t="s">
        <v>140</v>
      </c>
    </row>
    <row r="93" spans="1:8" ht="12.75">
      <c r="A93" s="78" t="s">
        <v>124</v>
      </c>
      <c r="B93" s="79">
        <v>1692.8</v>
      </c>
      <c r="C93" s="79">
        <v>573.2</v>
      </c>
      <c r="D93" s="80">
        <v>737</v>
      </c>
      <c r="E93" s="79">
        <v>818.9</v>
      </c>
      <c r="F93" s="79">
        <v>856.4</v>
      </c>
      <c r="G93" s="79">
        <v>881.7</v>
      </c>
      <c r="H93" s="79">
        <v>990.7</v>
      </c>
    </row>
    <row r="94" spans="1:8" ht="12.75">
      <c r="A94" s="78" t="s">
        <v>125</v>
      </c>
      <c r="B94" s="83" t="s">
        <v>140</v>
      </c>
      <c r="C94" s="83" t="s">
        <v>140</v>
      </c>
      <c r="D94" s="80">
        <v>0</v>
      </c>
      <c r="E94" s="83" t="s">
        <v>140</v>
      </c>
      <c r="F94" s="83" t="s">
        <v>140</v>
      </c>
      <c r="G94" s="80">
        <v>0</v>
      </c>
      <c r="H94" s="83" t="s">
        <v>140</v>
      </c>
    </row>
    <row r="95" spans="1:8" ht="12.75">
      <c r="A95" s="78" t="s">
        <v>126</v>
      </c>
      <c r="B95" s="79">
        <v>5511.5</v>
      </c>
      <c r="C95" s="79">
        <v>5218.5</v>
      </c>
      <c r="D95" s="80">
        <v>5735</v>
      </c>
      <c r="E95" s="79">
        <v>5280.4</v>
      </c>
      <c r="F95" s="80">
        <v>5858</v>
      </c>
      <c r="G95" s="80">
        <v>5735</v>
      </c>
      <c r="H95" s="80">
        <v>5727</v>
      </c>
    </row>
    <row r="96" spans="1:8" ht="12.75">
      <c r="A96" s="78" t="s">
        <v>127</v>
      </c>
      <c r="B96" s="79">
        <v>2656.2</v>
      </c>
      <c r="C96" s="79">
        <v>3091.4</v>
      </c>
      <c r="D96" s="79">
        <v>3083.1</v>
      </c>
      <c r="E96" s="79">
        <v>3131.7</v>
      </c>
      <c r="F96" s="79">
        <v>3456.2</v>
      </c>
      <c r="G96" s="79">
        <v>3114.4</v>
      </c>
      <c r="H96" s="79">
        <v>3465.8</v>
      </c>
    </row>
    <row r="97" spans="1:8" ht="12.75">
      <c r="A97" s="78" t="s">
        <v>129</v>
      </c>
      <c r="B97" s="79">
        <v>251.6</v>
      </c>
      <c r="C97" s="80">
        <v>137</v>
      </c>
      <c r="D97" s="79">
        <v>6.6</v>
      </c>
      <c r="E97" s="79">
        <v>4.2</v>
      </c>
      <c r="F97" s="80">
        <v>8</v>
      </c>
      <c r="G97" s="79">
        <v>18.9</v>
      </c>
      <c r="H97" s="79">
        <v>9.9</v>
      </c>
    </row>
    <row r="98" spans="1:8" ht="12.75">
      <c r="A98" s="78" t="s">
        <v>136</v>
      </c>
      <c r="B98" s="79">
        <v>748.8</v>
      </c>
      <c r="C98" s="79">
        <v>706.7</v>
      </c>
      <c r="D98" s="79">
        <v>816.8</v>
      </c>
      <c r="E98" s="80">
        <v>853</v>
      </c>
      <c r="F98" s="79">
        <v>650.1</v>
      </c>
      <c r="G98" s="79">
        <v>739.2</v>
      </c>
      <c r="H98" s="79">
        <v>1029.2</v>
      </c>
    </row>
    <row r="99" spans="1:8" ht="12.75">
      <c r="A99" s="78" t="s">
        <v>130</v>
      </c>
      <c r="B99" s="80">
        <v>0</v>
      </c>
      <c r="C99" s="80">
        <v>0</v>
      </c>
      <c r="D99" s="80">
        <v>0</v>
      </c>
      <c r="E99" s="80">
        <v>0</v>
      </c>
      <c r="F99" s="80">
        <v>0</v>
      </c>
      <c r="G99" s="80">
        <v>0</v>
      </c>
      <c r="H99" s="80">
        <v>0</v>
      </c>
    </row>
    <row r="100" spans="1:8" ht="12.75">
      <c r="A100" s="78" t="s">
        <v>131</v>
      </c>
      <c r="B100" s="79">
        <v>846.5</v>
      </c>
      <c r="C100" s="79">
        <v>678.9</v>
      </c>
      <c r="D100" s="79">
        <v>898.8</v>
      </c>
      <c r="E100" s="79">
        <v>977.7</v>
      </c>
      <c r="F100" s="79">
        <v>1160.7</v>
      </c>
      <c r="G100" s="79">
        <v>894.5</v>
      </c>
      <c r="H100" s="79">
        <v>1144.6</v>
      </c>
    </row>
    <row r="101" spans="1:8" ht="12.75">
      <c r="A101" s="78" t="s">
        <v>132</v>
      </c>
      <c r="B101" s="79">
        <v>673.1</v>
      </c>
      <c r="C101" s="80">
        <v>468</v>
      </c>
      <c r="D101" s="80">
        <v>559</v>
      </c>
      <c r="E101" s="79">
        <v>542.1</v>
      </c>
      <c r="F101" s="79">
        <v>675.7</v>
      </c>
      <c r="G101" s="79">
        <v>398.7</v>
      </c>
      <c r="H101" s="79">
        <v>459.5</v>
      </c>
    </row>
    <row r="102" spans="1:8" ht="12.75">
      <c r="A102" s="78" t="s">
        <v>133</v>
      </c>
      <c r="B102" s="79">
        <v>2137.7</v>
      </c>
      <c r="C102" s="79">
        <v>1974.9</v>
      </c>
      <c r="D102" s="79">
        <v>2405.8</v>
      </c>
      <c r="E102" s="79">
        <v>1976.2</v>
      </c>
      <c r="F102" s="79">
        <v>2493.2</v>
      </c>
      <c r="G102" s="79">
        <v>2314.2</v>
      </c>
      <c r="H102" s="79">
        <v>2326.2</v>
      </c>
    </row>
    <row r="103" spans="2:8" ht="12.75">
      <c r="B103" s="190">
        <f>SUM(B79:B102)</f>
        <v>38243.7</v>
      </c>
      <c r="C103" s="190">
        <f aca="true" t="shared" si="1" ref="C103:H103">SUM(C79:C102)</f>
        <v>34012.100000000006</v>
      </c>
      <c r="D103" s="190">
        <f t="shared" si="1"/>
        <v>35440.7</v>
      </c>
      <c r="E103" s="190">
        <f t="shared" si="1"/>
        <v>33359.700000000004</v>
      </c>
      <c r="F103" s="190">
        <f t="shared" si="1"/>
        <v>37273.19999999999</v>
      </c>
      <c r="G103" s="190">
        <f t="shared" si="1"/>
        <v>33763.200000000004</v>
      </c>
      <c r="H103" s="190">
        <f t="shared" si="1"/>
        <v>32853.2</v>
      </c>
    </row>
    <row r="104" spans="1:8" ht="12.75">
      <c r="A104" s="72" t="s">
        <v>141</v>
      </c>
      <c r="B104" s="190">
        <f>B103+B76+B75+B74+B73</f>
        <v>116010.09999999999</v>
      </c>
      <c r="C104" s="190">
        <f aca="true" t="shared" si="2" ref="C104:H104">C103+C76+C75+C74+C73</f>
        <v>103677.1</v>
      </c>
      <c r="D104" s="190">
        <f t="shared" si="2"/>
        <v>115578.9</v>
      </c>
      <c r="E104" s="190">
        <f t="shared" si="2"/>
        <v>105166.1</v>
      </c>
      <c r="F104" s="190">
        <f t="shared" si="2"/>
        <v>125135</v>
      </c>
      <c r="G104" s="190">
        <f t="shared" si="2"/>
        <v>114829.5</v>
      </c>
      <c r="H104" s="190">
        <f t="shared" si="2"/>
        <v>109095.5</v>
      </c>
    </row>
    <row r="105" spans="1:8" ht="12.75">
      <c r="A105" s="72" t="s">
        <v>140</v>
      </c>
      <c r="B105" s="72" t="s">
        <v>139</v>
      </c>
      <c r="H105" s="190">
        <f>H104-G104</f>
        <v>-5734</v>
      </c>
    </row>
  </sheetData>
  <mergeCells count="1">
    <mergeCell ref="O5:T7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0"/>
  <sheetViews>
    <sheetView showGridLines="0" workbookViewId="0" topLeftCell="A1">
      <selection activeCell="B4" sqref="B4"/>
    </sheetView>
  </sheetViews>
  <sheetFormatPr defaultColWidth="9.140625" defaultRowHeight="12.75"/>
  <cols>
    <col min="1" max="16384" width="9.140625" style="1" customWidth="1"/>
  </cols>
  <sheetData>
    <row r="3" ht="12">
      <c r="B3" s="209" t="s">
        <v>241</v>
      </c>
    </row>
    <row r="4" ht="12">
      <c r="B4" s="28" t="s">
        <v>192</v>
      </c>
    </row>
    <row r="35" ht="12">
      <c r="B35" s="77" t="s">
        <v>138</v>
      </c>
    </row>
    <row r="62" ht="12.75">
      <c r="A62" s="72" t="s">
        <v>186</v>
      </c>
    </row>
    <row r="64" spans="1:2" ht="12.75">
      <c r="A64" s="72" t="s">
        <v>185</v>
      </c>
      <c r="B64" s="73">
        <v>41915.47274305556</v>
      </c>
    </row>
    <row r="65" spans="1:2" ht="12.75">
      <c r="A65" s="72" t="s">
        <v>184</v>
      </c>
      <c r="B65" s="73">
        <v>41916.67005025463</v>
      </c>
    </row>
    <row r="66" spans="1:2" ht="12.75">
      <c r="A66" s="72" t="s">
        <v>183</v>
      </c>
      <c r="B66" s="72" t="s">
        <v>182</v>
      </c>
    </row>
    <row r="68" spans="1:2" ht="12.75">
      <c r="A68" s="72" t="s">
        <v>179</v>
      </c>
      <c r="B68" s="72" t="s">
        <v>193</v>
      </c>
    </row>
    <row r="69" spans="1:2" ht="12.75">
      <c r="A69" s="72" t="s">
        <v>178</v>
      </c>
      <c r="B69" s="72" t="s">
        <v>177</v>
      </c>
    </row>
    <row r="70" ht="12.75">
      <c r="H70" s="1">
        <f>(H72-G72)*100/G72</f>
        <v>9.17064892609135</v>
      </c>
    </row>
    <row r="71" spans="1:8" ht="12.75">
      <c r="A71" s="78" t="s">
        <v>176</v>
      </c>
      <c r="B71" s="78" t="s">
        <v>175</v>
      </c>
      <c r="C71" s="78" t="s">
        <v>100</v>
      </c>
      <c r="D71" s="78" t="s">
        <v>101</v>
      </c>
      <c r="E71" s="78" t="s">
        <v>174</v>
      </c>
      <c r="F71" s="78" t="s">
        <v>173</v>
      </c>
      <c r="G71" s="78" t="s">
        <v>172</v>
      </c>
      <c r="H71" s="78" t="s">
        <v>171</v>
      </c>
    </row>
    <row r="72" spans="1:8" ht="12.75">
      <c r="A72" s="78" t="s">
        <v>170</v>
      </c>
      <c r="B72" s="84">
        <f>SUM(B73:B100)</f>
        <v>18485.399999999998</v>
      </c>
      <c r="C72" s="79">
        <v>18925.5</v>
      </c>
      <c r="D72" s="80">
        <v>21395</v>
      </c>
      <c r="E72" s="84">
        <f>SUM(E73:E100)</f>
        <v>20565.899999999998</v>
      </c>
      <c r="F72" s="79">
        <v>19118.3</v>
      </c>
      <c r="G72" s="84">
        <f>SUM(G73:G100)</f>
        <v>19210.2</v>
      </c>
      <c r="H72" s="79">
        <v>20971.9</v>
      </c>
    </row>
    <row r="73" spans="1:8" ht="12.75">
      <c r="A73" s="78" t="s">
        <v>169</v>
      </c>
      <c r="B73" s="79">
        <v>40.5</v>
      </c>
      <c r="C73" s="79">
        <v>33.3</v>
      </c>
      <c r="D73" s="79">
        <v>41.7</v>
      </c>
      <c r="E73" s="79">
        <v>45.5</v>
      </c>
      <c r="F73" s="79">
        <v>52.2</v>
      </c>
      <c r="G73" s="79">
        <v>48.4</v>
      </c>
      <c r="H73" s="79">
        <v>55.9</v>
      </c>
    </row>
    <row r="74" spans="1:8" ht="12.75">
      <c r="A74" s="78" t="s">
        <v>168</v>
      </c>
      <c r="B74" s="80">
        <v>93</v>
      </c>
      <c r="C74" s="79">
        <v>231.2</v>
      </c>
      <c r="D74" s="79">
        <v>235.5</v>
      </c>
      <c r="E74" s="79">
        <v>544.8</v>
      </c>
      <c r="F74" s="79">
        <v>519.9</v>
      </c>
      <c r="G74" s="80">
        <v>271</v>
      </c>
      <c r="H74" s="79">
        <v>329.2</v>
      </c>
    </row>
    <row r="75" spans="1:8" ht="12.75">
      <c r="A75" s="78" t="s">
        <v>167</v>
      </c>
      <c r="B75" s="79">
        <v>1031.9</v>
      </c>
      <c r="C75" s="79">
        <v>1048.9</v>
      </c>
      <c r="D75" s="79">
        <v>1128.1</v>
      </c>
      <c r="E75" s="79">
        <v>1042.4</v>
      </c>
      <c r="F75" s="79">
        <v>1046.1</v>
      </c>
      <c r="G75" s="79">
        <v>1109.1</v>
      </c>
      <c r="H75" s="79">
        <v>1443.2</v>
      </c>
    </row>
    <row r="76" spans="1:8" ht="12.75">
      <c r="A76" s="78" t="s">
        <v>166</v>
      </c>
      <c r="B76" s="79">
        <v>596.3</v>
      </c>
      <c r="C76" s="79">
        <v>629.2</v>
      </c>
      <c r="D76" s="79">
        <v>637.4</v>
      </c>
      <c r="E76" s="79">
        <v>579.8</v>
      </c>
      <c r="F76" s="79">
        <v>508.3</v>
      </c>
      <c r="G76" s="79">
        <v>484.6</v>
      </c>
      <c r="H76" s="79">
        <v>687.7</v>
      </c>
    </row>
    <row r="77" spans="1:8" ht="12.75">
      <c r="A77" s="78" t="s">
        <v>165</v>
      </c>
      <c r="B77" s="79">
        <v>5320.5</v>
      </c>
      <c r="C77" s="79">
        <v>5154.7</v>
      </c>
      <c r="D77" s="79">
        <v>6306.7</v>
      </c>
      <c r="E77" s="79">
        <v>5697.6</v>
      </c>
      <c r="F77" s="79">
        <v>3869.5</v>
      </c>
      <c r="G77" s="79">
        <v>4821.1</v>
      </c>
      <c r="H77" s="79">
        <v>5784.3</v>
      </c>
    </row>
    <row r="78" spans="1:8" ht="12.75">
      <c r="A78" s="78" t="s">
        <v>164</v>
      </c>
      <c r="B78" s="79">
        <v>133.3</v>
      </c>
      <c r="C78" s="79">
        <v>111.1</v>
      </c>
      <c r="D78" s="80">
        <v>136</v>
      </c>
      <c r="E78" s="80">
        <v>131</v>
      </c>
      <c r="F78" s="79">
        <v>144.2</v>
      </c>
      <c r="G78" s="79">
        <v>157.8</v>
      </c>
      <c r="H78" s="80">
        <v>174</v>
      </c>
    </row>
    <row r="79" spans="1:8" ht="12.75">
      <c r="A79" s="78" t="s">
        <v>163</v>
      </c>
      <c r="B79" s="79">
        <v>31.9</v>
      </c>
      <c r="C79" s="79">
        <v>23.4</v>
      </c>
      <c r="D79" s="80">
        <v>22</v>
      </c>
      <c r="E79" s="83" t="s">
        <v>140</v>
      </c>
      <c r="F79" s="80">
        <v>0</v>
      </c>
      <c r="G79" s="83" t="s">
        <v>140</v>
      </c>
      <c r="H79" s="79">
        <v>49.2</v>
      </c>
    </row>
    <row r="80" spans="1:8" ht="12.75">
      <c r="A80" s="78" t="s">
        <v>162</v>
      </c>
      <c r="B80" s="83" t="s">
        <v>140</v>
      </c>
      <c r="C80" s="80">
        <v>0</v>
      </c>
      <c r="D80" s="80">
        <v>0</v>
      </c>
      <c r="E80" s="79">
        <v>39.7</v>
      </c>
      <c r="F80" s="79">
        <v>4.8</v>
      </c>
      <c r="G80" s="79">
        <v>1.2</v>
      </c>
      <c r="H80" s="79">
        <v>0.7</v>
      </c>
    </row>
    <row r="81" spans="1:8" ht="12.75">
      <c r="A81" s="78" t="s">
        <v>161</v>
      </c>
      <c r="B81" s="79">
        <v>34.7</v>
      </c>
      <c r="C81" s="79">
        <v>20.8</v>
      </c>
      <c r="D81" s="79">
        <v>34.7</v>
      </c>
      <c r="E81" s="79">
        <v>35.8</v>
      </c>
      <c r="F81" s="79">
        <v>63.9</v>
      </c>
      <c r="G81" s="79">
        <v>53.4</v>
      </c>
      <c r="H81" s="79">
        <v>112.9</v>
      </c>
    </row>
    <row r="82" spans="1:8" ht="12.75">
      <c r="A82" s="78" t="s">
        <v>160</v>
      </c>
      <c r="B82" s="79">
        <v>4683.8</v>
      </c>
      <c r="C82" s="79">
        <v>4719.1</v>
      </c>
      <c r="D82" s="79">
        <v>5584.1</v>
      </c>
      <c r="E82" s="79">
        <v>4815.5</v>
      </c>
      <c r="F82" s="80">
        <v>5369</v>
      </c>
      <c r="G82" s="79">
        <v>5483.1</v>
      </c>
      <c r="H82" s="79">
        <v>4370.1</v>
      </c>
    </row>
    <row r="83" spans="1:8" ht="12.75">
      <c r="A83" s="78" t="s">
        <v>159</v>
      </c>
      <c r="B83" s="79">
        <v>39.3</v>
      </c>
      <c r="C83" s="79">
        <v>62.9</v>
      </c>
      <c r="D83" s="79">
        <v>80.4</v>
      </c>
      <c r="E83" s="80">
        <v>33</v>
      </c>
      <c r="F83" s="79">
        <v>49.5</v>
      </c>
      <c r="G83" s="79">
        <v>26.4</v>
      </c>
      <c r="H83" s="79">
        <v>47.8</v>
      </c>
    </row>
    <row r="84" spans="1:8" ht="12.75">
      <c r="A84" s="78" t="s">
        <v>158</v>
      </c>
      <c r="B84" s="79">
        <v>14.6</v>
      </c>
      <c r="C84" s="79">
        <v>28.1</v>
      </c>
      <c r="D84" s="79">
        <v>50.7</v>
      </c>
      <c r="E84" s="79">
        <v>50.3</v>
      </c>
      <c r="F84" s="79">
        <v>44.2</v>
      </c>
      <c r="G84" s="79">
        <v>25.2</v>
      </c>
      <c r="H84" s="79">
        <v>39.2</v>
      </c>
    </row>
    <row r="85" spans="1:8" ht="12.75">
      <c r="A85" s="78" t="s">
        <v>157</v>
      </c>
      <c r="B85" s="83" t="s">
        <v>140</v>
      </c>
      <c r="C85" s="83" t="s">
        <v>140</v>
      </c>
      <c r="D85" s="83" t="s">
        <v>140</v>
      </c>
      <c r="E85" s="83" t="s">
        <v>140</v>
      </c>
      <c r="F85" s="83" t="s">
        <v>140</v>
      </c>
      <c r="G85" s="83" t="s">
        <v>140</v>
      </c>
      <c r="H85" s="83" t="s">
        <v>140</v>
      </c>
    </row>
    <row r="86" spans="1:8" ht="12.75">
      <c r="A86" s="78" t="s">
        <v>156</v>
      </c>
      <c r="B86" s="79">
        <v>211.7</v>
      </c>
      <c r="C86" s="79">
        <v>204.7</v>
      </c>
      <c r="D86" s="79">
        <v>208.5</v>
      </c>
      <c r="E86" s="79">
        <v>226.3</v>
      </c>
      <c r="F86" s="79">
        <v>220.1</v>
      </c>
      <c r="G86" s="79">
        <v>303.9</v>
      </c>
      <c r="H86" s="79">
        <v>299.1</v>
      </c>
    </row>
    <row r="87" spans="1:8" ht="12.75">
      <c r="A87" s="78" t="s">
        <v>155</v>
      </c>
      <c r="B87" s="79">
        <v>311.9</v>
      </c>
      <c r="C87" s="79">
        <v>330.2</v>
      </c>
      <c r="D87" s="79">
        <v>415.8</v>
      </c>
      <c r="E87" s="79">
        <v>416.7</v>
      </c>
      <c r="F87" s="79">
        <v>484.3</v>
      </c>
      <c r="G87" s="79">
        <v>632.9</v>
      </c>
      <c r="H87" s="79">
        <v>542.1</v>
      </c>
    </row>
    <row r="88" spans="1:8" ht="12.75">
      <c r="A88" s="78" t="s">
        <v>154</v>
      </c>
      <c r="B88" s="79">
        <v>18.3</v>
      </c>
      <c r="C88" s="79">
        <v>16.4</v>
      </c>
      <c r="D88" s="79">
        <v>18.1</v>
      </c>
      <c r="E88" s="79">
        <v>15.9</v>
      </c>
      <c r="F88" s="79">
        <v>15.6</v>
      </c>
      <c r="G88" s="79">
        <v>15.3</v>
      </c>
      <c r="H88" s="79">
        <v>15.3</v>
      </c>
    </row>
    <row r="89" spans="1:8" ht="12.75">
      <c r="A89" s="78" t="s">
        <v>153</v>
      </c>
      <c r="B89" s="79">
        <v>495.9</v>
      </c>
      <c r="C89" s="79">
        <v>654.7</v>
      </c>
      <c r="D89" s="79">
        <v>579.4</v>
      </c>
      <c r="E89" s="79">
        <v>530.6</v>
      </c>
      <c r="F89" s="79">
        <v>526.7</v>
      </c>
      <c r="G89" s="79">
        <v>414.6</v>
      </c>
      <c r="H89" s="79">
        <v>532.5</v>
      </c>
    </row>
    <row r="90" spans="1:8" ht="12.75">
      <c r="A90" s="78" t="s">
        <v>152</v>
      </c>
      <c r="B90" s="83" t="s">
        <v>140</v>
      </c>
      <c r="C90" s="83" t="s">
        <v>140</v>
      </c>
      <c r="D90" s="80">
        <v>0</v>
      </c>
      <c r="E90" s="83" t="s">
        <v>140</v>
      </c>
      <c r="F90" s="83" t="s">
        <v>140</v>
      </c>
      <c r="G90" s="80">
        <v>0</v>
      </c>
      <c r="H90" s="83" t="s">
        <v>140</v>
      </c>
    </row>
    <row r="91" spans="1:8" ht="12.75">
      <c r="A91" s="78" t="s">
        <v>151</v>
      </c>
      <c r="B91" s="79">
        <v>11.8</v>
      </c>
      <c r="C91" s="79">
        <v>9.5</v>
      </c>
      <c r="D91" s="80">
        <v>12</v>
      </c>
      <c r="E91" s="79">
        <v>11.5</v>
      </c>
      <c r="F91" s="79">
        <v>6.8</v>
      </c>
      <c r="G91" s="80">
        <v>7</v>
      </c>
      <c r="H91" s="80">
        <v>10</v>
      </c>
    </row>
    <row r="92" spans="1:8" ht="12.75">
      <c r="A92" s="78" t="s">
        <v>150</v>
      </c>
      <c r="B92" s="79">
        <v>144.7</v>
      </c>
      <c r="C92" s="79">
        <v>174.6</v>
      </c>
      <c r="D92" s="79">
        <v>171.1</v>
      </c>
      <c r="E92" s="79">
        <v>170.6</v>
      </c>
      <c r="F92" s="79">
        <v>179.7</v>
      </c>
      <c r="G92" s="79">
        <v>148.9</v>
      </c>
      <c r="H92" s="79">
        <v>196.8</v>
      </c>
    </row>
    <row r="93" spans="1:8" ht="12.75">
      <c r="A93" s="78" t="s">
        <v>149</v>
      </c>
      <c r="B93" s="79">
        <v>2129.9</v>
      </c>
      <c r="C93" s="79">
        <v>2105.8</v>
      </c>
      <c r="D93" s="79">
        <v>2496.8</v>
      </c>
      <c r="E93" s="79">
        <v>2228.7</v>
      </c>
      <c r="F93" s="79">
        <v>1861.8</v>
      </c>
      <c r="G93" s="79">
        <v>1865.6</v>
      </c>
      <c r="H93" s="79">
        <v>2677.7</v>
      </c>
    </row>
    <row r="94" spans="1:8" ht="12.75">
      <c r="A94" s="78" t="s">
        <v>148</v>
      </c>
      <c r="B94" s="83" t="s">
        <v>140</v>
      </c>
      <c r="C94" s="83" t="s">
        <v>140</v>
      </c>
      <c r="D94" s="80">
        <v>0</v>
      </c>
      <c r="E94" s="83" t="s">
        <v>140</v>
      </c>
      <c r="F94" s="83" t="s">
        <v>140</v>
      </c>
      <c r="G94" s="83" t="s">
        <v>140</v>
      </c>
      <c r="H94" s="83" t="s">
        <v>140</v>
      </c>
    </row>
    <row r="95" spans="1:8" ht="12.75">
      <c r="A95" s="78" t="s">
        <v>147</v>
      </c>
      <c r="B95" s="79">
        <v>361.5</v>
      </c>
      <c r="C95" s="80">
        <v>673</v>
      </c>
      <c r="D95" s="79">
        <v>569.6</v>
      </c>
      <c r="E95" s="79">
        <v>924.1</v>
      </c>
      <c r="F95" s="79">
        <v>731.7</v>
      </c>
      <c r="G95" s="79">
        <v>159.3</v>
      </c>
      <c r="H95" s="79">
        <v>666.1</v>
      </c>
    </row>
    <row r="96" spans="1:8" ht="12.75">
      <c r="A96" s="78" t="s">
        <v>146</v>
      </c>
      <c r="B96" s="79">
        <v>14.7</v>
      </c>
      <c r="C96" s="79">
        <v>10.9</v>
      </c>
      <c r="D96" s="79">
        <v>9.8</v>
      </c>
      <c r="E96" s="79">
        <v>15.5</v>
      </c>
      <c r="F96" s="80">
        <v>14</v>
      </c>
      <c r="G96" s="79">
        <v>16.7</v>
      </c>
      <c r="H96" s="79">
        <v>15.1</v>
      </c>
    </row>
    <row r="97" spans="1:8" ht="12.75">
      <c r="A97" s="78" t="s">
        <v>145</v>
      </c>
      <c r="B97" s="79">
        <v>321.1</v>
      </c>
      <c r="C97" s="79">
        <v>424.4</v>
      </c>
      <c r="D97" s="79">
        <v>386.7</v>
      </c>
      <c r="E97" s="79">
        <v>322.5</v>
      </c>
      <c r="F97" s="79">
        <v>332.2</v>
      </c>
      <c r="G97" s="79">
        <v>212.6</v>
      </c>
      <c r="H97" s="80">
        <v>374</v>
      </c>
    </row>
    <row r="98" spans="1:8" ht="12.75">
      <c r="A98" s="78" t="s">
        <v>144</v>
      </c>
      <c r="B98" s="79">
        <v>113.6</v>
      </c>
      <c r="C98" s="79">
        <v>88.9</v>
      </c>
      <c r="D98" s="79">
        <v>139.8</v>
      </c>
      <c r="E98" s="79">
        <v>178.5</v>
      </c>
      <c r="F98" s="79">
        <v>115.1</v>
      </c>
      <c r="G98" s="79">
        <v>73.2</v>
      </c>
      <c r="H98" s="79">
        <v>79.7</v>
      </c>
    </row>
    <row r="99" spans="1:8" ht="12.75">
      <c r="A99" s="78" t="s">
        <v>143</v>
      </c>
      <c r="B99" s="79">
        <v>222.4</v>
      </c>
      <c r="C99" s="79">
        <v>259.4</v>
      </c>
      <c r="D99" s="79">
        <v>298.5</v>
      </c>
      <c r="E99" s="79">
        <v>279.6</v>
      </c>
      <c r="F99" s="79">
        <v>250.4</v>
      </c>
      <c r="G99" s="79">
        <v>321.9</v>
      </c>
      <c r="H99" s="79">
        <v>341.2</v>
      </c>
    </row>
    <row r="100" spans="1:8" ht="12.75">
      <c r="A100" s="78" t="s">
        <v>142</v>
      </c>
      <c r="B100" s="79">
        <v>2108.1</v>
      </c>
      <c r="C100" s="79">
        <v>1973.2</v>
      </c>
      <c r="D100" s="80">
        <v>1912</v>
      </c>
      <c r="E100" s="80">
        <v>2230</v>
      </c>
      <c r="F100" s="80">
        <v>2758</v>
      </c>
      <c r="G100" s="80">
        <v>2557</v>
      </c>
      <c r="H100" s="80">
        <v>2128</v>
      </c>
    </row>
    <row r="102" ht="12.75">
      <c r="A102" s="72" t="s">
        <v>141</v>
      </c>
    </row>
    <row r="103" spans="1:2" ht="12.75">
      <c r="A103" s="72" t="s">
        <v>140</v>
      </c>
      <c r="B103" s="72" t="s">
        <v>139</v>
      </c>
    </row>
    <row r="105" spans="1:2" ht="12.75">
      <c r="A105" s="72" t="s">
        <v>179</v>
      </c>
      <c r="B105" s="72" t="s">
        <v>194</v>
      </c>
    </row>
    <row r="106" spans="1:2" ht="12.75">
      <c r="A106" s="72" t="s">
        <v>178</v>
      </c>
      <c r="B106" s="72" t="s">
        <v>177</v>
      </c>
    </row>
    <row r="107" ht="12.75">
      <c r="H107" s="1">
        <f>(H109-F109)*100/F109</f>
        <v>6.0731378653408425</v>
      </c>
    </row>
    <row r="108" spans="1:8" ht="12.75">
      <c r="A108" s="78" t="s">
        <v>176</v>
      </c>
      <c r="B108" s="78" t="s">
        <v>175</v>
      </c>
      <c r="C108" s="78" t="s">
        <v>100</v>
      </c>
      <c r="D108" s="78" t="s">
        <v>101</v>
      </c>
      <c r="E108" s="78" t="s">
        <v>174</v>
      </c>
      <c r="F108" s="78" t="s">
        <v>173</v>
      </c>
      <c r="G108" s="78" t="s">
        <v>172</v>
      </c>
      <c r="H108" s="78" t="s">
        <v>171</v>
      </c>
    </row>
    <row r="109" spans="1:9" ht="12.75">
      <c r="A109" s="78" t="s">
        <v>170</v>
      </c>
      <c r="B109" s="84">
        <f>SUM(B110:B137)</f>
        <v>4876.699999999999</v>
      </c>
      <c r="C109" s="84">
        <f>SUM(C110:C137)</f>
        <v>7219.1</v>
      </c>
      <c r="D109" s="84">
        <f>SUM(D110:D137)</f>
        <v>7028.1</v>
      </c>
      <c r="E109" s="79">
        <v>6960.4</v>
      </c>
      <c r="F109" s="84">
        <f>SUM(F110:F137)</f>
        <v>8608.4</v>
      </c>
      <c r="G109" s="84">
        <f>SUM(G110:G137)</f>
        <v>7132.2</v>
      </c>
      <c r="H109" s="79">
        <v>9131.2</v>
      </c>
      <c r="I109" s="1">
        <f>((H109-F109)/ABS(F109))*100</f>
        <v>6.0731378653408425</v>
      </c>
    </row>
    <row r="110" spans="1:8" ht="12.75">
      <c r="A110" s="78" t="s">
        <v>169</v>
      </c>
      <c r="B110" s="83" t="s">
        <v>140</v>
      </c>
      <c r="C110" s="83" t="s">
        <v>140</v>
      </c>
      <c r="D110" s="80">
        <v>0</v>
      </c>
      <c r="E110" s="83" t="s">
        <v>140</v>
      </c>
      <c r="F110" s="83" t="s">
        <v>140</v>
      </c>
      <c r="G110" s="83" t="s">
        <v>140</v>
      </c>
      <c r="H110" s="83" t="s">
        <v>140</v>
      </c>
    </row>
    <row r="111" spans="1:8" ht="12.75">
      <c r="A111" s="78" t="s">
        <v>168</v>
      </c>
      <c r="B111" s="79">
        <v>564.4</v>
      </c>
      <c r="C111" s="79">
        <v>1300.7</v>
      </c>
      <c r="D111" s="80">
        <v>1318</v>
      </c>
      <c r="E111" s="79">
        <v>1536.3</v>
      </c>
      <c r="F111" s="79">
        <v>1439.7</v>
      </c>
      <c r="G111" s="79">
        <v>1387.8</v>
      </c>
      <c r="H111" s="80">
        <v>1937</v>
      </c>
    </row>
    <row r="112" spans="1:8" ht="12.75">
      <c r="A112" s="78" t="s">
        <v>167</v>
      </c>
      <c r="B112" s="80">
        <v>52</v>
      </c>
      <c r="C112" s="79">
        <v>60.9</v>
      </c>
      <c r="D112" s="80">
        <v>61</v>
      </c>
      <c r="E112" s="79">
        <v>57.4</v>
      </c>
      <c r="F112" s="79">
        <v>70.9</v>
      </c>
      <c r="G112" s="79">
        <v>56.9</v>
      </c>
      <c r="H112" s="79">
        <v>46.8</v>
      </c>
    </row>
    <row r="113" spans="1:8" ht="12.75">
      <c r="A113" s="78" t="s">
        <v>166</v>
      </c>
      <c r="B113" s="83" t="s">
        <v>140</v>
      </c>
      <c r="C113" s="83" t="s">
        <v>140</v>
      </c>
      <c r="D113" s="83" t="s">
        <v>140</v>
      </c>
      <c r="E113" s="80">
        <v>0</v>
      </c>
      <c r="F113" s="80">
        <v>0</v>
      </c>
      <c r="G113" s="83" t="s">
        <v>140</v>
      </c>
      <c r="H113" s="83" t="s">
        <v>140</v>
      </c>
    </row>
    <row r="114" spans="1:8" ht="12.75">
      <c r="A114" s="78" t="s">
        <v>165</v>
      </c>
      <c r="B114" s="79">
        <v>50.9</v>
      </c>
      <c r="C114" s="79">
        <v>48.9</v>
      </c>
      <c r="D114" s="79">
        <v>56.9</v>
      </c>
      <c r="E114" s="79">
        <v>47.2</v>
      </c>
      <c r="F114" s="79">
        <v>53.2</v>
      </c>
      <c r="G114" s="79">
        <v>62.8</v>
      </c>
      <c r="H114" s="79">
        <v>46.1</v>
      </c>
    </row>
    <row r="115" spans="1:8" ht="12.75">
      <c r="A115" s="78" t="s">
        <v>164</v>
      </c>
      <c r="B115" s="83" t="s">
        <v>140</v>
      </c>
      <c r="C115" s="83" t="s">
        <v>140</v>
      </c>
      <c r="D115" s="83" t="s">
        <v>140</v>
      </c>
      <c r="E115" s="83" t="s">
        <v>140</v>
      </c>
      <c r="F115" s="83" t="s">
        <v>140</v>
      </c>
      <c r="G115" s="83" t="s">
        <v>140</v>
      </c>
      <c r="H115" s="83" t="s">
        <v>140</v>
      </c>
    </row>
    <row r="116" spans="1:8" ht="12.75">
      <c r="A116" s="78" t="s">
        <v>163</v>
      </c>
      <c r="B116" s="83" t="s">
        <v>140</v>
      </c>
      <c r="C116" s="83" t="s">
        <v>140</v>
      </c>
      <c r="D116" s="83" t="s">
        <v>140</v>
      </c>
      <c r="E116" s="83" t="s">
        <v>140</v>
      </c>
      <c r="F116" s="83" t="s">
        <v>140</v>
      </c>
      <c r="G116" s="83" t="s">
        <v>140</v>
      </c>
      <c r="H116" s="80">
        <v>0</v>
      </c>
    </row>
    <row r="117" spans="1:8" ht="12.75">
      <c r="A117" s="78" t="s">
        <v>162</v>
      </c>
      <c r="B117" s="79">
        <v>16.8</v>
      </c>
      <c r="C117" s="79">
        <v>15.6</v>
      </c>
      <c r="D117" s="79">
        <v>28.2</v>
      </c>
      <c r="E117" s="79">
        <v>160.5</v>
      </c>
      <c r="F117" s="79">
        <v>181.5</v>
      </c>
      <c r="G117" s="79">
        <v>159.8</v>
      </c>
      <c r="H117" s="79">
        <v>173.8</v>
      </c>
    </row>
    <row r="118" spans="1:8" ht="12.75">
      <c r="A118" s="78" t="s">
        <v>161</v>
      </c>
      <c r="B118" s="79">
        <v>733.2</v>
      </c>
      <c r="C118" s="79">
        <v>872.7</v>
      </c>
      <c r="D118" s="79">
        <v>869.5</v>
      </c>
      <c r="E118" s="79">
        <v>846.6</v>
      </c>
      <c r="F118" s="79">
        <v>1090.2</v>
      </c>
      <c r="G118" s="80">
        <v>642</v>
      </c>
      <c r="H118" s="79">
        <v>1038.1</v>
      </c>
    </row>
    <row r="119" spans="1:8" ht="12.75">
      <c r="A119" s="78" t="s">
        <v>160</v>
      </c>
      <c r="B119" s="79">
        <v>1307.9</v>
      </c>
      <c r="C119" s="80">
        <v>1608</v>
      </c>
      <c r="D119" s="79">
        <v>1703.9</v>
      </c>
      <c r="E119" s="79">
        <v>1635.6</v>
      </c>
      <c r="F119" s="79">
        <v>1880.7</v>
      </c>
      <c r="G119" s="79">
        <v>1575.1</v>
      </c>
      <c r="H119" s="79">
        <v>1582.4</v>
      </c>
    </row>
    <row r="120" spans="1:8" ht="12.75">
      <c r="A120" s="78" t="s">
        <v>159</v>
      </c>
      <c r="B120" s="79">
        <v>54.3</v>
      </c>
      <c r="C120" s="79">
        <v>119.9</v>
      </c>
      <c r="D120" s="79">
        <v>82.1</v>
      </c>
      <c r="E120" s="79">
        <v>61.8</v>
      </c>
      <c r="F120" s="80">
        <v>85</v>
      </c>
      <c r="G120" s="80">
        <v>90</v>
      </c>
      <c r="H120" s="79">
        <v>130.6</v>
      </c>
    </row>
    <row r="121" spans="1:8" ht="12.75">
      <c r="A121" s="78" t="s">
        <v>158</v>
      </c>
      <c r="B121" s="79">
        <v>277.4</v>
      </c>
      <c r="C121" s="79">
        <v>261.3</v>
      </c>
      <c r="D121" s="79">
        <v>280.2</v>
      </c>
      <c r="E121" s="79">
        <v>212.9</v>
      </c>
      <c r="F121" s="79">
        <v>274.4</v>
      </c>
      <c r="G121" s="79">
        <v>185.5</v>
      </c>
      <c r="H121" s="79">
        <v>286.2</v>
      </c>
    </row>
    <row r="122" spans="1:8" ht="12.75">
      <c r="A122" s="78" t="s">
        <v>157</v>
      </c>
      <c r="B122" s="83" t="s">
        <v>140</v>
      </c>
      <c r="C122" s="83" t="s">
        <v>140</v>
      </c>
      <c r="D122" s="83" t="s">
        <v>140</v>
      </c>
      <c r="E122" s="83" t="s">
        <v>140</v>
      </c>
      <c r="F122" s="83" t="s">
        <v>140</v>
      </c>
      <c r="G122" s="83" t="s">
        <v>140</v>
      </c>
      <c r="H122" s="83" t="s">
        <v>140</v>
      </c>
    </row>
    <row r="123" spans="1:8" ht="12.75">
      <c r="A123" s="78" t="s">
        <v>156</v>
      </c>
      <c r="B123" s="83" t="s">
        <v>140</v>
      </c>
      <c r="C123" s="83" t="s">
        <v>140</v>
      </c>
      <c r="D123" s="83" t="s">
        <v>140</v>
      </c>
      <c r="E123" s="83" t="s">
        <v>140</v>
      </c>
      <c r="F123" s="83" t="s">
        <v>140</v>
      </c>
      <c r="G123" s="83" t="s">
        <v>140</v>
      </c>
      <c r="H123" s="83" t="s">
        <v>140</v>
      </c>
    </row>
    <row r="124" spans="1:8" ht="12.75">
      <c r="A124" s="78" t="s">
        <v>155</v>
      </c>
      <c r="B124" s="80">
        <v>0</v>
      </c>
      <c r="C124" s="80">
        <v>0</v>
      </c>
      <c r="D124" s="80">
        <v>0</v>
      </c>
      <c r="E124" s="80">
        <v>0</v>
      </c>
      <c r="F124" s="80">
        <v>0</v>
      </c>
      <c r="G124" s="80">
        <v>0</v>
      </c>
      <c r="H124" s="80">
        <v>0</v>
      </c>
    </row>
    <row r="125" spans="1:8" ht="12.75">
      <c r="A125" s="78" t="s">
        <v>154</v>
      </c>
      <c r="B125" s="83" t="s">
        <v>140</v>
      </c>
      <c r="C125" s="83" t="s">
        <v>140</v>
      </c>
      <c r="D125" s="83" t="s">
        <v>140</v>
      </c>
      <c r="E125" s="80">
        <v>0</v>
      </c>
      <c r="F125" s="80">
        <v>0</v>
      </c>
      <c r="G125" s="80">
        <v>0</v>
      </c>
      <c r="H125" s="80">
        <v>0</v>
      </c>
    </row>
    <row r="126" spans="1:8" ht="12.75">
      <c r="A126" s="78" t="s">
        <v>153</v>
      </c>
      <c r="B126" s="79">
        <v>1060.5</v>
      </c>
      <c r="C126" s="79">
        <v>1468.1</v>
      </c>
      <c r="D126" s="79">
        <v>1256.2</v>
      </c>
      <c r="E126" s="79">
        <v>969.7</v>
      </c>
      <c r="F126" s="79">
        <v>1374.8</v>
      </c>
      <c r="G126" s="79">
        <v>1316.5</v>
      </c>
      <c r="H126" s="79">
        <v>1484.4</v>
      </c>
    </row>
    <row r="127" spans="1:8" ht="12.75">
      <c r="A127" s="78" t="s">
        <v>152</v>
      </c>
      <c r="B127" s="83" t="s">
        <v>140</v>
      </c>
      <c r="C127" s="83" t="s">
        <v>140</v>
      </c>
      <c r="D127" s="80">
        <v>0</v>
      </c>
      <c r="E127" s="83" t="s">
        <v>140</v>
      </c>
      <c r="F127" s="83" t="s">
        <v>140</v>
      </c>
      <c r="G127" s="80">
        <v>0</v>
      </c>
      <c r="H127" s="83" t="s">
        <v>140</v>
      </c>
    </row>
    <row r="128" spans="1:8" ht="12.75">
      <c r="A128" s="78" t="s">
        <v>151</v>
      </c>
      <c r="B128" s="80">
        <v>0</v>
      </c>
      <c r="C128" s="80">
        <v>0</v>
      </c>
      <c r="D128" s="80">
        <v>0</v>
      </c>
      <c r="E128" s="80">
        <v>0</v>
      </c>
      <c r="F128" s="83" t="s">
        <v>140</v>
      </c>
      <c r="G128" s="80">
        <v>0</v>
      </c>
      <c r="H128" s="80">
        <v>0</v>
      </c>
    </row>
    <row r="129" spans="1:8" ht="12.75">
      <c r="A129" s="78" t="s">
        <v>150</v>
      </c>
      <c r="B129" s="79">
        <v>59.5</v>
      </c>
      <c r="C129" s="79">
        <v>79.7</v>
      </c>
      <c r="D129" s="80">
        <v>71</v>
      </c>
      <c r="E129" s="79">
        <v>66.5</v>
      </c>
      <c r="F129" s="79">
        <v>73.7</v>
      </c>
      <c r="G129" s="79">
        <v>53.1</v>
      </c>
      <c r="H129" s="79">
        <v>51.3</v>
      </c>
    </row>
    <row r="130" spans="1:8" ht="12.75">
      <c r="A130" s="78" t="s">
        <v>149</v>
      </c>
      <c r="B130" s="79">
        <v>5.7</v>
      </c>
      <c r="C130" s="79">
        <v>4.7</v>
      </c>
      <c r="D130" s="79">
        <v>4.1</v>
      </c>
      <c r="E130" s="79">
        <v>4.5</v>
      </c>
      <c r="F130" s="79">
        <v>5.2</v>
      </c>
      <c r="G130" s="79">
        <v>5.7</v>
      </c>
      <c r="H130" s="79">
        <v>4.6</v>
      </c>
    </row>
    <row r="131" spans="1:8" ht="12.75">
      <c r="A131" s="78" t="s">
        <v>148</v>
      </c>
      <c r="B131" s="79">
        <v>14.1</v>
      </c>
      <c r="C131" s="79">
        <v>16.2</v>
      </c>
      <c r="D131" s="79">
        <v>11.5</v>
      </c>
      <c r="E131" s="79">
        <v>7.6</v>
      </c>
      <c r="F131" s="79">
        <v>12.6</v>
      </c>
      <c r="G131" s="79">
        <v>9.6</v>
      </c>
      <c r="H131" s="79">
        <v>11.6</v>
      </c>
    </row>
    <row r="132" spans="1:8" ht="12.75">
      <c r="A132" s="78" t="s">
        <v>147</v>
      </c>
      <c r="B132" s="79">
        <v>546.9</v>
      </c>
      <c r="C132" s="79">
        <v>1169.9</v>
      </c>
      <c r="D132" s="80">
        <v>1098</v>
      </c>
      <c r="E132" s="79">
        <v>1264.7</v>
      </c>
      <c r="F132" s="79">
        <v>1864.5</v>
      </c>
      <c r="G132" s="79">
        <v>1389.3</v>
      </c>
      <c r="H132" s="79">
        <v>2142.1</v>
      </c>
    </row>
    <row r="133" spans="1:8" ht="12.75">
      <c r="A133" s="78" t="s">
        <v>146</v>
      </c>
      <c r="B133" s="79">
        <v>0.4</v>
      </c>
      <c r="C133" s="79">
        <v>0.2</v>
      </c>
      <c r="D133" s="79">
        <v>0.3</v>
      </c>
      <c r="E133" s="79">
        <v>0.5</v>
      </c>
      <c r="F133" s="80">
        <v>1</v>
      </c>
      <c r="G133" s="79">
        <v>0.9</v>
      </c>
      <c r="H133" s="79">
        <v>0.5</v>
      </c>
    </row>
    <row r="134" spans="1:8" ht="12.75">
      <c r="A134" s="78" t="s">
        <v>145</v>
      </c>
      <c r="B134" s="79">
        <v>132.7</v>
      </c>
      <c r="C134" s="79">
        <v>192.3</v>
      </c>
      <c r="D134" s="79">
        <v>187.2</v>
      </c>
      <c r="E134" s="79">
        <v>150.3</v>
      </c>
      <c r="F134" s="80">
        <v>201</v>
      </c>
      <c r="G134" s="79">
        <v>197.2</v>
      </c>
      <c r="H134" s="79">
        <v>195.7</v>
      </c>
    </row>
    <row r="135" spans="1:8" ht="12.75">
      <c r="A135" s="78" t="s">
        <v>144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v>0</v>
      </c>
      <c r="H135" s="80">
        <v>0</v>
      </c>
    </row>
    <row r="136" spans="1:8" ht="12.75">
      <c r="A136" s="78" t="s">
        <v>143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v>0</v>
      </c>
      <c r="H136" s="80">
        <v>0</v>
      </c>
    </row>
    <row r="137" spans="1:8" ht="12.75">
      <c r="A137" s="78" t="s">
        <v>142</v>
      </c>
      <c r="B137" s="83" t="s">
        <v>140</v>
      </c>
      <c r="C137" s="83" t="s">
        <v>140</v>
      </c>
      <c r="D137" s="83" t="s">
        <v>140</v>
      </c>
      <c r="E137" s="83" t="s">
        <v>140</v>
      </c>
      <c r="F137" s="83" t="s">
        <v>140</v>
      </c>
      <c r="G137" s="83" t="s">
        <v>140</v>
      </c>
      <c r="H137" s="83" t="s">
        <v>140</v>
      </c>
    </row>
    <row r="139" ht="12.75">
      <c r="A139" s="72" t="s">
        <v>141</v>
      </c>
    </row>
    <row r="140" spans="1:2" ht="12.75">
      <c r="A140" s="72" t="s">
        <v>140</v>
      </c>
      <c r="B140" s="72" t="s">
        <v>139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tabSelected="1" workbookViewId="0" topLeftCell="A1">
      <selection activeCell="B6" sqref="B6:H38"/>
    </sheetView>
  </sheetViews>
  <sheetFormatPr defaultColWidth="9.140625" defaultRowHeight="12.75"/>
  <cols>
    <col min="1" max="1" width="9.140625" style="61" customWidth="1"/>
    <col min="2" max="2" width="20.140625" style="61" customWidth="1"/>
    <col min="3" max="8" width="10.57421875" style="61" customWidth="1"/>
    <col min="9" max="16384" width="9.140625" style="61" customWidth="1"/>
  </cols>
  <sheetData>
    <row r="1" ht="12">
      <c r="A1" s="62"/>
    </row>
    <row r="3" spans="1:2" ht="12">
      <c r="A3" s="62"/>
      <c r="B3" s="242" t="s">
        <v>243</v>
      </c>
    </row>
    <row r="4" spans="1:2" ht="12">
      <c r="A4" s="62"/>
      <c r="B4" s="139" t="s">
        <v>192</v>
      </c>
    </row>
    <row r="5" spans="1:2" ht="12">
      <c r="A5" s="62"/>
      <c r="B5" s="62"/>
    </row>
    <row r="6" spans="2:8" ht="12">
      <c r="B6" s="140"/>
      <c r="C6" s="140" t="s">
        <v>197</v>
      </c>
      <c r="D6" s="140" t="s">
        <v>198</v>
      </c>
      <c r="E6" s="140" t="s">
        <v>199</v>
      </c>
      <c r="F6" s="140" t="s">
        <v>200</v>
      </c>
      <c r="G6" s="140" t="s">
        <v>201</v>
      </c>
      <c r="H6" s="140" t="s">
        <v>202</v>
      </c>
    </row>
    <row r="7" spans="1:8" ht="12">
      <c r="A7" s="62"/>
      <c r="B7" s="141" t="s">
        <v>102</v>
      </c>
      <c r="C7" s="142">
        <v>14922.9988</v>
      </c>
      <c r="D7" s="143">
        <v>5142.457199999999</v>
      </c>
      <c r="E7" s="143">
        <v>5732.139700000001</v>
      </c>
      <c r="F7" s="143">
        <v>11985.802200000002</v>
      </c>
      <c r="G7" s="143">
        <v>2496.9679000000006</v>
      </c>
      <c r="H7" s="143">
        <v>11194.1629</v>
      </c>
    </row>
    <row r="8" spans="1:8" ht="12">
      <c r="A8" s="62"/>
      <c r="B8" s="243" t="s">
        <v>169</v>
      </c>
      <c r="C8" s="144">
        <v>249.8</v>
      </c>
      <c r="D8" s="145">
        <v>317.4</v>
      </c>
      <c r="E8" s="145">
        <v>79.03</v>
      </c>
      <c r="F8" s="145">
        <v>228.92</v>
      </c>
      <c r="G8" s="145">
        <v>0</v>
      </c>
      <c r="H8" s="145">
        <v>0</v>
      </c>
    </row>
    <row r="9" spans="2:8" ht="12">
      <c r="B9" s="244" t="s">
        <v>168</v>
      </c>
      <c r="C9" s="147">
        <v>117.9</v>
      </c>
      <c r="D9" s="148">
        <v>5.4</v>
      </c>
      <c r="E9" s="148">
        <v>12.8</v>
      </c>
      <c r="F9" s="148">
        <v>55.013</v>
      </c>
      <c r="G9" s="148">
        <v>37.308</v>
      </c>
      <c r="H9" s="148">
        <v>0</v>
      </c>
    </row>
    <row r="10" spans="2:8" ht="12">
      <c r="B10" s="244" t="s">
        <v>167</v>
      </c>
      <c r="C10" s="147">
        <v>8.288</v>
      </c>
      <c r="D10" s="148">
        <v>23.124</v>
      </c>
      <c r="E10" s="148">
        <v>32.823</v>
      </c>
      <c r="F10" s="148">
        <v>121.803</v>
      </c>
      <c r="G10" s="148">
        <v>2.29</v>
      </c>
      <c r="H10" s="148">
        <v>0</v>
      </c>
    </row>
    <row r="11" spans="2:8" ht="12">
      <c r="B11" s="244" t="s">
        <v>166</v>
      </c>
      <c r="C11" s="147">
        <v>12.5</v>
      </c>
      <c r="D11" s="148">
        <v>96.62</v>
      </c>
      <c r="E11" s="148">
        <v>48.36</v>
      </c>
      <c r="F11" s="148">
        <v>31.18</v>
      </c>
      <c r="G11" s="148">
        <v>0</v>
      </c>
      <c r="H11" s="148">
        <v>0</v>
      </c>
    </row>
    <row r="12" spans="2:8" ht="12">
      <c r="B12" s="244" t="s">
        <v>230</v>
      </c>
      <c r="C12" s="147">
        <v>69.258</v>
      </c>
      <c r="D12" s="148">
        <v>583.587</v>
      </c>
      <c r="E12" s="148">
        <v>492.839</v>
      </c>
      <c r="F12" s="148">
        <v>803.784</v>
      </c>
      <c r="G12" s="148">
        <v>0</v>
      </c>
      <c r="H12" s="148">
        <v>0</v>
      </c>
    </row>
    <row r="13" spans="2:8" ht="12">
      <c r="B13" s="244" t="s">
        <v>164</v>
      </c>
      <c r="C13" s="147">
        <v>1.5</v>
      </c>
      <c r="D13" s="148">
        <v>14.7</v>
      </c>
      <c r="E13" s="148">
        <v>0</v>
      </c>
      <c r="F13" s="148">
        <v>4.5</v>
      </c>
      <c r="G13" s="148">
        <v>0</v>
      </c>
      <c r="H13" s="148">
        <v>0</v>
      </c>
    </row>
    <row r="14" spans="2:8" ht="12">
      <c r="B14" s="244" t="s">
        <v>163</v>
      </c>
      <c r="C14" s="147">
        <v>4.663</v>
      </c>
      <c r="D14" s="148">
        <v>37.08</v>
      </c>
      <c r="E14" s="148">
        <v>3.647</v>
      </c>
      <c r="F14" s="148">
        <v>15.244</v>
      </c>
      <c r="G14" s="148">
        <v>0</v>
      </c>
      <c r="H14" s="148">
        <v>0</v>
      </c>
    </row>
    <row r="15" spans="2:8" ht="12">
      <c r="B15" s="244" t="s">
        <v>162</v>
      </c>
      <c r="C15" s="147">
        <v>1039.69</v>
      </c>
      <c r="D15" s="148">
        <v>47.79</v>
      </c>
      <c r="E15" s="148">
        <v>231.19</v>
      </c>
      <c r="F15" s="148">
        <v>185.29</v>
      </c>
      <c r="G15" s="148">
        <v>489.22</v>
      </c>
      <c r="H15" s="148">
        <v>955.07</v>
      </c>
    </row>
    <row r="16" spans="2:8" ht="12">
      <c r="B16" s="244" t="s">
        <v>161</v>
      </c>
      <c r="C16" s="147">
        <v>3776.795</v>
      </c>
      <c r="D16" s="148">
        <v>372.714</v>
      </c>
      <c r="E16" s="148">
        <v>1214.501</v>
      </c>
      <c r="F16" s="148">
        <v>545.98</v>
      </c>
      <c r="G16" s="148">
        <v>820.139</v>
      </c>
      <c r="H16" s="148">
        <v>6623.979</v>
      </c>
    </row>
    <row r="17" spans="2:8" ht="12">
      <c r="B17" s="244" t="s">
        <v>160</v>
      </c>
      <c r="C17" s="147">
        <v>775.6276</v>
      </c>
      <c r="D17" s="148">
        <v>534.3692</v>
      </c>
      <c r="E17" s="148">
        <v>416.6188</v>
      </c>
      <c r="F17" s="148">
        <v>2084.2</v>
      </c>
      <c r="G17" s="148">
        <v>122.635</v>
      </c>
      <c r="H17" s="148">
        <v>43.3886</v>
      </c>
    </row>
    <row r="18" spans="2:11" ht="12">
      <c r="B18" s="244" t="s">
        <v>159</v>
      </c>
      <c r="C18" s="147">
        <v>20.743</v>
      </c>
      <c r="D18" s="148">
        <v>3.969</v>
      </c>
      <c r="E18" s="148">
        <v>16.846</v>
      </c>
      <c r="F18" s="148">
        <v>107.008</v>
      </c>
      <c r="G18" s="148">
        <v>3.112</v>
      </c>
      <c r="H18" s="148">
        <v>40.409</v>
      </c>
      <c r="K18" s="207"/>
    </row>
    <row r="19" spans="2:11" ht="12">
      <c r="B19" s="244" t="s">
        <v>158</v>
      </c>
      <c r="C19" s="147">
        <v>5234.6252</v>
      </c>
      <c r="D19" s="148">
        <v>491.584</v>
      </c>
      <c r="E19" s="148">
        <v>351.0309</v>
      </c>
      <c r="F19" s="148">
        <v>2216.9632</v>
      </c>
      <c r="G19" s="148">
        <v>917.9629</v>
      </c>
      <c r="H19" s="148">
        <v>3121.3533</v>
      </c>
      <c r="K19" s="207"/>
    </row>
    <row r="20" spans="2:11" ht="12">
      <c r="B20" s="244" t="s">
        <v>157</v>
      </c>
      <c r="C20" s="147">
        <v>13.466</v>
      </c>
      <c r="D20" s="148">
        <v>2.591</v>
      </c>
      <c r="E20" s="148">
        <v>7.548</v>
      </c>
      <c r="F20" s="148">
        <v>6.98</v>
      </c>
      <c r="G20" s="148">
        <v>2.166</v>
      </c>
      <c r="H20" s="148">
        <v>121.29</v>
      </c>
      <c r="K20" s="207"/>
    </row>
    <row r="21" spans="2:8" ht="12">
      <c r="B21" s="244" t="s">
        <v>156</v>
      </c>
      <c r="C21" s="147">
        <v>6.4</v>
      </c>
      <c r="D21" s="148">
        <v>13.9</v>
      </c>
      <c r="E21" s="148">
        <v>4.5</v>
      </c>
      <c r="F21" s="148">
        <v>14.8</v>
      </c>
      <c r="G21" s="148">
        <v>0</v>
      </c>
      <c r="H21" s="148">
        <v>0</v>
      </c>
    </row>
    <row r="22" spans="2:8" ht="12">
      <c r="B22" s="244" t="s">
        <v>155</v>
      </c>
      <c r="C22" s="147">
        <v>12.2</v>
      </c>
      <c r="D22" s="148">
        <v>52.2</v>
      </c>
      <c r="E22" s="148">
        <v>23.2</v>
      </c>
      <c r="F22" s="148">
        <v>56.2</v>
      </c>
      <c r="G22" s="148">
        <v>0</v>
      </c>
      <c r="H22" s="148">
        <v>0</v>
      </c>
    </row>
    <row r="23" spans="2:8" ht="12">
      <c r="B23" s="244" t="s">
        <v>154</v>
      </c>
      <c r="C23" s="147">
        <v>0.104</v>
      </c>
      <c r="D23" s="148">
        <v>0.935</v>
      </c>
      <c r="E23" s="148">
        <v>0.138</v>
      </c>
      <c r="F23" s="148">
        <v>1.926</v>
      </c>
      <c r="G23" s="148">
        <v>0</v>
      </c>
      <c r="H23" s="148">
        <v>0</v>
      </c>
    </row>
    <row r="24" spans="2:8" ht="12">
      <c r="B24" s="244" t="s">
        <v>153</v>
      </c>
      <c r="C24" s="147">
        <v>138.1</v>
      </c>
      <c r="D24" s="148">
        <v>63.4</v>
      </c>
      <c r="E24" s="148">
        <v>62</v>
      </c>
      <c r="F24" s="148">
        <v>552.4</v>
      </c>
      <c r="G24" s="148">
        <v>42.3</v>
      </c>
      <c r="H24" s="148">
        <v>0</v>
      </c>
    </row>
    <row r="25" spans="2:8" ht="12">
      <c r="B25" s="244" t="s">
        <v>152</v>
      </c>
      <c r="C25" s="147">
        <v>12.287</v>
      </c>
      <c r="D25" s="148">
        <v>1.307</v>
      </c>
      <c r="E25" s="148">
        <v>8.287</v>
      </c>
      <c r="F25" s="148">
        <v>0.035</v>
      </c>
      <c r="G25" s="148">
        <v>0.547</v>
      </c>
      <c r="H25" s="148">
        <v>1.328</v>
      </c>
    </row>
    <row r="26" spans="2:8" ht="12">
      <c r="B26" s="244" t="s">
        <v>151</v>
      </c>
      <c r="C26" s="147">
        <v>855</v>
      </c>
      <c r="D26" s="148">
        <v>555</v>
      </c>
      <c r="E26" s="148">
        <v>1379</v>
      </c>
      <c r="F26" s="148">
        <v>314</v>
      </c>
      <c r="G26" s="148">
        <v>0</v>
      </c>
      <c r="H26" s="148">
        <v>0</v>
      </c>
    </row>
    <row r="27" spans="2:8" ht="12">
      <c r="B27" s="244" t="s">
        <v>150</v>
      </c>
      <c r="C27" s="147">
        <v>53.327</v>
      </c>
      <c r="D27" s="148">
        <v>95.501</v>
      </c>
      <c r="E27" s="148">
        <v>143.962</v>
      </c>
      <c r="F27" s="148">
        <v>234.585</v>
      </c>
      <c r="G27" s="148">
        <v>2.857</v>
      </c>
      <c r="H27" s="148">
        <v>0</v>
      </c>
    </row>
    <row r="28" spans="2:8" ht="12">
      <c r="B28" s="244" t="s">
        <v>149</v>
      </c>
      <c r="C28" s="147">
        <v>761.5</v>
      </c>
      <c r="D28" s="148">
        <v>735.1</v>
      </c>
      <c r="E28" s="148">
        <v>538.6</v>
      </c>
      <c r="F28" s="148">
        <v>3068.5</v>
      </c>
      <c r="G28" s="148">
        <v>10</v>
      </c>
      <c r="H28" s="148">
        <v>0</v>
      </c>
    </row>
    <row r="29" spans="2:8" ht="12">
      <c r="B29" s="244" t="s">
        <v>148</v>
      </c>
      <c r="C29" s="147">
        <v>1186.84</v>
      </c>
      <c r="D29" s="148">
        <v>77.159</v>
      </c>
      <c r="E29" s="148">
        <v>41.336</v>
      </c>
      <c r="F29" s="148">
        <v>287.314</v>
      </c>
      <c r="G29" s="148">
        <v>26.068</v>
      </c>
      <c r="H29" s="148">
        <v>287.345</v>
      </c>
    </row>
    <row r="30" spans="2:8" ht="12">
      <c r="B30" s="244" t="s">
        <v>147</v>
      </c>
      <c r="C30" s="147">
        <v>509.22</v>
      </c>
      <c r="D30" s="148">
        <v>130.793</v>
      </c>
      <c r="E30" s="148">
        <v>251.37</v>
      </c>
      <c r="F30" s="148">
        <v>502.946</v>
      </c>
      <c r="G30" s="148">
        <v>17.993</v>
      </c>
      <c r="H30" s="148">
        <v>0</v>
      </c>
    </row>
    <row r="31" spans="2:8" ht="12">
      <c r="B31" s="244" t="s">
        <v>146</v>
      </c>
      <c r="C31" s="147">
        <v>0</v>
      </c>
      <c r="D31" s="148">
        <v>0</v>
      </c>
      <c r="E31" s="148">
        <v>0</v>
      </c>
      <c r="F31" s="148">
        <v>69.574</v>
      </c>
      <c r="G31" s="148">
        <v>0</v>
      </c>
      <c r="H31" s="148">
        <v>0</v>
      </c>
    </row>
    <row r="32" spans="2:8" ht="12">
      <c r="B32" s="244" t="s">
        <v>145</v>
      </c>
      <c r="C32" s="147">
        <v>9.73</v>
      </c>
      <c r="D32" s="148">
        <v>6.52</v>
      </c>
      <c r="E32" s="148">
        <v>14.93</v>
      </c>
      <c r="F32" s="148">
        <v>45.95</v>
      </c>
      <c r="G32" s="148">
        <v>2.37</v>
      </c>
      <c r="H32" s="148">
        <v>0</v>
      </c>
    </row>
    <row r="33" spans="2:8" ht="12">
      <c r="B33" s="244" t="s">
        <v>144</v>
      </c>
      <c r="C33" s="147">
        <v>38.335</v>
      </c>
      <c r="D33" s="148">
        <v>70.914</v>
      </c>
      <c r="E33" s="148">
        <v>22.983</v>
      </c>
      <c r="F33" s="148">
        <v>4.807</v>
      </c>
      <c r="G33" s="148">
        <v>0</v>
      </c>
      <c r="H33" s="148">
        <v>0</v>
      </c>
    </row>
    <row r="34" spans="2:8" ht="12">
      <c r="B34" s="245" t="s">
        <v>143</v>
      </c>
      <c r="C34" s="149">
        <v>15.1</v>
      </c>
      <c r="D34" s="150">
        <v>112.8</v>
      </c>
      <c r="E34" s="150">
        <v>49.6</v>
      </c>
      <c r="F34" s="150">
        <v>27.4</v>
      </c>
      <c r="G34" s="150">
        <v>0</v>
      </c>
      <c r="H34" s="150">
        <v>0</v>
      </c>
    </row>
    <row r="35" spans="2:8" ht="12">
      <c r="B35" s="246" t="s">
        <v>142</v>
      </c>
      <c r="C35" s="152">
        <v>0</v>
      </c>
      <c r="D35" s="153">
        <v>696</v>
      </c>
      <c r="E35" s="153">
        <v>354</v>
      </c>
      <c r="F35" s="153">
        <v>398.5</v>
      </c>
      <c r="G35" s="153">
        <v>0</v>
      </c>
      <c r="H35" s="153">
        <v>0</v>
      </c>
    </row>
    <row r="36" spans="2:8" ht="12">
      <c r="B36" s="154" t="s">
        <v>232</v>
      </c>
      <c r="C36" s="155">
        <v>130.7</v>
      </c>
      <c r="D36" s="156">
        <v>3</v>
      </c>
      <c r="E36" s="156">
        <v>50.8</v>
      </c>
      <c r="F36" s="156">
        <v>110.9</v>
      </c>
      <c r="G36" s="156">
        <v>11</v>
      </c>
      <c r="H36" s="156">
        <v>0</v>
      </c>
    </row>
    <row r="37" spans="2:8" ht="12">
      <c r="B37" s="146" t="s">
        <v>215</v>
      </c>
      <c r="C37" s="147">
        <v>11820</v>
      </c>
      <c r="D37" s="148">
        <v>570</v>
      </c>
      <c r="E37" s="148">
        <v>2058</v>
      </c>
      <c r="F37" s="148">
        <v>3128</v>
      </c>
      <c r="G37" s="148">
        <v>564</v>
      </c>
      <c r="H37" s="148">
        <v>3681</v>
      </c>
    </row>
    <row r="38" spans="2:8" ht="12">
      <c r="B38" s="151" t="s">
        <v>231</v>
      </c>
      <c r="C38" s="152">
        <v>56</v>
      </c>
      <c r="D38" s="153">
        <v>23.1</v>
      </c>
      <c r="E38" s="153">
        <v>39.7</v>
      </c>
      <c r="F38" s="153">
        <v>85</v>
      </c>
      <c r="G38" s="153">
        <v>8</v>
      </c>
      <c r="H38" s="153">
        <v>0</v>
      </c>
    </row>
    <row r="40" ht="12.75">
      <c r="B40" s="68" t="s">
        <v>187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KERSCHENBAUER Werner (ESTAT)</dc:creator>
  <cp:keywords/>
  <dc:description/>
  <cp:lastModifiedBy>MARTINS Carla</cp:lastModifiedBy>
  <cp:lastPrinted>2014-12-18T10:15:21Z</cp:lastPrinted>
  <dcterms:created xsi:type="dcterms:W3CDTF">2014-09-18T09:48:45Z</dcterms:created>
  <dcterms:modified xsi:type="dcterms:W3CDTF">2015-12-01T14:10:58Z</dcterms:modified>
  <cp:category/>
  <cp:version/>
  <cp:contentType/>
  <cp:contentStatus/>
</cp:coreProperties>
</file>