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filterPrivacy="1"/>
  <bookViews>
    <workbookView xWindow="240" yWindow="108" windowWidth="14808" windowHeight="8016" tabRatio="922" activeTab="4"/>
  </bookViews>
  <sheets>
    <sheet name="Figure 1" sheetId="10" r:id="rId1"/>
    <sheet name="Figure 2" sheetId="9" r:id="rId2"/>
    <sheet name="Figure 3" sheetId="11" r:id="rId3"/>
    <sheet name="Figure 4" sheetId="12" r:id="rId4"/>
    <sheet name="Figure 5" sheetId="22" r:id="rId5"/>
    <sheet name="Figure 6" sheetId="14" r:id="rId6"/>
    <sheet name="Figure 7" sheetId="15" r:id="rId7"/>
    <sheet name="Figure 8" sheetId="16" r:id="rId8"/>
    <sheet name="Figure 9" sheetId="21" r:id="rId9"/>
    <sheet name="Figure 10" sheetId="17" r:id="rId10"/>
    <sheet name="Figure 11" sheetId="20" r:id="rId11"/>
    <sheet name="Figure 12" sheetId="18" r:id="rId12"/>
    <sheet name="Figure 13" sheetId="19" r:id="rId13"/>
  </sheets>
  <externalReferences>
    <externalReference r:id="rId16"/>
  </externalReferences>
  <definedNames/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A70" authorId="0">
      <text>
        <r>
          <rPr>
            <b/>
            <sz val="8"/>
            <rFont val="Tahoma"/>
            <family val="2"/>
          </rPr>
          <t>Note: Only shares for 3 age groups are available (CIS-STAT)</t>
        </r>
        <r>
          <rPr>
            <sz val="8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2"/>
          </rPr>
          <t>Note: Only shares for 3 age groups are available (CIS-STAT)</t>
        </r>
      </text>
    </comment>
    <comment ref="A7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Contribution from Tajikistan's distribution</t>
        </r>
      </text>
    </comment>
    <comment ref="A7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Contribution from Kyrgyzstan's distribution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A82" authorId="0">
      <text>
        <r>
          <rPr>
            <b/>
            <sz val="8"/>
            <rFont val="Tahoma"/>
            <family val="2"/>
          </rPr>
          <t>According to the population census; 2009 data</t>
        </r>
      </text>
    </comment>
    <comment ref="A100" authorId="0">
      <text>
        <r>
          <rPr>
            <b/>
            <sz val="8"/>
            <rFont val="Tahoma"/>
            <family val="2"/>
          </rPr>
          <t>2009
 data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A87" authorId="0">
      <text>
        <r>
          <rPr>
            <b/>
            <sz val="8"/>
            <rFont val="Tahoma"/>
            <family val="2"/>
          </rPr>
          <t>According to the population census; 2009 data</t>
        </r>
      </text>
    </comment>
    <comment ref="A94" authorId="0">
      <text>
        <r>
          <rPr>
            <b/>
            <sz val="8"/>
            <rFont val="Tahoma"/>
            <family val="2"/>
          </rPr>
          <t>2009 data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WHO estimate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74" authorId="0">
      <text>
        <r>
          <rPr>
            <b/>
            <sz val="8"/>
            <rFont val="Tahoma"/>
            <family val="2"/>
          </rPr>
          <t>Note: Weighted average on the data available (9 CIS countries)</t>
        </r>
        <r>
          <rPr>
            <sz val="8"/>
            <rFont val="Tahoma"/>
            <family val="2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2"/>
          </rPr>
          <t>Note: Weighted average on the data available (All 28 EU countries)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99" authorId="0">
      <text>
        <r>
          <rPr>
            <b/>
            <sz val="8"/>
            <rFont val="Tahoma"/>
            <family val="2"/>
          </rPr>
          <t>Note: Weighted average on the data available (All 28 EU countries)</t>
        </r>
      </text>
    </comment>
    <comment ref="A115" authorId="0">
      <text>
        <r>
          <rPr>
            <b/>
            <sz val="8"/>
            <rFont val="Tahoma"/>
            <family val="2"/>
          </rPr>
          <t>Note: Weighted average on the data available (9 CIS countries)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A62" authorId="0">
      <text>
        <r>
          <rPr>
            <b/>
            <sz val="8"/>
            <rFont val="Tahoma"/>
            <family val="2"/>
          </rPr>
          <t>2009 data</t>
        </r>
        <r>
          <rPr>
            <sz val="8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2"/>
          </rPr>
          <t>According to the population census; 2009 data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63" authorId="0">
      <text>
        <r>
          <rPr>
            <b/>
            <sz val="8"/>
            <rFont val="Tahoma"/>
            <family val="2"/>
          </rPr>
          <t>2009 data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8"/>
            <rFont val="Tahoma"/>
            <family val="2"/>
          </rPr>
          <t>2005 data</t>
        </r>
        <r>
          <rPr>
            <sz val="8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8"/>
            <rFont val="Tahoma"/>
            <family val="2"/>
          </rPr>
          <t>According to the population census; 2009 data</t>
        </r>
      </text>
    </comment>
  </commentList>
</comments>
</file>

<file path=xl/sharedStrings.xml><?xml version="1.0" encoding="utf-8"?>
<sst xmlns="http://schemas.openxmlformats.org/spreadsheetml/2006/main" count="589" uniqueCount="174">
  <si>
    <t>Country</t>
  </si>
  <si>
    <t>Luxembourg</t>
  </si>
  <si>
    <t>Netherlands</t>
  </si>
  <si>
    <t>Austria</t>
  </si>
  <si>
    <t>Ireland</t>
  </si>
  <si>
    <t>Denmark</t>
  </si>
  <si>
    <t>Sweden</t>
  </si>
  <si>
    <t>Germany</t>
  </si>
  <si>
    <t>Belgium</t>
  </si>
  <si>
    <t>Finland</t>
  </si>
  <si>
    <t>France</t>
  </si>
  <si>
    <t>United Kingdom</t>
  </si>
  <si>
    <t>Italy</t>
  </si>
  <si>
    <t>Spain</t>
  </si>
  <si>
    <t>Cyprus</t>
  </si>
  <si>
    <t>Malta</t>
  </si>
  <si>
    <t>Slovenia</t>
  </si>
  <si>
    <t>Czech Republic</t>
  </si>
  <si>
    <t>Greece</t>
  </si>
  <si>
    <t>Portugal</t>
  </si>
  <si>
    <t>Estonia</t>
  </si>
  <si>
    <t>Lithuania</t>
  </si>
  <si>
    <t>Russia</t>
  </si>
  <si>
    <t>Hungary</t>
  </si>
  <si>
    <t>Poland</t>
  </si>
  <si>
    <t>Kazakhstan</t>
  </si>
  <si>
    <t>Croatia</t>
  </si>
  <si>
    <t>Latvia</t>
  </si>
  <si>
    <t>Belarus</t>
  </si>
  <si>
    <t>Romania</t>
  </si>
  <si>
    <t>Azerbaijan</t>
  </si>
  <si>
    <t>Bulgaria</t>
  </si>
  <si>
    <t>Turkmenistan</t>
  </si>
  <si>
    <t>Ukraine</t>
  </si>
  <si>
    <t>Armenia</t>
  </si>
  <si>
    <t>Uzbekistan</t>
  </si>
  <si>
    <t>Moldova</t>
  </si>
  <si>
    <t>Kyrgyzstan</t>
  </si>
  <si>
    <t>Tajikistan</t>
  </si>
  <si>
    <t>-</t>
  </si>
  <si>
    <t>Total</t>
  </si>
  <si>
    <t>Slovakia</t>
  </si>
  <si>
    <t>Rural %</t>
  </si>
  <si>
    <t>CIS total</t>
  </si>
  <si>
    <t>Total population</t>
  </si>
  <si>
    <t>Rural population</t>
  </si>
  <si>
    <t>CIS</t>
  </si>
  <si>
    <t>EU-28</t>
  </si>
  <si>
    <t>0-14</t>
  </si>
  <si>
    <t>15-24</t>
  </si>
  <si>
    <t>25-54</t>
  </si>
  <si>
    <t>55-64</t>
  </si>
  <si>
    <t>65+</t>
  </si>
  <si>
    <t>EU - 28</t>
  </si>
  <si>
    <t>Figure 1 source data</t>
  </si>
  <si>
    <t>Crude birth rate</t>
  </si>
  <si>
    <t>Crude death rate</t>
  </si>
  <si>
    <t>Infant mortality rate</t>
  </si>
  <si>
    <t>GEO/AGE</t>
  </si>
  <si>
    <t>Life expectancy at birth</t>
  </si>
  <si>
    <t>Region</t>
  </si>
  <si>
    <t>Reference year</t>
  </si>
  <si>
    <t>Population (25 years and older) (000)</t>
  </si>
  <si>
    <t>ISCED 3 - 4</t>
  </si>
  <si>
    <t>Tertiary (ISCED 5-6) (%)</t>
  </si>
  <si>
    <t>UNESCO data ('1000)</t>
  </si>
  <si>
    <t>MF</t>
  </si>
  <si>
    <t>M</t>
  </si>
  <si>
    <t>F</t>
  </si>
  <si>
    <t>Country or territory</t>
  </si>
  <si>
    <t xml:space="preserve">Armenia </t>
  </si>
  <si>
    <t xml:space="preserve">Azerbaijan </t>
  </si>
  <si>
    <t xml:space="preserve">Kazakhstan </t>
  </si>
  <si>
    <t xml:space="preserve">Kyrgyzstan </t>
  </si>
  <si>
    <t xml:space="preserve">Tajikistan </t>
  </si>
  <si>
    <t xml:space="preserve">Turkmenistan </t>
  </si>
  <si>
    <t xml:space="preserve">Uzbekistan </t>
  </si>
  <si>
    <t>Not available</t>
  </si>
  <si>
    <t>Estimation</t>
  </si>
  <si>
    <t>Tertiary (ISCED 5-6)</t>
  </si>
  <si>
    <t>ISCED 0 - 2</t>
  </si>
  <si>
    <t>Axis X</t>
  </si>
  <si>
    <t>%females</t>
  </si>
  <si>
    <t>Figure 6 source data</t>
  </si>
  <si>
    <t>Activity rate</t>
  </si>
  <si>
    <t>year</t>
  </si>
  <si>
    <t>value</t>
  </si>
  <si>
    <t>x axis</t>
  </si>
  <si>
    <t>2009</t>
  </si>
  <si>
    <t>2008</t>
  </si>
  <si>
    <t>Gini coefficient</t>
  </si>
  <si>
    <t>Unemployment rate</t>
  </si>
  <si>
    <t>Youth Unemployment rate</t>
  </si>
  <si>
    <t>Primary sector</t>
  </si>
  <si>
    <t>Industry</t>
  </si>
  <si>
    <t>Construction</t>
  </si>
  <si>
    <t>Services</t>
  </si>
  <si>
    <t>Population</t>
  </si>
  <si>
    <t>Age groups</t>
  </si>
  <si>
    <t>Employment rate</t>
  </si>
  <si>
    <t>Year (if different than 2012)</t>
  </si>
  <si>
    <t xml:space="preserve">Cyprus </t>
  </si>
  <si>
    <t xml:space="preserve">Malta </t>
  </si>
  <si>
    <t>Year</t>
  </si>
  <si>
    <t>Males</t>
  </si>
  <si>
    <t>Females</t>
  </si>
  <si>
    <t>EU-28 calculations</t>
  </si>
  <si>
    <t>Absolute</t>
  </si>
  <si>
    <t>Share</t>
  </si>
  <si>
    <t>CIS calculations</t>
  </si>
  <si>
    <t>Employed ('000s)</t>
  </si>
  <si>
    <t>(per 1 000 population)</t>
  </si>
  <si>
    <t>(% of total population)</t>
  </si>
  <si>
    <t>(in years)</t>
  </si>
  <si>
    <t>(% of population)</t>
  </si>
  <si>
    <t>(Gini coefficient)</t>
  </si>
  <si>
    <t>(¹) World Health Organization estimate for the crude death rate.</t>
  </si>
  <si>
    <t>Turkmenistan (¹)</t>
  </si>
  <si>
    <t>(¹) Only countries with infant mortality rates over 3.4 are presented.</t>
  </si>
  <si>
    <t>(¹) Only countries with life expectancy below that of the EU-28 average are presented.</t>
  </si>
  <si>
    <t>(¹) Weighted average of the available data for EU-28 Member States or CIS countries.</t>
  </si>
  <si>
    <t>EU-28 (¹)</t>
  </si>
  <si>
    <t>CIS (¹)</t>
  </si>
  <si>
    <t>(¹) Data for 2009.</t>
  </si>
  <si>
    <t>Tajikistan (¹)</t>
  </si>
  <si>
    <t>Belarus (¹)</t>
  </si>
  <si>
    <t>(¹) Share of population with average per capita money income (expenditure) less than subsistence minimum (poverty level). Only countries with values above 3.8 % are presented.</t>
  </si>
  <si>
    <r>
      <t>Source:</t>
    </r>
    <r>
      <rPr>
        <sz val="9"/>
        <color indexed="8"/>
        <rFont val="Arial"/>
        <family val="2"/>
      </rPr>
      <t xml:space="preserve"> Eurostat (online data code: une_rt_a) and CIS-STAT</t>
    </r>
  </si>
  <si>
    <r>
      <t>Source:</t>
    </r>
    <r>
      <rPr>
        <sz val="9"/>
        <color indexed="8"/>
        <rFont val="Arial"/>
        <family val="2"/>
      </rPr>
      <t xml:space="preserve"> Eurostat (online data code: lfsi_act_a and lfsi_emp_a) and CIS-STAT</t>
    </r>
  </si>
  <si>
    <r>
      <t>Source:</t>
    </r>
    <r>
      <rPr>
        <sz val="9"/>
        <color theme="1"/>
        <rFont val="Arial"/>
        <family val="2"/>
      </rPr>
      <t xml:space="preserve"> Eurostat (online data code: demo_pjangroup) and CIS-STAT</t>
    </r>
  </si>
  <si>
    <t>(¹) According to the population census; 2009.</t>
  </si>
  <si>
    <t>ISCED 3 – 4 (upper secondary or post-secondary non-tertiary education)</t>
  </si>
  <si>
    <t>ISCED 5 – 6 (tertiary education)</t>
  </si>
  <si>
    <t>(²) Data for 2009.</t>
  </si>
  <si>
    <t>(²) Data for 2005.</t>
  </si>
  <si>
    <t>(²) According to the population census 2009.</t>
  </si>
  <si>
    <t>Azerbaijan (¹)</t>
  </si>
  <si>
    <t>Tajikistan (²)</t>
  </si>
  <si>
    <t>(¹) 2012 data not available, 2008 data instead.</t>
  </si>
  <si>
    <t>(²) 2012 data not available, 2009 data instead.</t>
  </si>
  <si>
    <t>15–24</t>
  </si>
  <si>
    <t>25–54</t>
  </si>
  <si>
    <t>55–64</t>
  </si>
  <si>
    <t>(%)</t>
  </si>
  <si>
    <t>Figure 1: Distribution of population by age group, by country, 2013</t>
  </si>
  <si>
    <t>Figure 2: Population in rural areas, by country, 2013</t>
  </si>
  <si>
    <t>0–14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</si>
  <si>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World Bank</t>
    </r>
  </si>
  <si>
    <r>
      <t>Source:</t>
    </r>
    <r>
      <rPr>
        <sz val="9"/>
        <color indexed="8"/>
        <rFont val="Arial"/>
        <family val="2"/>
      </rPr>
      <t xml:space="preserve"> Eurostat (online data code: demo_gind) and CIS-STAT</t>
    </r>
  </si>
  <si>
    <r>
      <t>Source:</t>
    </r>
    <r>
      <rPr>
        <sz val="9"/>
        <color indexed="8"/>
        <rFont val="Arial"/>
        <family val="2"/>
      </rPr>
      <t xml:space="preserve"> Eurostat (online data code: demo_minfind) and CIS-STAT</t>
    </r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</si>
  <si>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UNESCO</t>
    </r>
  </si>
  <si>
    <t>ISCED 0 – 2 (at most lower secondary education)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</si>
  <si>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UNESCO</t>
    </r>
  </si>
  <si>
    <t>(³) Data for 2009.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</si>
  <si>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CIS-STAT and OECD (for EU-28)</t>
    </r>
  </si>
  <si>
    <t>Tajikistan (³)</t>
  </si>
  <si>
    <t>Uzbekistan (²)</t>
  </si>
  <si>
    <t>(²) According to the population census; 2009.</t>
  </si>
  <si>
    <t>Belarus (²)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</si>
  <si>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CIS-STAT and World Bank (for selected EU-28 Member States)</t>
    </r>
  </si>
  <si>
    <r>
      <t>Source:</t>
    </r>
    <r>
      <rPr>
        <sz val="9"/>
        <color theme="1"/>
        <rFont val="Arial"/>
        <family val="2"/>
      </rPr>
      <t xml:space="preserve"> Eurostat (online data code: ilc_di12) and World Bank (for CIS countries)</t>
    </r>
  </si>
  <si>
    <t>Figure 3: Crude birth rate and crude death rate, by country, 2012</t>
  </si>
  <si>
    <t>(deaths of infants aged under 1 year per 1 000 live births)</t>
  </si>
  <si>
    <t>Figure 4: Infant mortality rate, by country, 2012 (¹)</t>
  </si>
  <si>
    <t>Figure 6: Distribution of population by education level, aged over 25 years, by country, latest available data</t>
  </si>
  <si>
    <t>Figure 7: Share of women in tertiary education, by country, latest available data</t>
  </si>
  <si>
    <t>Figure 8: Activity rate and employment rate, by country, 2012</t>
  </si>
  <si>
    <t>Figure 9: Distribution of employed population by sector, by country, 2012</t>
  </si>
  <si>
    <t>Figure 10: Unemployment rate, by country, 2012</t>
  </si>
  <si>
    <r>
      <t>Figure 11: Youth (aged 15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24) unemployment rate, by country, 2012</t>
    </r>
  </si>
  <si>
    <t>Figure 12: Poverty headcount ratio at national poverty line, by country, latest available data (¹)</t>
  </si>
  <si>
    <t>Figure 13: Income inequality, by country, 2012</t>
  </si>
  <si>
    <t>Figure 5: Life expectancy at birth, 2012 (¹)</t>
  </si>
  <si>
    <r>
      <t>Source:</t>
    </r>
    <r>
      <rPr>
        <sz val="9"/>
        <color theme="1"/>
        <rFont val="Arial"/>
        <family val="2"/>
      </rPr>
      <t xml:space="preserve"> Eurostat (online data code: demo_mlexpec), CIS-STAT (for CIS countries except Turkmenistan, Kazakhstan and Tajikistan) and World Health Organization (for Turkmenistan, Kazakhstan and Tajikistan)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</si>
</sst>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5" formatCode="#,##0.0"/>
    <numFmt numFmtId="166" formatCode="0.0%"/>
    <numFmt numFmtId="167" formatCode="#,##0.0_i"/>
    <numFmt numFmtId="168" formatCode="_-* #,##0.0\ _€_-;\-* #,##0.0\ _€_-;_-* &quot;-&quot;??\ _€_-;_-@_-"/>
    <numFmt numFmtId="169" formatCode="_-* #,##0\ _€_-;\-* #,##0\ _€_-;_-* &quot;-&quot;??\ _€_-;_-@_-"/>
    <numFmt numFmtId="170" formatCode="0.0"/>
    <numFmt numFmtId="171" formatCode="\(0\)"/>
    <numFmt numFmtId="172" formatCode="0_ ;\-0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u val="single"/>
      <sz val="9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theme="1"/>
      <name val="Arial"/>
      <family val="2"/>
    </font>
    <font>
      <i/>
      <sz val="9"/>
      <color indexed="8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7" fontId="2" fillId="0" borderId="0" applyFill="0" applyBorder="0" applyProtection="0">
      <alignment horizontal="right"/>
    </xf>
  </cellStyleXfs>
  <cellXfs count="186">
    <xf numFmtId="0" fontId="0" fillId="0" borderId="0" xfId="0"/>
    <xf numFmtId="0" fontId="6" fillId="0" borderId="0" xfId="0" applyFont="1" applyAlignment="1">
      <alignment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0" xfId="0" applyFont="1"/>
    <xf numFmtId="169" fontId="7" fillId="0" borderId="0" xfId="18" applyNumberFormat="1" applyFont="1"/>
    <xf numFmtId="166" fontId="7" fillId="0" borderId="0" xfId="15" applyNumberFormat="1" applyFont="1"/>
    <xf numFmtId="0" fontId="2" fillId="0" borderId="0" xfId="0" applyFont="1" applyFill="1"/>
    <xf numFmtId="169" fontId="2" fillId="0" borderId="0" xfId="18" applyNumberFormat="1" applyFont="1" applyFill="1"/>
    <xf numFmtId="0" fontId="2" fillId="2" borderId="0" xfId="0" applyFont="1" applyFill="1"/>
    <xf numFmtId="169" fontId="2" fillId="2" borderId="0" xfId="18" applyNumberFormat="1" applyFont="1" applyFill="1"/>
    <xf numFmtId="0" fontId="10" fillId="0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11" fillId="2" borderId="0" xfId="0" applyNumberFormat="1" applyFont="1" applyFill="1" applyBorder="1" applyAlignment="1">
      <alignment/>
    </xf>
    <xf numFmtId="0" fontId="6" fillId="0" borderId="0" xfId="0" applyFont="1"/>
    <xf numFmtId="166" fontId="11" fillId="2" borderId="0" xfId="15" applyNumberFormat="1" applyFont="1" applyFill="1" applyBorder="1" applyAlignment="1">
      <alignment horizontal="right"/>
    </xf>
    <xf numFmtId="166" fontId="2" fillId="0" borderId="0" xfId="15" applyNumberFormat="1" applyFont="1"/>
    <xf numFmtId="169" fontId="11" fillId="2" borderId="0" xfId="18" applyNumberFormat="1" applyFont="1" applyFill="1" applyBorder="1" applyAlignment="1">
      <alignment horizontal="right"/>
    </xf>
    <xf numFmtId="0" fontId="14" fillId="0" borderId="0" xfId="0" applyFont="1"/>
    <xf numFmtId="0" fontId="2" fillId="0" borderId="0" xfId="0" applyNumberFormat="1" applyFont="1"/>
    <xf numFmtId="0" fontId="2" fillId="3" borderId="0" xfId="0" applyFont="1" applyFill="1"/>
    <xf numFmtId="0" fontId="2" fillId="3" borderId="0" xfId="0" applyNumberFormat="1" applyFont="1" applyFill="1"/>
    <xf numFmtId="166" fontId="2" fillId="3" borderId="0" xfId="15" applyNumberFormat="1" applyFont="1" applyFill="1"/>
    <xf numFmtId="0" fontId="2" fillId="3" borderId="0" xfId="0" applyFont="1" applyFill="1" applyBorder="1"/>
    <xf numFmtId="0" fontId="2" fillId="0" borderId="0" xfId="0" applyFont="1" applyAlignment="1">
      <alignment horizontal="left"/>
    </xf>
    <xf numFmtId="0" fontId="7" fillId="0" borderId="0" xfId="0" applyFont="1" applyFill="1"/>
    <xf numFmtId="0" fontId="2" fillId="0" borderId="0" xfId="0" applyFont="1" applyFill="1" applyBorder="1"/>
    <xf numFmtId="0" fontId="2" fillId="3" borderId="0" xfId="0" applyNumberFormat="1" applyFont="1" applyFill="1" applyBorder="1"/>
    <xf numFmtId="0" fontId="9" fillId="0" borderId="0" xfId="0" applyNumberFormat="1" applyFont="1" applyFill="1" applyBorder="1" applyAlignment="1">
      <alignment/>
    </xf>
    <xf numFmtId="0" fontId="2" fillId="2" borderId="0" xfId="0" applyFont="1" applyFill="1" applyBorder="1"/>
    <xf numFmtId="0" fontId="11" fillId="4" borderId="0" xfId="0" applyNumberFormat="1" applyFont="1" applyFill="1" applyBorder="1" applyAlignment="1">
      <alignment/>
    </xf>
    <xf numFmtId="168" fontId="8" fillId="4" borderId="0" xfId="18" applyNumberFormat="1" applyFont="1" applyFill="1" applyBorder="1" applyAlignment="1">
      <alignment horizontal="left" vertical="center" wrapText="1"/>
    </xf>
    <xf numFmtId="169" fontId="9" fillId="4" borderId="0" xfId="18" applyNumberFormat="1" applyFont="1" applyFill="1"/>
    <xf numFmtId="169" fontId="2" fillId="3" borderId="0" xfId="18" applyNumberFormat="1" applyFont="1" applyFill="1"/>
    <xf numFmtId="169" fontId="2" fillId="3" borderId="0" xfId="18" applyNumberFormat="1" applyFont="1" applyFill="1" applyBorder="1"/>
    <xf numFmtId="0" fontId="11" fillId="5" borderId="0" xfId="0" applyNumberFormat="1" applyFont="1" applyFill="1" applyBorder="1" applyAlignment="1">
      <alignment/>
    </xf>
    <xf numFmtId="0" fontId="16" fillId="5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0" fontId="15" fillId="0" borderId="1" xfId="0" applyNumberFormat="1" applyFont="1" applyFill="1" applyBorder="1" applyAlignment="1">
      <alignment/>
    </xf>
    <xf numFmtId="165" fontId="15" fillId="0" borderId="1" xfId="0" applyNumberFormat="1" applyFont="1" applyFill="1" applyBorder="1" applyAlignment="1">
      <alignment/>
    </xf>
    <xf numFmtId="169" fontId="11" fillId="4" borderId="0" xfId="18" applyNumberFormat="1" applyFont="1" applyFill="1"/>
    <xf numFmtId="169" fontId="6" fillId="3" borderId="0" xfId="18" applyNumberFormat="1" applyFont="1" applyFill="1" applyBorder="1" applyAlignment="1">
      <alignment vertical="center" wrapText="1"/>
    </xf>
    <xf numFmtId="169" fontId="2" fillId="0" borderId="0" xfId="18" applyNumberFormat="1" applyFont="1"/>
    <xf numFmtId="169" fontId="13" fillId="2" borderId="0" xfId="18" applyNumberFormat="1" applyFont="1" applyFill="1" applyBorder="1" applyAlignment="1">
      <alignment/>
    </xf>
    <xf numFmtId="169" fontId="6" fillId="3" borderId="0" xfId="18" applyNumberFormat="1" applyFont="1" applyFill="1"/>
    <xf numFmtId="166" fontId="11" fillId="4" borderId="0" xfId="15" applyNumberFormat="1" applyFont="1" applyFill="1"/>
    <xf numFmtId="172" fontId="2" fillId="0" borderId="0" xfId="18" applyNumberFormat="1" applyFont="1"/>
    <xf numFmtId="172" fontId="2" fillId="3" borderId="0" xfId="18" applyNumberFormat="1" applyFont="1" applyFill="1"/>
    <xf numFmtId="172" fontId="13" fillId="2" borderId="0" xfId="18" applyNumberFormat="1" applyFont="1" applyFill="1" applyBorder="1" applyAlignment="1">
      <alignment/>
    </xf>
    <xf numFmtId="172" fontId="11" fillId="4" borderId="0" xfId="18" applyNumberFormat="1" applyFont="1" applyFill="1"/>
    <xf numFmtId="166" fontId="2" fillId="0" borderId="0" xfId="15" applyNumberFormat="1" applyFont="1" applyFill="1" applyBorder="1"/>
    <xf numFmtId="165" fontId="9" fillId="4" borderId="0" xfId="0" applyNumberFormat="1" applyFont="1" applyFill="1" applyBorder="1" applyAlignment="1">
      <alignment/>
    </xf>
    <xf numFmtId="0" fontId="17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/>
    </xf>
    <xf numFmtId="0" fontId="3" fillId="0" borderId="0" xfId="0" applyFont="1" applyAlignment="1">
      <alignment/>
    </xf>
    <xf numFmtId="170" fontId="2" fillId="3" borderId="0" xfId="0" applyNumberFormat="1" applyFont="1" applyFill="1" applyBorder="1"/>
    <xf numFmtId="165" fontId="11" fillId="6" borderId="0" xfId="0" applyNumberFormat="1" applyFont="1" applyFill="1" applyBorder="1" applyAlignment="1">
      <alignment/>
    </xf>
    <xf numFmtId="165" fontId="16" fillId="6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0" fontId="2" fillId="0" borderId="0" xfId="15" applyNumberFormat="1" applyFont="1" applyFill="1"/>
    <xf numFmtId="170" fontId="2" fillId="3" borderId="0" xfId="15" applyNumberFormat="1" applyFont="1" applyFill="1" applyBorder="1"/>
    <xf numFmtId="170" fontId="2" fillId="2" borderId="0" xfId="15" applyNumberFormat="1" applyFont="1" applyFill="1"/>
    <xf numFmtId="170" fontId="9" fillId="4" borderId="0" xfId="15" applyNumberFormat="1" applyFont="1" applyFill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 indent="2"/>
    </xf>
    <xf numFmtId="0" fontId="19" fillId="0" borderId="0" xfId="0" applyFont="1" applyBorder="1" applyAlignment="1">
      <alignment vertical="center"/>
    </xf>
    <xf numFmtId="168" fontId="2" fillId="0" borderId="0" xfId="18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166" fontId="2" fillId="0" borderId="0" xfId="15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68" fontId="8" fillId="0" borderId="0" xfId="18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166" fontId="8" fillId="0" borderId="0" xfId="15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/>
    </xf>
    <xf numFmtId="168" fontId="9" fillId="7" borderId="0" xfId="18" applyNumberFormat="1" applyFont="1" applyFill="1" applyBorder="1" applyAlignment="1">
      <alignment horizontal="right" vertical="center" wrapText="1"/>
    </xf>
    <xf numFmtId="9" fontId="9" fillId="7" borderId="0" xfId="15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166" fontId="9" fillId="7" borderId="0" xfId="15" applyNumberFormat="1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vertical="center"/>
    </xf>
    <xf numFmtId="168" fontId="2" fillId="2" borderId="0" xfId="18" applyNumberFormat="1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left" vertical="center"/>
    </xf>
    <xf numFmtId="166" fontId="2" fillId="2" borderId="0" xfId="15" applyNumberFormat="1" applyFont="1" applyFill="1" applyBorder="1" applyAlignment="1">
      <alignment horizontal="right" vertical="center" wrapText="1"/>
    </xf>
    <xf numFmtId="168" fontId="2" fillId="0" borderId="0" xfId="18" applyNumberFormat="1" applyFont="1" applyBorder="1"/>
    <xf numFmtId="168" fontId="21" fillId="0" borderId="0" xfId="18" applyNumberFormat="1" applyFont="1" applyBorder="1"/>
    <xf numFmtId="0" fontId="19" fillId="4" borderId="0" xfId="0" applyFont="1" applyFill="1" applyBorder="1" applyAlignment="1">
      <alignment vertical="center"/>
    </xf>
    <xf numFmtId="168" fontId="8" fillId="4" borderId="0" xfId="18" applyNumberFormat="1" applyFont="1" applyFill="1" applyBorder="1" applyAlignment="1">
      <alignment horizontal="right" vertical="center" wrapText="1"/>
    </xf>
    <xf numFmtId="166" fontId="2" fillId="4" borderId="0" xfId="15" applyNumberFormat="1" applyFont="1" applyFill="1" applyBorder="1" applyAlignment="1">
      <alignment horizontal="right" vertical="center" wrapText="1"/>
    </xf>
    <xf numFmtId="170" fontId="9" fillId="7" borderId="0" xfId="15" applyNumberFormat="1" applyFont="1" applyFill="1" applyBorder="1" applyAlignment="1">
      <alignment horizontal="right" vertical="center" wrapText="1"/>
    </xf>
    <xf numFmtId="170" fontId="9" fillId="0" borderId="0" xfId="15" applyNumberFormat="1" applyFont="1" applyBorder="1" applyAlignment="1">
      <alignment horizontal="right" vertical="center" wrapText="1"/>
    </xf>
    <xf numFmtId="0" fontId="11" fillId="4" borderId="0" xfId="0" applyNumberFormat="1" applyFont="1" applyFill="1" applyBorder="1" applyAlignment="1">
      <alignment/>
    </xf>
    <xf numFmtId="170" fontId="9" fillId="4" borderId="0" xfId="15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170" fontId="9" fillId="2" borderId="0" xfId="15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22" fillId="0" borderId="2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left"/>
    </xf>
    <xf numFmtId="170" fontId="23" fillId="0" borderId="4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left"/>
    </xf>
    <xf numFmtId="171" fontId="23" fillId="0" borderId="4" xfId="0" applyNumberFormat="1" applyFont="1" applyFill="1" applyBorder="1" applyAlignment="1" quotePrefix="1">
      <alignment horizontal="center" vertical="center" wrapText="1"/>
    </xf>
    <xf numFmtId="0" fontId="6" fillId="0" borderId="0" xfId="0" applyFont="1"/>
    <xf numFmtId="170" fontId="2" fillId="0" borderId="0" xfId="0" applyNumberFormat="1" applyFont="1"/>
    <xf numFmtId="166" fontId="2" fillId="0" borderId="0" xfId="0" applyNumberFormat="1" applyFont="1"/>
    <xf numFmtId="0" fontId="19" fillId="0" borderId="0" xfId="0" applyFont="1"/>
    <xf numFmtId="0" fontId="11" fillId="4" borderId="0" xfId="0" applyFont="1" applyFill="1"/>
    <xf numFmtId="170" fontId="11" fillId="4" borderId="0" xfId="0" applyNumberFormat="1" applyFont="1" applyFill="1"/>
    <xf numFmtId="166" fontId="11" fillId="4" borderId="0" xfId="0" applyNumberFormat="1" applyFont="1" applyFill="1"/>
    <xf numFmtId="0" fontId="13" fillId="2" borderId="0" xfId="0" applyFont="1" applyFill="1" applyBorder="1" applyAlignment="1">
      <alignment/>
    </xf>
    <xf numFmtId="0" fontId="6" fillId="2" borderId="0" xfId="0" applyFont="1" applyFill="1"/>
    <xf numFmtId="170" fontId="6" fillId="2" borderId="0" xfId="0" applyNumberFormat="1" applyFont="1" applyFill="1"/>
    <xf numFmtId="166" fontId="11" fillId="2" borderId="0" xfId="15" applyNumberFormat="1" applyFont="1" applyFill="1" applyBorder="1" applyAlignment="1">
      <alignment horizontal="right"/>
    </xf>
    <xf numFmtId="0" fontId="7" fillId="0" borderId="0" xfId="0" applyFont="1"/>
    <xf numFmtId="166" fontId="2" fillId="0" borderId="0" xfId="15" applyNumberFormat="1" applyFont="1"/>
    <xf numFmtId="0" fontId="2" fillId="2" borderId="0" xfId="0" applyFont="1" applyFill="1"/>
    <xf numFmtId="0" fontId="6" fillId="4" borderId="0" xfId="0" applyFont="1" applyFill="1"/>
    <xf numFmtId="0" fontId="2" fillId="4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70" fontId="6" fillId="0" borderId="0" xfId="0" applyNumberFormat="1" applyFont="1"/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70" fontId="2" fillId="0" borderId="0" xfId="0" applyNumberFormat="1" applyFont="1" applyFill="1"/>
    <xf numFmtId="0" fontId="6" fillId="0" borderId="0" xfId="0" applyFont="1" applyAlignment="1">
      <alignment horizontal="right" vertical="center" wrapText="1"/>
    </xf>
    <xf numFmtId="170" fontId="6" fillId="4" borderId="0" xfId="0" applyNumberFormat="1" applyFont="1" applyFill="1"/>
    <xf numFmtId="0" fontId="6" fillId="0" borderId="0" xfId="0" applyFont="1" applyFill="1" applyBorder="1" applyAlignment="1">
      <alignment vertical="center" wrapText="1"/>
    </xf>
    <xf numFmtId="166" fontId="2" fillId="0" borderId="0" xfId="15" applyNumberFormat="1" applyFont="1" applyFill="1"/>
    <xf numFmtId="0" fontId="2" fillId="0" borderId="0" xfId="0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12" fillId="0" borderId="0" xfId="0" applyFont="1" applyFill="1"/>
    <xf numFmtId="170" fontId="2" fillId="0" borderId="0" xfId="15" applyNumberFormat="1" applyFont="1"/>
    <xf numFmtId="170" fontId="2" fillId="2" borderId="0" xfId="15" applyNumberFormat="1" applyFont="1" applyFill="1"/>
    <xf numFmtId="170" fontId="2" fillId="4" borderId="0" xfId="15" applyNumberFormat="1" applyFont="1" applyFill="1"/>
    <xf numFmtId="0" fontId="2" fillId="0" borderId="0" xfId="15" applyNumberFormat="1" applyFont="1"/>
    <xf numFmtId="0" fontId="2" fillId="3" borderId="0" xfId="15" applyNumberFormat="1" applyFont="1" applyFill="1"/>
    <xf numFmtId="170" fontId="2" fillId="0" borderId="0" xfId="15" applyNumberFormat="1" applyFont="1"/>
    <xf numFmtId="170" fontId="2" fillId="3" borderId="0" xfId="15" applyNumberFormat="1" applyFont="1" applyFill="1"/>
    <xf numFmtId="170" fontId="11" fillId="2" borderId="0" xfId="15" applyNumberFormat="1" applyFont="1" applyFill="1" applyBorder="1" applyAlignment="1">
      <alignment horizontal="right"/>
    </xf>
    <xf numFmtId="170" fontId="11" fillId="4" borderId="0" xfId="15" applyNumberFormat="1" applyFont="1" applyFill="1"/>
    <xf numFmtId="0" fontId="2" fillId="0" borderId="0" xfId="15" applyNumberFormat="1" applyFont="1" applyBorder="1" applyAlignment="1">
      <alignment horizontal="right" vertical="center" wrapText="1"/>
    </xf>
    <xf numFmtId="0" fontId="2" fillId="4" borderId="0" xfId="15" applyNumberFormat="1" applyFont="1" applyFill="1" applyBorder="1" applyAlignment="1">
      <alignment horizontal="right" vertical="center" wrapText="1"/>
    </xf>
    <xf numFmtId="0" fontId="2" fillId="2" borderId="0" xfId="15" applyNumberFormat="1" applyFont="1" applyFill="1" applyBorder="1" applyAlignment="1">
      <alignment horizontal="right" vertical="center" wrapText="1"/>
    </xf>
    <xf numFmtId="0" fontId="2" fillId="3" borderId="0" xfId="15" applyNumberFormat="1" applyFont="1" applyFill="1" applyBorder="1" applyAlignment="1">
      <alignment horizontal="right" vertical="center" wrapText="1"/>
    </xf>
    <xf numFmtId="0" fontId="9" fillId="4" borderId="0" xfId="15" applyNumberFormat="1" applyFont="1" applyFill="1" applyBorder="1" applyAlignment="1">
      <alignment horizontal="right" vertical="center" wrapText="1"/>
    </xf>
    <xf numFmtId="0" fontId="9" fillId="0" borderId="0" xfId="15" applyNumberFormat="1" applyFont="1" applyFill="1" applyBorder="1" applyAlignment="1">
      <alignment/>
    </xf>
    <xf numFmtId="0" fontId="11" fillId="2" borderId="0" xfId="15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9" fontId="9" fillId="7" borderId="0" xfId="1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3" fillId="0" borderId="2" xfId="0" applyFont="1" applyFill="1" applyBorder="1" applyAlignment="1">
      <alignment horizontal="center" vertical="center" textRotation="90" wrapText="1"/>
    </xf>
    <xf numFmtId="0" fontId="23" fillId="0" borderId="3" xfId="0" applyFont="1" applyFill="1" applyBorder="1" applyAlignment="1">
      <alignment horizontal="center" vertical="center" textRotation="90" wrapText="1"/>
    </xf>
    <xf numFmtId="0" fontId="23" fillId="0" borderId="5" xfId="0" applyFont="1" applyFill="1" applyBorder="1" applyAlignment="1">
      <alignment horizontal="center" vertical="center" textRotation="90" wrapText="1"/>
    </xf>
    <xf numFmtId="170" fontId="23" fillId="0" borderId="6" xfId="0" applyNumberFormat="1" applyFont="1" applyFill="1" applyBorder="1" applyAlignment="1">
      <alignment horizontal="center" vertical="center" wrapText="1"/>
    </xf>
    <xf numFmtId="170" fontId="23" fillId="0" borderId="7" xfId="0" applyNumberFormat="1" applyFont="1" applyFill="1" applyBorder="1" applyAlignment="1">
      <alignment horizontal="center" vertical="center" wrapText="1"/>
    </xf>
    <xf numFmtId="170" fontId="23" fillId="0" borderId="8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umberCellStyle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5"/>
          <c:y val="0.007"/>
          <c:w val="0.85825"/>
          <c:h val="0.82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1'!$J$82</c:f>
              <c:strCache>
                <c:ptCount val="1"/>
                <c:pt idx="0">
                  <c:v>0–14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tx2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1'!$I$83:$I$95</c:f>
              <c:strCache/>
            </c:strRef>
          </c:cat>
          <c:val>
            <c:numRef>
              <c:f>'Figure 1'!$J$83:$J$95</c:f>
              <c:numCache/>
            </c:numRef>
          </c:val>
        </c:ser>
        <c:ser>
          <c:idx val="1"/>
          <c:order val="1"/>
          <c:tx>
            <c:strRef>
              <c:f>'Figure 1'!$K$82</c:f>
              <c:strCache>
                <c:ptCount val="1"/>
                <c:pt idx="0">
                  <c:v>15–24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1'!$I$83:$I$95</c:f>
              <c:strCache/>
            </c:strRef>
          </c:cat>
          <c:val>
            <c:numRef>
              <c:f>'Figure 1'!$K$83:$K$95</c:f>
              <c:numCache/>
            </c:numRef>
          </c:val>
        </c:ser>
        <c:ser>
          <c:idx val="2"/>
          <c:order val="2"/>
          <c:tx>
            <c:strRef>
              <c:f>'Figure 1'!$L$82</c:f>
              <c:strCache>
                <c:ptCount val="1"/>
                <c:pt idx="0">
                  <c:v>25–54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/>
                <a:prstDash val="dash"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1'!$I$83:$I$95</c:f>
              <c:strCache/>
            </c:strRef>
          </c:cat>
          <c:val>
            <c:numRef>
              <c:f>'Figure 1'!$L$83:$L$95</c:f>
              <c:numCache/>
            </c:numRef>
          </c:val>
        </c:ser>
        <c:ser>
          <c:idx val="3"/>
          <c:order val="3"/>
          <c:tx>
            <c:strRef>
              <c:f>'Figure 1'!$M$82</c:f>
              <c:strCache>
                <c:ptCount val="1"/>
                <c:pt idx="0">
                  <c:v>55–64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1'!$I$83:$I$95</c:f>
              <c:strCache/>
            </c:strRef>
          </c:cat>
          <c:val>
            <c:numRef>
              <c:f>'Figure 1'!$M$83:$M$95</c:f>
              <c:numCache/>
            </c:numRef>
          </c:val>
        </c:ser>
        <c:ser>
          <c:idx val="4"/>
          <c:order val="4"/>
          <c:tx>
            <c:strRef>
              <c:f>'Figure 1'!$N$82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1'!$I$83:$I$95</c:f>
              <c:strCache/>
            </c:strRef>
          </c:cat>
          <c:val>
            <c:numRef>
              <c:f>'Figure 1'!$N$83:$N$95</c:f>
              <c:numCache/>
            </c:numRef>
          </c:val>
        </c:ser>
        <c:overlap val="100"/>
        <c:gapWidth val="70"/>
        <c:axId val="2607523"/>
        <c:axId val="23467708"/>
      </c:barChart>
      <c:catAx>
        <c:axId val="260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467708"/>
        <c:crosses val="autoZero"/>
        <c:auto val="1"/>
        <c:lblOffset val="100"/>
        <c:noMultiLvlLbl val="0"/>
      </c:catAx>
      <c:valAx>
        <c:axId val="23467708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752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"/>
          <c:y val="0.0125"/>
          <c:w val="0.836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10'!$A$72:$A$111</c:f>
              <c:strCache/>
            </c:strRef>
          </c:cat>
          <c:val>
            <c:numRef>
              <c:f>('Figure 10'!$C$2,'Figure 10'!$B$73,'Figure 10'!$C$4,'Figure 10'!$B$75,'Figure 10'!$C$6,'Figure 10'!$B$77:$B$78,'Figure 10'!$C$9,'Figure 10'!$B$80:$B$82,'Figure 10'!$C$13:$C$15,'Figure 10'!$B$86,'Figure 10'!$C$17:$C$21,'Figure 10'!$B$92,'Figure 10'!$C$23:$C$29,'Figure 10'!$B$100,'Figure 10'!$C$31:$C$38,'Figure 10'!$B$109,'Figure 10'!$C$40:$C$41)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/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10'!$B$72,'Figure 10'!$C$3,'Figure 10'!$B$74,'Figure 10'!$C$5,'Figure 10'!$B$76,'Figure 10'!$C$7:$C$8,'Figure 10'!$B$79,'Figure 10'!$C$10:$C$12,'Figure 10'!$B$83:$B$85,'Figure 10'!$C$16,'Figure 10'!$B$87:$B$91,'Figure 10'!$C$22,'Figure 10'!$B$93:$B$99,'Figure 10'!$C$30,'Figure 10'!$B$101:$B$108,'Figure 10'!$C$39,'Figure 10'!$B$110:$B$111)</c:f>
              <c:numCache/>
            </c:numRef>
          </c:val>
        </c:ser>
        <c:overlap val="100"/>
        <c:gapWidth val="101"/>
        <c:axId val="37021933"/>
        <c:axId val="64761942"/>
      </c:barChart>
      <c:catAx>
        <c:axId val="37021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761942"/>
        <c:crosses val="autoZero"/>
        <c:auto val="1"/>
        <c:lblOffset val="100"/>
        <c:noMultiLvlLbl val="0"/>
      </c:catAx>
      <c:valAx>
        <c:axId val="6476194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2193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75"/>
          <c:y val="0.0125"/>
          <c:w val="0.84"/>
          <c:h val="0.89525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11'!$A$83:$A$121</c:f>
              <c:strCache/>
            </c:strRef>
          </c:cat>
          <c:val>
            <c:numRef>
              <c:f>('Figure 11'!$B$83,'Figure 11'!$C$84:$C$86,'Figure 11'!$B$87:$B$88,'Figure 11'!$C$89:$C$90,'Figure 11'!$B$91:$B$96,'Figure 11'!$C$97:$C$116,'Figure 11'!$B$117,'Figure 11'!$C$118:$C$121)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/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11'!$C$83,'Figure 11'!$B$84:$B$86,'Figure 11'!$C$87:$C$88,'Figure 11'!$B$89:$B$90,'Figure 11'!$C$91:$C$96,'Figure 11'!$B$97:$B$116,'Figure 11'!$C$117,'Figure 11'!$B$118:$B$121)</c:f>
              <c:numCache/>
            </c:numRef>
          </c:val>
        </c:ser>
        <c:overlap val="100"/>
        <c:gapWidth val="101"/>
        <c:axId val="45986567"/>
        <c:axId val="11225920"/>
      </c:barChart>
      <c:catAx>
        <c:axId val="45986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225920"/>
        <c:crosses val="autoZero"/>
        <c:auto val="1"/>
        <c:lblOffset val="100"/>
        <c:noMultiLvlLbl val="0"/>
      </c:catAx>
      <c:valAx>
        <c:axId val="112259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98656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"/>
          <c:y val="0.01475"/>
          <c:w val="0.7855"/>
          <c:h val="0.838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12'!$E$61:$E$81</c:f>
              <c:strCache/>
            </c:strRef>
          </c:cat>
          <c:val>
            <c:numRef>
              <c:f>('Figure 12'!$C$61:$C$63,'Figure 12'!$D$64,'Figure 12'!$C$65:$C$66,'Figure 12'!$D$67:$D$69,'Figure 12'!$C$70:$C$71,'Figure 12'!$D$72:$D$78,'Figure 12'!$C$79:$C$81)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12'!$D$61:$D$63,'Figure 12'!$C$64,'Figure 12'!$D$65:$D$66,'Figure 12'!$C$67:$C$69,'Figure 12'!$D$70:$D$71,'Figure 12'!$C$72:$C$78,'Figure 12'!$D$79:$D$81)</c:f>
              <c:numCache/>
            </c:numRef>
          </c:val>
        </c:ser>
        <c:overlap val="100"/>
        <c:gapWidth val="101"/>
        <c:axId val="33924417"/>
        <c:axId val="36884298"/>
      </c:barChart>
      <c:catAx>
        <c:axId val="33924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884298"/>
        <c:crosses val="autoZero"/>
        <c:auto val="1"/>
        <c:lblOffset val="100"/>
        <c:noMultiLvlLbl val="0"/>
      </c:catAx>
      <c:valAx>
        <c:axId val="368842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92441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5"/>
          <c:y val="0.01275"/>
          <c:w val="0.837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13'!$A$81:$A$118</c:f>
              <c:strCache/>
            </c:strRef>
          </c:cat>
          <c:val>
            <c:numRef>
              <c:f>('Figure 13'!$C$81:$C$82,'Figure 13'!$B$83,'Figure 13'!$C$84:$C$94,'Figure 13'!$B$95:$B$96,'Figure 13'!$C$97:$C$100,'Figure 13'!$B$101,'Figure 13'!$C$102:$C$107,'Figure 13'!$B$108,'Figure 13'!$C$109:$C$114,'Figure 13'!$B$115:$B$118)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/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13'!$A$81:$A$118</c:f>
              <c:strCache/>
            </c:strRef>
          </c:cat>
          <c:val>
            <c:numRef>
              <c:f>('Figure 13'!$B$81:$B$82,'Figure 13'!$C$83,'Figure 13'!$B$84:$B$94,'Figure 13'!$C$95:$C$96,'Figure 13'!$B$97:$B$100,'Figure 13'!$D$101,'Figure 13'!$B$102:$B$107,'Figure 13'!$D$108,'Figure 13'!$B$109:$B$114,'Figure 13'!$C$115:$C$118)</c:f>
              <c:numCache/>
            </c:numRef>
          </c:val>
        </c:ser>
        <c:overlap val="100"/>
        <c:gapWidth val="101"/>
        <c:axId val="63523227"/>
        <c:axId val="34838132"/>
      </c:barChart>
      <c:catAx>
        <c:axId val="63523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838132"/>
        <c:crosses val="autoZero"/>
        <c:auto val="1"/>
        <c:lblOffset val="100"/>
        <c:noMultiLvlLbl val="0"/>
      </c:catAx>
      <c:valAx>
        <c:axId val="34838132"/>
        <c:scaling>
          <c:orientation val="minMax"/>
          <c:max val="45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52322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"/>
          <c:y val="0.01275"/>
          <c:w val="0.84025"/>
          <c:h val="0.913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2'!$A$111:$A$151</c:f>
              <c:strCache/>
            </c:strRef>
          </c:cat>
          <c:val>
            <c:numRef>
              <c:f>('Figure 2'!$E$2:$E$12,'Figure 2'!$D$122,'Figure 2'!$E$14:$E$15,'Figure 2'!$D$125,'Figure 2'!$E$17:$E$19,'Figure 2'!$D$129,'Figure 2'!$E$21:$E$26,'Figure 2'!$D$136:$D$137,'Figure 2'!$E$29:$E$33,'Figure 2'!$D$143,'Figure 2'!$E$35,'Figure 2'!$D$145,'Figure 2'!$E$37,'Figure 2'!$D$147:$D$151)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/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2'!$D$111:$D$121,'Figure 2'!$E$13,'Figure 2'!$D$123:$D$124,'Figure 2'!$E$16,'Figure 2'!$D$126:$D$128,'Figure 2'!$E$20,'Figure 2'!$D$130:$D$135,'Figure 2'!$E$27:$E$28,'Figure 2'!$D$138:$D$142,'Figure 2'!$E$34,'Figure 2'!$D$144,'Figure 2'!$E$36,'Figure 2'!$D$146,'Figure 2'!$E$38:$E$42)</c:f>
              <c:numCache/>
            </c:numRef>
          </c:val>
        </c:ser>
        <c:overlap val="100"/>
        <c:gapWidth val="101"/>
        <c:axId val="9882781"/>
        <c:axId val="21836166"/>
      </c:barChart>
      <c:catAx>
        <c:axId val="9882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836166"/>
        <c:crosses val="autoZero"/>
        <c:auto val="1"/>
        <c:lblOffset val="100"/>
        <c:noMultiLvlLbl val="0"/>
      </c:catAx>
      <c:valAx>
        <c:axId val="218361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8278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"/>
          <c:y val="0.014"/>
          <c:w val="0.84175"/>
          <c:h val="0.8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3'!$C$60</c:f>
              <c:strCache>
                <c:ptCount val="1"/>
                <c:pt idx="0">
                  <c:v>Crude death 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3'!$A$61:$A$73</c:f>
              <c:strCache/>
            </c:strRef>
          </c:cat>
          <c:val>
            <c:numRef>
              <c:f>'Figure 3'!$C$61:$C$73</c:f>
              <c:numCache/>
            </c:numRef>
          </c:val>
        </c:ser>
        <c:ser>
          <c:idx val="0"/>
          <c:order val="1"/>
          <c:tx>
            <c:strRef>
              <c:f>'Figure 3'!$B$60</c:f>
              <c:strCache>
                <c:ptCount val="1"/>
                <c:pt idx="0">
                  <c:v>Crude birth 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3'!$A$61:$A$73</c:f>
              <c:strCache/>
            </c:strRef>
          </c:cat>
          <c:val>
            <c:numRef>
              <c:f>'Figure 3'!$B$61:$B$73</c:f>
              <c:numCache/>
            </c:numRef>
          </c:val>
        </c:ser>
        <c:gapWidth val="65"/>
        <c:axId val="62307767"/>
        <c:axId val="23898992"/>
      </c:barChart>
      <c:catAx>
        <c:axId val="62307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898992"/>
        <c:crosses val="autoZero"/>
        <c:auto val="1"/>
        <c:lblOffset val="100"/>
        <c:noMultiLvlLbl val="0"/>
      </c:catAx>
      <c:valAx>
        <c:axId val="238989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0776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4'!$A$71:$A$100</c:f>
              <c:strCache/>
            </c:strRef>
          </c:cat>
          <c:val>
            <c:numRef>
              <c:f>('Figure 4'!$B$71,'Figure 4'!$C$13:$C$30,'Figure 4'!$B$90:$B$91,'Figure 4'!$C$33,'Figure 4'!$B$93:$B$100)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/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4'!$A$71:$A$100</c:f>
              <c:strCache/>
            </c:strRef>
          </c:cat>
          <c:val>
            <c:numRef>
              <c:f>('Figure 4'!$C$12,'Figure 4'!$B$72:$B$89,'Figure 4'!$C$31:$C$32,'Figure 4'!$B$92,'Figure 4'!$C$34:$C$41)</c:f>
              <c:numCache/>
            </c:numRef>
          </c:val>
        </c:ser>
        <c:overlap val="100"/>
        <c:gapWidth val="101"/>
        <c:axId val="13764337"/>
        <c:axId val="56770170"/>
      </c:barChart>
      <c:catAx>
        <c:axId val="13764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770170"/>
        <c:crosses val="autoZero"/>
        <c:auto val="1"/>
        <c:lblOffset val="100"/>
        <c:noMultiLvlLbl val="0"/>
      </c:catAx>
      <c:valAx>
        <c:axId val="56770170"/>
        <c:scaling>
          <c:orientation val="minMax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76433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5"/>
          <c:y val="0.01675"/>
          <c:w val="0.82875"/>
          <c:h val="0.94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2"/>
              </a:solidFill>
            </c:spPr>
          </c:dPt>
          <c:dPt>
            <c:idx val="32"/>
            <c:invertIfNegative val="0"/>
            <c:spPr>
              <a:solidFill>
                <a:schemeClr val="accent2"/>
              </a:solidFill>
            </c:spPr>
          </c:dPt>
          <c:dPt>
            <c:idx val="33"/>
            <c:invertIfNegative val="0"/>
            <c:spPr>
              <a:solidFill>
                <a:schemeClr val="accent2"/>
              </a:solidFill>
            </c:spPr>
          </c:dPt>
          <c:dPt>
            <c:idx val="34"/>
            <c:invertIfNegative val="0"/>
            <c:spPr>
              <a:solidFill>
                <a:schemeClr val="accent2"/>
              </a:solidFill>
            </c:spPr>
          </c:dPt>
          <c:dPt>
            <c:idx val="35"/>
            <c:invertIfNegative val="0"/>
            <c:spPr>
              <a:solidFill>
                <a:schemeClr val="accent2"/>
              </a:solidFill>
            </c:spPr>
          </c:dPt>
          <c:dPt>
            <c:idx val="36"/>
            <c:invertIfNegative val="0"/>
            <c:spPr>
              <a:solidFill>
                <a:schemeClr val="accent2"/>
              </a:solidFill>
            </c:spPr>
          </c:dPt>
          <c:dPt>
            <c:idx val="37"/>
            <c:invertIfNegative val="0"/>
            <c:spPr>
              <a:solidFill>
                <a:schemeClr val="accent2"/>
              </a:solidFill>
            </c:spPr>
          </c:dPt>
          <c:dPt>
            <c:idx val="38"/>
            <c:invertIfNegative val="0"/>
            <c:spPr>
              <a:solidFill>
                <a:schemeClr val="accent2"/>
              </a:solidFill>
            </c:spPr>
          </c:dPt>
          <c:dPt>
            <c:idx val="39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5'!$A$7:$A$46</c:f>
              <c:strCache>
                <c:ptCount val="40"/>
                <c:pt idx="0">
                  <c:v>Turkmenistan</c:v>
                </c:pt>
                <c:pt idx="1">
                  <c:v>Kazakhstan</c:v>
                </c:pt>
                <c:pt idx="2">
                  <c:v>Kyrgyzstan</c:v>
                </c:pt>
                <c:pt idx="3">
                  <c:v>Russia</c:v>
                </c:pt>
                <c:pt idx="4">
                  <c:v>Moldova</c:v>
                </c:pt>
                <c:pt idx="5">
                  <c:v>Ukraine</c:v>
                </c:pt>
                <c:pt idx="6">
                  <c:v>Belarus</c:v>
                </c:pt>
                <c:pt idx="7">
                  <c:v>Tajikistan</c:v>
                </c:pt>
                <c:pt idx="8">
                  <c:v>Uzbekistan</c:v>
                </c:pt>
                <c:pt idx="9">
                  <c:v>Azerbaijan</c:v>
                </c:pt>
                <c:pt idx="10">
                  <c:v>Latvia</c:v>
                </c:pt>
                <c:pt idx="11">
                  <c:v>Lithuania</c:v>
                </c:pt>
                <c:pt idx="12">
                  <c:v>Armenia</c:v>
                </c:pt>
                <c:pt idx="13">
                  <c:v>Bulgaria</c:v>
                </c:pt>
                <c:pt idx="14">
                  <c:v>Romania</c:v>
                </c:pt>
                <c:pt idx="15">
                  <c:v>Hungary</c:v>
                </c:pt>
                <c:pt idx="16">
                  <c:v>Slovakia</c:v>
                </c:pt>
                <c:pt idx="17">
                  <c:v>Estonia</c:v>
                </c:pt>
                <c:pt idx="18">
                  <c:v>Poland</c:v>
                </c:pt>
                <c:pt idx="19">
                  <c:v>Croatia</c:v>
                </c:pt>
                <c:pt idx="20">
                  <c:v>Czech Republic</c:v>
                </c:pt>
                <c:pt idx="21">
                  <c:v>Denmark</c:v>
                </c:pt>
                <c:pt idx="22">
                  <c:v>EU-28</c:v>
                </c:pt>
                <c:pt idx="23">
                  <c:v>Slovenia</c:v>
                </c:pt>
                <c:pt idx="24">
                  <c:v>Belgium</c:v>
                </c:pt>
                <c:pt idx="25">
                  <c:v>Portugal</c:v>
                </c:pt>
                <c:pt idx="26">
                  <c:v>Greece</c:v>
                </c:pt>
                <c:pt idx="27">
                  <c:v>Finland</c:v>
                </c:pt>
                <c:pt idx="28">
                  <c:v>Ireland</c:v>
                </c:pt>
                <c:pt idx="29">
                  <c:v>Malta</c:v>
                </c:pt>
                <c:pt idx="30">
                  <c:v>Germany</c:v>
                </c:pt>
                <c:pt idx="31">
                  <c:v>United Kingdom</c:v>
                </c:pt>
                <c:pt idx="32">
                  <c:v>Cyprus</c:v>
                </c:pt>
                <c:pt idx="33">
                  <c:v>Austria</c:v>
                </c:pt>
                <c:pt idx="34">
                  <c:v>Netherlands</c:v>
                </c:pt>
                <c:pt idx="35">
                  <c:v>Luxembourg</c:v>
                </c:pt>
                <c:pt idx="36">
                  <c:v>Sweden</c:v>
                </c:pt>
                <c:pt idx="37">
                  <c:v>France</c:v>
                </c:pt>
                <c:pt idx="38">
                  <c:v>Italy</c:v>
                </c:pt>
                <c:pt idx="39">
                  <c:v>Spain</c:v>
                </c:pt>
              </c:strCache>
            </c:strRef>
          </c:cat>
          <c:val>
            <c:numRef>
              <c:f>'[1]Figure 5'!$B$7:$B$46</c:f>
              <c:numCache>
                <c:formatCode>General</c:formatCode>
                <c:ptCount val="40"/>
                <c:pt idx="0">
                  <c:v>63</c:v>
                </c:pt>
                <c:pt idx="1">
                  <c:v>69.6</c:v>
                </c:pt>
                <c:pt idx="2">
                  <c:v>70</c:v>
                </c:pt>
                <c:pt idx="3">
                  <c:v>70.2</c:v>
                </c:pt>
                <c:pt idx="4">
                  <c:v>71.1</c:v>
                </c:pt>
                <c:pt idx="5">
                  <c:v>71.2</c:v>
                </c:pt>
                <c:pt idx="6">
                  <c:v>72.2</c:v>
                </c:pt>
                <c:pt idx="7">
                  <c:v>72.8</c:v>
                </c:pt>
                <c:pt idx="8">
                  <c:v>73.1</c:v>
                </c:pt>
                <c:pt idx="9">
                  <c:v>73.9</c:v>
                </c:pt>
                <c:pt idx="10">
                  <c:v>74.1</c:v>
                </c:pt>
                <c:pt idx="11">
                  <c:v>74.1</c:v>
                </c:pt>
                <c:pt idx="12">
                  <c:v>74.3</c:v>
                </c:pt>
                <c:pt idx="13">
                  <c:v>74.4</c:v>
                </c:pt>
                <c:pt idx="14">
                  <c:v>74.5</c:v>
                </c:pt>
                <c:pt idx="15">
                  <c:v>75.3</c:v>
                </c:pt>
                <c:pt idx="16">
                  <c:v>76.3</c:v>
                </c:pt>
                <c:pt idx="17">
                  <c:v>76.7</c:v>
                </c:pt>
                <c:pt idx="18">
                  <c:v>76.9</c:v>
                </c:pt>
                <c:pt idx="19">
                  <c:v>77.3</c:v>
                </c:pt>
                <c:pt idx="20">
                  <c:v>78.1</c:v>
                </c:pt>
                <c:pt idx="21">
                  <c:v>80.2</c:v>
                </c:pt>
                <c:pt idx="22">
                  <c:v>80.3</c:v>
                </c:pt>
                <c:pt idx="23">
                  <c:v>80.3</c:v>
                </c:pt>
                <c:pt idx="24">
                  <c:v>80.5</c:v>
                </c:pt>
                <c:pt idx="25">
                  <c:v>80.6</c:v>
                </c:pt>
                <c:pt idx="26">
                  <c:v>80.7</c:v>
                </c:pt>
                <c:pt idx="27">
                  <c:v>80.7</c:v>
                </c:pt>
                <c:pt idx="28">
                  <c:v>80.9</c:v>
                </c:pt>
                <c:pt idx="29">
                  <c:v>80.9</c:v>
                </c:pt>
                <c:pt idx="30">
                  <c:v>81</c:v>
                </c:pt>
                <c:pt idx="31">
                  <c:v>81</c:v>
                </c:pt>
                <c:pt idx="32">
                  <c:v>81.1</c:v>
                </c:pt>
                <c:pt idx="33">
                  <c:v>81.1</c:v>
                </c:pt>
                <c:pt idx="34">
                  <c:v>81.2</c:v>
                </c:pt>
                <c:pt idx="35">
                  <c:v>81.5</c:v>
                </c:pt>
                <c:pt idx="36">
                  <c:v>81.8</c:v>
                </c:pt>
                <c:pt idx="37">
                  <c:v>82.1</c:v>
                </c:pt>
                <c:pt idx="38">
                  <c:v>82.4</c:v>
                </c:pt>
                <c:pt idx="39">
                  <c:v>82.5</c:v>
                </c:pt>
              </c:numCache>
            </c:numRef>
          </c:val>
        </c:ser>
        <c:axId val="41169483"/>
        <c:axId val="34981028"/>
      </c:barChart>
      <c:catAx>
        <c:axId val="41169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981028"/>
        <c:crosses val="autoZero"/>
        <c:auto val="1"/>
        <c:lblOffset val="100"/>
        <c:noMultiLvlLbl val="0"/>
      </c:catAx>
      <c:valAx>
        <c:axId val="34981028"/>
        <c:scaling>
          <c:orientation val="minMax"/>
          <c:min val="6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16948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6'!$L$81</c:f>
              <c:strCache>
                <c:ptCount val="1"/>
                <c:pt idx="0">
                  <c:v>ISCED 0 – 2 (at most lower secondary education)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tx2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6'!$O$82:$O$92</c:f>
              <c:strCache/>
            </c:strRef>
          </c:cat>
          <c:val>
            <c:numRef>
              <c:f>'Figure 6'!$L$82:$L$92</c:f>
              <c:numCache/>
            </c:numRef>
          </c:val>
        </c:ser>
        <c:ser>
          <c:idx val="1"/>
          <c:order val="1"/>
          <c:tx>
            <c:strRef>
              <c:f>'Figure 6'!$M$81</c:f>
              <c:strCache>
                <c:ptCount val="1"/>
                <c:pt idx="0">
                  <c:v>ISCED 3 – 4 (upper secondary or post-secondary non-tertiary education)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6'!$O$82:$O$92</c:f>
              <c:strCache/>
            </c:strRef>
          </c:cat>
          <c:val>
            <c:numRef>
              <c:f>'Figure 6'!$M$82:$M$92</c:f>
              <c:numCache/>
            </c:numRef>
          </c:val>
        </c:ser>
        <c:ser>
          <c:idx val="2"/>
          <c:order val="2"/>
          <c:tx>
            <c:strRef>
              <c:f>'Figure 6'!$N$81</c:f>
              <c:strCache>
                <c:ptCount val="1"/>
                <c:pt idx="0">
                  <c:v>ISCED 5 – 6 (tertiary education)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6'!$O$82:$O$92</c:f>
              <c:strCache/>
            </c:strRef>
          </c:cat>
          <c:val>
            <c:numRef>
              <c:f>'Figure 6'!$N$82:$N$92</c:f>
              <c:numCache/>
            </c:numRef>
          </c:val>
        </c:ser>
        <c:overlap val="100"/>
        <c:gapWidth val="70"/>
        <c:axId val="46393797"/>
        <c:axId val="14890990"/>
      </c:barChart>
      <c:catAx>
        <c:axId val="46393797"/>
        <c:scaling>
          <c:orientation val="minMax"/>
        </c:scaling>
        <c:axPos val="l"/>
        <c:delete val="0"/>
        <c:numFmt formatCode="0.0%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39379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75"/>
          <c:y val="0.0105"/>
          <c:w val="0.76375"/>
          <c:h val="0.896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7'!$K$83:$K$121</c:f>
              <c:strCache/>
            </c:strRef>
          </c:cat>
          <c:val>
            <c:numRef>
              <c:f>('Figure 7'!$I$83:$I$84,'Figure 7'!$J$85,'Figure 7'!$I$86:$I$100,'Figure 7'!$J$101,'Figure 7'!$I$102,'Figure 7'!$J$103,'Figure 7'!$I$104:$I$111,'Figure 7'!$J$112:$J$116,'Figure 7'!$I$117,'Figure 7'!$J$118:$J$119,'Figure 7'!$I$120:$I$121)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/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7'!$J$83:$J$84,'Figure 7'!$I$85,'Figure 7'!$J$86:$J$98,'Figure 7'!$J$99:$J$100,'Figure 7'!$I$101,'Figure 7'!$J$102,'Figure 7'!$I$103,'Figure 7'!$J$104:$J$111,'Figure 7'!$I$112:$I$116,'Figure 7'!$J$117,'Figure 7'!$I$118:$I$119,'Figure 7'!$J$120:$J$121)</c:f>
              <c:numCache/>
            </c:numRef>
          </c:val>
        </c:ser>
        <c:overlap val="100"/>
        <c:gapWidth val="101"/>
        <c:axId val="66910047"/>
        <c:axId val="65319512"/>
      </c:barChart>
      <c:catAx>
        <c:axId val="66910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910047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"/>
          <c:y val="0.0105"/>
          <c:w val="0.87225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8'!$C$60</c:f>
              <c:strCache>
                <c:ptCount val="1"/>
                <c:pt idx="0">
                  <c:v>Employment 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8'!$A$61:$A$71</c:f>
              <c:strCache/>
            </c:strRef>
          </c:cat>
          <c:val>
            <c:numRef>
              <c:f>'Figure 8'!$C$61:$C$71</c:f>
              <c:numCache/>
            </c:numRef>
          </c:val>
        </c:ser>
        <c:ser>
          <c:idx val="1"/>
          <c:order val="1"/>
          <c:tx>
            <c:strRef>
              <c:f>'Figure 8'!$B$60</c:f>
              <c:strCache>
                <c:ptCount val="1"/>
                <c:pt idx="0">
                  <c:v>Activity rate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8'!$A$61:$A$71</c:f>
              <c:strCache/>
            </c:strRef>
          </c:cat>
          <c:val>
            <c:numRef>
              <c:f>'Figure 8'!$B$61:$B$71</c:f>
              <c:numCache/>
            </c:numRef>
          </c:val>
        </c:ser>
        <c:gapWidth val="65"/>
        <c:axId val="51004697"/>
        <c:axId val="56389090"/>
      </c:barChart>
      <c:catAx>
        <c:axId val="5100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00469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"/>
          <c:y val="0.014"/>
          <c:w val="0.8555"/>
          <c:h val="0.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9'!$C$62</c:f>
              <c:strCache>
                <c:ptCount val="1"/>
                <c:pt idx="0">
                  <c:v>Primary sector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9'!$B$63:$B$74</c:f>
              <c:strCache/>
            </c:strRef>
          </c:cat>
          <c:val>
            <c:numRef>
              <c:f>'Figure 9'!$C$63:$C$74</c:f>
              <c:numCache/>
            </c:numRef>
          </c:val>
        </c:ser>
        <c:ser>
          <c:idx val="1"/>
          <c:order val="1"/>
          <c:tx>
            <c:strRef>
              <c:f>'Figure 9'!$D$62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9'!$B$63:$B$74</c:f>
              <c:strCache/>
            </c:strRef>
          </c:cat>
          <c:val>
            <c:numRef>
              <c:f>'Figure 9'!$D$63:$D$74</c:f>
              <c:numCache/>
            </c:numRef>
          </c:val>
        </c:ser>
        <c:ser>
          <c:idx val="2"/>
          <c:order val="2"/>
          <c:tx>
            <c:strRef>
              <c:f>'Figure 9'!$E$62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9'!$B$63:$B$74</c:f>
              <c:strCache/>
            </c:strRef>
          </c:cat>
          <c:val>
            <c:numRef>
              <c:f>'Figure 9'!$E$63:$E$74</c:f>
              <c:numCache/>
            </c:numRef>
          </c:val>
        </c:ser>
        <c:ser>
          <c:idx val="3"/>
          <c:order val="3"/>
          <c:tx>
            <c:strRef>
              <c:f>'Figure 9'!$F$62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9'!$B$63:$B$74</c:f>
              <c:strCache/>
            </c:strRef>
          </c:cat>
          <c:val>
            <c:numRef>
              <c:f>'Figure 9'!$F$63:$F$74</c:f>
              <c:numCache/>
            </c:numRef>
          </c:val>
        </c:ser>
        <c:overlap val="100"/>
        <c:gapWidth val="70"/>
        <c:axId val="37739763"/>
        <c:axId val="4113548"/>
      </c:barChart>
      <c:catAx>
        <c:axId val="37739763"/>
        <c:scaling>
          <c:orientation val="minMax"/>
        </c:scaling>
        <c:axPos val="l"/>
        <c:delete val="0"/>
        <c:numFmt formatCode="0.0%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73976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</xdr:row>
      <xdr:rowOff>104775</xdr:rowOff>
    </xdr:from>
    <xdr:to>
      <xdr:col>11</xdr:col>
      <xdr:colOff>514350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514350" y="581025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13</xdr:col>
      <xdr:colOff>85725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609600" y="657225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11</xdr:col>
      <xdr:colOff>457200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476250" y="542925"/>
        <a:ext cx="76200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47625</xdr:rowOff>
    </xdr:from>
    <xdr:to>
      <xdr:col>13</xdr:col>
      <xdr:colOff>123825</xdr:colOff>
      <xdr:row>43</xdr:row>
      <xdr:rowOff>142875</xdr:rowOff>
    </xdr:to>
    <xdr:graphicFrame macro="">
      <xdr:nvGraphicFramePr>
        <xdr:cNvPr id="3" name="Chart 2"/>
        <xdr:cNvGraphicFramePr/>
      </xdr:nvGraphicFramePr>
      <xdr:xfrm>
        <a:off x="428625" y="523875"/>
        <a:ext cx="7620000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114300</xdr:rowOff>
    </xdr:from>
    <xdr:to>
      <xdr:col>13</xdr:col>
      <xdr:colOff>295275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600075" y="571500"/>
        <a:ext cx="76200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3</xdr:row>
      <xdr:rowOff>57150</xdr:rowOff>
    </xdr:from>
    <xdr:to>
      <xdr:col>13</xdr:col>
      <xdr:colOff>200025</xdr:colOff>
      <xdr:row>43</xdr:row>
      <xdr:rowOff>57150</xdr:rowOff>
    </xdr:to>
    <xdr:graphicFrame macro="">
      <xdr:nvGraphicFramePr>
        <xdr:cNvPr id="3" name="Chart 2"/>
        <xdr:cNvGraphicFramePr/>
      </xdr:nvGraphicFramePr>
      <xdr:xfrm>
        <a:off x="885825" y="542925"/>
        <a:ext cx="7620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19050</xdr:rowOff>
    </xdr:from>
    <xdr:to>
      <xdr:col>12</xdr:col>
      <xdr:colOff>28575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561975" y="514350"/>
        <a:ext cx="76200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13</xdr:col>
      <xdr:colOff>314325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619125" y="581025"/>
        <a:ext cx="7620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152400</xdr:rowOff>
    </xdr:from>
    <xdr:to>
      <xdr:col>13</xdr:col>
      <xdr:colOff>171450</xdr:colOff>
      <xdr:row>36</xdr:row>
      <xdr:rowOff>9525</xdr:rowOff>
    </xdr:to>
    <xdr:graphicFrame macro="">
      <xdr:nvGraphicFramePr>
        <xdr:cNvPr id="2" name="Chart 1"/>
        <xdr:cNvGraphicFramePr/>
      </xdr:nvGraphicFramePr>
      <xdr:xfrm>
        <a:off x="476250" y="476250"/>
        <a:ext cx="76200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6</xdr:row>
      <xdr:rowOff>57150</xdr:rowOff>
    </xdr:from>
    <xdr:to>
      <xdr:col>19</xdr:col>
      <xdr:colOff>76200</xdr:colOff>
      <xdr:row>51</xdr:row>
      <xdr:rowOff>104775</xdr:rowOff>
    </xdr:to>
    <xdr:graphicFrame macro="">
      <xdr:nvGraphicFramePr>
        <xdr:cNvPr id="2" name="Chart 1"/>
        <xdr:cNvGraphicFramePr/>
      </xdr:nvGraphicFramePr>
      <xdr:xfrm>
        <a:off x="4038600" y="1200150"/>
        <a:ext cx="762000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57150</xdr:colOff>
      <xdr:row>44</xdr:row>
      <xdr:rowOff>161925</xdr:rowOff>
    </xdr:from>
    <xdr:to>
      <xdr:col>18</xdr:col>
      <xdr:colOff>190500</xdr:colOff>
      <xdr:row>46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8543925"/>
          <a:ext cx="2571750" cy="295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0.2065</cdr:x>
      <cdr:y>0.80625</cdr:y>
    </cdr:from>
    <cdr:to>
      <cdr:x>0.226</cdr:x>
      <cdr:y>0.96975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571625" y="3629025"/>
          <a:ext cx="152400" cy="733425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57150</xdr:rowOff>
    </xdr:from>
    <xdr:to>
      <xdr:col>13</xdr:col>
      <xdr:colOff>266700</xdr:colOff>
      <xdr:row>27</xdr:row>
      <xdr:rowOff>28575</xdr:rowOff>
    </xdr:to>
    <xdr:grpSp>
      <xdr:nvGrpSpPr>
        <xdr:cNvPr id="4" name="Group 3"/>
        <xdr:cNvGrpSpPr/>
      </xdr:nvGrpSpPr>
      <xdr:grpSpPr>
        <a:xfrm>
          <a:off x="571500" y="542925"/>
          <a:ext cx="7620000" cy="4505325"/>
          <a:chOff x="571499" y="544830"/>
          <a:chExt cx="7818120" cy="3449520"/>
        </a:xfrm>
      </xdr:grpSpPr>
      <xdr:graphicFrame macro="">
        <xdr:nvGraphicFramePr>
          <xdr:cNvPr id="2" name="Chart 1"/>
          <xdr:cNvGraphicFramePr/>
        </xdr:nvGraphicFramePr>
        <xdr:xfrm>
          <a:off x="571499" y="544830"/>
          <a:ext cx="7818120" cy="34495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80715" y="3307033"/>
            <a:ext cx="189589" cy="601941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123825</xdr:rowOff>
    </xdr:from>
    <xdr:to>
      <xdr:col>13</xdr:col>
      <xdr:colOff>57150</xdr:colOff>
      <xdr:row>45</xdr:row>
      <xdr:rowOff>28575</xdr:rowOff>
    </xdr:to>
    <xdr:graphicFrame macro="">
      <xdr:nvGraphicFramePr>
        <xdr:cNvPr id="2" name="Chart 1"/>
        <xdr:cNvGraphicFramePr/>
      </xdr:nvGraphicFramePr>
      <xdr:xfrm>
        <a:off x="361950" y="619125"/>
        <a:ext cx="76200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152400</xdr:rowOff>
    </xdr:from>
    <xdr:to>
      <xdr:col>13</xdr:col>
      <xdr:colOff>190500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495300" y="495300"/>
        <a:ext cx="7620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Eurostat-EPP\808-33%20ESTATPUB-000033%20CIS%20articles\Drafts\Population\Eurostat_CIS_Population,%20employment%20and%20living%20conditions_draft%20article_v0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  <sheetName val="Figure 5_old"/>
      <sheetName val="Sheet2"/>
    </sheetNames>
    <sheetDataSet>
      <sheetData sheetId="0"/>
      <sheetData sheetId="1"/>
      <sheetData sheetId="2"/>
      <sheetData sheetId="3"/>
      <sheetData sheetId="4">
        <row r="7">
          <cell r="A7" t="str">
            <v>Turkmenistan</v>
          </cell>
          <cell r="B7">
            <v>63</v>
          </cell>
        </row>
        <row r="8">
          <cell r="A8" t="str">
            <v>Kazakhstan</v>
          </cell>
          <cell r="B8">
            <v>69.6</v>
          </cell>
        </row>
        <row r="9">
          <cell r="A9" t="str">
            <v>Kyrgyzstan</v>
          </cell>
          <cell r="B9">
            <v>70</v>
          </cell>
        </row>
        <row r="10">
          <cell r="A10" t="str">
            <v>Russia</v>
          </cell>
          <cell r="B10">
            <v>70.2</v>
          </cell>
        </row>
        <row r="11">
          <cell r="A11" t="str">
            <v>Moldova</v>
          </cell>
          <cell r="B11">
            <v>71.1</v>
          </cell>
        </row>
        <row r="12">
          <cell r="A12" t="str">
            <v>Ukraine</v>
          </cell>
          <cell r="B12">
            <v>71.2</v>
          </cell>
        </row>
        <row r="13">
          <cell r="A13" t="str">
            <v>Belarus</v>
          </cell>
          <cell r="B13">
            <v>72.2</v>
          </cell>
        </row>
        <row r="14">
          <cell r="A14" t="str">
            <v>Tajikistan</v>
          </cell>
          <cell r="B14">
            <v>72.8</v>
          </cell>
        </row>
        <row r="15">
          <cell r="A15" t="str">
            <v>Uzbekistan</v>
          </cell>
          <cell r="B15">
            <v>73.1</v>
          </cell>
        </row>
        <row r="16">
          <cell r="A16" t="str">
            <v>Azerbaijan</v>
          </cell>
          <cell r="B16">
            <v>73.9</v>
          </cell>
        </row>
        <row r="17">
          <cell r="A17" t="str">
            <v>Latvia</v>
          </cell>
          <cell r="B17">
            <v>74.1</v>
          </cell>
        </row>
        <row r="18">
          <cell r="A18" t="str">
            <v>Lithuania</v>
          </cell>
          <cell r="B18">
            <v>74.1</v>
          </cell>
        </row>
        <row r="19">
          <cell r="A19" t="str">
            <v>Armenia</v>
          </cell>
          <cell r="B19">
            <v>74.3</v>
          </cell>
        </row>
        <row r="20">
          <cell r="A20" t="str">
            <v>Bulgaria</v>
          </cell>
          <cell r="B20">
            <v>74.4</v>
          </cell>
        </row>
        <row r="21">
          <cell r="A21" t="str">
            <v>Romania</v>
          </cell>
          <cell r="B21">
            <v>74.5</v>
          </cell>
        </row>
        <row r="22">
          <cell r="A22" t="str">
            <v>Hungary</v>
          </cell>
          <cell r="B22">
            <v>75.3</v>
          </cell>
        </row>
        <row r="23">
          <cell r="A23" t="str">
            <v>Slovakia</v>
          </cell>
          <cell r="B23">
            <v>76.3</v>
          </cell>
        </row>
        <row r="24">
          <cell r="A24" t="str">
            <v>Estonia</v>
          </cell>
          <cell r="B24">
            <v>76.7</v>
          </cell>
        </row>
        <row r="25">
          <cell r="A25" t="str">
            <v>Poland</v>
          </cell>
          <cell r="B25">
            <v>76.9</v>
          </cell>
        </row>
        <row r="26">
          <cell r="A26" t="str">
            <v>Croatia</v>
          </cell>
          <cell r="B26">
            <v>77.3</v>
          </cell>
        </row>
        <row r="27">
          <cell r="A27" t="str">
            <v>Czech Republic</v>
          </cell>
          <cell r="B27">
            <v>78.1</v>
          </cell>
        </row>
        <row r="28">
          <cell r="A28" t="str">
            <v>Denmark</v>
          </cell>
          <cell r="B28">
            <v>80.2</v>
          </cell>
        </row>
        <row r="29">
          <cell r="A29" t="str">
            <v>EU-28</v>
          </cell>
          <cell r="B29">
            <v>80.3</v>
          </cell>
        </row>
        <row r="30">
          <cell r="A30" t="str">
            <v>Slovenia</v>
          </cell>
          <cell r="B30">
            <v>80.3</v>
          </cell>
        </row>
        <row r="31">
          <cell r="A31" t="str">
            <v>Belgium</v>
          </cell>
          <cell r="B31">
            <v>80.5</v>
          </cell>
        </row>
        <row r="32">
          <cell r="A32" t="str">
            <v>Portugal</v>
          </cell>
          <cell r="B32">
            <v>80.6</v>
          </cell>
        </row>
        <row r="33">
          <cell r="A33" t="str">
            <v>Greece</v>
          </cell>
          <cell r="B33">
            <v>80.7</v>
          </cell>
        </row>
        <row r="34">
          <cell r="A34" t="str">
            <v>Finland</v>
          </cell>
          <cell r="B34">
            <v>80.7</v>
          </cell>
        </row>
        <row r="35">
          <cell r="A35" t="str">
            <v>Ireland</v>
          </cell>
          <cell r="B35">
            <v>80.9</v>
          </cell>
        </row>
        <row r="36">
          <cell r="A36" t="str">
            <v>Malta</v>
          </cell>
          <cell r="B36">
            <v>80.9</v>
          </cell>
        </row>
        <row r="37">
          <cell r="A37" t="str">
            <v>Germany</v>
          </cell>
          <cell r="B37">
            <v>81</v>
          </cell>
        </row>
        <row r="38">
          <cell r="A38" t="str">
            <v>United Kingdom</v>
          </cell>
          <cell r="B38">
            <v>81</v>
          </cell>
        </row>
        <row r="39">
          <cell r="A39" t="str">
            <v>Cyprus</v>
          </cell>
          <cell r="B39">
            <v>81.1</v>
          </cell>
        </row>
        <row r="40">
          <cell r="A40" t="str">
            <v>Austria</v>
          </cell>
          <cell r="B40">
            <v>81.1</v>
          </cell>
        </row>
        <row r="41">
          <cell r="A41" t="str">
            <v>Netherlands</v>
          </cell>
          <cell r="B41">
            <v>81.2</v>
          </cell>
        </row>
        <row r="42">
          <cell r="A42" t="str">
            <v>Luxembourg</v>
          </cell>
          <cell r="B42">
            <v>81.5</v>
          </cell>
        </row>
        <row r="43">
          <cell r="A43" t="str">
            <v>Sweden</v>
          </cell>
          <cell r="B43">
            <v>81.8</v>
          </cell>
        </row>
        <row r="44">
          <cell r="A44" t="str">
            <v>France</v>
          </cell>
          <cell r="B44">
            <v>82.1</v>
          </cell>
        </row>
        <row r="45">
          <cell r="A45" t="str">
            <v>Italy</v>
          </cell>
          <cell r="B45">
            <v>82.4</v>
          </cell>
        </row>
        <row r="46">
          <cell r="A46" t="str">
            <v>Spain</v>
          </cell>
          <cell r="B46">
            <v>82.5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95"/>
  <sheetViews>
    <sheetView showGridLines="0" workbookViewId="0" topLeftCell="A4">
      <selection activeCell="P8" sqref="P8"/>
    </sheetView>
  </sheetViews>
  <sheetFormatPr defaultColWidth="9.140625" defaultRowHeight="15"/>
  <cols>
    <col min="1" max="8" width="10.8515625" style="70" customWidth="1"/>
    <col min="9" max="14" width="9.140625" style="70" customWidth="1"/>
    <col min="15" max="16384" width="9.140625" style="70" customWidth="1"/>
  </cols>
  <sheetData>
    <row r="2" ht="15">
      <c r="B2" s="57" t="s">
        <v>144</v>
      </c>
    </row>
    <row r="3" ht="12">
      <c r="B3" s="70" t="s">
        <v>143</v>
      </c>
    </row>
    <row r="29" ht="12">
      <c r="B29" s="58" t="s">
        <v>129</v>
      </c>
    </row>
    <row r="37" spans="9:14" ht="15">
      <c r="I37" s="71"/>
      <c r="J37" s="72"/>
      <c r="K37" s="72"/>
      <c r="L37" s="72"/>
      <c r="M37" s="72"/>
      <c r="N37" s="72"/>
    </row>
    <row r="38" spans="9:14" ht="15">
      <c r="I38" s="71"/>
      <c r="J38" s="72"/>
      <c r="K38" s="72"/>
      <c r="L38" s="72"/>
      <c r="M38" s="72"/>
      <c r="N38" s="72"/>
    </row>
    <row r="39" spans="9:14" ht="15">
      <c r="I39" s="71"/>
      <c r="J39" s="72"/>
      <c r="K39" s="72"/>
      <c r="L39" s="72"/>
      <c r="M39" s="72"/>
      <c r="N39" s="72"/>
    </row>
    <row r="40" spans="9:14" ht="15">
      <c r="I40" s="71"/>
      <c r="J40" s="72"/>
      <c r="K40" s="72"/>
      <c r="L40" s="72"/>
      <c r="M40" s="72"/>
      <c r="N40" s="72"/>
    </row>
    <row r="41" spans="2:6" ht="15">
      <c r="B41" s="58"/>
      <c r="C41" s="65"/>
      <c r="D41" s="65"/>
      <c r="E41" s="65"/>
      <c r="F41" s="65"/>
    </row>
    <row r="53" ht="12"/>
    <row r="55" ht="12"/>
    <row r="57" ht="12"/>
    <row r="58" ht="12"/>
    <row r="60" spans="1:14" ht="12">
      <c r="A60" s="167" t="s">
        <v>0</v>
      </c>
      <c r="B60" s="73" t="s">
        <v>97</v>
      </c>
      <c r="C60" s="171" t="s">
        <v>98</v>
      </c>
      <c r="D60" s="171"/>
      <c r="E60" s="171"/>
      <c r="F60" s="171"/>
      <c r="G60" s="171"/>
      <c r="J60" s="168" t="s">
        <v>98</v>
      </c>
      <c r="K60" s="168"/>
      <c r="L60" s="168"/>
      <c r="M60" s="168"/>
      <c r="N60" s="168"/>
    </row>
    <row r="61" spans="1:14" ht="12">
      <c r="A61" s="167"/>
      <c r="B61" s="73" t="s">
        <v>40</v>
      </c>
      <c r="C61" s="73" t="s">
        <v>48</v>
      </c>
      <c r="D61" s="73" t="s">
        <v>49</v>
      </c>
      <c r="E61" s="73" t="s">
        <v>50</v>
      </c>
      <c r="F61" s="73" t="s">
        <v>51</v>
      </c>
      <c r="G61" s="73" t="s">
        <v>52</v>
      </c>
      <c r="H61" s="72"/>
      <c r="I61" s="74" t="s">
        <v>0</v>
      </c>
      <c r="J61" s="75" t="s">
        <v>48</v>
      </c>
      <c r="K61" s="75" t="s">
        <v>49</v>
      </c>
      <c r="L61" s="75" t="s">
        <v>50</v>
      </c>
      <c r="M61" s="75" t="s">
        <v>51</v>
      </c>
      <c r="N61" s="75" t="s">
        <v>52</v>
      </c>
    </row>
    <row r="62" spans="1:14" ht="15">
      <c r="A62" s="76" t="s">
        <v>34</v>
      </c>
      <c r="B62" s="77">
        <v>3026.9</v>
      </c>
      <c r="C62" s="77">
        <v>570.7</v>
      </c>
      <c r="D62" s="77">
        <v>499.9</v>
      </c>
      <c r="E62" s="77">
        <v>1313.5</v>
      </c>
      <c r="F62" s="77">
        <v>323.29999999999995</v>
      </c>
      <c r="G62" s="77">
        <v>319.5</v>
      </c>
      <c r="H62" s="72"/>
      <c r="I62" s="78" t="s">
        <v>34</v>
      </c>
      <c r="J62" s="79">
        <f aca="true" t="shared" si="0" ref="J62:N69">C62/SUM($C62:$G62)</f>
        <v>0.18854273348970899</v>
      </c>
      <c r="K62" s="79">
        <f t="shared" si="0"/>
        <v>0.1651524662195646</v>
      </c>
      <c r="L62" s="79">
        <f t="shared" si="0"/>
        <v>0.43394231722224064</v>
      </c>
      <c r="M62" s="79">
        <f t="shared" si="0"/>
        <v>0.10680894644685981</v>
      </c>
      <c r="N62" s="79">
        <f t="shared" si="0"/>
        <v>0.1055535366216261</v>
      </c>
    </row>
    <row r="63" spans="1:14" ht="12">
      <c r="A63" s="80" t="s">
        <v>30</v>
      </c>
      <c r="B63" s="77">
        <v>9356.5</v>
      </c>
      <c r="C63" s="77">
        <v>2087.1</v>
      </c>
      <c r="D63" s="77">
        <v>1739.1</v>
      </c>
      <c r="E63" s="77">
        <v>4260.9</v>
      </c>
      <c r="F63" s="77">
        <v>731.2</v>
      </c>
      <c r="G63" s="81">
        <v>538.2</v>
      </c>
      <c r="H63" s="72"/>
      <c r="I63" s="82" t="s">
        <v>30</v>
      </c>
      <c r="J63" s="79">
        <f t="shared" si="0"/>
        <v>0.2230641799818308</v>
      </c>
      <c r="K63" s="79">
        <f t="shared" si="0"/>
        <v>0.18587078501576443</v>
      </c>
      <c r="L63" s="79">
        <f t="shared" si="0"/>
        <v>0.4553946454336557</v>
      </c>
      <c r="M63" s="79">
        <f t="shared" si="0"/>
        <v>0.07814888045743601</v>
      </c>
      <c r="N63" s="83">
        <f t="shared" si="0"/>
        <v>0.057521509111313</v>
      </c>
    </row>
    <row r="64" spans="1:14" ht="15">
      <c r="A64" s="76" t="s">
        <v>28</v>
      </c>
      <c r="B64" s="77">
        <v>9463.8</v>
      </c>
      <c r="C64" s="77">
        <v>1460.3</v>
      </c>
      <c r="D64" s="77">
        <v>1217.7</v>
      </c>
      <c r="E64" s="77">
        <v>4260.6</v>
      </c>
      <c r="F64" s="77">
        <v>1219.6</v>
      </c>
      <c r="G64" s="81">
        <v>1305.6</v>
      </c>
      <c r="H64" s="72"/>
      <c r="I64" s="78" t="s">
        <v>28</v>
      </c>
      <c r="J64" s="79">
        <f t="shared" si="0"/>
        <v>0.15430376804243537</v>
      </c>
      <c r="K64" s="79">
        <f t="shared" si="0"/>
        <v>0.1286692449121917</v>
      </c>
      <c r="L64" s="79">
        <f t="shared" si="0"/>
        <v>0.4501997083623914</v>
      </c>
      <c r="M64" s="79">
        <f t="shared" si="0"/>
        <v>0.12887000993258518</v>
      </c>
      <c r="N64" s="83">
        <f t="shared" si="0"/>
        <v>0.1379572687503962</v>
      </c>
    </row>
    <row r="65" spans="1:14" ht="15">
      <c r="A65" s="76" t="s">
        <v>25</v>
      </c>
      <c r="B65" s="77">
        <v>16909.8</v>
      </c>
      <c r="C65" s="77">
        <v>4302.3</v>
      </c>
      <c r="D65" s="77">
        <v>2892</v>
      </c>
      <c r="E65" s="77">
        <v>7207.6</v>
      </c>
      <c r="F65" s="77">
        <v>1388.7</v>
      </c>
      <c r="G65" s="77">
        <v>1119.2</v>
      </c>
      <c r="H65" s="72"/>
      <c r="I65" s="78" t="s">
        <v>25</v>
      </c>
      <c r="J65" s="79">
        <f t="shared" si="0"/>
        <v>0.254426427278856</v>
      </c>
      <c r="K65" s="79">
        <f t="shared" si="0"/>
        <v>0.17102508604477873</v>
      </c>
      <c r="L65" s="79">
        <f t="shared" si="0"/>
        <v>0.4262380394800648</v>
      </c>
      <c r="M65" s="79">
        <f t="shared" si="0"/>
        <v>0.08212397544619096</v>
      </c>
      <c r="N65" s="79">
        <f t="shared" si="0"/>
        <v>0.0661864717501094</v>
      </c>
    </row>
    <row r="66" spans="1:14" ht="15">
      <c r="A66" s="76" t="s">
        <v>37</v>
      </c>
      <c r="B66" s="77">
        <v>5663.1</v>
      </c>
      <c r="C66" s="77">
        <v>1743.1</v>
      </c>
      <c r="D66" s="77">
        <v>1144.1999999999998</v>
      </c>
      <c r="E66" s="77">
        <v>2196.7000000000003</v>
      </c>
      <c r="F66" s="77">
        <v>337.7</v>
      </c>
      <c r="G66" s="77">
        <v>241.4</v>
      </c>
      <c r="H66" s="72"/>
      <c r="I66" s="78" t="s">
        <v>37</v>
      </c>
      <c r="J66" s="79">
        <f t="shared" si="0"/>
        <v>0.30779961505182674</v>
      </c>
      <c r="K66" s="79">
        <f t="shared" si="0"/>
        <v>0.20204481644329075</v>
      </c>
      <c r="L66" s="79">
        <f t="shared" si="0"/>
        <v>0.3878970881672583</v>
      </c>
      <c r="M66" s="79">
        <f t="shared" si="0"/>
        <v>0.0596316505094383</v>
      </c>
      <c r="N66" s="79">
        <f t="shared" si="0"/>
        <v>0.04262682982818598</v>
      </c>
    </row>
    <row r="67" spans="1:14" ht="15">
      <c r="A67" s="76" t="s">
        <v>36</v>
      </c>
      <c r="B67" s="81">
        <v>3559.5</v>
      </c>
      <c r="C67" s="81">
        <v>572.8</v>
      </c>
      <c r="D67" s="81">
        <v>576.0999999999999</v>
      </c>
      <c r="E67" s="81">
        <v>1629.2</v>
      </c>
      <c r="F67" s="81">
        <v>427.2</v>
      </c>
      <c r="G67" s="81">
        <v>354.2</v>
      </c>
      <c r="H67" s="72"/>
      <c r="I67" s="78" t="s">
        <v>36</v>
      </c>
      <c r="J67" s="83">
        <f t="shared" si="0"/>
        <v>0.16092147773563703</v>
      </c>
      <c r="K67" s="83">
        <f t="shared" si="0"/>
        <v>0.16184857423795476</v>
      </c>
      <c r="L67" s="83">
        <f t="shared" si="0"/>
        <v>0.4577047338109286</v>
      </c>
      <c r="M67" s="83">
        <f t="shared" si="0"/>
        <v>0.12001685630004215</v>
      </c>
      <c r="N67" s="83">
        <f t="shared" si="0"/>
        <v>0.09950835791543756</v>
      </c>
    </row>
    <row r="68" spans="1:14" ht="15">
      <c r="A68" s="76" t="s">
        <v>22</v>
      </c>
      <c r="B68" s="81">
        <v>143347.1</v>
      </c>
      <c r="C68" s="77">
        <v>22817.1</v>
      </c>
      <c r="D68" s="77">
        <v>18000.9</v>
      </c>
      <c r="E68" s="77">
        <v>64904.8</v>
      </c>
      <c r="F68" s="77">
        <v>19072</v>
      </c>
      <c r="G68" s="77">
        <v>18552.2</v>
      </c>
      <c r="H68" s="72"/>
      <c r="I68" s="78" t="s">
        <v>22</v>
      </c>
      <c r="J68" s="79">
        <f t="shared" si="0"/>
        <v>0.15917389272185675</v>
      </c>
      <c r="K68" s="79">
        <f t="shared" si="0"/>
        <v>0.12557570092154005</v>
      </c>
      <c r="L68" s="79">
        <f t="shared" si="0"/>
        <v>0.45278101390332554</v>
      </c>
      <c r="M68" s="79">
        <f t="shared" si="0"/>
        <v>0.13304777916524238</v>
      </c>
      <c r="N68" s="79">
        <f t="shared" si="0"/>
        <v>0.12942161328803534</v>
      </c>
    </row>
    <row r="69" spans="1:14" ht="15">
      <c r="A69" s="76" t="s">
        <v>38</v>
      </c>
      <c r="B69" s="81">
        <v>7987.4</v>
      </c>
      <c r="C69" s="77">
        <v>2811.6</v>
      </c>
      <c r="D69" s="77">
        <v>1712.2</v>
      </c>
      <c r="E69" s="77">
        <v>2865.4</v>
      </c>
      <c r="F69" s="77">
        <v>349.7</v>
      </c>
      <c r="G69" s="77">
        <v>248.5</v>
      </c>
      <c r="H69" s="72"/>
      <c r="I69" s="78" t="s">
        <v>38</v>
      </c>
      <c r="J69" s="79">
        <f t="shared" si="0"/>
        <v>0.35200440694093194</v>
      </c>
      <c r="K69" s="79">
        <f t="shared" si="0"/>
        <v>0.21436262112827703</v>
      </c>
      <c r="L69" s="79">
        <f t="shared" si="0"/>
        <v>0.358740015524451</v>
      </c>
      <c r="M69" s="79">
        <f t="shared" si="0"/>
        <v>0.04378145579287377</v>
      </c>
      <c r="N69" s="79">
        <f t="shared" si="0"/>
        <v>0.03111150061346621</v>
      </c>
    </row>
    <row r="70" spans="1:14" ht="12">
      <c r="A70" s="84" t="s">
        <v>32</v>
      </c>
      <c r="B70" s="85">
        <v>5240.1</v>
      </c>
      <c r="C70" s="86">
        <v>0.37</v>
      </c>
      <c r="D70" s="169">
        <v>0.59</v>
      </c>
      <c r="E70" s="169"/>
      <c r="F70" s="169"/>
      <c r="G70" s="86">
        <v>0.04</v>
      </c>
      <c r="H70" s="72"/>
      <c r="I70" s="87" t="s">
        <v>32</v>
      </c>
      <c r="J70" s="88">
        <f>C75/SUM($C75:$G75)</f>
        <v>0.37</v>
      </c>
      <c r="K70" s="88">
        <f>D75/SUM($C75:$G75)</f>
        <v>0.20502059951697685</v>
      </c>
      <c r="L70" s="88">
        <f>E75/SUM($C75:$G75)</f>
        <v>0.34310596066811433</v>
      </c>
      <c r="M70" s="88">
        <f>F75/SUM($C75:$G75)</f>
        <v>0.041873439814908764</v>
      </c>
      <c r="N70" s="88">
        <f>G75/SUM($C75:$G75)</f>
        <v>0.04</v>
      </c>
    </row>
    <row r="71" spans="1:14" ht="15">
      <c r="A71" s="76" t="s">
        <v>33</v>
      </c>
      <c r="B71" s="81">
        <v>45372.7</v>
      </c>
      <c r="C71" s="77">
        <v>6620.6</v>
      </c>
      <c r="D71" s="77">
        <v>5637.299999999999</v>
      </c>
      <c r="E71" s="77">
        <v>20315.4</v>
      </c>
      <c r="F71" s="77">
        <v>5894.1</v>
      </c>
      <c r="G71" s="77">
        <v>6905.3</v>
      </c>
      <c r="H71" s="72"/>
      <c r="I71" s="78" t="s">
        <v>33</v>
      </c>
      <c r="J71" s="79">
        <f>C71/SUM($C71:$G71)</f>
        <v>0.14591593623478435</v>
      </c>
      <c r="K71" s="79">
        <f>D71/SUM($C71:$G71)</f>
        <v>0.12424431431235079</v>
      </c>
      <c r="L71" s="79">
        <f>E71/SUM($C71:$G71)</f>
        <v>0.4477450096644017</v>
      </c>
      <c r="M71" s="79">
        <f>F71/SUM($C71:$G71)</f>
        <v>0.1299041053320609</v>
      </c>
      <c r="N71" s="79">
        <f>G71/SUM($C71:$G71)</f>
        <v>0.15219063445640219</v>
      </c>
    </row>
    <row r="72" spans="1:14" ht="12">
      <c r="A72" s="84" t="s">
        <v>35</v>
      </c>
      <c r="B72" s="85">
        <v>30241.1</v>
      </c>
      <c r="C72" s="86">
        <v>0.29</v>
      </c>
      <c r="D72" s="169">
        <v>0.67</v>
      </c>
      <c r="E72" s="169">
        <v>0</v>
      </c>
      <c r="F72" s="169">
        <v>0</v>
      </c>
      <c r="G72" s="86">
        <v>0.04</v>
      </c>
      <c r="H72" s="72"/>
      <c r="I72" s="87" t="s">
        <v>35</v>
      </c>
      <c r="J72" s="88">
        <f>C76/SUM($C76:$G76)</f>
        <v>0.2899999999999999</v>
      </c>
      <c r="K72" s="88">
        <f>D76/SUM($C76:$G76)</f>
        <v>0.20839830370249546</v>
      </c>
      <c r="L72" s="88">
        <f>E76/SUM($C76:$G76)</f>
        <v>0.4000948730495297</v>
      </c>
      <c r="M72" s="88">
        <f>F76/SUM($C76:$G76)</f>
        <v>0.06150682324797476</v>
      </c>
      <c r="N72" s="88">
        <f>G76/SUM($C76:$G76)</f>
        <v>0.039999999999999994</v>
      </c>
    </row>
    <row r="73" spans="1:14" ht="15">
      <c r="A73" s="89" t="s">
        <v>53</v>
      </c>
      <c r="B73" s="90">
        <v>507162.6</v>
      </c>
      <c r="C73" s="90">
        <v>79157.7</v>
      </c>
      <c r="D73" s="90">
        <v>58415.5</v>
      </c>
      <c r="E73" s="90">
        <v>213174.4</v>
      </c>
      <c r="F73" s="90">
        <v>64157.3</v>
      </c>
      <c r="G73" s="90">
        <v>92257.8</v>
      </c>
      <c r="H73" s="72"/>
      <c r="I73" s="91" t="s">
        <v>53</v>
      </c>
      <c r="J73" s="92">
        <f>C73/SUM($C73:$G73)</f>
        <v>0.15607949874862642</v>
      </c>
      <c r="K73" s="92">
        <f>D73/SUM($C73:$G73)</f>
        <v>0.11518098629887412</v>
      </c>
      <c r="L73" s="92">
        <f>E73/SUM($C73:$G73)</f>
        <v>0.4203274412727908</v>
      </c>
      <c r="M73" s="92">
        <f>F73/SUM($C73:$G73)</f>
        <v>0.12650240248346342</v>
      </c>
      <c r="N73" s="92">
        <f>G73/SUM($C73:$G73)</f>
        <v>0.18190967119624532</v>
      </c>
    </row>
    <row r="74" spans="1:14" ht="15">
      <c r="A74" s="72"/>
      <c r="B74" s="93"/>
      <c r="C74" s="93"/>
      <c r="D74" s="93"/>
      <c r="E74" s="93"/>
      <c r="F74" s="93"/>
      <c r="G74" s="93"/>
      <c r="H74" s="72"/>
      <c r="I74" s="71"/>
      <c r="J74" s="72"/>
      <c r="K74" s="72"/>
      <c r="L74" s="72"/>
      <c r="M74" s="72"/>
      <c r="N74" s="72"/>
    </row>
    <row r="75" spans="1:14" ht="12">
      <c r="A75" s="84" t="s">
        <v>32</v>
      </c>
      <c r="B75" s="94">
        <f>SUM(C75:G75)</f>
        <v>5240.1</v>
      </c>
      <c r="C75" s="94">
        <f>C70*$B70</f>
        <v>1938.8370000000002</v>
      </c>
      <c r="D75" s="94">
        <f>$D70*(D69/SUM($D69:$F69))*$B70</f>
        <v>1074.3284435289104</v>
      </c>
      <c r="E75" s="94">
        <f>$D70*(E69/SUM($D69:$F69))*$B70</f>
        <v>1797.909544496986</v>
      </c>
      <c r="F75" s="94">
        <f>$D70*(F69/SUM($D69:$F69))*$B70</f>
        <v>219.42101197410344</v>
      </c>
      <c r="G75" s="94">
        <f>G70*$B70</f>
        <v>209.604</v>
      </c>
      <c r="H75" s="72"/>
      <c r="I75" s="71"/>
      <c r="J75" s="72"/>
      <c r="K75" s="72"/>
      <c r="L75" s="72"/>
      <c r="M75" s="72"/>
      <c r="N75" s="72"/>
    </row>
    <row r="76" spans="1:14" ht="12">
      <c r="A76" s="84" t="s">
        <v>35</v>
      </c>
      <c r="B76" s="94">
        <f>SUM(C76:G76)</f>
        <v>30241.100000000006</v>
      </c>
      <c r="C76" s="94">
        <f>C72*$B72</f>
        <v>8769.919</v>
      </c>
      <c r="D76" s="94">
        <f>$D72*(D66/SUM($D66:$F66))*$B72</f>
        <v>6302.193942097537</v>
      </c>
      <c r="E76" s="94">
        <f>$D72*(E66/SUM($D66:$F66))*$B72</f>
        <v>12099.309065378135</v>
      </c>
      <c r="F76" s="94">
        <f>$D72*(F66/SUM($D66:$F66))*$B72</f>
        <v>1860.03399252433</v>
      </c>
      <c r="G76" s="94">
        <f>G72*$B72</f>
        <v>1209.644</v>
      </c>
      <c r="H76" s="72"/>
      <c r="I76" s="71"/>
      <c r="J76" s="72"/>
      <c r="K76" s="72"/>
      <c r="L76" s="72"/>
      <c r="M76" s="72"/>
      <c r="N76" s="72"/>
    </row>
    <row r="77" spans="1:14" ht="15">
      <c r="A77" s="72"/>
      <c r="B77" s="72"/>
      <c r="C77" s="72"/>
      <c r="D77" s="72"/>
      <c r="E77" s="72"/>
      <c r="F77" s="72"/>
      <c r="G77" s="72"/>
      <c r="H77" s="72"/>
      <c r="I77" s="71"/>
      <c r="J77" s="72"/>
      <c r="K77" s="72"/>
      <c r="L77" s="72"/>
      <c r="M77" s="72"/>
      <c r="N77" s="72"/>
    </row>
    <row r="78" spans="1:14" ht="15">
      <c r="A78" s="95" t="s">
        <v>43</v>
      </c>
      <c r="B78" s="96">
        <f>SUM(B62:B69,B71,B75:B76)</f>
        <v>280168</v>
      </c>
      <c r="C78" s="96">
        <f aca="true" t="shared" si="1" ref="C78:F78">SUM(C62:C69,C71,C75:C76)</f>
        <v>53694.356</v>
      </c>
      <c r="D78" s="96">
        <f t="shared" si="1"/>
        <v>40795.92238562645</v>
      </c>
      <c r="E78" s="96">
        <f t="shared" si="1"/>
        <v>122851.31860987513</v>
      </c>
      <c r="F78" s="96">
        <f t="shared" si="1"/>
        <v>31822.955004498435</v>
      </c>
      <c r="G78" s="96">
        <f>SUM(G62:G69,G71,G75:G76)</f>
        <v>31003.347999999998</v>
      </c>
      <c r="H78" s="72"/>
      <c r="I78" s="95" t="s">
        <v>43</v>
      </c>
      <c r="J78" s="97">
        <f>C78/SUM($C78:$G78)</f>
        <v>0.19165063520838752</v>
      </c>
      <c r="K78" s="97">
        <f>D78/SUM($C78:$G78)</f>
        <v>0.14561240736582046</v>
      </c>
      <c r="L78" s="97">
        <f>E78/SUM($C78:$G78)</f>
        <v>0.4384917708626689</v>
      </c>
      <c r="M78" s="97">
        <f>F78/SUM($C78:$G78)</f>
        <v>0.11358530011646029</v>
      </c>
      <c r="N78" s="97">
        <f>G78/SUM($C78:$G78)</f>
        <v>0.11065988644666286</v>
      </c>
    </row>
    <row r="80" spans="9:14" ht="12">
      <c r="I80" s="170" t="s">
        <v>54</v>
      </c>
      <c r="J80" s="170"/>
      <c r="K80" s="170"/>
      <c r="L80" s="170"/>
      <c r="M80" s="170"/>
      <c r="N80" s="170"/>
    </row>
    <row r="81" spans="10:14" ht="12">
      <c r="J81" s="168" t="s">
        <v>98</v>
      </c>
      <c r="K81" s="168"/>
      <c r="L81" s="168"/>
      <c r="M81" s="168"/>
      <c r="N81" s="168"/>
    </row>
    <row r="82" spans="9:14" ht="12">
      <c r="I82" s="74" t="s">
        <v>0</v>
      </c>
      <c r="J82" s="75" t="s">
        <v>146</v>
      </c>
      <c r="K82" s="75" t="s">
        <v>140</v>
      </c>
      <c r="L82" s="75" t="s">
        <v>141</v>
      </c>
      <c r="M82" s="75" t="s">
        <v>142</v>
      </c>
      <c r="N82" s="75" t="s">
        <v>52</v>
      </c>
    </row>
    <row r="83" spans="9:16" ht="12">
      <c r="I83" s="87" t="s">
        <v>32</v>
      </c>
      <c r="J83" s="98">
        <v>36.99999999999999</v>
      </c>
      <c r="K83" s="98">
        <v>21.339257002623338</v>
      </c>
      <c r="L83" s="98">
        <v>33.78008377760853</v>
      </c>
      <c r="M83" s="98">
        <v>3.8806592197681296</v>
      </c>
      <c r="N83" s="98">
        <v>3.9999999999999996</v>
      </c>
      <c r="P83" s="70">
        <v>100</v>
      </c>
    </row>
    <row r="84" spans="9:14" ht="12">
      <c r="I84" s="82" t="s">
        <v>38</v>
      </c>
      <c r="J84" s="99">
        <v>35.53835783360556</v>
      </c>
      <c r="K84" s="99">
        <v>22.161727722900622</v>
      </c>
      <c r="L84" s="99">
        <v>35.08205646729408</v>
      </c>
      <c r="M84" s="99">
        <v>4.030229965518135</v>
      </c>
      <c r="N84" s="99">
        <v>3.1876280106816</v>
      </c>
    </row>
    <row r="85" spans="9:14" ht="12">
      <c r="I85" s="82" t="s">
        <v>37</v>
      </c>
      <c r="J85" s="99">
        <v>30.779417996892217</v>
      </c>
      <c r="K85" s="99">
        <v>20.204124876394967</v>
      </c>
      <c r="L85" s="99">
        <v>38.789023873428455</v>
      </c>
      <c r="M85" s="99">
        <v>5.964825540330555</v>
      </c>
      <c r="N85" s="99">
        <v>4.262607712953807</v>
      </c>
    </row>
    <row r="86" spans="9:14" ht="12">
      <c r="I86" s="87" t="s">
        <v>35</v>
      </c>
      <c r="J86" s="98">
        <v>29.000000000000004</v>
      </c>
      <c r="K86" s="98">
        <v>20.839263870388997</v>
      </c>
      <c r="L86" s="98">
        <v>40.00839970641803</v>
      </c>
      <c r="M86" s="98">
        <v>6.152336423192976</v>
      </c>
      <c r="N86" s="98">
        <v>4</v>
      </c>
    </row>
    <row r="87" spans="9:14" ht="12">
      <c r="I87" s="82" t="s">
        <v>25</v>
      </c>
      <c r="J87" s="99">
        <v>24.918443714169204</v>
      </c>
      <c r="K87" s="99">
        <v>17.986759097123937</v>
      </c>
      <c r="L87" s="99">
        <v>42.51841013216915</v>
      </c>
      <c r="M87" s="99">
        <v>8.012305404303293</v>
      </c>
      <c r="N87" s="99">
        <v>6.5640816522344005</v>
      </c>
    </row>
    <row r="88" spans="9:14" ht="12">
      <c r="I88" s="82" t="s">
        <v>30</v>
      </c>
      <c r="J88" s="99">
        <v>22.306417998183083</v>
      </c>
      <c r="K88" s="99">
        <v>18.587078501576443</v>
      </c>
      <c r="L88" s="99">
        <v>45.53946454336557</v>
      </c>
      <c r="M88" s="99">
        <v>7.814888045743601</v>
      </c>
      <c r="N88" s="99">
        <v>5.7521509111313</v>
      </c>
    </row>
    <row r="89" spans="9:14" ht="12">
      <c r="I89" s="100" t="s">
        <v>46</v>
      </c>
      <c r="J89" s="101">
        <v>19.12219883673281</v>
      </c>
      <c r="K89" s="101">
        <v>14.640789954860525</v>
      </c>
      <c r="L89" s="101">
        <v>43.81979096578068</v>
      </c>
      <c r="M89" s="101">
        <v>11.340884140937007</v>
      </c>
      <c r="N89" s="101">
        <v>11.076336101688975</v>
      </c>
    </row>
    <row r="90" spans="9:14" ht="12">
      <c r="I90" s="82" t="s">
        <v>34</v>
      </c>
      <c r="J90" s="99">
        <v>18.854896260076647</v>
      </c>
      <c r="K90" s="99">
        <v>16.515792255847757</v>
      </c>
      <c r="L90" s="99">
        <v>43.39236156997489</v>
      </c>
      <c r="M90" s="99">
        <v>10.681247522135587</v>
      </c>
      <c r="N90" s="99">
        <v>10.555702391965111</v>
      </c>
    </row>
    <row r="91" spans="9:14" ht="12">
      <c r="I91" s="82" t="s">
        <v>36</v>
      </c>
      <c r="J91" s="99">
        <v>16.091695696145635</v>
      </c>
      <c r="K91" s="99">
        <v>16.184402741881108</v>
      </c>
      <c r="L91" s="99">
        <v>45.77199685357907</v>
      </c>
      <c r="M91" s="99">
        <v>12.00134846611979</v>
      </c>
      <c r="N91" s="99">
        <v>9.950556242274414</v>
      </c>
    </row>
    <row r="92" spans="9:14" ht="12">
      <c r="I92" s="82" t="s">
        <v>22</v>
      </c>
      <c r="J92" s="99">
        <v>15.917411480409744</v>
      </c>
      <c r="K92" s="99">
        <v>12.557587612698715</v>
      </c>
      <c r="L92" s="99">
        <v>45.27809480225578</v>
      </c>
      <c r="M92" s="99">
        <v>13.304726718698987</v>
      </c>
      <c r="N92" s="99">
        <v>12.942179385936761</v>
      </c>
    </row>
    <row r="93" spans="9:14" ht="12">
      <c r="I93" s="102" t="s">
        <v>47</v>
      </c>
      <c r="J93" s="103">
        <v>15.607949874862642</v>
      </c>
      <c r="K93" s="103">
        <v>11.518098629887412</v>
      </c>
      <c r="L93" s="103">
        <v>42.03274412727908</v>
      </c>
      <c r="M93" s="103">
        <v>12.650240248346343</v>
      </c>
      <c r="N93" s="103">
        <v>18.19096711962453</v>
      </c>
    </row>
    <row r="94" spans="9:14" ht="12">
      <c r="I94" s="82" t="s">
        <v>28</v>
      </c>
      <c r="J94" s="99">
        <v>15.430050718512256</v>
      </c>
      <c r="K94" s="99">
        <v>12.86770921386306</v>
      </c>
      <c r="L94" s="99">
        <v>45.02007607776839</v>
      </c>
      <c r="M94" s="99">
        <v>12.886728655959423</v>
      </c>
      <c r="N94" s="99">
        <v>13.795435333896872</v>
      </c>
    </row>
    <row r="95" spans="9:14" ht="12">
      <c r="I95" s="82" t="s">
        <v>33</v>
      </c>
      <c r="J95" s="99">
        <v>14.591593623478435</v>
      </c>
      <c r="K95" s="99">
        <v>12.42443143123508</v>
      </c>
      <c r="L95" s="99">
        <v>44.77450096644017</v>
      </c>
      <c r="M95" s="99">
        <v>12.99041053320609</v>
      </c>
      <c r="N95" s="99">
        <v>15.219063445640218</v>
      </c>
    </row>
  </sheetData>
  <mergeCells count="7">
    <mergeCell ref="A60:A61"/>
    <mergeCell ref="J81:N81"/>
    <mergeCell ref="D70:F70"/>
    <mergeCell ref="D72:F72"/>
    <mergeCell ref="I80:N80"/>
    <mergeCell ref="C60:G60"/>
    <mergeCell ref="J60:N6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11"/>
  <sheetViews>
    <sheetView showGridLines="0" workbookViewId="0" topLeftCell="A25">
      <selection activeCell="B48" sqref="B48:D49"/>
    </sheetView>
  </sheetViews>
  <sheetFormatPr defaultColWidth="9.140625" defaultRowHeight="15"/>
  <cols>
    <col min="1" max="1" width="14.28125" style="72" bestFit="1" customWidth="1"/>
    <col min="2" max="2" width="17.00390625" style="72" bestFit="1" customWidth="1"/>
    <col min="3" max="3" width="9.140625" style="70" customWidth="1"/>
    <col min="4" max="4" width="10.140625" style="70" customWidth="1"/>
    <col min="5" max="16384" width="9.140625" style="70" customWidth="1"/>
  </cols>
  <sheetData>
    <row r="2" spans="2:11" ht="15">
      <c r="B2" s="57" t="s">
        <v>168</v>
      </c>
      <c r="E2" s="143"/>
      <c r="F2" s="143"/>
      <c r="G2" s="143"/>
      <c r="H2" s="143"/>
      <c r="I2" s="143"/>
      <c r="J2" s="143"/>
      <c r="K2" s="143"/>
    </row>
    <row r="3" spans="2:3" ht="12">
      <c r="B3" s="72" t="s">
        <v>143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3:11" ht="12">
      <c r="D24" s="180"/>
      <c r="E24" s="180"/>
      <c r="F24" s="180"/>
      <c r="G24" s="180"/>
      <c r="H24" s="180"/>
      <c r="I24" s="180"/>
      <c r="J24" s="180"/>
      <c r="K24" s="180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spans="3:11" ht="12">
      <c r="D36" s="180"/>
      <c r="E36" s="180"/>
      <c r="F36" s="180"/>
      <c r="G36" s="180"/>
      <c r="H36" s="180"/>
      <c r="I36" s="180"/>
      <c r="J36" s="180"/>
      <c r="K36" s="180"/>
    </row>
    <row r="37" ht="12"/>
    <row r="38" ht="12"/>
    <row r="39" ht="12"/>
    <row r="40" ht="12"/>
    <row r="41" ht="12"/>
    <row r="48" spans="2:5" ht="15">
      <c r="B48" s="126" t="s">
        <v>123</v>
      </c>
      <c r="C48" s="126"/>
      <c r="D48" s="126"/>
      <c r="E48" s="126"/>
    </row>
    <row r="49" spans="2:5" ht="15">
      <c r="B49" s="126" t="s">
        <v>157</v>
      </c>
      <c r="C49" s="126"/>
      <c r="D49" s="126"/>
      <c r="E49" s="126"/>
    </row>
    <row r="50" spans="2:6" ht="12">
      <c r="B50" s="182" t="s">
        <v>127</v>
      </c>
      <c r="C50" s="180"/>
      <c r="D50" s="180"/>
      <c r="E50" s="180"/>
      <c r="F50" s="180"/>
    </row>
    <row r="70" ht="12"/>
    <row r="71" spans="1:2" ht="12">
      <c r="A71" s="129" t="s">
        <v>0</v>
      </c>
      <c r="B71" s="129" t="s">
        <v>91</v>
      </c>
    </row>
    <row r="72" spans="1:2" ht="15">
      <c r="A72" s="144" t="s">
        <v>3</v>
      </c>
      <c r="B72" s="159">
        <v>4.4</v>
      </c>
    </row>
    <row r="73" spans="1:2" ht="12">
      <c r="A73" s="145" t="s">
        <v>35</v>
      </c>
      <c r="B73" s="162">
        <v>4.9</v>
      </c>
    </row>
    <row r="74" spans="1:2" ht="15">
      <c r="A74" s="144" t="s">
        <v>1</v>
      </c>
      <c r="B74" s="159">
        <v>5.2</v>
      </c>
    </row>
    <row r="75" spans="1:2" ht="12">
      <c r="A75" s="145" t="s">
        <v>30</v>
      </c>
      <c r="B75" s="162">
        <v>5.2</v>
      </c>
    </row>
    <row r="76" spans="1:2" ht="15">
      <c r="A76" s="144" t="s">
        <v>2</v>
      </c>
      <c r="B76" s="159">
        <v>5.3</v>
      </c>
    </row>
    <row r="77" spans="1:2" ht="12">
      <c r="A77" s="145" t="s">
        <v>25</v>
      </c>
      <c r="B77" s="162">
        <v>5.3</v>
      </c>
    </row>
    <row r="78" spans="1:2" ht="12">
      <c r="A78" s="145" t="s">
        <v>22</v>
      </c>
      <c r="B78" s="162">
        <v>5.5</v>
      </c>
    </row>
    <row r="79" spans="1:2" ht="15">
      <c r="A79" s="144" t="s">
        <v>7</v>
      </c>
      <c r="B79" s="159">
        <v>5.6</v>
      </c>
    </row>
    <row r="80" spans="1:2" ht="12">
      <c r="A80" s="145" t="s">
        <v>36</v>
      </c>
      <c r="B80" s="162">
        <v>5.6</v>
      </c>
    </row>
    <row r="81" spans="1:2" ht="12">
      <c r="A81" s="146" t="s">
        <v>46</v>
      </c>
      <c r="B81" s="163">
        <v>6</v>
      </c>
    </row>
    <row r="82" spans="1:2" ht="12">
      <c r="A82" s="145" t="s">
        <v>158</v>
      </c>
      <c r="B82" s="162">
        <v>6.1</v>
      </c>
    </row>
    <row r="83" spans="1:2" ht="15">
      <c r="A83" s="144" t="s">
        <v>15</v>
      </c>
      <c r="B83" s="159">
        <v>6.4</v>
      </c>
    </row>
    <row r="84" spans="1:2" ht="15">
      <c r="A84" s="144" t="s">
        <v>17</v>
      </c>
      <c r="B84" s="159">
        <v>7.000000000000001</v>
      </c>
    </row>
    <row r="85" spans="1:2" ht="15">
      <c r="A85" s="144" t="s">
        <v>29</v>
      </c>
      <c r="B85" s="159">
        <v>7.3</v>
      </c>
    </row>
    <row r="86" spans="1:2" ht="12">
      <c r="A86" s="145" t="s">
        <v>33</v>
      </c>
      <c r="B86" s="162">
        <v>7.5</v>
      </c>
    </row>
    <row r="87" spans="1:2" ht="15">
      <c r="A87" s="144" t="s">
        <v>8</v>
      </c>
      <c r="B87" s="159">
        <v>7.6</v>
      </c>
    </row>
    <row r="88" spans="1:2" ht="15">
      <c r="A88" s="144" t="s">
        <v>5</v>
      </c>
      <c r="B88" s="159">
        <v>7.7</v>
      </c>
    </row>
    <row r="89" spans="1:2" ht="15">
      <c r="A89" s="144" t="s">
        <v>9</v>
      </c>
      <c r="B89" s="159">
        <v>7.8</v>
      </c>
    </row>
    <row r="90" spans="1:2" ht="15">
      <c r="A90" s="144" t="s">
        <v>11</v>
      </c>
      <c r="B90" s="159">
        <v>8</v>
      </c>
    </row>
    <row r="91" spans="1:2" ht="15">
      <c r="A91" s="144" t="s">
        <v>6</v>
      </c>
      <c r="B91" s="159">
        <v>8.1</v>
      </c>
    </row>
    <row r="92" spans="1:2" ht="12">
      <c r="A92" s="145" t="s">
        <v>37</v>
      </c>
      <c r="B92" s="162">
        <v>8.4</v>
      </c>
    </row>
    <row r="93" spans="1:2" ht="15">
      <c r="A93" s="144" t="s">
        <v>16</v>
      </c>
      <c r="B93" s="159">
        <v>9</v>
      </c>
    </row>
    <row r="94" spans="1:2" ht="15">
      <c r="A94" s="144" t="s">
        <v>10</v>
      </c>
      <c r="B94" s="159">
        <v>9.9</v>
      </c>
    </row>
    <row r="95" spans="1:2" ht="15">
      <c r="A95" s="144" t="s">
        <v>20</v>
      </c>
      <c r="B95" s="159">
        <v>10.2</v>
      </c>
    </row>
    <row r="96" spans="1:2" ht="15">
      <c r="A96" s="144" t="s">
        <v>24</v>
      </c>
      <c r="B96" s="159">
        <v>10.2</v>
      </c>
    </row>
    <row r="97" spans="1:2" ht="15">
      <c r="A97" s="147" t="s">
        <v>47</v>
      </c>
      <c r="B97" s="161">
        <v>10.6</v>
      </c>
    </row>
    <row r="98" spans="1:2" ht="15">
      <c r="A98" s="144" t="s">
        <v>12</v>
      </c>
      <c r="B98" s="159">
        <v>10.8</v>
      </c>
    </row>
    <row r="99" spans="1:2" ht="15">
      <c r="A99" s="144" t="s">
        <v>23</v>
      </c>
      <c r="B99" s="159">
        <v>11</v>
      </c>
    </row>
    <row r="100" spans="1:2" ht="12">
      <c r="A100" s="145" t="s">
        <v>124</v>
      </c>
      <c r="B100" s="162">
        <v>11.5</v>
      </c>
    </row>
    <row r="101" spans="1:2" ht="15">
      <c r="A101" s="144" t="s">
        <v>14</v>
      </c>
      <c r="B101" s="159">
        <v>12.1</v>
      </c>
    </row>
    <row r="102" spans="1:2" ht="15">
      <c r="A102" s="144" t="s">
        <v>31</v>
      </c>
      <c r="B102" s="159">
        <v>12.4</v>
      </c>
    </row>
    <row r="103" spans="1:2" ht="15">
      <c r="A103" s="144" t="s">
        <v>21</v>
      </c>
      <c r="B103" s="159">
        <v>13.600000000000001</v>
      </c>
    </row>
    <row r="104" spans="1:2" ht="15">
      <c r="A104" s="144" t="s">
        <v>41</v>
      </c>
      <c r="B104" s="159">
        <v>14.000000000000002</v>
      </c>
    </row>
    <row r="105" spans="1:2" ht="15">
      <c r="A105" s="144" t="s">
        <v>4</v>
      </c>
      <c r="B105" s="159">
        <v>15</v>
      </c>
    </row>
    <row r="106" spans="1:2" ht="15">
      <c r="A106" s="144" t="s">
        <v>27</v>
      </c>
      <c r="B106" s="159">
        <v>15.299999999999999</v>
      </c>
    </row>
    <row r="107" spans="1:2" ht="15">
      <c r="A107" s="144" t="s">
        <v>26</v>
      </c>
      <c r="B107" s="159">
        <v>16.3</v>
      </c>
    </row>
    <row r="108" spans="1:2" ht="15">
      <c r="A108" s="144" t="s">
        <v>19</v>
      </c>
      <c r="B108" s="159">
        <v>16.3</v>
      </c>
    </row>
    <row r="109" spans="1:2" ht="12">
      <c r="A109" s="145" t="s">
        <v>34</v>
      </c>
      <c r="B109" s="162">
        <v>17.3</v>
      </c>
    </row>
    <row r="110" spans="1:2" ht="15">
      <c r="A110" s="144" t="s">
        <v>18</v>
      </c>
      <c r="B110" s="159">
        <v>24.7</v>
      </c>
    </row>
    <row r="111" spans="1:2" ht="15">
      <c r="A111" s="144" t="s">
        <v>13</v>
      </c>
      <c r="B111" s="159">
        <v>24.9</v>
      </c>
    </row>
  </sheetData>
  <mergeCells count="3">
    <mergeCell ref="D24:K24"/>
    <mergeCell ref="B50:F50"/>
    <mergeCell ref="D36:K3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21"/>
  <sheetViews>
    <sheetView showGridLines="0" workbookViewId="0" topLeftCell="A1">
      <selection activeCell="B45" sqref="B45:E46"/>
    </sheetView>
  </sheetViews>
  <sheetFormatPr defaultColWidth="9.140625" defaultRowHeight="15"/>
  <cols>
    <col min="1" max="2" width="9.140625" style="72" customWidth="1"/>
    <col min="3" max="4" width="9.140625" style="70" customWidth="1"/>
    <col min="5" max="16384" width="9.140625" style="70" customWidth="1"/>
  </cols>
  <sheetData>
    <row r="2" spans="2:11" ht="14.4">
      <c r="B2" s="57" t="s">
        <v>169</v>
      </c>
      <c r="E2" s="143"/>
      <c r="F2" s="143"/>
      <c r="G2" s="143"/>
      <c r="H2" s="143"/>
      <c r="I2" s="143"/>
      <c r="J2" s="143"/>
      <c r="K2" s="143"/>
    </row>
    <row r="3" ht="12">
      <c r="B3" s="72" t="s">
        <v>143</v>
      </c>
    </row>
    <row r="10" spans="4:11" ht="12">
      <c r="D10" s="180"/>
      <c r="E10" s="180"/>
      <c r="F10" s="180"/>
      <c r="G10" s="180"/>
      <c r="H10" s="180"/>
      <c r="I10" s="180"/>
      <c r="J10" s="180"/>
      <c r="K10" s="180"/>
    </row>
    <row r="45" spans="2:3" ht="15">
      <c r="B45" s="126" t="s">
        <v>123</v>
      </c>
      <c r="C45" s="126"/>
    </row>
    <row r="46" spans="2:3" ht="15">
      <c r="B46" s="126" t="s">
        <v>135</v>
      </c>
      <c r="C46" s="126"/>
    </row>
    <row r="47" spans="2:7" ht="15">
      <c r="B47" s="182" t="s">
        <v>127</v>
      </c>
      <c r="C47" s="182"/>
      <c r="D47" s="182"/>
      <c r="E47" s="182"/>
      <c r="F47" s="182"/>
      <c r="G47" s="182"/>
    </row>
    <row r="67" ht="12"/>
    <row r="71" ht="12"/>
    <row r="82" spans="1:2" ht="12">
      <c r="A82" s="129" t="s">
        <v>0</v>
      </c>
      <c r="B82" s="129" t="s">
        <v>92</v>
      </c>
    </row>
    <row r="83" spans="1:4" ht="24">
      <c r="A83" s="145" t="s">
        <v>25</v>
      </c>
      <c r="B83" s="162">
        <v>3.9</v>
      </c>
      <c r="D83" s="70">
        <v>100</v>
      </c>
    </row>
    <row r="84" spans="1:3" ht="15">
      <c r="A84" s="144" t="s">
        <v>7</v>
      </c>
      <c r="B84" s="164">
        <v>8.1</v>
      </c>
    </row>
    <row r="85" spans="1:3" ht="15">
      <c r="A85" s="144" t="s">
        <v>3</v>
      </c>
      <c r="B85" s="164">
        <v>8.7</v>
      </c>
    </row>
    <row r="86" spans="1:3" ht="15">
      <c r="A86" s="144" t="s">
        <v>2</v>
      </c>
      <c r="B86" s="164">
        <v>9.5</v>
      </c>
    </row>
    <row r="87" spans="1:3" ht="12">
      <c r="A87" s="145" t="s">
        <v>158</v>
      </c>
      <c r="B87" s="162">
        <v>12.5</v>
      </c>
    </row>
    <row r="88" spans="1:3" ht="12">
      <c r="A88" s="145" t="s">
        <v>36</v>
      </c>
      <c r="B88" s="162">
        <v>13.100000000000001</v>
      </c>
    </row>
    <row r="89" spans="1:3" ht="15">
      <c r="A89" s="144" t="s">
        <v>5</v>
      </c>
      <c r="B89" s="164">
        <v>14.099999999999998</v>
      </c>
    </row>
    <row r="90" spans="1:3" ht="15">
      <c r="A90" s="144" t="s">
        <v>15</v>
      </c>
      <c r="B90" s="164">
        <v>14.099999999999998</v>
      </c>
    </row>
    <row r="91" spans="1:3" ht="12">
      <c r="A91" s="145" t="s">
        <v>30</v>
      </c>
      <c r="B91" s="162">
        <v>14.2</v>
      </c>
    </row>
    <row r="92" spans="1:3" ht="12">
      <c r="A92" s="146" t="s">
        <v>46</v>
      </c>
      <c r="B92" s="163">
        <v>14.499999999999998</v>
      </c>
    </row>
    <row r="93" spans="1:3" ht="12">
      <c r="A93" s="145" t="s">
        <v>22</v>
      </c>
      <c r="B93" s="162">
        <v>14.800000000000002</v>
      </c>
    </row>
    <row r="94" spans="1:3" ht="24">
      <c r="A94" s="145" t="s">
        <v>124</v>
      </c>
      <c r="B94" s="162">
        <v>16.7</v>
      </c>
    </row>
    <row r="95" spans="1:3" ht="12">
      <c r="A95" s="145" t="s">
        <v>33</v>
      </c>
      <c r="B95" s="162">
        <v>17.3</v>
      </c>
    </row>
    <row r="96" spans="1:3" ht="24">
      <c r="A96" s="145" t="s">
        <v>37</v>
      </c>
      <c r="B96" s="162">
        <v>17.6</v>
      </c>
    </row>
    <row r="97" spans="1:3" ht="15">
      <c r="A97" s="144" t="s">
        <v>1</v>
      </c>
      <c r="B97" s="164">
        <v>18.8</v>
      </c>
    </row>
    <row r="98" spans="1:3" ht="15">
      <c r="A98" s="144" t="s">
        <v>9</v>
      </c>
      <c r="B98" s="164">
        <v>19</v>
      </c>
    </row>
    <row r="99" spans="1:3" ht="15">
      <c r="A99" s="144" t="s">
        <v>17</v>
      </c>
      <c r="B99" s="164">
        <v>19.5</v>
      </c>
    </row>
    <row r="100" spans="1:3" ht="15">
      <c r="A100" s="144" t="s">
        <v>8</v>
      </c>
      <c r="B100" s="164">
        <v>19.8</v>
      </c>
    </row>
    <row r="101" spans="1:3" ht="15">
      <c r="A101" s="144" t="s">
        <v>16</v>
      </c>
      <c r="B101" s="164">
        <v>20.6</v>
      </c>
    </row>
    <row r="102" spans="1:3" ht="15">
      <c r="A102" s="144" t="s">
        <v>20</v>
      </c>
      <c r="B102" s="164">
        <v>20.9</v>
      </c>
    </row>
    <row r="103" spans="1:3" ht="15">
      <c r="A103" s="144" t="s">
        <v>11</v>
      </c>
      <c r="B103" s="164">
        <v>21</v>
      </c>
    </row>
    <row r="104" spans="1:3" ht="15">
      <c r="A104" s="144" t="s">
        <v>29</v>
      </c>
      <c r="B104" s="164">
        <v>22.7</v>
      </c>
    </row>
    <row r="105" spans="1:3" ht="12">
      <c r="A105" s="148" t="s">
        <v>47</v>
      </c>
      <c r="B105" s="165">
        <v>22.9</v>
      </c>
    </row>
    <row r="106" spans="1:3" ht="15">
      <c r="A106" s="144" t="s">
        <v>6</v>
      </c>
      <c r="B106" s="164">
        <v>23.6</v>
      </c>
    </row>
    <row r="107" spans="1:3" ht="15">
      <c r="A107" s="144" t="s">
        <v>10</v>
      </c>
      <c r="B107" s="164">
        <v>23.9</v>
      </c>
    </row>
    <row r="108" spans="1:3" ht="15">
      <c r="A108" s="144" t="s">
        <v>24</v>
      </c>
      <c r="B108" s="164">
        <v>26.5</v>
      </c>
    </row>
    <row r="109" spans="1:3" ht="15">
      <c r="A109" s="144" t="s">
        <v>21</v>
      </c>
      <c r="B109" s="164">
        <v>26.700000000000003</v>
      </c>
    </row>
    <row r="110" spans="1:3" ht="15">
      <c r="A110" s="144" t="s">
        <v>14</v>
      </c>
      <c r="B110" s="164">
        <v>27.699999999999996</v>
      </c>
    </row>
    <row r="111" spans="1:3" ht="15">
      <c r="A111" s="144" t="s">
        <v>31</v>
      </c>
      <c r="B111" s="164">
        <v>28.1</v>
      </c>
    </row>
    <row r="112" spans="1:3" ht="15">
      <c r="A112" s="144" t="s">
        <v>23</v>
      </c>
      <c r="B112" s="164">
        <v>28.1</v>
      </c>
    </row>
    <row r="113" spans="1:3" ht="15">
      <c r="A113" s="144" t="s">
        <v>27</v>
      </c>
      <c r="B113" s="164">
        <v>28.499999999999996</v>
      </c>
    </row>
    <row r="114" spans="1:3" ht="15">
      <c r="A114" s="144" t="s">
        <v>4</v>
      </c>
      <c r="B114" s="164">
        <v>30.4</v>
      </c>
    </row>
    <row r="115" spans="1:3" ht="15">
      <c r="A115" s="144" t="s">
        <v>41</v>
      </c>
      <c r="B115" s="164">
        <v>34</v>
      </c>
    </row>
    <row r="116" spans="1:3" ht="15">
      <c r="A116" s="144" t="s">
        <v>12</v>
      </c>
      <c r="B116" s="164">
        <v>35.3</v>
      </c>
    </row>
    <row r="117" spans="1:3" ht="12">
      <c r="A117" s="145" t="s">
        <v>34</v>
      </c>
      <c r="B117" s="162">
        <v>35.4</v>
      </c>
    </row>
    <row r="118" spans="1:3" ht="15">
      <c r="A118" s="144" t="s">
        <v>19</v>
      </c>
      <c r="B118" s="164">
        <v>37.9</v>
      </c>
    </row>
    <row r="119" spans="1:3" ht="15">
      <c r="A119" s="144" t="s">
        <v>26</v>
      </c>
      <c r="B119" s="164">
        <v>43</v>
      </c>
    </row>
    <row r="120" spans="1:3" ht="15">
      <c r="A120" s="144" t="s">
        <v>13</v>
      </c>
      <c r="B120" s="164">
        <v>52.900000000000006</v>
      </c>
    </row>
    <row r="121" spans="1:3" ht="15">
      <c r="A121" s="144" t="s">
        <v>18</v>
      </c>
      <c r="B121" s="164">
        <v>55.3</v>
      </c>
    </row>
  </sheetData>
  <mergeCells count="2">
    <mergeCell ref="D10:K10"/>
    <mergeCell ref="B47:G4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showGridLines="0" workbookViewId="0" topLeftCell="A1">
      <selection activeCell="B29" sqref="B29:J30"/>
    </sheetView>
  </sheetViews>
  <sheetFormatPr defaultColWidth="9.140625" defaultRowHeight="15"/>
  <cols>
    <col min="1" max="7" width="9.140625" style="2" customWidth="1"/>
    <col min="8" max="16384" width="9.140625" style="2" customWidth="1"/>
  </cols>
  <sheetData>
    <row r="2" spans="2:14" ht="13.8">
      <c r="B2" s="57" t="s">
        <v>170</v>
      </c>
      <c r="H2" s="1"/>
      <c r="I2" s="1"/>
      <c r="J2" s="1"/>
      <c r="K2" s="1"/>
      <c r="L2" s="1"/>
      <c r="M2" s="1"/>
      <c r="N2" s="1"/>
    </row>
    <row r="3" ht="12">
      <c r="B3" s="2" t="s">
        <v>114</v>
      </c>
    </row>
    <row r="24" spans="7:14" ht="12">
      <c r="G24" s="172"/>
      <c r="H24" s="172"/>
      <c r="I24" s="172"/>
      <c r="J24" s="172"/>
      <c r="K24" s="172"/>
      <c r="L24" s="172"/>
      <c r="M24" s="172"/>
      <c r="N24" s="172"/>
    </row>
    <row r="26" ht="15" customHeight="1"/>
    <row r="27" ht="15" customHeight="1"/>
    <row r="29" spans="2:10" ht="15">
      <c r="B29" s="183" t="s">
        <v>126</v>
      </c>
      <c r="C29" s="183"/>
      <c r="D29" s="183"/>
      <c r="E29" s="183"/>
      <c r="F29" s="183"/>
      <c r="G29" s="183"/>
      <c r="H29" s="183"/>
      <c r="I29" s="183"/>
      <c r="J29" s="183"/>
    </row>
    <row r="30" spans="2:10" ht="15">
      <c r="B30" s="183"/>
      <c r="C30" s="183"/>
      <c r="D30" s="183"/>
      <c r="E30" s="183"/>
      <c r="F30" s="183"/>
      <c r="G30" s="183"/>
      <c r="H30" s="183"/>
      <c r="I30" s="183"/>
      <c r="J30" s="183"/>
    </row>
    <row r="31" spans="2:10" ht="12" customHeight="1">
      <c r="B31" s="172" t="s">
        <v>159</v>
      </c>
      <c r="C31" s="172"/>
      <c r="D31" s="172"/>
      <c r="E31" s="172"/>
      <c r="F31" s="172"/>
      <c r="G31" s="172"/>
      <c r="H31" s="172"/>
      <c r="I31" s="172"/>
      <c r="J31" s="172"/>
    </row>
    <row r="36" spans="7:14" ht="15">
      <c r="G36" s="172"/>
      <c r="H36" s="172"/>
      <c r="I36" s="172"/>
      <c r="J36" s="172"/>
      <c r="K36" s="172"/>
      <c r="L36" s="172"/>
      <c r="M36" s="172"/>
      <c r="N36" s="172"/>
    </row>
    <row r="60" spans="1:5" ht="12">
      <c r="A60" s="5" t="s">
        <v>0</v>
      </c>
      <c r="B60" s="5" t="s">
        <v>85</v>
      </c>
      <c r="C60" s="5" t="s">
        <v>86</v>
      </c>
      <c r="D60" s="22"/>
      <c r="E60" s="5" t="s">
        <v>87</v>
      </c>
    </row>
    <row r="61" spans="1:5" ht="15">
      <c r="A61" s="24" t="s">
        <v>25</v>
      </c>
      <c r="B61" s="25">
        <v>2012</v>
      </c>
      <c r="C61" s="154">
        <v>3.8</v>
      </c>
      <c r="E61" s="2" t="str">
        <f aca="true" t="shared" si="0" ref="E61:E81">CONCATENATE(A61," (",B61,")")</f>
        <v>Kazakhstan (2012)</v>
      </c>
    </row>
    <row r="62" spans="1:5" ht="15">
      <c r="A62" s="24" t="s">
        <v>30</v>
      </c>
      <c r="B62" s="25">
        <v>2012</v>
      </c>
      <c r="C62" s="154">
        <v>6</v>
      </c>
      <c r="E62" s="2" t="str">
        <f t="shared" si="0"/>
        <v>Azerbaijan (2012)</v>
      </c>
    </row>
    <row r="63" spans="1:5" ht="15">
      <c r="A63" s="24" t="s">
        <v>28</v>
      </c>
      <c r="B63" s="25">
        <v>2012</v>
      </c>
      <c r="C63" s="154">
        <v>6.3</v>
      </c>
      <c r="E63" s="2" t="str">
        <f t="shared" si="0"/>
        <v>Belarus (2012)</v>
      </c>
    </row>
    <row r="64" spans="1:5" ht="15">
      <c r="A64" s="2" t="s">
        <v>17</v>
      </c>
      <c r="B64" s="23">
        <v>2012</v>
      </c>
      <c r="C64" s="153">
        <v>8.6</v>
      </c>
      <c r="E64" s="2" t="str">
        <f t="shared" si="0"/>
        <v>Czech Republic (2012)</v>
      </c>
    </row>
    <row r="65" spans="1:5" ht="15">
      <c r="A65" s="24" t="s">
        <v>33</v>
      </c>
      <c r="B65" s="25">
        <v>2012</v>
      </c>
      <c r="C65" s="154">
        <v>9.1</v>
      </c>
      <c r="E65" s="2" t="str">
        <f t="shared" si="0"/>
        <v>Ukraine (2012)</v>
      </c>
    </row>
    <row r="66" spans="1:5" ht="15">
      <c r="A66" s="24" t="s">
        <v>22</v>
      </c>
      <c r="B66" s="25">
        <v>2012</v>
      </c>
      <c r="C66" s="154">
        <v>10.7</v>
      </c>
      <c r="E66" s="2" t="str">
        <f t="shared" si="0"/>
        <v>Russia (2012)</v>
      </c>
    </row>
    <row r="67" spans="1:5" ht="15">
      <c r="A67" s="2" t="s">
        <v>41</v>
      </c>
      <c r="B67" s="23">
        <v>2011</v>
      </c>
      <c r="C67" s="153">
        <v>13.200000000000001</v>
      </c>
      <c r="E67" s="2" t="str">
        <f t="shared" si="0"/>
        <v>Slovakia (2011)</v>
      </c>
    </row>
    <row r="68" spans="1:5" ht="15">
      <c r="A68" s="2" t="s">
        <v>16</v>
      </c>
      <c r="B68" s="23">
        <v>2011</v>
      </c>
      <c r="C68" s="153">
        <v>13.5</v>
      </c>
      <c r="E68" s="2" t="str">
        <f t="shared" si="0"/>
        <v>Slovenia (2011)</v>
      </c>
    </row>
    <row r="69" spans="1:5" ht="15">
      <c r="A69" s="2" t="s">
        <v>23</v>
      </c>
      <c r="B69" s="23">
        <v>2012</v>
      </c>
      <c r="C69" s="153">
        <v>14.3</v>
      </c>
      <c r="E69" s="2" t="str">
        <f t="shared" si="0"/>
        <v>Hungary (2012)</v>
      </c>
    </row>
    <row r="70" spans="1:5" ht="15">
      <c r="A70" s="24" t="s">
        <v>35</v>
      </c>
      <c r="B70" s="25">
        <v>2011</v>
      </c>
      <c r="C70" s="154">
        <v>16</v>
      </c>
      <c r="E70" s="2" t="str">
        <f t="shared" si="0"/>
        <v>Uzbekistan (2011)</v>
      </c>
    </row>
    <row r="71" spans="1:5" ht="15">
      <c r="A71" s="24" t="s">
        <v>36</v>
      </c>
      <c r="B71" s="25">
        <v>2012</v>
      </c>
      <c r="C71" s="154">
        <v>16.6</v>
      </c>
      <c r="E71" s="2" t="str">
        <f t="shared" si="0"/>
        <v>Moldova (2012)</v>
      </c>
    </row>
    <row r="72" spans="1:5" ht="15">
      <c r="A72" s="2" t="s">
        <v>24</v>
      </c>
      <c r="B72" s="23">
        <v>2011</v>
      </c>
      <c r="C72" s="153">
        <v>17.1</v>
      </c>
      <c r="E72" s="2" t="str">
        <f t="shared" si="0"/>
        <v>Poland (2011)</v>
      </c>
    </row>
    <row r="73" spans="1:5" ht="15">
      <c r="A73" s="2" t="s">
        <v>20</v>
      </c>
      <c r="B73" s="23">
        <v>2011</v>
      </c>
      <c r="C73" s="153">
        <v>17.5</v>
      </c>
      <c r="E73" s="2" t="str">
        <f t="shared" si="0"/>
        <v>Estonia (2011)</v>
      </c>
    </row>
    <row r="74" spans="1:5" ht="15">
      <c r="A74" s="2" t="s">
        <v>21</v>
      </c>
      <c r="B74" s="23">
        <v>2011</v>
      </c>
      <c r="C74" s="153">
        <v>18.6</v>
      </c>
      <c r="E74" s="2" t="str">
        <f t="shared" si="0"/>
        <v>Lithuania (2011)</v>
      </c>
    </row>
    <row r="75" spans="1:5" ht="15">
      <c r="A75" s="2" t="s">
        <v>27</v>
      </c>
      <c r="B75" s="23">
        <v>2012</v>
      </c>
      <c r="C75" s="153">
        <v>19.4</v>
      </c>
      <c r="E75" s="2" t="str">
        <f t="shared" si="0"/>
        <v>Latvia (2012)</v>
      </c>
    </row>
    <row r="76" spans="1:5" ht="15">
      <c r="A76" s="2" t="s">
        <v>26</v>
      </c>
      <c r="B76" s="23">
        <v>2011</v>
      </c>
      <c r="C76" s="153">
        <v>20.5</v>
      </c>
      <c r="E76" s="2" t="str">
        <f t="shared" si="0"/>
        <v>Croatia (2011)</v>
      </c>
    </row>
    <row r="77" spans="1:5" ht="15">
      <c r="A77" s="2" t="s">
        <v>31</v>
      </c>
      <c r="B77" s="23">
        <v>2011</v>
      </c>
      <c r="C77" s="153">
        <v>21.2</v>
      </c>
      <c r="E77" s="2" t="str">
        <f t="shared" si="0"/>
        <v>Bulgaria (2011)</v>
      </c>
    </row>
    <row r="78" spans="1:5" ht="15">
      <c r="A78" s="2" t="s">
        <v>29</v>
      </c>
      <c r="B78" s="23">
        <v>2011</v>
      </c>
      <c r="C78" s="153">
        <v>22.6</v>
      </c>
      <c r="E78" s="2" t="str">
        <f t="shared" si="0"/>
        <v>Romania (2011)</v>
      </c>
    </row>
    <row r="79" spans="1:5" ht="15">
      <c r="A79" s="24" t="s">
        <v>34</v>
      </c>
      <c r="B79" s="25">
        <v>2012</v>
      </c>
      <c r="C79" s="154">
        <v>32.4</v>
      </c>
      <c r="E79" s="2" t="str">
        <f t="shared" si="0"/>
        <v>Armenia (2012)</v>
      </c>
    </row>
    <row r="80" spans="1:5" ht="15">
      <c r="A80" s="24" t="s">
        <v>37</v>
      </c>
      <c r="B80" s="25">
        <v>2012</v>
      </c>
      <c r="C80" s="154">
        <v>38</v>
      </c>
      <c r="E80" s="2" t="str">
        <f t="shared" si="0"/>
        <v>Kyrgyzstan (2012)</v>
      </c>
    </row>
    <row r="81" spans="1:5" ht="15">
      <c r="A81" s="24" t="s">
        <v>38</v>
      </c>
      <c r="B81" s="24">
        <v>2009</v>
      </c>
      <c r="C81" s="154">
        <v>46.7</v>
      </c>
      <c r="E81" s="2" t="str">
        <f t="shared" si="0"/>
        <v>Tajikistan (2009)</v>
      </c>
    </row>
  </sheetData>
  <mergeCells count="4">
    <mergeCell ref="G24:N24"/>
    <mergeCell ref="G36:N36"/>
    <mergeCell ref="B29:J30"/>
    <mergeCell ref="B31:J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showGridLines="0" workbookViewId="0" topLeftCell="A103">
      <selection activeCell="B108" sqref="B108"/>
    </sheetView>
  </sheetViews>
  <sheetFormatPr defaultColWidth="9.140625" defaultRowHeight="15"/>
  <cols>
    <col min="1" max="1" width="14.28125" style="8" bestFit="1" customWidth="1"/>
    <col min="2" max="2" width="9.7109375" style="8" customWidth="1"/>
    <col min="3" max="5" width="9.140625" style="8" customWidth="1"/>
    <col min="6" max="7" width="9.140625" style="2" customWidth="1"/>
    <col min="8" max="16384" width="9.140625" style="2" customWidth="1"/>
  </cols>
  <sheetData>
    <row r="1" ht="12">
      <c r="F1" s="18"/>
    </row>
    <row r="2" spans="2:14" ht="15">
      <c r="B2" s="57" t="s">
        <v>171</v>
      </c>
      <c r="H2" s="1"/>
      <c r="I2" s="1"/>
      <c r="J2" s="1"/>
      <c r="K2" s="1"/>
      <c r="L2" s="1"/>
      <c r="M2" s="1"/>
      <c r="N2" s="1"/>
    </row>
    <row r="3" ht="12">
      <c r="B3" s="8" t="s">
        <v>115</v>
      </c>
    </row>
    <row r="12" spans="7:14" ht="12">
      <c r="G12" s="172"/>
      <c r="H12" s="172"/>
      <c r="I12" s="172"/>
      <c r="J12" s="172"/>
      <c r="K12" s="172"/>
      <c r="L12" s="172"/>
      <c r="M12" s="172"/>
      <c r="N12" s="172"/>
    </row>
    <row r="45" ht="15">
      <c r="B45" s="28" t="s">
        <v>138</v>
      </c>
    </row>
    <row r="46" ht="15">
      <c r="B46" s="28" t="s">
        <v>139</v>
      </c>
    </row>
    <row r="47" ht="15">
      <c r="B47" s="149" t="s">
        <v>160</v>
      </c>
    </row>
    <row r="51" spans="3:6" ht="15">
      <c r="C51" s="64"/>
      <c r="D51" s="64"/>
      <c r="E51" s="64"/>
      <c r="F51" s="64"/>
    </row>
    <row r="59" spans="3:6" ht="15">
      <c r="C59" s="28"/>
      <c r="D59" s="28"/>
      <c r="E59" s="28"/>
      <c r="F59" s="28"/>
    </row>
    <row r="80" spans="1:4" ht="12">
      <c r="A80" s="29" t="s">
        <v>0</v>
      </c>
      <c r="B80" s="29" t="s">
        <v>90</v>
      </c>
      <c r="C80" s="29" t="s">
        <v>100</v>
      </c>
      <c r="D80" s="29"/>
    </row>
    <row r="81" spans="1:4" ht="15">
      <c r="A81" s="32" t="s">
        <v>16</v>
      </c>
      <c r="B81" s="16">
        <v>23.7</v>
      </c>
      <c r="C81" s="30"/>
      <c r="D81" s="30"/>
    </row>
    <row r="82" spans="1:4" ht="15">
      <c r="A82" s="32" t="s">
        <v>6</v>
      </c>
      <c r="B82" s="16">
        <v>24.8</v>
      </c>
      <c r="C82" s="30"/>
      <c r="D82" s="30"/>
    </row>
    <row r="83" spans="1:4" ht="15">
      <c r="A83" s="27" t="s">
        <v>33</v>
      </c>
      <c r="B83" s="61">
        <v>24.8</v>
      </c>
      <c r="C83" s="31"/>
      <c r="D83" s="30"/>
    </row>
    <row r="84" spans="1:4" ht="15">
      <c r="A84" s="32" t="s">
        <v>17</v>
      </c>
      <c r="B84" s="16">
        <v>24.9</v>
      </c>
      <c r="C84" s="30"/>
      <c r="D84" s="30"/>
    </row>
    <row r="85" spans="1:4" ht="15">
      <c r="A85" s="32" t="s">
        <v>41</v>
      </c>
      <c r="B85" s="16">
        <v>25.3</v>
      </c>
      <c r="C85" s="30"/>
      <c r="D85" s="30"/>
    </row>
    <row r="86" spans="1:6" ht="15">
      <c r="A86" s="32" t="s">
        <v>2</v>
      </c>
      <c r="B86" s="16">
        <v>25.4</v>
      </c>
      <c r="C86" s="30"/>
      <c r="D86" s="30"/>
      <c r="F86" s="30"/>
    </row>
    <row r="87" spans="1:6" ht="15">
      <c r="A87" s="32" t="s">
        <v>9</v>
      </c>
      <c r="B87" s="16">
        <v>25.9</v>
      </c>
      <c r="C87" s="30"/>
      <c r="D87" s="30"/>
      <c r="F87" s="8"/>
    </row>
    <row r="88" spans="1:6" ht="15">
      <c r="A88" s="32" t="s">
        <v>8</v>
      </c>
      <c r="B88" s="16">
        <v>26.6</v>
      </c>
      <c r="C88" s="30"/>
      <c r="D88" s="30"/>
      <c r="F88" s="30"/>
    </row>
    <row r="89" spans="1:6" ht="15">
      <c r="A89" s="32" t="s">
        <v>23</v>
      </c>
      <c r="B89" s="16">
        <v>26.9</v>
      </c>
      <c r="C89" s="30"/>
      <c r="D89" s="30"/>
      <c r="F89" s="8"/>
    </row>
    <row r="90" spans="1:6" ht="15">
      <c r="A90" s="32" t="s">
        <v>15</v>
      </c>
      <c r="B90" s="16">
        <v>27.1</v>
      </c>
      <c r="C90" s="30"/>
      <c r="D90" s="30"/>
      <c r="F90" s="8"/>
    </row>
    <row r="91" spans="1:6" ht="15">
      <c r="A91" s="32" t="s">
        <v>3</v>
      </c>
      <c r="B91" s="16">
        <v>27.6</v>
      </c>
      <c r="C91" s="30"/>
      <c r="D91" s="30"/>
      <c r="F91" s="8"/>
    </row>
    <row r="92" spans="1:6" ht="15">
      <c r="A92" s="32" t="s">
        <v>1</v>
      </c>
      <c r="B92" s="16">
        <v>28</v>
      </c>
      <c r="C92" s="30"/>
      <c r="D92" s="30"/>
      <c r="F92" s="8"/>
    </row>
    <row r="93" spans="1:6" ht="15">
      <c r="A93" s="32" t="s">
        <v>5</v>
      </c>
      <c r="B93" s="16">
        <v>28.1</v>
      </c>
      <c r="C93" s="30"/>
      <c r="D93" s="30"/>
      <c r="F93" s="8"/>
    </row>
    <row r="94" spans="1:6" ht="15">
      <c r="A94" s="32" t="s">
        <v>7</v>
      </c>
      <c r="B94" s="16">
        <v>28.3</v>
      </c>
      <c r="C94" s="30"/>
      <c r="D94" s="30"/>
      <c r="F94" s="8"/>
    </row>
    <row r="95" spans="1:6" ht="15">
      <c r="A95" s="27" t="s">
        <v>25</v>
      </c>
      <c r="B95" s="61">
        <v>28.4</v>
      </c>
      <c r="C95" s="31"/>
      <c r="D95" s="30"/>
      <c r="F95" s="8"/>
    </row>
    <row r="96" spans="1:6" ht="15">
      <c r="A96" s="27" t="s">
        <v>28</v>
      </c>
      <c r="B96" s="61">
        <v>28.5</v>
      </c>
      <c r="C96" s="31"/>
      <c r="D96" s="30"/>
      <c r="F96" s="30"/>
    </row>
    <row r="97" spans="1:4" ht="15">
      <c r="A97" s="32" t="s">
        <v>4</v>
      </c>
      <c r="B97" s="16">
        <v>29.9</v>
      </c>
      <c r="C97" s="30"/>
      <c r="D97" s="30"/>
    </row>
    <row r="98" spans="1:4" ht="15">
      <c r="A98" s="32" t="s">
        <v>10</v>
      </c>
      <c r="B98" s="16">
        <v>30.5</v>
      </c>
      <c r="C98" s="30"/>
      <c r="D98" s="30"/>
    </row>
    <row r="99" spans="1:4" ht="15">
      <c r="A99" s="32" t="s">
        <v>26</v>
      </c>
      <c r="B99" s="16">
        <v>30.5</v>
      </c>
      <c r="C99" s="30"/>
      <c r="D99" s="30"/>
    </row>
    <row r="100" spans="1:4" ht="15">
      <c r="A100" s="142" t="s">
        <v>47</v>
      </c>
      <c r="B100" s="14">
        <v>30.6</v>
      </c>
      <c r="C100" s="33"/>
      <c r="D100" s="30"/>
    </row>
    <row r="101" spans="1:4" ht="15">
      <c r="A101" s="27" t="s">
        <v>137</v>
      </c>
      <c r="B101" s="61">
        <v>30.83</v>
      </c>
      <c r="C101" s="31" t="s">
        <v>88</v>
      </c>
      <c r="D101" s="30"/>
    </row>
    <row r="102" spans="1:4" ht="15">
      <c r="A102" s="32" t="s">
        <v>24</v>
      </c>
      <c r="B102" s="16">
        <v>30.9</v>
      </c>
      <c r="C102" s="30"/>
      <c r="D102" s="30"/>
    </row>
    <row r="103" spans="1:4" ht="15">
      <c r="A103" s="32" t="s">
        <v>14</v>
      </c>
      <c r="B103" s="16">
        <v>31</v>
      </c>
      <c r="C103" s="30"/>
      <c r="D103" s="30"/>
    </row>
    <row r="104" spans="1:4" ht="15">
      <c r="A104" s="32" t="s">
        <v>12</v>
      </c>
      <c r="B104" s="16">
        <v>31.9</v>
      </c>
      <c r="C104" s="30"/>
      <c r="D104" s="30"/>
    </row>
    <row r="105" spans="1:4" ht="15">
      <c r="A105" s="32" t="s">
        <v>21</v>
      </c>
      <c r="B105" s="16">
        <v>32</v>
      </c>
      <c r="C105" s="30"/>
      <c r="D105" s="30"/>
    </row>
    <row r="106" spans="1:4" ht="15">
      <c r="A106" s="32" t="s">
        <v>20</v>
      </c>
      <c r="B106" s="16">
        <v>32.5</v>
      </c>
      <c r="C106" s="30"/>
      <c r="D106" s="30"/>
    </row>
    <row r="107" spans="1:4" ht="15">
      <c r="A107" s="32" t="s">
        <v>11</v>
      </c>
      <c r="B107" s="16">
        <v>32.8</v>
      </c>
      <c r="C107" s="30"/>
      <c r="D107" s="30"/>
    </row>
    <row r="108" spans="1:4" ht="15">
      <c r="A108" s="27" t="s">
        <v>136</v>
      </c>
      <c r="B108" s="61">
        <v>33</v>
      </c>
      <c r="C108" s="31" t="s">
        <v>89</v>
      </c>
      <c r="D108" s="30"/>
    </row>
    <row r="109" spans="1:4" ht="15">
      <c r="A109" s="32" t="s">
        <v>29</v>
      </c>
      <c r="B109" s="16">
        <v>33.2</v>
      </c>
      <c r="C109" s="30"/>
      <c r="D109" s="30"/>
    </row>
    <row r="110" spans="1:4" ht="15">
      <c r="A110" s="32" t="s">
        <v>31</v>
      </c>
      <c r="B110" s="16">
        <v>33.6</v>
      </c>
      <c r="C110" s="30"/>
      <c r="D110" s="30"/>
    </row>
    <row r="111" spans="1:4" ht="15">
      <c r="A111" s="32" t="s">
        <v>18</v>
      </c>
      <c r="B111" s="16">
        <v>34.3</v>
      </c>
      <c r="C111" s="30"/>
      <c r="D111" s="30"/>
    </row>
    <row r="112" spans="1:4" ht="15">
      <c r="A112" s="32" t="s">
        <v>19</v>
      </c>
      <c r="B112" s="16">
        <v>34.5</v>
      </c>
      <c r="C112" s="30"/>
      <c r="D112" s="30"/>
    </row>
    <row r="113" spans="1:4" ht="15">
      <c r="A113" s="32" t="s">
        <v>13</v>
      </c>
      <c r="B113" s="16">
        <v>35</v>
      </c>
      <c r="C113" s="30"/>
      <c r="D113" s="30"/>
    </row>
    <row r="114" spans="1:4" ht="15">
      <c r="A114" s="32" t="s">
        <v>27</v>
      </c>
      <c r="B114" s="16">
        <v>35.7</v>
      </c>
      <c r="C114" s="30"/>
      <c r="D114" s="30"/>
    </row>
    <row r="115" spans="1:4" ht="15">
      <c r="A115" s="27" t="s">
        <v>34</v>
      </c>
      <c r="B115" s="61">
        <v>37.2</v>
      </c>
      <c r="C115" s="31"/>
      <c r="D115" s="30"/>
    </row>
    <row r="116" spans="1:4" ht="15">
      <c r="A116" s="27" t="s">
        <v>36</v>
      </c>
      <c r="B116" s="61">
        <v>38.9</v>
      </c>
      <c r="C116" s="31"/>
      <c r="D116" s="30"/>
    </row>
    <row r="117" spans="1:4" ht="15">
      <c r="A117" s="27" t="s">
        <v>37</v>
      </c>
      <c r="B117" s="61">
        <v>42</v>
      </c>
      <c r="C117" s="31"/>
      <c r="D117" s="30"/>
    </row>
    <row r="118" spans="1:4" ht="15">
      <c r="A118" s="27" t="s">
        <v>22</v>
      </c>
      <c r="B118" s="61">
        <v>42</v>
      </c>
      <c r="C118" s="31"/>
      <c r="D118" s="30"/>
    </row>
    <row r="119" ht="15">
      <c r="D119" s="30"/>
    </row>
  </sheetData>
  <mergeCells count="1">
    <mergeCell ref="G12:N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51"/>
  <sheetViews>
    <sheetView showGridLines="0" workbookViewId="0" topLeftCell="A10">
      <selection activeCell="D136" sqref="D136"/>
    </sheetView>
  </sheetViews>
  <sheetFormatPr defaultColWidth="9.140625" defaultRowHeight="15"/>
  <cols>
    <col min="1" max="1" width="9.140625" style="2" customWidth="1"/>
    <col min="2" max="2" width="15.421875" style="2" customWidth="1"/>
    <col min="3" max="3" width="15.421875" style="2" bestFit="1" customWidth="1"/>
    <col min="4" max="6" width="9.140625" style="2" customWidth="1"/>
    <col min="7" max="16384" width="9.140625" style="2" customWidth="1"/>
  </cols>
  <sheetData>
    <row r="2" spans="2:23" ht="15">
      <c r="B2" s="57" t="s">
        <v>145</v>
      </c>
      <c r="Q2" s="1"/>
      <c r="R2" s="1"/>
      <c r="S2" s="1"/>
      <c r="T2" s="1"/>
      <c r="U2" s="1"/>
      <c r="V2" s="1"/>
      <c r="W2" s="1"/>
    </row>
    <row r="3" spans="2:5" ht="12">
      <c r="B3" s="2" t="s">
        <v>112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spans="5:23" ht="15">
      <c r="P36" s="172"/>
      <c r="Q36" s="172"/>
      <c r="R36" s="172"/>
      <c r="S36" s="172"/>
      <c r="T36" s="172"/>
      <c r="U36" s="172"/>
      <c r="V36" s="172"/>
      <c r="W36" s="172"/>
    </row>
    <row r="37" ht="12"/>
    <row r="38" ht="12"/>
    <row r="39" ht="12"/>
    <row r="40" ht="12"/>
    <row r="41" ht="12"/>
    <row r="42" ht="12"/>
    <row r="49" spans="2:9" ht="15">
      <c r="B49" s="172" t="s">
        <v>147</v>
      </c>
      <c r="C49" s="172"/>
      <c r="D49" s="172"/>
      <c r="E49" s="172"/>
      <c r="F49" s="172"/>
      <c r="G49" s="172"/>
      <c r="H49" s="172"/>
      <c r="I49" s="172"/>
    </row>
    <row r="110" spans="1:4" ht="12">
      <c r="A110" s="5" t="s">
        <v>0</v>
      </c>
      <c r="B110" s="6" t="s">
        <v>44</v>
      </c>
      <c r="C110" s="6" t="s">
        <v>45</v>
      </c>
      <c r="D110" s="7" t="s">
        <v>42</v>
      </c>
    </row>
    <row r="111" spans="1:6" ht="15">
      <c r="A111" s="8" t="s">
        <v>8</v>
      </c>
      <c r="B111" s="9">
        <v>11195138</v>
      </c>
      <c r="C111" s="9">
        <v>248980</v>
      </c>
      <c r="D111" s="66">
        <f aca="true" t="shared" si="0" ref="D111:D151">(C111/B111)*100</f>
        <v>2.224001169078934</v>
      </c>
      <c r="F111" s="2">
        <v>100</v>
      </c>
    </row>
    <row r="112" spans="1:4" ht="15">
      <c r="A112" s="8" t="s">
        <v>15</v>
      </c>
      <c r="B112" s="9">
        <v>423282</v>
      </c>
      <c r="C112" s="9">
        <v>20576</v>
      </c>
      <c r="D112" s="66">
        <f t="shared" si="0"/>
        <v>4.86106189254445</v>
      </c>
    </row>
    <row r="113" spans="1:4" ht="15">
      <c r="A113" s="8" t="s">
        <v>1</v>
      </c>
      <c r="B113" s="9">
        <v>543202</v>
      </c>
      <c r="C113" s="9">
        <v>56667</v>
      </c>
      <c r="D113" s="66">
        <f t="shared" si="0"/>
        <v>10.43203080990129</v>
      </c>
    </row>
    <row r="114" spans="1:4" ht="15">
      <c r="A114" s="8" t="s">
        <v>2</v>
      </c>
      <c r="B114" s="9">
        <v>16804224</v>
      </c>
      <c r="C114" s="9">
        <v>1802925</v>
      </c>
      <c r="D114" s="66">
        <f t="shared" si="0"/>
        <v>10.728998851717282</v>
      </c>
    </row>
    <row r="115" spans="1:4" ht="15">
      <c r="A115" s="8" t="s">
        <v>5</v>
      </c>
      <c r="B115" s="9">
        <v>5613706</v>
      </c>
      <c r="C115" s="9">
        <v>711593</v>
      </c>
      <c r="D115" s="66">
        <f t="shared" si="0"/>
        <v>12.67599336338597</v>
      </c>
    </row>
    <row r="116" spans="1:4" ht="15">
      <c r="A116" s="8" t="s">
        <v>6</v>
      </c>
      <c r="B116" s="9">
        <v>9592552</v>
      </c>
      <c r="C116" s="9">
        <v>1389577</v>
      </c>
      <c r="D116" s="66">
        <f t="shared" si="0"/>
        <v>14.485999137664304</v>
      </c>
    </row>
    <row r="117" spans="1:4" ht="15">
      <c r="A117" s="8" t="s">
        <v>9</v>
      </c>
      <c r="B117" s="9">
        <v>5439407</v>
      </c>
      <c r="C117" s="9">
        <v>872916</v>
      </c>
      <c r="D117" s="66">
        <f t="shared" si="0"/>
        <v>16.04799934992914</v>
      </c>
    </row>
    <row r="118" spans="1:4" ht="15">
      <c r="A118" s="8" t="s">
        <v>11</v>
      </c>
      <c r="B118" s="9">
        <v>64097085</v>
      </c>
      <c r="C118" s="9">
        <v>11478506</v>
      </c>
      <c r="D118" s="66">
        <f t="shared" si="0"/>
        <v>17.908000028394426</v>
      </c>
    </row>
    <row r="119" spans="1:4" ht="15">
      <c r="A119" s="8" t="s">
        <v>13</v>
      </c>
      <c r="B119" s="9">
        <v>46647421</v>
      </c>
      <c r="C119" s="9">
        <v>9735783</v>
      </c>
      <c r="D119" s="66">
        <f t="shared" si="0"/>
        <v>20.870999492126263</v>
      </c>
    </row>
    <row r="120" spans="1:4" ht="15">
      <c r="A120" s="8" t="s">
        <v>10</v>
      </c>
      <c r="B120" s="9">
        <v>66028467</v>
      </c>
      <c r="C120" s="9">
        <v>13829662</v>
      </c>
      <c r="D120" s="66">
        <f t="shared" si="0"/>
        <v>20.944999374285032</v>
      </c>
    </row>
    <row r="121" spans="1:4" ht="15">
      <c r="A121" s="8" t="s">
        <v>18</v>
      </c>
      <c r="B121" s="9">
        <v>11032328</v>
      </c>
      <c r="C121" s="9">
        <v>2499595</v>
      </c>
      <c r="D121" s="66">
        <f t="shared" si="0"/>
        <v>22.657004033962732</v>
      </c>
    </row>
    <row r="122" spans="1:4" ht="15">
      <c r="A122" s="27" t="s">
        <v>28</v>
      </c>
      <c r="B122" s="38">
        <v>9466000</v>
      </c>
      <c r="C122" s="38">
        <v>2283483</v>
      </c>
      <c r="D122" s="67">
        <f t="shared" si="0"/>
        <v>24.122998098457636</v>
      </c>
    </row>
    <row r="123" spans="1:4" ht="15">
      <c r="A123" s="8" t="s">
        <v>7</v>
      </c>
      <c r="B123" s="9">
        <v>80621788</v>
      </c>
      <c r="C123" s="9">
        <v>20244131</v>
      </c>
      <c r="D123" s="66">
        <f t="shared" si="0"/>
        <v>25.110000041179937</v>
      </c>
    </row>
    <row r="124" spans="1:4" ht="15">
      <c r="A124" s="10" t="s">
        <v>47</v>
      </c>
      <c r="B124" s="11">
        <v>506739265</v>
      </c>
      <c r="C124" s="11">
        <v>129941919</v>
      </c>
      <c r="D124" s="68">
        <f t="shared" si="0"/>
        <v>25.64275712875733</v>
      </c>
    </row>
    <row r="125" spans="1:4" ht="15">
      <c r="A125" s="27" t="s">
        <v>22</v>
      </c>
      <c r="B125" s="38">
        <v>143499861</v>
      </c>
      <c r="C125" s="38">
        <v>37523779</v>
      </c>
      <c r="D125" s="67">
        <f t="shared" si="0"/>
        <v>26.149000241888736</v>
      </c>
    </row>
    <row r="126" spans="1:4" ht="15">
      <c r="A126" s="8" t="s">
        <v>31</v>
      </c>
      <c r="B126" s="9">
        <v>7265115</v>
      </c>
      <c r="C126" s="9">
        <v>1939786</v>
      </c>
      <c r="D126" s="66">
        <f t="shared" si="0"/>
        <v>26.700004060500078</v>
      </c>
    </row>
    <row r="127" spans="1:4" ht="15">
      <c r="A127" s="8" t="s">
        <v>17</v>
      </c>
      <c r="B127" s="9">
        <v>10521468</v>
      </c>
      <c r="C127" s="9">
        <v>2834483</v>
      </c>
      <c r="D127" s="66">
        <f t="shared" si="0"/>
        <v>26.939995445502475</v>
      </c>
    </row>
    <row r="128" spans="1:4" ht="15">
      <c r="A128" s="8" t="s">
        <v>23</v>
      </c>
      <c r="B128" s="9">
        <v>9897247</v>
      </c>
      <c r="C128" s="9">
        <v>2938889</v>
      </c>
      <c r="D128" s="66">
        <f t="shared" si="0"/>
        <v>29.694004807599526</v>
      </c>
    </row>
    <row r="129" spans="1:4" ht="15">
      <c r="A129" s="27" t="s">
        <v>33</v>
      </c>
      <c r="B129" s="38">
        <v>45489600</v>
      </c>
      <c r="C129" s="38">
        <v>13977134</v>
      </c>
      <c r="D129" s="67">
        <f t="shared" si="0"/>
        <v>30.725998909640882</v>
      </c>
    </row>
    <row r="130" spans="1:4" ht="15">
      <c r="A130" s="8" t="s">
        <v>12</v>
      </c>
      <c r="B130" s="9">
        <v>59831093</v>
      </c>
      <c r="C130" s="9">
        <v>18735508</v>
      </c>
      <c r="D130" s="66">
        <f t="shared" si="0"/>
        <v>31.313999227792817</v>
      </c>
    </row>
    <row r="131" spans="1:4" ht="15">
      <c r="A131" s="8" t="s">
        <v>20</v>
      </c>
      <c r="B131" s="9">
        <v>1324612</v>
      </c>
      <c r="C131" s="9">
        <v>427572</v>
      </c>
      <c r="D131" s="66">
        <f t="shared" si="0"/>
        <v>32.27903718220883</v>
      </c>
    </row>
    <row r="132" spans="1:4" ht="15">
      <c r="A132" s="8" t="s">
        <v>27</v>
      </c>
      <c r="B132" s="9">
        <v>2013385</v>
      </c>
      <c r="C132" s="9">
        <v>654833</v>
      </c>
      <c r="D132" s="66">
        <f t="shared" si="0"/>
        <v>32.5239832421519</v>
      </c>
    </row>
    <row r="133" spans="1:4" ht="15">
      <c r="A133" s="8" t="s">
        <v>14</v>
      </c>
      <c r="B133" s="9">
        <v>1141166</v>
      </c>
      <c r="C133" s="9">
        <v>375067</v>
      </c>
      <c r="D133" s="66">
        <f t="shared" si="0"/>
        <v>32.866997439461045</v>
      </c>
    </row>
    <row r="134" spans="1:4" ht="15">
      <c r="A134" s="8" t="s">
        <v>21</v>
      </c>
      <c r="B134" s="9">
        <v>2956121</v>
      </c>
      <c r="C134" s="9">
        <v>988704</v>
      </c>
      <c r="D134" s="66">
        <f t="shared" si="0"/>
        <v>33.4459922310352</v>
      </c>
    </row>
    <row r="135" spans="1:4" ht="15">
      <c r="A135" s="8" t="s">
        <v>3</v>
      </c>
      <c r="B135" s="9">
        <v>8473786</v>
      </c>
      <c r="C135" s="9">
        <v>2890917</v>
      </c>
      <c r="D135" s="66">
        <f t="shared" si="0"/>
        <v>34.11600198541714</v>
      </c>
    </row>
    <row r="136" spans="1:4" ht="15">
      <c r="A136" s="35" t="s">
        <v>46</v>
      </c>
      <c r="B136" s="36">
        <v>280853639</v>
      </c>
      <c r="C136" s="36">
        <v>100772221</v>
      </c>
      <c r="D136" s="69">
        <f t="shared" si="0"/>
        <v>35.88068908731498</v>
      </c>
    </row>
    <row r="137" spans="1:4" ht="15">
      <c r="A137" s="27" t="s">
        <v>34</v>
      </c>
      <c r="B137" s="38">
        <v>2976566</v>
      </c>
      <c r="C137" s="38">
        <v>1102074</v>
      </c>
      <c r="D137" s="67">
        <f t="shared" si="0"/>
        <v>37.02501473174121</v>
      </c>
    </row>
    <row r="138" spans="1:4" ht="15">
      <c r="A138" s="8" t="s">
        <v>4</v>
      </c>
      <c r="B138" s="9">
        <v>4595281</v>
      </c>
      <c r="C138" s="9">
        <v>1715556</v>
      </c>
      <c r="D138" s="66">
        <f t="shared" si="0"/>
        <v>37.33299443494315</v>
      </c>
    </row>
    <row r="139" spans="1:4" ht="15">
      <c r="A139" s="8" t="s">
        <v>19</v>
      </c>
      <c r="B139" s="9">
        <v>10459806</v>
      </c>
      <c r="C139" s="9">
        <v>3939372</v>
      </c>
      <c r="D139" s="66">
        <f t="shared" si="0"/>
        <v>37.661998702461595</v>
      </c>
    </row>
    <row r="140" spans="1:4" ht="15">
      <c r="A140" s="8" t="s">
        <v>24</v>
      </c>
      <c r="B140" s="9">
        <v>38530725</v>
      </c>
      <c r="C140" s="9">
        <v>15174555</v>
      </c>
      <c r="D140" s="66">
        <f t="shared" si="0"/>
        <v>39.38299889244233</v>
      </c>
    </row>
    <row r="141" spans="1:4" ht="15">
      <c r="A141" s="8" t="s">
        <v>26</v>
      </c>
      <c r="B141" s="9">
        <v>4252700</v>
      </c>
      <c r="C141" s="9">
        <v>1770867</v>
      </c>
      <c r="D141" s="66">
        <f t="shared" si="0"/>
        <v>41.641004538293316</v>
      </c>
    </row>
    <row r="142" spans="1:4" ht="15">
      <c r="A142" s="8" t="s">
        <v>29</v>
      </c>
      <c r="B142" s="9">
        <v>19963581</v>
      </c>
      <c r="C142" s="9">
        <v>9136333</v>
      </c>
      <c r="D142" s="66">
        <f t="shared" si="0"/>
        <v>45.765000778167</v>
      </c>
    </row>
    <row r="143" spans="1:4" ht="15">
      <c r="A143" s="27" t="s">
        <v>30</v>
      </c>
      <c r="B143" s="38">
        <v>9416598</v>
      </c>
      <c r="C143" s="38">
        <v>4322218</v>
      </c>
      <c r="D143" s="67">
        <f t="shared" si="0"/>
        <v>45.8999948813786</v>
      </c>
    </row>
    <row r="144" spans="1:4" ht="15">
      <c r="A144" s="8" t="s">
        <v>41</v>
      </c>
      <c r="B144" s="9">
        <v>5414095</v>
      </c>
      <c r="C144" s="9">
        <v>2493461</v>
      </c>
      <c r="D144" s="66">
        <f t="shared" si="0"/>
        <v>46.05499164680339</v>
      </c>
    </row>
    <row r="145" spans="1:4" ht="15">
      <c r="A145" s="27" t="s">
        <v>25</v>
      </c>
      <c r="B145" s="38">
        <v>17037508</v>
      </c>
      <c r="C145" s="38">
        <v>7946123</v>
      </c>
      <c r="D145" s="67">
        <f t="shared" si="0"/>
        <v>46.638997909788216</v>
      </c>
    </row>
    <row r="146" spans="1:4" ht="15">
      <c r="A146" s="8" t="s">
        <v>16</v>
      </c>
      <c r="B146" s="9">
        <v>2060484</v>
      </c>
      <c r="C146" s="9">
        <v>1035105</v>
      </c>
      <c r="D146" s="66">
        <f t="shared" si="0"/>
        <v>50.23601250968219</v>
      </c>
    </row>
    <row r="147" spans="1:4" ht="15">
      <c r="A147" s="27" t="s">
        <v>32</v>
      </c>
      <c r="B147" s="38">
        <v>5240072</v>
      </c>
      <c r="C147" s="38">
        <v>2654096</v>
      </c>
      <c r="D147" s="67">
        <f t="shared" si="0"/>
        <v>50.64999106882501</v>
      </c>
    </row>
    <row r="148" spans="1:4" ht="15">
      <c r="A148" s="27" t="s">
        <v>36</v>
      </c>
      <c r="B148" s="38">
        <v>3559000</v>
      </c>
      <c r="C148" s="38">
        <v>1961756</v>
      </c>
      <c r="D148" s="67">
        <f t="shared" si="0"/>
        <v>55.1209890418657</v>
      </c>
    </row>
    <row r="149" spans="1:4" ht="15">
      <c r="A149" s="27" t="s">
        <v>35</v>
      </c>
      <c r="B149" s="38">
        <v>30241100</v>
      </c>
      <c r="C149" s="38">
        <v>19288681</v>
      </c>
      <c r="D149" s="67">
        <f t="shared" si="0"/>
        <v>63.78300061836375</v>
      </c>
    </row>
    <row r="150" spans="1:4" ht="15">
      <c r="A150" s="27" t="s">
        <v>37</v>
      </c>
      <c r="B150" s="38">
        <v>5719500</v>
      </c>
      <c r="C150" s="38">
        <v>3690050</v>
      </c>
      <c r="D150" s="67">
        <f t="shared" si="0"/>
        <v>64.51700323454847</v>
      </c>
    </row>
    <row r="151" spans="1:4" ht="15">
      <c r="A151" s="27" t="s">
        <v>38</v>
      </c>
      <c r="B151" s="38">
        <v>8207834</v>
      </c>
      <c r="C151" s="38">
        <v>6022827</v>
      </c>
      <c r="D151" s="67">
        <f t="shared" si="0"/>
        <v>73.37900595942851</v>
      </c>
    </row>
  </sheetData>
  <mergeCells count="2">
    <mergeCell ref="P36:W36"/>
    <mergeCell ref="B49:I4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73"/>
  <sheetViews>
    <sheetView showGridLines="0" workbookViewId="0" topLeftCell="A1">
      <selection activeCell="B29" sqref="B29:G29"/>
    </sheetView>
  </sheetViews>
  <sheetFormatPr defaultColWidth="9.140625" defaultRowHeight="15"/>
  <cols>
    <col min="1" max="3" width="9.140625" style="3" customWidth="1"/>
    <col min="4" max="16384" width="9.140625" style="2" customWidth="1"/>
  </cols>
  <sheetData>
    <row r="2" ht="15">
      <c r="B2" s="57" t="s">
        <v>161</v>
      </c>
    </row>
    <row r="3" ht="12">
      <c r="B3" s="3" t="s">
        <v>111</v>
      </c>
    </row>
    <row r="4" ht="12">
      <c r="B4" s="2"/>
    </row>
    <row r="29" ht="15">
      <c r="B29" s="2" t="s">
        <v>116</v>
      </c>
    </row>
    <row r="30" ht="12">
      <c r="B30" s="104" t="s">
        <v>148</v>
      </c>
    </row>
    <row r="44" ht="15">
      <c r="C44" s="2"/>
    </row>
    <row r="45" spans="3:6" ht="15">
      <c r="C45" s="60"/>
      <c r="D45" s="60"/>
      <c r="E45" s="60"/>
      <c r="F45" s="60"/>
    </row>
    <row r="56" ht="12"/>
    <row r="60" spans="1:3" ht="12">
      <c r="A60" s="12" t="s">
        <v>0</v>
      </c>
      <c r="B60" s="12" t="s">
        <v>55</v>
      </c>
      <c r="C60" s="12" t="s">
        <v>56</v>
      </c>
    </row>
    <row r="61" spans="1:3" ht="12">
      <c r="A61" s="13" t="s">
        <v>47</v>
      </c>
      <c r="B61" s="14">
        <v>10.4</v>
      </c>
      <c r="C61" s="14">
        <v>9.9</v>
      </c>
    </row>
    <row r="62" spans="1:3" ht="12">
      <c r="A62" s="15" t="s">
        <v>36</v>
      </c>
      <c r="B62" s="16">
        <v>11.1</v>
      </c>
      <c r="C62" s="16">
        <v>11.1</v>
      </c>
    </row>
    <row r="63" spans="1:3" ht="12">
      <c r="A63" s="15" t="s">
        <v>33</v>
      </c>
      <c r="B63" s="16">
        <v>11.4</v>
      </c>
      <c r="C63" s="16">
        <v>14.5</v>
      </c>
    </row>
    <row r="64" spans="1:3" ht="12">
      <c r="A64" s="15" t="s">
        <v>28</v>
      </c>
      <c r="B64" s="16">
        <v>12.2</v>
      </c>
      <c r="C64" s="16">
        <v>13.4</v>
      </c>
    </row>
    <row r="65" spans="1:3" ht="12">
      <c r="A65" s="15" t="s">
        <v>22</v>
      </c>
      <c r="B65" s="16">
        <v>13.3</v>
      </c>
      <c r="C65" s="16">
        <v>13.3</v>
      </c>
    </row>
    <row r="66" spans="1:3" ht="12">
      <c r="A66" s="15" t="s">
        <v>34</v>
      </c>
      <c r="B66" s="16">
        <v>14</v>
      </c>
      <c r="C66" s="16">
        <v>9.1</v>
      </c>
    </row>
    <row r="67" spans="1:3" ht="12">
      <c r="A67" s="34" t="s">
        <v>46</v>
      </c>
      <c r="B67" s="56">
        <v>15.3</v>
      </c>
      <c r="C67" s="56">
        <v>11.6</v>
      </c>
    </row>
    <row r="68" spans="1:3" ht="12">
      <c r="A68" s="15" t="s">
        <v>30</v>
      </c>
      <c r="B68" s="16">
        <v>19</v>
      </c>
      <c r="C68" s="16">
        <v>6</v>
      </c>
    </row>
    <row r="69" spans="1:3" ht="12">
      <c r="A69" s="15" t="s">
        <v>35</v>
      </c>
      <c r="B69" s="16">
        <v>21.2</v>
      </c>
      <c r="C69" s="16">
        <v>4.9</v>
      </c>
    </row>
    <row r="70" spans="1:3" ht="12">
      <c r="A70" s="15" t="s">
        <v>117</v>
      </c>
      <c r="B70" s="16">
        <v>21.5</v>
      </c>
      <c r="C70" s="16">
        <v>8.7</v>
      </c>
    </row>
    <row r="71" spans="1:3" ht="12">
      <c r="A71" s="15" t="s">
        <v>25</v>
      </c>
      <c r="B71" s="16">
        <v>22.7</v>
      </c>
      <c r="C71" s="16">
        <v>8.5</v>
      </c>
    </row>
    <row r="72" spans="1:3" ht="12">
      <c r="A72" s="15" t="s">
        <v>37</v>
      </c>
      <c r="B72" s="16">
        <v>27.6</v>
      </c>
      <c r="C72" s="16">
        <v>6.5</v>
      </c>
    </row>
    <row r="73" spans="1:3" ht="12">
      <c r="A73" s="15" t="s">
        <v>38</v>
      </c>
      <c r="B73" s="16">
        <v>27.8</v>
      </c>
      <c r="C73" s="16">
        <v>4.3</v>
      </c>
    </row>
  </sheetData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showGridLines="0" workbookViewId="0" topLeftCell="A1">
      <selection activeCell="B37" sqref="B37:G37"/>
    </sheetView>
  </sheetViews>
  <sheetFormatPr defaultColWidth="9.140625" defaultRowHeight="15"/>
  <cols>
    <col min="1" max="2" width="9.140625" style="3" customWidth="1"/>
    <col min="3" max="4" width="9.140625" style="2" customWidth="1"/>
    <col min="5" max="16384" width="9.140625" style="2" customWidth="1"/>
  </cols>
  <sheetData>
    <row r="2" spans="2:11" ht="13.8">
      <c r="B2" s="57" t="s">
        <v>163</v>
      </c>
      <c r="E2" s="1"/>
      <c r="F2" s="1"/>
      <c r="G2" s="1"/>
      <c r="H2" s="1"/>
      <c r="I2" s="1"/>
      <c r="J2" s="1"/>
      <c r="K2" s="1"/>
    </row>
    <row r="3" ht="12">
      <c r="B3" s="4" t="s">
        <v>162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spans="3:11" ht="15">
      <c r="D35" s="172"/>
      <c r="E35" s="172"/>
      <c r="F35" s="172"/>
      <c r="G35" s="172"/>
      <c r="H35" s="172"/>
      <c r="I35" s="172"/>
      <c r="J35" s="172"/>
      <c r="K35" s="172"/>
    </row>
    <row r="36" ht="12"/>
    <row r="37" spans="2:3" ht="15">
      <c r="B37" s="2" t="s">
        <v>118</v>
      </c>
    </row>
    <row r="38" spans="2:3" ht="15">
      <c r="B38" s="104" t="s">
        <v>149</v>
      </c>
    </row>
    <row r="39" ht="12"/>
    <row r="40" ht="12"/>
    <row r="41" ht="12"/>
    <row r="45" spans="1:2" ht="15">
      <c r="A45" s="32"/>
      <c r="B45" s="16"/>
    </row>
    <row r="54" spans="3:6" ht="15">
      <c r="C54" s="60"/>
      <c r="D54" s="60"/>
      <c r="E54" s="60"/>
      <c r="F54" s="60"/>
    </row>
    <row r="60" spans="1:2" ht="12">
      <c r="A60" s="12" t="s">
        <v>0</v>
      </c>
      <c r="B60" s="12" t="s">
        <v>57</v>
      </c>
    </row>
    <row r="61" spans="1:2" ht="15">
      <c r="A61" s="41" t="s">
        <v>16</v>
      </c>
      <c r="B61" s="42">
        <v>1.6</v>
      </c>
    </row>
    <row r="62" spans="1:2" ht="15">
      <c r="A62" s="41" t="s">
        <v>9</v>
      </c>
      <c r="B62" s="42">
        <v>2.4</v>
      </c>
    </row>
    <row r="63" spans="1:2" ht="15">
      <c r="A63" s="41" t="s">
        <v>1</v>
      </c>
      <c r="B63" s="42">
        <v>2.5</v>
      </c>
    </row>
    <row r="64" spans="1:2" ht="15">
      <c r="A64" s="41" t="s">
        <v>17</v>
      </c>
      <c r="B64" s="42">
        <v>2.6</v>
      </c>
    </row>
    <row r="65" spans="1:2" ht="15">
      <c r="A65" s="41" t="s">
        <v>6</v>
      </c>
      <c r="B65" s="42">
        <v>2.6</v>
      </c>
    </row>
    <row r="66" spans="1:2" ht="15">
      <c r="A66" s="41" t="s">
        <v>18</v>
      </c>
      <c r="B66" s="42">
        <v>2.9</v>
      </c>
    </row>
    <row r="67" spans="1:2" ht="15">
      <c r="A67" s="41" t="s">
        <v>12</v>
      </c>
      <c r="B67" s="42">
        <v>2.9</v>
      </c>
    </row>
    <row r="68" spans="1:2" ht="15">
      <c r="A68" s="41" t="s">
        <v>13</v>
      </c>
      <c r="B68" s="42">
        <v>3.1</v>
      </c>
    </row>
    <row r="69" spans="1:2" ht="15">
      <c r="A69" s="41" t="s">
        <v>3</v>
      </c>
      <c r="B69" s="42">
        <v>3.2</v>
      </c>
    </row>
    <row r="70" spans="1:2" ht="15">
      <c r="A70" s="41" t="s">
        <v>7</v>
      </c>
      <c r="B70" s="42">
        <v>3.3</v>
      </c>
    </row>
    <row r="71" spans="1:2" ht="15">
      <c r="A71" s="40" t="s">
        <v>28</v>
      </c>
      <c r="B71" s="63">
        <v>3.4</v>
      </c>
    </row>
    <row r="72" spans="1:2" ht="15">
      <c r="A72" s="41" t="s">
        <v>5</v>
      </c>
      <c r="B72" s="42">
        <v>3.4</v>
      </c>
    </row>
    <row r="73" spans="1:2" ht="15">
      <c r="A73" s="41" t="s">
        <v>19</v>
      </c>
      <c r="B73" s="42">
        <v>3.4</v>
      </c>
    </row>
    <row r="74" spans="1:2" ht="15">
      <c r="A74" s="41" t="s">
        <v>4</v>
      </c>
      <c r="B74" s="42">
        <v>3.5</v>
      </c>
    </row>
    <row r="75" spans="1:2" ht="15">
      <c r="A75" s="41" t="s">
        <v>10</v>
      </c>
      <c r="B75" s="42">
        <v>3.5</v>
      </c>
    </row>
    <row r="76" spans="1:2" ht="15">
      <c r="A76" s="41" t="s">
        <v>14</v>
      </c>
      <c r="B76" s="42">
        <v>3.5</v>
      </c>
    </row>
    <row r="77" spans="1:2" ht="15">
      <c r="A77" s="41" t="s">
        <v>20</v>
      </c>
      <c r="B77" s="42">
        <v>3.6</v>
      </c>
    </row>
    <row r="78" spans="1:2" ht="15">
      <c r="A78" s="41" t="s">
        <v>26</v>
      </c>
      <c r="B78" s="42">
        <v>3.6</v>
      </c>
    </row>
    <row r="79" spans="1:2" ht="15">
      <c r="A79" s="43" t="s">
        <v>2</v>
      </c>
      <c r="B79" s="44">
        <v>3.7</v>
      </c>
    </row>
    <row r="80" spans="1:2" ht="12">
      <c r="A80" s="13" t="s">
        <v>47</v>
      </c>
      <c r="B80" s="17">
        <v>3.8</v>
      </c>
    </row>
    <row r="81" spans="1:2" ht="15">
      <c r="A81" s="32" t="s">
        <v>8</v>
      </c>
      <c r="B81" s="16">
        <v>3.8</v>
      </c>
    </row>
    <row r="82" spans="1:2" ht="15">
      <c r="A82" s="32" t="s">
        <v>21</v>
      </c>
      <c r="B82" s="16">
        <v>3.9</v>
      </c>
    </row>
    <row r="83" spans="1:2" ht="15">
      <c r="A83" s="32" t="s">
        <v>11</v>
      </c>
      <c r="B83" s="16">
        <v>4.1</v>
      </c>
    </row>
    <row r="84" spans="1:2" ht="15">
      <c r="A84" s="32" t="s">
        <v>24</v>
      </c>
      <c r="B84" s="16">
        <v>4.6</v>
      </c>
    </row>
    <row r="85" spans="1:2" ht="15">
      <c r="A85" s="32" t="s">
        <v>23</v>
      </c>
      <c r="B85" s="16">
        <v>4.9</v>
      </c>
    </row>
    <row r="86" spans="1:2" ht="15">
      <c r="A86" s="32" t="s">
        <v>15</v>
      </c>
      <c r="B86" s="16">
        <v>5.3</v>
      </c>
    </row>
    <row r="87" spans="1:2" ht="15">
      <c r="A87" s="32" t="s">
        <v>41</v>
      </c>
      <c r="B87" s="16">
        <v>5.8</v>
      </c>
    </row>
    <row r="88" spans="1:2" ht="15">
      <c r="A88" s="32" t="s">
        <v>27</v>
      </c>
      <c r="B88" s="16">
        <v>6.3</v>
      </c>
    </row>
    <row r="89" spans="1:2" ht="15">
      <c r="A89" s="32" t="s">
        <v>31</v>
      </c>
      <c r="B89" s="16">
        <v>7.8</v>
      </c>
    </row>
    <row r="90" spans="1:2" ht="12">
      <c r="A90" s="39" t="s">
        <v>33</v>
      </c>
      <c r="B90" s="62">
        <v>8.4</v>
      </c>
    </row>
    <row r="91" spans="1:2" ht="12">
      <c r="A91" s="39" t="s">
        <v>22</v>
      </c>
      <c r="B91" s="62">
        <v>8.6</v>
      </c>
    </row>
    <row r="92" spans="1:2" ht="15">
      <c r="A92" s="32" t="s">
        <v>29</v>
      </c>
      <c r="B92" s="16">
        <v>9</v>
      </c>
    </row>
    <row r="93" spans="1:2" ht="12">
      <c r="A93" s="39" t="s">
        <v>36</v>
      </c>
      <c r="B93" s="62">
        <v>9.8</v>
      </c>
    </row>
    <row r="94" spans="1:2" ht="12">
      <c r="A94" s="39" t="s">
        <v>34</v>
      </c>
      <c r="B94" s="62">
        <v>10.8</v>
      </c>
    </row>
    <row r="95" spans="1:2" ht="12">
      <c r="A95" s="39" t="s">
        <v>30</v>
      </c>
      <c r="B95" s="62">
        <v>10.8</v>
      </c>
    </row>
    <row r="96" spans="1:2" ht="12">
      <c r="A96" s="39" t="s">
        <v>25</v>
      </c>
      <c r="B96" s="62">
        <v>13.5</v>
      </c>
    </row>
    <row r="97" spans="1:2" ht="12">
      <c r="A97" s="39" t="s">
        <v>37</v>
      </c>
      <c r="B97" s="62">
        <v>20</v>
      </c>
    </row>
    <row r="98" spans="1:2" ht="12">
      <c r="A98" s="39" t="s">
        <v>35</v>
      </c>
      <c r="B98" s="62">
        <v>34</v>
      </c>
    </row>
    <row r="99" spans="1:2" ht="12">
      <c r="A99" s="39" t="s">
        <v>38</v>
      </c>
      <c r="B99" s="62">
        <v>45</v>
      </c>
    </row>
    <row r="100" spans="1:2" ht="12">
      <c r="A100" s="39" t="s">
        <v>32</v>
      </c>
      <c r="B100" s="62">
        <v>49</v>
      </c>
    </row>
  </sheetData>
  <mergeCells count="1">
    <mergeCell ref="D35:K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54"/>
  <sheetViews>
    <sheetView showGridLines="0" tabSelected="1" workbookViewId="0" topLeftCell="A33">
      <selection activeCell="Q61" sqref="Q61"/>
    </sheetView>
  </sheetViews>
  <sheetFormatPr defaultColWidth="9.140625" defaultRowHeight="15"/>
  <sheetData>
    <row r="5" ht="15">
      <c r="I5" s="57" t="s">
        <v>172</v>
      </c>
    </row>
    <row r="6" spans="1:9" ht="15">
      <c r="A6" s="2" t="s">
        <v>58</v>
      </c>
      <c r="B6" s="2" t="s">
        <v>59</v>
      </c>
      <c r="I6" s="3" t="s">
        <v>113</v>
      </c>
    </row>
    <row r="7" spans="1:2" ht="15">
      <c r="A7" s="2" t="s">
        <v>32</v>
      </c>
      <c r="B7" s="2">
        <v>63</v>
      </c>
    </row>
    <row r="8" spans="1:2" ht="15">
      <c r="A8" s="2" t="s">
        <v>25</v>
      </c>
      <c r="B8" s="2">
        <v>69.6</v>
      </c>
    </row>
    <row r="9" spans="1:2" ht="15">
      <c r="A9" s="2" t="s">
        <v>37</v>
      </c>
      <c r="B9" s="2">
        <v>70</v>
      </c>
    </row>
    <row r="10" spans="1:2" ht="15">
      <c r="A10" s="2" t="s">
        <v>22</v>
      </c>
      <c r="B10" s="2">
        <v>70.2</v>
      </c>
    </row>
    <row r="11" spans="1:2" ht="15">
      <c r="A11" s="2" t="s">
        <v>36</v>
      </c>
      <c r="B11" s="2">
        <v>71.1</v>
      </c>
    </row>
    <row r="12" spans="1:2" ht="15">
      <c r="A12" s="2" t="s">
        <v>33</v>
      </c>
      <c r="B12" s="2">
        <v>71.2</v>
      </c>
    </row>
    <row r="13" spans="1:2" ht="15">
      <c r="A13" s="2" t="s">
        <v>28</v>
      </c>
      <c r="B13" s="2">
        <v>72.2</v>
      </c>
    </row>
    <row r="14" spans="1:2" ht="15">
      <c r="A14" s="2" t="s">
        <v>38</v>
      </c>
      <c r="B14" s="2">
        <v>72.8</v>
      </c>
    </row>
    <row r="15" spans="1:2" ht="15">
      <c r="A15" s="2" t="s">
        <v>35</v>
      </c>
      <c r="B15" s="2">
        <v>73.1</v>
      </c>
    </row>
    <row r="16" spans="1:2" ht="15">
      <c r="A16" s="2" t="s">
        <v>30</v>
      </c>
      <c r="B16" s="2">
        <v>73.9</v>
      </c>
    </row>
    <row r="17" spans="1:2" ht="15">
      <c r="A17" s="2" t="s">
        <v>27</v>
      </c>
      <c r="B17" s="2">
        <v>74.1</v>
      </c>
    </row>
    <row r="18" spans="1:2" ht="15">
      <c r="A18" s="2" t="s">
        <v>21</v>
      </c>
      <c r="B18" s="2">
        <v>74.1</v>
      </c>
    </row>
    <row r="19" spans="1:2" ht="15">
      <c r="A19" s="2" t="s">
        <v>34</v>
      </c>
      <c r="B19" s="2">
        <v>74.3</v>
      </c>
    </row>
    <row r="20" spans="1:2" ht="15">
      <c r="A20" s="2" t="s">
        <v>31</v>
      </c>
      <c r="B20" s="2">
        <v>74.4</v>
      </c>
    </row>
    <row r="21" spans="1:2" ht="15">
      <c r="A21" s="2" t="s">
        <v>29</v>
      </c>
      <c r="B21" s="2">
        <v>74.5</v>
      </c>
    </row>
    <row r="22" spans="1:2" ht="15">
      <c r="A22" s="2" t="s">
        <v>23</v>
      </c>
      <c r="B22" s="2">
        <v>75.3</v>
      </c>
    </row>
    <row r="23" spans="1:2" ht="15">
      <c r="A23" s="2" t="s">
        <v>41</v>
      </c>
      <c r="B23" s="2">
        <v>76.3</v>
      </c>
    </row>
    <row r="24" spans="1:2" ht="15">
      <c r="A24" s="2" t="s">
        <v>20</v>
      </c>
      <c r="B24" s="2">
        <v>76.7</v>
      </c>
    </row>
    <row r="25" spans="1:2" ht="15">
      <c r="A25" s="2" t="s">
        <v>24</v>
      </c>
      <c r="B25" s="2">
        <v>76.9</v>
      </c>
    </row>
    <row r="26" spans="1:2" ht="15">
      <c r="A26" s="2" t="s">
        <v>26</v>
      </c>
      <c r="B26" s="2">
        <v>77.3</v>
      </c>
    </row>
    <row r="27" spans="1:2" ht="15">
      <c r="A27" s="2" t="s">
        <v>17</v>
      </c>
      <c r="B27" s="2">
        <v>78.1</v>
      </c>
    </row>
    <row r="28" spans="1:2" ht="15">
      <c r="A28" s="2" t="s">
        <v>5</v>
      </c>
      <c r="B28" s="2">
        <v>80.2</v>
      </c>
    </row>
    <row r="29" spans="1:2" ht="15">
      <c r="A29" s="2" t="s">
        <v>47</v>
      </c>
      <c r="B29" s="2">
        <v>80.3</v>
      </c>
    </row>
    <row r="30" spans="1:2" ht="15">
      <c r="A30" s="2" t="s">
        <v>16</v>
      </c>
      <c r="B30" s="2">
        <v>80.3</v>
      </c>
    </row>
    <row r="31" spans="1:2" ht="15">
      <c r="A31" s="2" t="s">
        <v>8</v>
      </c>
      <c r="B31" s="2">
        <v>80.5</v>
      </c>
    </row>
    <row r="32" spans="1:2" ht="15">
      <c r="A32" s="2" t="s">
        <v>19</v>
      </c>
      <c r="B32" s="2">
        <v>80.6</v>
      </c>
    </row>
    <row r="33" spans="1:2" ht="15">
      <c r="A33" s="2" t="s">
        <v>18</v>
      </c>
      <c r="B33" s="2">
        <v>80.7</v>
      </c>
    </row>
    <row r="34" spans="1:2" ht="15">
      <c r="A34" s="2" t="s">
        <v>9</v>
      </c>
      <c r="B34" s="2">
        <v>80.7</v>
      </c>
    </row>
    <row r="35" spans="1:2" ht="15">
      <c r="A35" s="2" t="s">
        <v>4</v>
      </c>
      <c r="B35" s="2">
        <v>80.9</v>
      </c>
    </row>
    <row r="36" spans="1:2" ht="15">
      <c r="A36" s="2" t="s">
        <v>15</v>
      </c>
      <c r="B36" s="2">
        <v>80.9</v>
      </c>
    </row>
    <row r="37" spans="1:2" ht="15">
      <c r="A37" s="2" t="s">
        <v>7</v>
      </c>
      <c r="B37" s="2">
        <v>81</v>
      </c>
    </row>
    <row r="38" spans="1:2" ht="15">
      <c r="A38" s="2" t="s">
        <v>11</v>
      </c>
      <c r="B38" s="2">
        <v>81</v>
      </c>
    </row>
    <row r="39" spans="1:2" ht="15">
      <c r="A39" s="2" t="s">
        <v>14</v>
      </c>
      <c r="B39" s="2">
        <v>81.1</v>
      </c>
    </row>
    <row r="40" spans="1:2" ht="15">
      <c r="A40" s="2" t="s">
        <v>3</v>
      </c>
      <c r="B40" s="2">
        <v>81.1</v>
      </c>
    </row>
    <row r="41" spans="1:2" ht="15">
      <c r="A41" s="2" t="s">
        <v>2</v>
      </c>
      <c r="B41" s="2">
        <v>81.2</v>
      </c>
    </row>
    <row r="42" spans="1:2" ht="15">
      <c r="A42" s="2" t="s">
        <v>1</v>
      </c>
      <c r="B42" s="2">
        <v>81.5</v>
      </c>
    </row>
    <row r="43" spans="1:2" ht="15">
      <c r="A43" s="2" t="s">
        <v>6</v>
      </c>
      <c r="B43" s="2">
        <v>81.8</v>
      </c>
    </row>
    <row r="44" spans="1:2" ht="15">
      <c r="A44" s="2" t="s">
        <v>10</v>
      </c>
      <c r="B44" s="2">
        <v>82.1</v>
      </c>
    </row>
    <row r="45" spans="1:2" ht="15">
      <c r="A45" s="2" t="s">
        <v>12</v>
      </c>
      <c r="B45" s="2">
        <v>82.4</v>
      </c>
    </row>
    <row r="46" spans="1:2" ht="15">
      <c r="A46" s="2" t="s">
        <v>13</v>
      </c>
      <c r="B46" s="2">
        <v>82.5</v>
      </c>
    </row>
    <row r="53" spans="8:15" ht="15">
      <c r="H53" s="166" t="s">
        <v>119</v>
      </c>
      <c r="I53" s="166"/>
      <c r="J53" s="166"/>
      <c r="K53" s="166"/>
      <c r="L53" s="166"/>
      <c r="M53" s="166"/>
      <c r="N53" s="166"/>
      <c r="O53" s="166"/>
    </row>
    <row r="54" spans="8:19" ht="25.8" customHeight="1">
      <c r="H54" s="184" t="s">
        <v>173</v>
      </c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</row>
  </sheetData>
  <mergeCells count="1">
    <mergeCell ref="H54:S5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92"/>
  <sheetViews>
    <sheetView showGridLines="0" workbookViewId="0" topLeftCell="A10">
      <selection activeCell="P23" sqref="P23"/>
    </sheetView>
  </sheetViews>
  <sheetFormatPr defaultColWidth="9.140625" defaultRowHeight="15"/>
  <cols>
    <col min="1" max="14" width="9.140625" style="70" customWidth="1"/>
    <col min="15" max="16384" width="9.140625" style="70" customWidth="1"/>
  </cols>
  <sheetData>
    <row r="2" ht="15">
      <c r="B2" s="57" t="s">
        <v>164</v>
      </c>
    </row>
    <row r="3" ht="12">
      <c r="B3" s="70" t="s">
        <v>143</v>
      </c>
    </row>
    <row r="29" ht="15">
      <c r="B29" s="70" t="s">
        <v>120</v>
      </c>
    </row>
    <row r="30" spans="2:6" ht="12">
      <c r="B30" s="65" t="s">
        <v>150</v>
      </c>
      <c r="C30" s="65"/>
      <c r="D30" s="65"/>
      <c r="E30" s="65"/>
      <c r="F30" s="65"/>
    </row>
    <row r="59" ht="12"/>
    <row r="60" spans="1:14" ht="12">
      <c r="A60" s="105" t="s">
        <v>60</v>
      </c>
      <c r="B60" s="173" t="s">
        <v>61</v>
      </c>
      <c r="C60" s="176" t="s">
        <v>62</v>
      </c>
      <c r="D60" s="177"/>
      <c r="E60" s="178"/>
      <c r="F60" s="176" t="s">
        <v>80</v>
      </c>
      <c r="G60" s="177"/>
      <c r="H60" s="178"/>
      <c r="I60" s="176" t="s">
        <v>63</v>
      </c>
      <c r="J60" s="177"/>
      <c r="K60" s="178"/>
      <c r="L60" s="176" t="s">
        <v>79</v>
      </c>
      <c r="M60" s="177"/>
      <c r="N60" s="178"/>
    </row>
    <row r="61" spans="1:14" ht="15">
      <c r="A61" s="106" t="s">
        <v>65</v>
      </c>
      <c r="B61" s="174"/>
      <c r="C61" s="107" t="s">
        <v>66</v>
      </c>
      <c r="D61" s="107" t="s">
        <v>67</v>
      </c>
      <c r="E61" s="107" t="s">
        <v>68</v>
      </c>
      <c r="F61" s="107" t="s">
        <v>66</v>
      </c>
      <c r="G61" s="107" t="s">
        <v>67</v>
      </c>
      <c r="H61" s="107" t="s">
        <v>68</v>
      </c>
      <c r="I61" s="107" t="s">
        <v>66</v>
      </c>
      <c r="J61" s="107" t="s">
        <v>67</v>
      </c>
      <c r="K61" s="107" t="s">
        <v>68</v>
      </c>
      <c r="L61" s="107" t="s">
        <v>66</v>
      </c>
      <c r="M61" s="107" t="s">
        <v>67</v>
      </c>
      <c r="N61" s="107" t="s">
        <v>68</v>
      </c>
    </row>
    <row r="62" spans="1:14" ht="15">
      <c r="A62" s="108" t="s">
        <v>69</v>
      </c>
      <c r="B62" s="175"/>
      <c r="C62" s="109">
        <v>1</v>
      </c>
      <c r="D62" s="109">
        <v>2</v>
      </c>
      <c r="E62" s="109">
        <v>3</v>
      </c>
      <c r="F62" s="109">
        <v>4</v>
      </c>
      <c r="G62" s="109">
        <v>5</v>
      </c>
      <c r="H62" s="109">
        <v>6</v>
      </c>
      <c r="I62" s="109">
        <v>7</v>
      </c>
      <c r="J62" s="109">
        <v>8</v>
      </c>
      <c r="K62" s="109">
        <v>9</v>
      </c>
      <c r="L62" s="109">
        <v>10</v>
      </c>
      <c r="M62" s="109">
        <v>11</v>
      </c>
      <c r="N62" s="109">
        <v>12</v>
      </c>
    </row>
    <row r="63" spans="1:14" ht="12">
      <c r="A63" s="110" t="s">
        <v>28</v>
      </c>
      <c r="B63" s="70">
        <v>2009</v>
      </c>
      <c r="C63" s="111">
        <v>6684.077</v>
      </c>
      <c r="D63" s="111">
        <v>2972.085</v>
      </c>
      <c r="E63" s="111">
        <v>3711.992</v>
      </c>
      <c r="F63" s="112">
        <v>0.1753033</v>
      </c>
      <c r="G63" s="112">
        <v>0.14709019999999998</v>
      </c>
      <c r="H63" s="112">
        <v>0.1978824</v>
      </c>
      <c r="I63" s="112">
        <v>0.3226427</v>
      </c>
      <c r="J63" s="112">
        <v>0.3850289</v>
      </c>
      <c r="K63" s="112">
        <v>0.272715</v>
      </c>
      <c r="L63" s="112">
        <v>0.502054</v>
      </c>
      <c r="M63" s="112">
        <v>0.4678809</v>
      </c>
      <c r="N63" s="112">
        <v>0.5294027</v>
      </c>
    </row>
    <row r="64" spans="1:14" ht="12">
      <c r="A64" s="110" t="s">
        <v>36</v>
      </c>
      <c r="B64" s="70">
        <v>2012</v>
      </c>
      <c r="C64" s="111">
        <v>2354.688</v>
      </c>
      <c r="D64" s="111">
        <v>1079.597</v>
      </c>
      <c r="E64" s="111">
        <v>1275.091</v>
      </c>
      <c r="F64" s="112">
        <v>0.2545354</v>
      </c>
      <c r="G64" s="112">
        <v>0.22673309999999997</v>
      </c>
      <c r="H64" s="112">
        <v>0.2786511</v>
      </c>
      <c r="I64" s="112">
        <v>0.5568464</v>
      </c>
      <c r="J64" s="112">
        <v>0.5983688</v>
      </c>
      <c r="K64" s="112">
        <v>0.5208301</v>
      </c>
      <c r="L64" s="112">
        <v>0.18861809999999998</v>
      </c>
      <c r="M64" s="112">
        <v>0.17489809999999997</v>
      </c>
      <c r="N64" s="112">
        <v>0.2005188</v>
      </c>
    </row>
    <row r="65" spans="1:14" ht="12">
      <c r="A65" s="110" t="s">
        <v>22</v>
      </c>
      <c r="B65" s="70">
        <v>2010</v>
      </c>
      <c r="C65" s="111">
        <v>100883.136</v>
      </c>
      <c r="D65" s="111">
        <v>44562.393</v>
      </c>
      <c r="E65" s="111">
        <v>56320.743</v>
      </c>
      <c r="F65" s="112">
        <v>0.1797057</v>
      </c>
      <c r="G65" s="112">
        <v>0.1673325</v>
      </c>
      <c r="H65" s="112">
        <v>0.1895145</v>
      </c>
      <c r="I65" s="112">
        <v>0.21928530000000002</v>
      </c>
      <c r="J65" s="112">
        <v>0.2537415</v>
      </c>
      <c r="K65" s="112">
        <v>0.19196999999999997</v>
      </c>
      <c r="L65" s="112">
        <v>0.601009</v>
      </c>
      <c r="M65" s="112">
        <v>0.578926</v>
      </c>
      <c r="N65" s="112">
        <v>0.6185154</v>
      </c>
    </row>
    <row r="66" spans="1:14" ht="12">
      <c r="A66" s="110" t="s">
        <v>33</v>
      </c>
      <c r="B66" s="70">
        <v>2001</v>
      </c>
      <c r="C66" s="111">
        <v>32972.224</v>
      </c>
      <c r="D66" s="111">
        <v>14565.605</v>
      </c>
      <c r="E66" s="111">
        <v>18406.619</v>
      </c>
      <c r="F66" s="112">
        <v>0.25985030000000003</v>
      </c>
      <c r="G66" s="112">
        <v>0.2197138</v>
      </c>
      <c r="H66" s="112">
        <v>0.2916207</v>
      </c>
      <c r="I66" s="112">
        <v>0.3602941</v>
      </c>
      <c r="J66" s="112">
        <v>0.42249020000000004</v>
      </c>
      <c r="K66" s="112">
        <v>0.3110623</v>
      </c>
      <c r="L66" s="112">
        <v>0.3798556</v>
      </c>
      <c r="M66" s="112">
        <v>0.3577961</v>
      </c>
      <c r="N66" s="112">
        <v>0.39731700000000003</v>
      </c>
    </row>
    <row r="67" spans="1:14" ht="12">
      <c r="A67" s="110" t="s">
        <v>70</v>
      </c>
      <c r="B67" s="70">
        <v>2001</v>
      </c>
      <c r="C67" s="111">
        <v>1745.849</v>
      </c>
      <c r="D67" s="111">
        <v>778.376</v>
      </c>
      <c r="E67" s="111">
        <v>967.473</v>
      </c>
      <c r="F67" s="112">
        <v>0.1841691</v>
      </c>
      <c r="G67" s="112">
        <v>0.1780959</v>
      </c>
      <c r="H67" s="112">
        <v>0.18929949999999998</v>
      </c>
      <c r="I67" s="112">
        <v>0.6122653</v>
      </c>
      <c r="J67" s="112">
        <v>0.6081719999999999</v>
      </c>
      <c r="K67" s="112">
        <v>0.615723</v>
      </c>
      <c r="L67" s="112">
        <v>0.20356549999999998</v>
      </c>
      <c r="M67" s="112">
        <v>0.2137322</v>
      </c>
      <c r="N67" s="112">
        <v>0.1949775</v>
      </c>
    </row>
    <row r="68" spans="1:14" ht="12">
      <c r="A68" s="110" t="s">
        <v>71</v>
      </c>
      <c r="B68" s="70">
        <v>2009</v>
      </c>
      <c r="C68" s="111">
        <v>5022.72</v>
      </c>
      <c r="D68" s="111">
        <v>2398.008</v>
      </c>
      <c r="E68" s="111">
        <v>2624.712</v>
      </c>
      <c r="F68" s="112">
        <v>0.1138951</v>
      </c>
      <c r="G68" s="112">
        <v>0.0783357</v>
      </c>
      <c r="H68" s="112">
        <v>0.1464211</v>
      </c>
      <c r="I68" s="112">
        <v>0.6355276999999999</v>
      </c>
      <c r="J68" s="112">
        <v>0.6480353000000001</v>
      </c>
      <c r="K68" s="112">
        <v>0.6240870000000001</v>
      </c>
      <c r="L68" s="112">
        <v>0.2505772</v>
      </c>
      <c r="M68" s="112">
        <v>0.2736289</v>
      </c>
      <c r="N68" s="112">
        <v>0.2294918</v>
      </c>
    </row>
    <row r="69" spans="1:14" ht="12">
      <c r="A69" s="110" t="s">
        <v>72</v>
      </c>
      <c r="B69" s="70">
        <v>2007</v>
      </c>
      <c r="C69" s="111">
        <v>8630.852</v>
      </c>
      <c r="D69" s="111">
        <v>3970.145</v>
      </c>
      <c r="E69" s="111">
        <v>4660.707</v>
      </c>
      <c r="F69" s="112">
        <v>0.0369177</v>
      </c>
      <c r="G69" s="112">
        <v>0.038150199999999995</v>
      </c>
      <c r="H69" s="112">
        <v>0.0356535</v>
      </c>
      <c r="I69" s="112">
        <v>0.7082431</v>
      </c>
      <c r="J69" s="112">
        <v>0.7303732000000001</v>
      </c>
      <c r="K69" s="112">
        <v>0.6855458999999999</v>
      </c>
      <c r="L69" s="112">
        <v>0.2548392</v>
      </c>
      <c r="M69" s="112">
        <v>0.23147659999999998</v>
      </c>
      <c r="N69" s="112">
        <v>0.2788004</v>
      </c>
    </row>
    <row r="70" spans="1:14" ht="12">
      <c r="A70" s="110" t="s">
        <v>73</v>
      </c>
      <c r="B70" s="70">
        <v>2009</v>
      </c>
      <c r="C70" s="111">
        <v>2484.543</v>
      </c>
      <c r="D70" s="111">
        <v>1190.616</v>
      </c>
      <c r="E70" s="111">
        <v>1293.927</v>
      </c>
      <c r="F70" s="112">
        <v>0.1180298</v>
      </c>
      <c r="G70" s="112">
        <v>0.1059422</v>
      </c>
      <c r="H70" s="112">
        <v>0.1291329</v>
      </c>
      <c r="I70" s="112">
        <v>0.7031196</v>
      </c>
      <c r="J70" s="112">
        <v>0.7251124</v>
      </c>
      <c r="K70" s="112">
        <v>0.6829182</v>
      </c>
      <c r="L70" s="112">
        <v>0.1788506</v>
      </c>
      <c r="M70" s="112">
        <v>0.1689454</v>
      </c>
      <c r="N70" s="112">
        <v>0.18794889999999997</v>
      </c>
    </row>
    <row r="71" spans="1:14" ht="12">
      <c r="A71" s="110" t="s">
        <v>74</v>
      </c>
      <c r="B71" s="70">
        <v>2000</v>
      </c>
      <c r="C71" s="111">
        <v>2306.766</v>
      </c>
      <c r="D71" s="111">
        <v>1136.602</v>
      </c>
      <c r="E71" s="111">
        <v>1170.164</v>
      </c>
      <c r="F71" s="112">
        <v>0.2103612</v>
      </c>
      <c r="G71" s="112">
        <v>0.1555323</v>
      </c>
      <c r="H71" s="112">
        <v>0.2636013</v>
      </c>
      <c r="I71" s="112">
        <v>0.6831623</v>
      </c>
      <c r="J71" s="112">
        <v>0.6926346</v>
      </c>
      <c r="K71" s="112">
        <v>0.6739645000000001</v>
      </c>
      <c r="L71" s="112">
        <v>0.1064691</v>
      </c>
      <c r="M71" s="112">
        <v>0.1518261</v>
      </c>
      <c r="N71" s="112">
        <v>0.0624264</v>
      </c>
    </row>
    <row r="72" spans="1:14" ht="15">
      <c r="A72" s="113" t="s">
        <v>75</v>
      </c>
      <c r="B72" s="58" t="s">
        <v>77</v>
      </c>
      <c r="C72" s="111"/>
      <c r="D72" s="111"/>
      <c r="E72" s="111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4" ht="15">
      <c r="A73" s="113" t="s">
        <v>76</v>
      </c>
      <c r="B73" s="58" t="s">
        <v>77</v>
      </c>
      <c r="C73" s="111"/>
      <c r="D73" s="111"/>
      <c r="E73" s="111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1:14" ht="12">
      <c r="A74" s="114" t="s">
        <v>46</v>
      </c>
      <c r="B74" s="114" t="s">
        <v>78</v>
      </c>
      <c r="C74" s="115" t="s">
        <v>39</v>
      </c>
      <c r="D74" s="115" t="s">
        <v>39</v>
      </c>
      <c r="E74" s="115" t="s">
        <v>39</v>
      </c>
      <c r="F74" s="116">
        <v>0.19250286202658182</v>
      </c>
      <c r="G74" s="116">
        <v>0.16556452032410549</v>
      </c>
      <c r="H74" s="116">
        <v>0.2145973159538083</v>
      </c>
      <c r="I74" s="116">
        <v>0.39987568143900176</v>
      </c>
      <c r="J74" s="116">
        <v>0.4533454619581252</v>
      </c>
      <c r="K74" s="116">
        <v>0.3561129298069065</v>
      </c>
      <c r="L74" s="116">
        <v>0.40762142952751484</v>
      </c>
      <c r="M74" s="116">
        <v>0.38109002526500757</v>
      </c>
      <c r="N74" s="116">
        <v>0.4292898147687622</v>
      </c>
    </row>
    <row r="75" spans="1:5" ht="12">
      <c r="A75" s="110"/>
      <c r="C75" s="111"/>
      <c r="D75" s="111"/>
      <c r="E75" s="111"/>
    </row>
    <row r="76" spans="1:14" ht="12">
      <c r="A76" s="117" t="s">
        <v>47</v>
      </c>
      <c r="B76" s="118" t="s">
        <v>78</v>
      </c>
      <c r="C76" s="119" t="s">
        <v>39</v>
      </c>
      <c r="D76" s="119" t="s">
        <v>39</v>
      </c>
      <c r="E76" s="119" t="s">
        <v>39</v>
      </c>
      <c r="F76" s="120">
        <v>0.3153238175242193</v>
      </c>
      <c r="G76" s="120">
        <v>0.28573620345662065</v>
      </c>
      <c r="H76" s="120">
        <v>0.34273261857853166</v>
      </c>
      <c r="I76" s="120">
        <v>0.446821051205571</v>
      </c>
      <c r="J76" s="120">
        <v>0.4707549316117757</v>
      </c>
      <c r="K76" s="120">
        <v>0.42461963758131316</v>
      </c>
      <c r="L76" s="120">
        <v>0.23780974255475473</v>
      </c>
      <c r="M76" s="120">
        <v>0.24345477964289616</v>
      </c>
      <c r="N76" s="120">
        <v>0.2326029409948571</v>
      </c>
    </row>
    <row r="79" spans="10:15" ht="12">
      <c r="J79" s="170" t="s">
        <v>83</v>
      </c>
      <c r="K79" s="170"/>
      <c r="L79" s="170"/>
      <c r="M79" s="170"/>
      <c r="N79" s="170"/>
      <c r="O79" s="170"/>
    </row>
    <row r="81" spans="10:15" ht="12">
      <c r="J81" s="121" t="s">
        <v>0</v>
      </c>
      <c r="K81" s="121"/>
      <c r="L81" s="121" t="s">
        <v>151</v>
      </c>
      <c r="M81" s="121" t="s">
        <v>131</v>
      </c>
      <c r="N81" s="121" t="s">
        <v>132</v>
      </c>
      <c r="O81" s="121" t="s">
        <v>81</v>
      </c>
    </row>
    <row r="82" spans="10:15" ht="12">
      <c r="J82" s="110" t="s">
        <v>74</v>
      </c>
      <c r="K82" s="70">
        <v>2000</v>
      </c>
      <c r="L82" s="150">
        <v>21.03612</v>
      </c>
      <c r="M82" s="150">
        <v>68.31623</v>
      </c>
      <c r="N82" s="150">
        <v>10.64691</v>
      </c>
      <c r="O82" s="70" t="str">
        <f aca="true" t="shared" si="0" ref="O82:O92">CONCATENATE(J82," (",K82,")")</f>
        <v>Tajikistan  (2000)</v>
      </c>
    </row>
    <row r="83" spans="10:15" ht="12">
      <c r="J83" s="110" t="s">
        <v>73</v>
      </c>
      <c r="K83" s="70">
        <v>2009</v>
      </c>
      <c r="L83" s="150">
        <v>11.80298</v>
      </c>
      <c r="M83" s="150">
        <v>70.31196</v>
      </c>
      <c r="N83" s="150">
        <v>17.88506</v>
      </c>
      <c r="O83" s="70" t="str">
        <f t="shared" si="0"/>
        <v>Kyrgyzstan  (2009)</v>
      </c>
    </row>
    <row r="84" spans="10:15" ht="12">
      <c r="J84" s="110" t="s">
        <v>36</v>
      </c>
      <c r="K84" s="70">
        <v>2012</v>
      </c>
      <c r="L84" s="150">
        <v>25.453540000000004</v>
      </c>
      <c r="M84" s="150">
        <v>55.684639999999995</v>
      </c>
      <c r="N84" s="150">
        <v>18.86181</v>
      </c>
      <c r="O84" s="70" t="str">
        <f t="shared" si="0"/>
        <v>Moldova (2012)</v>
      </c>
    </row>
    <row r="85" spans="10:15" ht="12">
      <c r="J85" s="110" t="s">
        <v>70</v>
      </c>
      <c r="K85" s="70">
        <v>2001</v>
      </c>
      <c r="L85" s="150">
        <v>18.41691</v>
      </c>
      <c r="M85" s="150">
        <v>61.226530000000004</v>
      </c>
      <c r="N85" s="150">
        <v>20.35655</v>
      </c>
      <c r="O85" s="70" t="str">
        <f t="shared" si="0"/>
        <v>Armenia  (2001)</v>
      </c>
    </row>
    <row r="86" spans="10:15" ht="12">
      <c r="J86" s="118" t="s">
        <v>47</v>
      </c>
      <c r="K86" s="123">
        <v>1</v>
      </c>
      <c r="L86" s="151">
        <v>31.53238175242193</v>
      </c>
      <c r="M86" s="151">
        <v>44.6821051205571</v>
      </c>
      <c r="N86" s="151">
        <v>23.780974255475474</v>
      </c>
      <c r="O86" s="123" t="s">
        <v>121</v>
      </c>
    </row>
    <row r="87" spans="10:15" ht="12">
      <c r="J87" s="110" t="s">
        <v>71</v>
      </c>
      <c r="K87" s="70">
        <v>2009</v>
      </c>
      <c r="L87" s="150">
        <v>11.38951</v>
      </c>
      <c r="M87" s="150">
        <v>63.552769999999995</v>
      </c>
      <c r="N87" s="150">
        <v>25.05772</v>
      </c>
      <c r="O87" s="70" t="str">
        <f t="shared" si="0"/>
        <v>Azerbaijan  (2009)</v>
      </c>
    </row>
    <row r="88" spans="10:15" ht="12">
      <c r="J88" s="110" t="s">
        <v>72</v>
      </c>
      <c r="K88" s="70">
        <v>2007</v>
      </c>
      <c r="L88" s="150">
        <v>3.69177</v>
      </c>
      <c r="M88" s="150">
        <v>70.82431</v>
      </c>
      <c r="N88" s="150">
        <v>25.483919999999998</v>
      </c>
      <c r="O88" s="70" t="str">
        <f t="shared" si="0"/>
        <v>Kazakhstan  (2007)</v>
      </c>
    </row>
    <row r="89" spans="10:15" ht="12">
      <c r="J89" s="110" t="s">
        <v>33</v>
      </c>
      <c r="K89" s="70">
        <v>2001</v>
      </c>
      <c r="L89" s="150">
        <v>25.985030000000002</v>
      </c>
      <c r="M89" s="150">
        <v>36.02941</v>
      </c>
      <c r="N89" s="150">
        <v>37.98556</v>
      </c>
      <c r="O89" s="70" t="str">
        <f t="shared" si="0"/>
        <v>Ukraine (2001)</v>
      </c>
    </row>
    <row r="90" spans="10:15" ht="12">
      <c r="J90" s="124" t="s">
        <v>46</v>
      </c>
      <c r="K90" s="125">
        <v>1</v>
      </c>
      <c r="L90" s="152">
        <v>19.25028620265818</v>
      </c>
      <c r="M90" s="152">
        <v>39.98756814390018</v>
      </c>
      <c r="N90" s="152">
        <v>40.76214295275148</v>
      </c>
      <c r="O90" s="125" t="s">
        <v>122</v>
      </c>
    </row>
    <row r="91" spans="10:15" ht="12">
      <c r="J91" s="110" t="s">
        <v>28</v>
      </c>
      <c r="K91" s="70">
        <v>2009</v>
      </c>
      <c r="L91" s="150">
        <v>17.53033</v>
      </c>
      <c r="M91" s="150">
        <v>32.26427</v>
      </c>
      <c r="N91" s="150">
        <v>50.2054</v>
      </c>
      <c r="O91" s="70" t="str">
        <f t="shared" si="0"/>
        <v>Belarus (2009)</v>
      </c>
    </row>
    <row r="92" spans="10:15" ht="12">
      <c r="J92" s="110" t="s">
        <v>22</v>
      </c>
      <c r="K92" s="70">
        <v>2010</v>
      </c>
      <c r="L92" s="150">
        <v>17.97057</v>
      </c>
      <c r="M92" s="150">
        <v>21.928530000000002</v>
      </c>
      <c r="N92" s="150">
        <v>60.1009</v>
      </c>
      <c r="O92" s="70" t="str">
        <f t="shared" si="0"/>
        <v>Russia (2010)</v>
      </c>
    </row>
  </sheetData>
  <mergeCells count="6">
    <mergeCell ref="J79:O79"/>
    <mergeCell ref="B60:B62"/>
    <mergeCell ref="C60:E60"/>
    <mergeCell ref="F60:H60"/>
    <mergeCell ref="I60:K60"/>
    <mergeCell ref="L60:N60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21"/>
  <sheetViews>
    <sheetView showGridLines="0" workbookViewId="0" topLeftCell="A1">
      <selection activeCell="B47" sqref="B47:I47"/>
    </sheetView>
  </sheetViews>
  <sheetFormatPr defaultColWidth="9.140625" defaultRowHeight="15"/>
  <cols>
    <col min="1" max="1" width="9.140625" style="2" customWidth="1"/>
    <col min="2" max="2" width="9.140625" style="51" customWidth="1"/>
    <col min="3" max="9" width="9.140625" style="2" customWidth="1"/>
    <col min="10" max="10" width="9.140625" style="20" customWidth="1"/>
    <col min="11" max="13" width="9.140625" style="2" customWidth="1"/>
    <col min="14" max="16384" width="9.140625" style="2" customWidth="1"/>
  </cols>
  <sheetData>
    <row r="1" ht="12" customHeight="1"/>
    <row r="2" spans="2:20" ht="15">
      <c r="B2" s="57" t="s">
        <v>165</v>
      </c>
      <c r="N2" s="1"/>
      <c r="O2" s="1"/>
      <c r="P2" s="1"/>
      <c r="Q2" s="1"/>
      <c r="R2" s="1"/>
      <c r="S2" s="1"/>
      <c r="T2" s="1"/>
    </row>
    <row r="3" ht="12">
      <c r="B3" s="51" t="s">
        <v>143</v>
      </c>
    </row>
    <row r="4" ht="12">
      <c r="L4" s="20"/>
    </row>
    <row r="5" ht="12">
      <c r="L5" s="20"/>
    </row>
    <row r="6" ht="12">
      <c r="L6" s="20"/>
    </row>
    <row r="7" ht="12">
      <c r="L7" s="20"/>
    </row>
    <row r="8" ht="12">
      <c r="L8" s="20"/>
    </row>
    <row r="9" ht="12">
      <c r="L9" s="20"/>
    </row>
    <row r="10" ht="12">
      <c r="L10" s="20"/>
    </row>
    <row r="11" ht="12">
      <c r="L11" s="20"/>
    </row>
    <row r="12" ht="12">
      <c r="L12" s="20"/>
    </row>
    <row r="13" ht="12">
      <c r="L13" s="20"/>
    </row>
    <row r="14" ht="12">
      <c r="L14" s="20"/>
    </row>
    <row r="15" ht="12">
      <c r="L15" s="20"/>
    </row>
    <row r="16" ht="12">
      <c r="L16" s="20"/>
    </row>
    <row r="17" ht="12">
      <c r="L17" s="20"/>
    </row>
    <row r="18" ht="12">
      <c r="L18" s="20"/>
    </row>
    <row r="19" ht="12">
      <c r="L19" s="20"/>
    </row>
    <row r="20" ht="12">
      <c r="L20" s="20"/>
    </row>
    <row r="21" ht="12">
      <c r="L21" s="20"/>
    </row>
    <row r="22" ht="12">
      <c r="L22" s="20"/>
    </row>
    <row r="23" ht="12">
      <c r="L23" s="20"/>
    </row>
    <row r="24" ht="12">
      <c r="L24" s="20"/>
    </row>
    <row r="25" ht="12">
      <c r="L25" s="20"/>
    </row>
    <row r="26" ht="12">
      <c r="L26" s="20"/>
    </row>
    <row r="27" ht="12">
      <c r="L27" s="20"/>
    </row>
    <row r="28" ht="12">
      <c r="L28" s="20"/>
    </row>
    <row r="29" ht="12">
      <c r="L29" s="20"/>
    </row>
    <row r="30" ht="15">
      <c r="L30" s="20"/>
    </row>
    <row r="31" ht="15">
      <c r="L31" s="20"/>
    </row>
    <row r="32" ht="15">
      <c r="L32" s="20"/>
    </row>
    <row r="33" ht="15">
      <c r="L33" s="20"/>
    </row>
    <row r="34" ht="15">
      <c r="L34" s="20"/>
    </row>
    <row r="35" spans="12:20" ht="15">
      <c r="L35" s="20"/>
      <c r="M35" s="172"/>
      <c r="N35" s="172"/>
      <c r="O35" s="172"/>
      <c r="P35" s="172"/>
      <c r="Q35" s="172"/>
      <c r="R35" s="172"/>
      <c r="S35" s="172"/>
      <c r="T35" s="172"/>
    </row>
    <row r="36" ht="15">
      <c r="L36" s="20"/>
    </row>
    <row r="37" ht="15">
      <c r="L37" s="20"/>
    </row>
    <row r="38" ht="15">
      <c r="L38" s="20"/>
    </row>
    <row r="39" ht="15">
      <c r="L39" s="20"/>
    </row>
    <row r="40" ht="15">
      <c r="L40" s="20"/>
    </row>
    <row r="41" ht="15">
      <c r="L41" s="20"/>
    </row>
    <row r="42" ht="15">
      <c r="L42" s="20"/>
    </row>
    <row r="47" ht="15">
      <c r="B47" s="28" t="s">
        <v>120</v>
      </c>
    </row>
    <row r="48" spans="2:19" ht="15">
      <c r="B48" s="172" t="s">
        <v>152</v>
      </c>
      <c r="C48" s="172"/>
      <c r="D48" s="172"/>
      <c r="E48" s="172"/>
      <c r="F48" s="172"/>
      <c r="G48" s="172"/>
      <c r="H48" s="172"/>
      <c r="N48" s="28"/>
      <c r="O48" s="28"/>
      <c r="P48" s="28"/>
      <c r="Q48" s="28"/>
      <c r="R48" s="28"/>
      <c r="S48" s="28"/>
    </row>
    <row r="80" spans="2:10" ht="12">
      <c r="B80" s="3"/>
      <c r="C80" s="179" t="s">
        <v>62</v>
      </c>
      <c r="D80" s="179"/>
      <c r="E80" s="179"/>
      <c r="F80" s="179" t="s">
        <v>64</v>
      </c>
      <c r="G80" s="179"/>
      <c r="H80" s="179"/>
      <c r="I80" s="30"/>
      <c r="J80" s="55"/>
    </row>
    <row r="81" spans="2:9" ht="15">
      <c r="B81" s="2"/>
      <c r="I81" s="8"/>
    </row>
    <row r="82" spans="1:11" ht="12">
      <c r="A82" s="5" t="s">
        <v>0</v>
      </c>
      <c r="B82" s="5" t="s">
        <v>103</v>
      </c>
      <c r="C82" s="5" t="s">
        <v>40</v>
      </c>
      <c r="D82" s="5" t="s">
        <v>104</v>
      </c>
      <c r="E82" s="5" t="s">
        <v>105</v>
      </c>
      <c r="F82" s="5" t="s">
        <v>40</v>
      </c>
      <c r="G82" s="5" t="s">
        <v>104</v>
      </c>
      <c r="H82" s="5" t="s">
        <v>105</v>
      </c>
      <c r="I82" s="8"/>
      <c r="J82" s="5" t="s">
        <v>82</v>
      </c>
      <c r="K82" s="5" t="s">
        <v>87</v>
      </c>
    </row>
    <row r="83" spans="1:11" ht="15">
      <c r="A83" s="47" t="s">
        <v>101</v>
      </c>
      <c r="B83" s="51">
        <v>2012</v>
      </c>
      <c r="C83" s="47">
        <v>758.117</v>
      </c>
      <c r="D83" s="47">
        <v>383.495</v>
      </c>
      <c r="E83" s="47">
        <v>374.622</v>
      </c>
      <c r="F83" s="20">
        <v>0.3410452</v>
      </c>
      <c r="G83" s="20">
        <v>0.336633</v>
      </c>
      <c r="H83" s="20">
        <v>0.34502499999999997</v>
      </c>
      <c r="I83" s="20"/>
      <c r="J83" s="155">
        <f aca="true" t="shared" si="0" ref="J83:J121">(E83/C83)*100</f>
        <v>49.414800090223544</v>
      </c>
      <c r="K83" s="47" t="str">
        <f>CONCATENATE(A83," (",B83,")")</f>
        <v>Cyprus  (2012)</v>
      </c>
    </row>
    <row r="84" spans="1:11" ht="15">
      <c r="A84" s="47" t="s">
        <v>102</v>
      </c>
      <c r="B84" s="51">
        <v>2012</v>
      </c>
      <c r="C84" s="47">
        <v>307.051</v>
      </c>
      <c r="D84" s="47">
        <v>151.812</v>
      </c>
      <c r="E84" s="47">
        <v>155.239</v>
      </c>
      <c r="F84" s="20">
        <v>0.13990550000000002</v>
      </c>
      <c r="G84" s="20">
        <v>0.1446772</v>
      </c>
      <c r="H84" s="20">
        <v>0.1353135</v>
      </c>
      <c r="I84" s="20"/>
      <c r="J84" s="155">
        <f t="shared" si="0"/>
        <v>50.558050616998486</v>
      </c>
      <c r="K84" s="47" t="str">
        <f aca="true" t="shared" si="1" ref="K84:K121">CONCATENATE(A84," (",B84,")")</f>
        <v>Malta  (2012)</v>
      </c>
    </row>
    <row r="85" spans="1:11" ht="12">
      <c r="A85" s="46" t="s">
        <v>74</v>
      </c>
      <c r="B85" s="52">
        <v>2000</v>
      </c>
      <c r="C85" s="37">
        <v>2306.766</v>
      </c>
      <c r="D85" s="37">
        <v>1136.602</v>
      </c>
      <c r="E85" s="37">
        <v>1170.164</v>
      </c>
      <c r="F85" s="26">
        <v>0.1064691</v>
      </c>
      <c r="G85" s="26">
        <v>0.1518261</v>
      </c>
      <c r="H85" s="26">
        <v>0.0624264</v>
      </c>
      <c r="I85" s="20"/>
      <c r="J85" s="156">
        <f t="shared" si="0"/>
        <v>50.72746867259185</v>
      </c>
      <c r="K85" s="47" t="str">
        <f t="shared" si="1"/>
        <v>Tajikistan  (2000)</v>
      </c>
    </row>
    <row r="86" spans="1:11" ht="15">
      <c r="A86" s="47" t="s">
        <v>6</v>
      </c>
      <c r="B86" s="51">
        <v>2012</v>
      </c>
      <c r="C86" s="47">
        <v>6671.245</v>
      </c>
      <c r="D86" s="47">
        <v>3283.143</v>
      </c>
      <c r="E86" s="47">
        <v>3388.102</v>
      </c>
      <c r="F86" s="20">
        <v>0.2941638</v>
      </c>
      <c r="G86" s="20">
        <v>0.2542942</v>
      </c>
      <c r="H86" s="20">
        <v>0.33284939999999996</v>
      </c>
      <c r="I86" s="20"/>
      <c r="J86" s="155">
        <f t="shared" si="0"/>
        <v>50.78665226655594</v>
      </c>
      <c r="K86" s="47" t="str">
        <f t="shared" si="1"/>
        <v>Sweden (2012)</v>
      </c>
    </row>
    <row r="87" spans="1:11" ht="15">
      <c r="A87" s="47" t="s">
        <v>1</v>
      </c>
      <c r="B87" s="51">
        <v>2012</v>
      </c>
      <c r="C87" s="47">
        <v>367.367</v>
      </c>
      <c r="D87" s="47">
        <v>180.381</v>
      </c>
      <c r="E87" s="47">
        <v>186.986</v>
      </c>
      <c r="F87" s="20">
        <v>0.3676339</v>
      </c>
      <c r="G87" s="20">
        <v>0.4070743</v>
      </c>
      <c r="H87" s="20">
        <v>0.3283582</v>
      </c>
      <c r="I87" s="20"/>
      <c r="J87" s="155">
        <f t="shared" si="0"/>
        <v>50.89896479542255</v>
      </c>
      <c r="K87" s="47" t="str">
        <f t="shared" si="1"/>
        <v>Luxembourg (2012)</v>
      </c>
    </row>
    <row r="88" spans="1:11" ht="15">
      <c r="A88" s="47" t="s">
        <v>16</v>
      </c>
      <c r="B88" s="51">
        <v>2012</v>
      </c>
      <c r="C88" s="47">
        <v>1552.239</v>
      </c>
      <c r="D88" s="47">
        <v>761.56</v>
      </c>
      <c r="E88" s="47">
        <v>790.679</v>
      </c>
      <c r="F88" s="20">
        <v>0.2366695</v>
      </c>
      <c r="G88" s="20">
        <v>0.2076281</v>
      </c>
      <c r="H88" s="20">
        <v>0.2640303</v>
      </c>
      <c r="I88" s="20"/>
      <c r="J88" s="155">
        <f t="shared" si="0"/>
        <v>50.93796767121558</v>
      </c>
      <c r="K88" s="47" t="str">
        <f t="shared" si="1"/>
        <v>Slovenia (2012)</v>
      </c>
    </row>
    <row r="89" spans="1:11" ht="15">
      <c r="A89" s="47" t="s">
        <v>4</v>
      </c>
      <c r="B89" s="51">
        <v>2011</v>
      </c>
      <c r="C89" s="47">
        <v>2997.108</v>
      </c>
      <c r="D89" s="47">
        <v>1468.68</v>
      </c>
      <c r="E89" s="47">
        <v>1528.428</v>
      </c>
      <c r="F89" s="20">
        <v>0.303147</v>
      </c>
      <c r="G89" s="20">
        <v>0.2766545</v>
      </c>
      <c r="H89" s="20">
        <v>0.32848950000000005</v>
      </c>
      <c r="I89" s="20"/>
      <c r="J89" s="155">
        <f t="shared" si="0"/>
        <v>50.99676087748589</v>
      </c>
      <c r="K89" s="47" t="str">
        <f t="shared" si="1"/>
        <v>Ireland (2011)</v>
      </c>
    </row>
    <row r="90" spans="1:11" ht="15">
      <c r="A90" s="47" t="s">
        <v>5</v>
      </c>
      <c r="B90" s="51">
        <v>2012</v>
      </c>
      <c r="C90" s="47">
        <v>3900.719</v>
      </c>
      <c r="D90" s="47">
        <v>1908.833</v>
      </c>
      <c r="E90" s="47">
        <v>1991.886</v>
      </c>
      <c r="F90" s="20">
        <v>0.3112829</v>
      </c>
      <c r="G90" s="20">
        <v>0.27653469999999997</v>
      </c>
      <c r="H90" s="20">
        <v>0.3457143</v>
      </c>
      <c r="I90" s="20"/>
      <c r="J90" s="155">
        <f t="shared" si="0"/>
        <v>51.064585785338544</v>
      </c>
      <c r="K90" s="47" t="str">
        <f t="shared" si="1"/>
        <v>Denmark (2012)</v>
      </c>
    </row>
    <row r="91" spans="1:11" ht="15">
      <c r="A91" s="47" t="s">
        <v>2</v>
      </c>
      <c r="B91" s="51">
        <v>2012</v>
      </c>
      <c r="C91" s="47">
        <v>11808.34</v>
      </c>
      <c r="D91" s="47">
        <v>5774.187</v>
      </c>
      <c r="E91" s="47">
        <v>6034.153</v>
      </c>
      <c r="F91" s="20">
        <v>0.2901836</v>
      </c>
      <c r="G91" s="20">
        <v>0.3171504</v>
      </c>
      <c r="H91" s="20">
        <v>0.26427849999999997</v>
      </c>
      <c r="I91" s="20"/>
      <c r="J91" s="155">
        <f t="shared" si="0"/>
        <v>51.100772843600375</v>
      </c>
      <c r="K91" s="47" t="str">
        <f t="shared" si="1"/>
        <v>Netherlands (2012)</v>
      </c>
    </row>
    <row r="92" spans="1:11" ht="15">
      <c r="A92" s="47" t="s">
        <v>13</v>
      </c>
      <c r="B92" s="51">
        <v>2012</v>
      </c>
      <c r="C92" s="47">
        <v>35080.2</v>
      </c>
      <c r="D92" s="47">
        <v>17097.055</v>
      </c>
      <c r="E92" s="47">
        <v>17983.145</v>
      </c>
      <c r="F92" s="20">
        <v>0.2694193</v>
      </c>
      <c r="G92" s="20">
        <v>0.2731412</v>
      </c>
      <c r="H92" s="20">
        <v>0.26592099999999996</v>
      </c>
      <c r="I92" s="20"/>
      <c r="J92" s="155">
        <f t="shared" si="0"/>
        <v>51.262948899949265</v>
      </c>
      <c r="K92" s="47" t="str">
        <f t="shared" si="1"/>
        <v>Spain (2012)</v>
      </c>
    </row>
    <row r="93" spans="1:11" ht="15">
      <c r="A93" s="47" t="s">
        <v>18</v>
      </c>
      <c r="B93" s="51">
        <v>2010</v>
      </c>
      <c r="C93" s="47">
        <v>8333.414</v>
      </c>
      <c r="D93" s="47">
        <v>4047.811</v>
      </c>
      <c r="E93" s="47">
        <v>4285.603</v>
      </c>
      <c r="F93" s="20">
        <v>0.2003332</v>
      </c>
      <c r="G93" s="20">
        <v>0.2148578</v>
      </c>
      <c r="H93" s="20">
        <v>0.18659389999999998</v>
      </c>
      <c r="I93" s="20"/>
      <c r="J93" s="155">
        <f t="shared" si="0"/>
        <v>51.42673818917432</v>
      </c>
      <c r="K93" s="47" t="str">
        <f t="shared" si="1"/>
        <v>Greece (2010)</v>
      </c>
    </row>
    <row r="94" spans="1:11" ht="15">
      <c r="A94" s="47" t="s">
        <v>17</v>
      </c>
      <c r="B94" s="51">
        <v>2012</v>
      </c>
      <c r="C94" s="47">
        <v>7854.464</v>
      </c>
      <c r="D94" s="47">
        <v>3803.589</v>
      </c>
      <c r="E94" s="47">
        <v>4050.875</v>
      </c>
      <c r="F94" s="20">
        <v>0.1734134</v>
      </c>
      <c r="G94" s="20">
        <v>0.1833623</v>
      </c>
      <c r="H94" s="20">
        <v>0.16410049999999998</v>
      </c>
      <c r="I94" s="20"/>
      <c r="J94" s="155">
        <f t="shared" si="0"/>
        <v>51.574174889591454</v>
      </c>
      <c r="K94" s="47" t="str">
        <f t="shared" si="1"/>
        <v>Czech Republic (2012)</v>
      </c>
    </row>
    <row r="95" spans="1:11" ht="15">
      <c r="A95" s="47" t="s">
        <v>7</v>
      </c>
      <c r="B95" s="51">
        <v>2012</v>
      </c>
      <c r="C95" s="47">
        <v>62906.04</v>
      </c>
      <c r="D95" s="47">
        <v>30419.156</v>
      </c>
      <c r="E95" s="47">
        <v>32486.884</v>
      </c>
      <c r="F95" s="20">
        <v>0.25597190000000003</v>
      </c>
      <c r="G95" s="20">
        <v>0.30256679999999997</v>
      </c>
      <c r="H95" s="20">
        <v>0.211991</v>
      </c>
      <c r="I95" s="20"/>
      <c r="J95" s="155">
        <f t="shared" si="0"/>
        <v>51.643505138775225</v>
      </c>
      <c r="K95" s="47" t="str">
        <f t="shared" si="1"/>
        <v>Germany (2012)</v>
      </c>
    </row>
    <row r="96" spans="1:11" ht="15">
      <c r="A96" s="47" t="s">
        <v>11</v>
      </c>
      <c r="B96" s="51">
        <v>2011</v>
      </c>
      <c r="C96" s="47">
        <v>43427.146</v>
      </c>
      <c r="D96" s="47">
        <v>20993.604</v>
      </c>
      <c r="E96" s="47">
        <v>22433.542</v>
      </c>
      <c r="F96" s="20">
        <v>0.3305904</v>
      </c>
      <c r="G96" s="20">
        <v>0.34309399999999995</v>
      </c>
      <c r="H96" s="20">
        <v>0.318825</v>
      </c>
      <c r="I96" s="20"/>
      <c r="J96" s="155">
        <f t="shared" si="0"/>
        <v>51.657877770738146</v>
      </c>
      <c r="K96" s="47" t="str">
        <f t="shared" si="1"/>
        <v>United Kingdom (2011)</v>
      </c>
    </row>
    <row r="97" spans="1:11" ht="15">
      <c r="A97" s="47" t="s">
        <v>9</v>
      </c>
      <c r="B97" s="51">
        <v>2011</v>
      </c>
      <c r="C97" s="47">
        <v>3841.865</v>
      </c>
      <c r="D97" s="47">
        <v>1855.352</v>
      </c>
      <c r="E97" s="47">
        <v>1986.513</v>
      </c>
      <c r="F97" s="20">
        <v>0.3259481</v>
      </c>
      <c r="G97" s="20">
        <v>0.29289180000000004</v>
      </c>
      <c r="H97" s="20">
        <v>0.3568476</v>
      </c>
      <c r="I97" s="20"/>
      <c r="J97" s="155">
        <f t="shared" si="0"/>
        <v>51.70699647176566</v>
      </c>
      <c r="K97" s="47" t="str">
        <f t="shared" si="1"/>
        <v>Finland (2011)</v>
      </c>
    </row>
    <row r="98" spans="1:11" ht="15">
      <c r="A98" s="47" t="s">
        <v>8</v>
      </c>
      <c r="B98" s="51">
        <v>2011</v>
      </c>
      <c r="C98" s="47">
        <v>7825.147</v>
      </c>
      <c r="D98" s="47">
        <v>3777.946</v>
      </c>
      <c r="E98" s="47">
        <v>4047.201</v>
      </c>
      <c r="F98" s="20">
        <v>0.2980615</v>
      </c>
      <c r="G98" s="20">
        <v>0.2970051</v>
      </c>
      <c r="H98" s="20">
        <v>0.2990479</v>
      </c>
      <c r="I98" s="20"/>
      <c r="J98" s="155">
        <f t="shared" si="0"/>
        <v>51.720446913010065</v>
      </c>
      <c r="K98" s="47" t="str">
        <f t="shared" si="1"/>
        <v>Belgium (2011)</v>
      </c>
    </row>
    <row r="99" spans="1:11" ht="12">
      <c r="A99" s="48" t="s">
        <v>47</v>
      </c>
      <c r="B99" s="53">
        <v>1</v>
      </c>
      <c r="C99" s="21">
        <v>370038.7860000001</v>
      </c>
      <c r="D99" s="21">
        <v>177462.415</v>
      </c>
      <c r="E99" s="21">
        <v>192576.37099999998</v>
      </c>
      <c r="F99" s="19">
        <v>0.237809742554755</v>
      </c>
      <c r="G99" s="19">
        <v>0.24345477964289616</v>
      </c>
      <c r="H99" s="19">
        <v>0.2326029409948571</v>
      </c>
      <c r="I99" s="20"/>
      <c r="J99" s="157">
        <f t="shared" si="0"/>
        <v>52.04221240743124</v>
      </c>
      <c r="K99" s="47" t="s">
        <v>121</v>
      </c>
    </row>
    <row r="100" spans="1:11" ht="15">
      <c r="A100" s="47" t="s">
        <v>3</v>
      </c>
      <c r="B100" s="51">
        <v>2012</v>
      </c>
      <c r="C100" s="47">
        <v>6212.71</v>
      </c>
      <c r="D100" s="47">
        <v>2978.311</v>
      </c>
      <c r="E100" s="47">
        <v>3234.399</v>
      </c>
      <c r="F100" s="20">
        <v>0.18006830000000001</v>
      </c>
      <c r="G100" s="20">
        <v>0.2152092</v>
      </c>
      <c r="H100" s="20">
        <v>0.1474315</v>
      </c>
      <c r="I100" s="20"/>
      <c r="J100" s="155">
        <f t="shared" si="0"/>
        <v>52.06100075490405</v>
      </c>
      <c r="K100" s="47" t="str">
        <f t="shared" si="1"/>
        <v>Austria (2012)</v>
      </c>
    </row>
    <row r="101" spans="1:11" ht="12">
      <c r="A101" s="49" t="s">
        <v>73</v>
      </c>
      <c r="B101" s="52">
        <v>2009</v>
      </c>
      <c r="C101" s="37">
        <v>2484.543</v>
      </c>
      <c r="D101" s="37">
        <v>1190.616</v>
      </c>
      <c r="E101" s="37">
        <v>1293.927</v>
      </c>
      <c r="F101" s="26">
        <v>0.1788506</v>
      </c>
      <c r="G101" s="26">
        <v>0.1689454</v>
      </c>
      <c r="H101" s="26">
        <v>0.18794889999999997</v>
      </c>
      <c r="I101" s="20"/>
      <c r="J101" s="156">
        <f t="shared" si="0"/>
        <v>52.0790745018299</v>
      </c>
      <c r="K101" s="47" t="str">
        <f t="shared" si="1"/>
        <v>Kyrgyzstan  (2009)</v>
      </c>
    </row>
    <row r="102" spans="1:11" ht="15">
      <c r="A102" s="47" t="s">
        <v>29</v>
      </c>
      <c r="B102" s="51">
        <v>2012</v>
      </c>
      <c r="C102" s="47">
        <v>15753.88</v>
      </c>
      <c r="D102" s="47">
        <v>7522.548</v>
      </c>
      <c r="E102" s="47">
        <v>8231.332</v>
      </c>
      <c r="F102" s="20">
        <v>0.1325017</v>
      </c>
      <c r="G102" s="20">
        <v>0.1357991</v>
      </c>
      <c r="H102" s="20">
        <v>0.129495</v>
      </c>
      <c r="I102" s="20"/>
      <c r="J102" s="155">
        <f t="shared" si="0"/>
        <v>52.249553760724346</v>
      </c>
      <c r="K102" s="47" t="str">
        <f t="shared" si="1"/>
        <v>Romania (2012)</v>
      </c>
    </row>
    <row r="103" spans="1:11" ht="12">
      <c r="A103" s="49" t="s">
        <v>71</v>
      </c>
      <c r="B103" s="52">
        <v>2009</v>
      </c>
      <c r="C103" s="37">
        <v>5022.72</v>
      </c>
      <c r="D103" s="37">
        <v>2398.008</v>
      </c>
      <c r="E103" s="37">
        <v>2624.712</v>
      </c>
      <c r="F103" s="26">
        <v>0.2505772</v>
      </c>
      <c r="G103" s="26">
        <v>0.2736289</v>
      </c>
      <c r="H103" s="26">
        <v>0.2294918</v>
      </c>
      <c r="I103" s="20"/>
      <c r="J103" s="156">
        <f t="shared" si="0"/>
        <v>52.25678516819572</v>
      </c>
      <c r="K103" s="47" t="str">
        <f t="shared" si="1"/>
        <v>Azerbaijan  (2009)</v>
      </c>
    </row>
    <row r="104" spans="1:11" ht="15">
      <c r="A104" s="47" t="s">
        <v>31</v>
      </c>
      <c r="B104" s="51">
        <v>2012</v>
      </c>
      <c r="C104" s="47">
        <v>5490.792</v>
      </c>
      <c r="D104" s="47">
        <v>2620.155</v>
      </c>
      <c r="E104" s="47">
        <v>2870.637</v>
      </c>
      <c r="F104" s="20">
        <v>0.21511119999999997</v>
      </c>
      <c r="G104" s="20">
        <v>0.1812347</v>
      </c>
      <c r="H104" s="20">
        <v>0.2460257</v>
      </c>
      <c r="I104" s="20"/>
      <c r="J104" s="155">
        <f t="shared" si="0"/>
        <v>52.280927778724816</v>
      </c>
      <c r="K104" s="47" t="str">
        <f t="shared" si="1"/>
        <v>Bulgaria (2012)</v>
      </c>
    </row>
    <row r="105" spans="1:11" ht="15">
      <c r="A105" s="47" t="s">
        <v>12</v>
      </c>
      <c r="B105" s="51">
        <v>2012</v>
      </c>
      <c r="C105" s="47">
        <v>46264.54</v>
      </c>
      <c r="D105" s="47">
        <v>22051.574</v>
      </c>
      <c r="E105" s="47">
        <v>24212.966</v>
      </c>
      <c r="F105" s="20">
        <v>0.12750820000000002</v>
      </c>
      <c r="G105" s="20">
        <v>0.12151619999999999</v>
      </c>
      <c r="H105" s="20">
        <v>0.1329754</v>
      </c>
      <c r="I105" s="20"/>
      <c r="J105" s="155">
        <f t="shared" si="0"/>
        <v>52.33590564177229</v>
      </c>
      <c r="K105" s="47" t="str">
        <f t="shared" si="1"/>
        <v>Italy (2012)</v>
      </c>
    </row>
    <row r="106" spans="1:11" ht="15">
      <c r="A106" s="47" t="s">
        <v>41</v>
      </c>
      <c r="B106" s="51">
        <v>2012</v>
      </c>
      <c r="C106" s="47">
        <v>3894.539</v>
      </c>
      <c r="D106" s="47">
        <v>1853.786</v>
      </c>
      <c r="E106" s="47">
        <v>2040.753</v>
      </c>
      <c r="F106" s="20">
        <v>0.17174</v>
      </c>
      <c r="G106" s="20">
        <v>0.1630204</v>
      </c>
      <c r="H106" s="20">
        <v>0.1795713</v>
      </c>
      <c r="I106" s="20"/>
      <c r="J106" s="155">
        <f t="shared" si="0"/>
        <v>52.40037395953667</v>
      </c>
      <c r="K106" s="47" t="str">
        <f t="shared" si="1"/>
        <v>Slovakia (2012)</v>
      </c>
    </row>
    <row r="107" spans="1:11" ht="15">
      <c r="A107" s="47" t="s">
        <v>19</v>
      </c>
      <c r="B107" s="51">
        <v>2012</v>
      </c>
      <c r="C107" s="47">
        <v>7902.288</v>
      </c>
      <c r="D107" s="47">
        <v>3751.956</v>
      </c>
      <c r="E107" s="47">
        <v>4150.332</v>
      </c>
      <c r="F107" s="20">
        <v>0.1538494</v>
      </c>
      <c r="G107" s="20">
        <v>0.1362571</v>
      </c>
      <c r="H107" s="20">
        <v>0.1697288</v>
      </c>
      <c r="I107" s="20"/>
      <c r="J107" s="155">
        <f t="shared" si="0"/>
        <v>52.520637061063844</v>
      </c>
      <c r="K107" s="47" t="str">
        <f t="shared" si="1"/>
        <v>Portugal (2012)</v>
      </c>
    </row>
    <row r="108" spans="1:11" ht="15">
      <c r="A108" s="47" t="s">
        <v>10</v>
      </c>
      <c r="B108" s="51">
        <v>2012</v>
      </c>
      <c r="C108" s="47">
        <v>44368.759</v>
      </c>
      <c r="D108" s="47">
        <v>20947.621</v>
      </c>
      <c r="E108" s="47">
        <v>23421.138</v>
      </c>
      <c r="F108" s="20">
        <v>0.25947600000000004</v>
      </c>
      <c r="G108" s="20">
        <v>0.2560071</v>
      </c>
      <c r="H108" s="20">
        <v>0.2626017</v>
      </c>
      <c r="I108" s="20"/>
      <c r="J108" s="155">
        <f t="shared" si="0"/>
        <v>52.78745344218439</v>
      </c>
      <c r="K108" s="47" t="str">
        <f t="shared" si="1"/>
        <v>France (2012)</v>
      </c>
    </row>
    <row r="109" spans="1:11" ht="15">
      <c r="A109" s="47" t="s">
        <v>26</v>
      </c>
      <c r="B109" s="51">
        <v>2011</v>
      </c>
      <c r="C109" s="47">
        <v>3158.605</v>
      </c>
      <c r="D109" s="47">
        <v>1489.167</v>
      </c>
      <c r="E109" s="47">
        <v>1669.438</v>
      </c>
      <c r="F109" s="20">
        <v>0.1825773</v>
      </c>
      <c r="G109" s="20">
        <v>0.1822287</v>
      </c>
      <c r="H109" s="20">
        <v>0.182888</v>
      </c>
      <c r="I109" s="20"/>
      <c r="J109" s="155">
        <f t="shared" si="0"/>
        <v>52.85364900011239</v>
      </c>
      <c r="K109" s="47" t="str">
        <f t="shared" si="1"/>
        <v>Croatia (2011)</v>
      </c>
    </row>
    <row r="110" spans="1:11" ht="15">
      <c r="A110" s="47" t="s">
        <v>24</v>
      </c>
      <c r="B110" s="51">
        <v>2012</v>
      </c>
      <c r="C110" s="47">
        <v>27473.761</v>
      </c>
      <c r="D110" s="47">
        <v>12950.977</v>
      </c>
      <c r="E110" s="47">
        <v>14522.784</v>
      </c>
      <c r="F110" s="20">
        <v>0.2179255</v>
      </c>
      <c r="G110" s="20">
        <v>0.19382739999999998</v>
      </c>
      <c r="H110" s="20">
        <v>0.23951270000000002</v>
      </c>
      <c r="I110" s="20"/>
      <c r="J110" s="155">
        <f t="shared" si="0"/>
        <v>52.86056029969832</v>
      </c>
      <c r="K110" s="47" t="str">
        <f t="shared" si="1"/>
        <v>Poland (2012)</v>
      </c>
    </row>
    <row r="111" spans="1:11" ht="15">
      <c r="A111" s="47" t="s">
        <v>23</v>
      </c>
      <c r="B111" s="51">
        <v>2012</v>
      </c>
      <c r="C111" s="47">
        <v>7312.923</v>
      </c>
      <c r="D111" s="47">
        <v>3376.14</v>
      </c>
      <c r="E111" s="47">
        <v>3936.783</v>
      </c>
      <c r="F111" s="20">
        <v>0.2101024</v>
      </c>
      <c r="G111" s="20">
        <v>0.19095289999999998</v>
      </c>
      <c r="H111" s="20">
        <v>0.2274955</v>
      </c>
      <c r="I111" s="20"/>
      <c r="J111" s="155">
        <f t="shared" si="0"/>
        <v>53.83323467237382</v>
      </c>
      <c r="K111" s="47" t="str">
        <f t="shared" si="1"/>
        <v>Hungary (2012)</v>
      </c>
    </row>
    <row r="112" spans="1:11" ht="12">
      <c r="A112" s="49" t="s">
        <v>72</v>
      </c>
      <c r="B112" s="52">
        <v>2007</v>
      </c>
      <c r="C112" s="37">
        <v>8630.852</v>
      </c>
      <c r="D112" s="37">
        <v>3970.145</v>
      </c>
      <c r="E112" s="37">
        <v>4660.707</v>
      </c>
      <c r="F112" s="26">
        <v>0.2548392</v>
      </c>
      <c r="G112" s="26">
        <v>0.23147659999999998</v>
      </c>
      <c r="H112" s="26">
        <v>0.2788004</v>
      </c>
      <c r="I112" s="20"/>
      <c r="J112" s="156">
        <f t="shared" si="0"/>
        <v>54.0005436311502</v>
      </c>
      <c r="K112" s="47" t="str">
        <f t="shared" si="1"/>
        <v>Kazakhstan  (2007)</v>
      </c>
    </row>
    <row r="113" spans="1:11" ht="12">
      <c r="A113" s="49" t="s">
        <v>36</v>
      </c>
      <c r="B113" s="52">
        <v>2012</v>
      </c>
      <c r="C113" s="37">
        <v>2354.688</v>
      </c>
      <c r="D113" s="37">
        <v>1079.597</v>
      </c>
      <c r="E113" s="37">
        <v>1275.091</v>
      </c>
      <c r="F113" s="26">
        <v>0.18861809999999998</v>
      </c>
      <c r="G113" s="26">
        <v>0.17489809999999997</v>
      </c>
      <c r="H113" s="26">
        <v>0.2005188</v>
      </c>
      <c r="I113" s="20"/>
      <c r="J113" s="156">
        <f t="shared" si="0"/>
        <v>54.15116567460316</v>
      </c>
      <c r="K113" s="47" t="str">
        <f t="shared" si="1"/>
        <v>Moldova (2012)</v>
      </c>
    </row>
    <row r="114" spans="1:11" ht="12">
      <c r="A114" s="49" t="s">
        <v>70</v>
      </c>
      <c r="B114" s="52">
        <v>2001</v>
      </c>
      <c r="C114" s="37">
        <v>1745.849</v>
      </c>
      <c r="D114" s="37">
        <v>778.376</v>
      </c>
      <c r="E114" s="37">
        <v>967.473</v>
      </c>
      <c r="F114" s="26">
        <v>0.20356549999999998</v>
      </c>
      <c r="G114" s="26">
        <v>0.2137322</v>
      </c>
      <c r="H114" s="26">
        <v>0.1949775</v>
      </c>
      <c r="I114" s="20"/>
      <c r="J114" s="156">
        <f t="shared" si="0"/>
        <v>55.41561727274237</v>
      </c>
      <c r="K114" s="47" t="str">
        <f t="shared" si="1"/>
        <v>Armenia  (2001)</v>
      </c>
    </row>
    <row r="115" spans="1:11" ht="12">
      <c r="A115" s="45" t="s">
        <v>46</v>
      </c>
      <c r="B115" s="54">
        <v>1</v>
      </c>
      <c r="C115" s="45">
        <v>163084.855</v>
      </c>
      <c r="D115" s="45">
        <v>72653.42699999998</v>
      </c>
      <c r="E115" s="45">
        <v>90431.428</v>
      </c>
      <c r="F115" s="50">
        <v>0.40762142952751484</v>
      </c>
      <c r="G115" s="50">
        <v>0.38109002526500757</v>
      </c>
      <c r="H115" s="50">
        <v>0.4292898147687622</v>
      </c>
      <c r="I115" s="20"/>
      <c r="J115" s="158">
        <f t="shared" si="0"/>
        <v>55.45053708390027</v>
      </c>
      <c r="K115" s="47" t="s">
        <v>122</v>
      </c>
    </row>
    <row r="116" spans="1:11" ht="12">
      <c r="A116" s="49" t="s">
        <v>28</v>
      </c>
      <c r="B116" s="52">
        <v>2009</v>
      </c>
      <c r="C116" s="37">
        <v>6684.077</v>
      </c>
      <c r="D116" s="37">
        <v>2972.085</v>
      </c>
      <c r="E116" s="37">
        <v>3711.992</v>
      </c>
      <c r="F116" s="26">
        <v>0.502054</v>
      </c>
      <c r="G116" s="26">
        <v>0.4678809</v>
      </c>
      <c r="H116" s="26">
        <v>0.5294027</v>
      </c>
      <c r="I116" s="20"/>
      <c r="J116" s="156">
        <f t="shared" si="0"/>
        <v>55.53484796778972</v>
      </c>
      <c r="K116" s="47" t="str">
        <f t="shared" si="1"/>
        <v>Belarus (2009)</v>
      </c>
    </row>
    <row r="117" spans="1:11" ht="15">
      <c r="A117" s="47" t="s">
        <v>20</v>
      </c>
      <c r="B117" s="51">
        <v>2012</v>
      </c>
      <c r="C117" s="47">
        <v>932.741</v>
      </c>
      <c r="D117" s="47">
        <v>414.612</v>
      </c>
      <c r="E117" s="47">
        <v>518.129</v>
      </c>
      <c r="F117" s="20">
        <v>0.3604406</v>
      </c>
      <c r="G117" s="20">
        <v>0.28482399999999997</v>
      </c>
      <c r="H117" s="20">
        <v>0.42514470000000004</v>
      </c>
      <c r="I117" s="20"/>
      <c r="J117" s="155">
        <f t="shared" si="0"/>
        <v>55.54907525240126</v>
      </c>
      <c r="K117" s="47" t="str">
        <f t="shared" si="1"/>
        <v>Estonia (2012)</v>
      </c>
    </row>
    <row r="118" spans="1:11" ht="12">
      <c r="A118" s="49" t="s">
        <v>33</v>
      </c>
      <c r="B118" s="52">
        <v>2001</v>
      </c>
      <c r="C118" s="37">
        <v>32972.224</v>
      </c>
      <c r="D118" s="37">
        <v>14565.605</v>
      </c>
      <c r="E118" s="37">
        <v>18406.619</v>
      </c>
      <c r="F118" s="26">
        <v>0.3798556</v>
      </c>
      <c r="G118" s="26">
        <v>0.3577961</v>
      </c>
      <c r="H118" s="26">
        <v>0.39731700000000003</v>
      </c>
      <c r="I118" s="20"/>
      <c r="J118" s="156">
        <f t="shared" si="0"/>
        <v>55.824620747450936</v>
      </c>
      <c r="K118" s="47" t="str">
        <f t="shared" si="1"/>
        <v>Ukraine (2001)</v>
      </c>
    </row>
    <row r="119" spans="1:11" ht="12">
      <c r="A119" s="49" t="s">
        <v>22</v>
      </c>
      <c r="B119" s="52">
        <v>2010</v>
      </c>
      <c r="C119" s="37">
        <v>100883.136</v>
      </c>
      <c r="D119" s="37">
        <v>44562.393</v>
      </c>
      <c r="E119" s="37">
        <v>56320.743</v>
      </c>
      <c r="F119" s="26">
        <v>0.601009</v>
      </c>
      <c r="G119" s="26">
        <v>0.578926</v>
      </c>
      <c r="H119" s="26">
        <v>0.6185154</v>
      </c>
      <c r="I119" s="20"/>
      <c r="J119" s="156">
        <f t="shared" si="0"/>
        <v>55.82770840906453</v>
      </c>
      <c r="K119" s="47" t="str">
        <f t="shared" si="1"/>
        <v>Russia (2010)</v>
      </c>
    </row>
    <row r="120" spans="1:11" ht="15">
      <c r="A120" s="47" t="s">
        <v>21</v>
      </c>
      <c r="B120" s="51">
        <v>2012</v>
      </c>
      <c r="C120" s="47">
        <v>2140.219</v>
      </c>
      <c r="D120" s="47">
        <v>942.299</v>
      </c>
      <c r="E120" s="47">
        <v>1197.92</v>
      </c>
      <c r="F120" s="20">
        <v>0.2933477</v>
      </c>
      <c r="G120" s="20">
        <v>0.2524866</v>
      </c>
      <c r="H120" s="20">
        <v>0.3254208</v>
      </c>
      <c r="I120" s="20"/>
      <c r="J120" s="155">
        <f t="shared" si="0"/>
        <v>55.97184213391246</v>
      </c>
      <c r="K120" s="47" t="str">
        <f t="shared" si="1"/>
        <v>Lithuania (2012)</v>
      </c>
    </row>
    <row r="121" spans="1:11" ht="15">
      <c r="A121" s="47" t="s">
        <v>27</v>
      </c>
      <c r="B121" s="51">
        <v>2012</v>
      </c>
      <c r="C121" s="47">
        <v>1502.567</v>
      </c>
      <c r="D121" s="47">
        <v>656.665</v>
      </c>
      <c r="E121" s="47">
        <v>845.902</v>
      </c>
      <c r="F121" s="20">
        <v>0.2721001</v>
      </c>
      <c r="G121" s="20">
        <v>0.2078418</v>
      </c>
      <c r="H121" s="20">
        <v>0.32603540000000003</v>
      </c>
      <c r="I121" s="20"/>
      <c r="J121" s="155">
        <f t="shared" si="0"/>
        <v>56.297123522611635</v>
      </c>
      <c r="K121" s="47" t="str">
        <f t="shared" si="1"/>
        <v>Latvia (2012)</v>
      </c>
    </row>
  </sheetData>
  <mergeCells count="4">
    <mergeCell ref="C80:E80"/>
    <mergeCell ref="F80:H80"/>
    <mergeCell ref="M35:T35"/>
    <mergeCell ref="B48:H4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71"/>
  <sheetViews>
    <sheetView showGridLines="0" workbookViewId="0" topLeftCell="A1">
      <selection activeCell="B29" sqref="B29:E30"/>
    </sheetView>
  </sheetViews>
  <sheetFormatPr defaultColWidth="9.140625" defaultRowHeight="15"/>
  <cols>
    <col min="1" max="3" width="9.140625" style="72" customWidth="1"/>
    <col min="4" max="4" width="9.140625" style="70" customWidth="1"/>
    <col min="5" max="16384" width="9.140625" style="70" customWidth="1"/>
  </cols>
  <sheetData>
    <row r="2" ht="15">
      <c r="B2" s="57" t="s">
        <v>166</v>
      </c>
    </row>
    <row r="3" ht="12">
      <c r="B3" s="72" t="s">
        <v>143</v>
      </c>
    </row>
    <row r="29" ht="15">
      <c r="B29" s="126" t="s">
        <v>130</v>
      </c>
    </row>
    <row r="30" ht="15">
      <c r="B30" s="126" t="s">
        <v>133</v>
      </c>
    </row>
    <row r="31" ht="15">
      <c r="B31" s="59" t="s">
        <v>128</v>
      </c>
    </row>
    <row r="43" spans="3:8" ht="15">
      <c r="C43" s="127"/>
      <c r="D43" s="126"/>
      <c r="E43" s="126"/>
      <c r="F43" s="126"/>
      <c r="G43" s="126"/>
      <c r="H43" s="126"/>
    </row>
    <row r="44" spans="3:8" ht="15">
      <c r="C44" s="126"/>
      <c r="D44" s="126"/>
      <c r="E44" s="126"/>
      <c r="F44" s="126"/>
      <c r="G44" s="126"/>
      <c r="H44" s="126"/>
    </row>
    <row r="45" spans="3:6" ht="15">
      <c r="C45" s="128"/>
      <c r="D45" s="128"/>
      <c r="E45" s="128"/>
      <c r="F45" s="128"/>
    </row>
    <row r="47" ht="12"/>
    <row r="48" ht="12"/>
    <row r="60" spans="1:3" ht="12">
      <c r="A60" s="129" t="s">
        <v>0</v>
      </c>
      <c r="B60" s="129" t="s">
        <v>84</v>
      </c>
      <c r="C60" s="129" t="s">
        <v>99</v>
      </c>
    </row>
    <row r="61" spans="1:5" ht="12">
      <c r="A61" s="130" t="s">
        <v>36</v>
      </c>
      <c r="B61" s="159">
        <v>40.7</v>
      </c>
      <c r="C61" s="159">
        <v>38.4</v>
      </c>
      <c r="E61" s="70">
        <v>100</v>
      </c>
    </row>
    <row r="62" spans="1:3" ht="24">
      <c r="A62" s="130" t="s">
        <v>137</v>
      </c>
      <c r="B62" s="159">
        <v>44.6</v>
      </c>
      <c r="C62" s="159">
        <v>39.4</v>
      </c>
    </row>
    <row r="63" spans="1:3" ht="12">
      <c r="A63" s="130" t="s">
        <v>125</v>
      </c>
      <c r="B63" s="159">
        <v>60.6</v>
      </c>
      <c r="C63" s="159">
        <v>56.89999999999999</v>
      </c>
    </row>
    <row r="64" spans="1:3" ht="12">
      <c r="A64" s="130" t="s">
        <v>34</v>
      </c>
      <c r="B64" s="159">
        <v>62.7</v>
      </c>
      <c r="C64" s="159">
        <v>51.9</v>
      </c>
    </row>
    <row r="65" spans="1:3" ht="24">
      <c r="A65" s="130" t="s">
        <v>37</v>
      </c>
      <c r="B65" s="159">
        <v>64.2</v>
      </c>
      <c r="C65" s="159">
        <v>58.8</v>
      </c>
    </row>
    <row r="66" spans="1:3" ht="12">
      <c r="A66" s="130" t="s">
        <v>33</v>
      </c>
      <c r="B66" s="159">
        <v>64.6</v>
      </c>
      <c r="C66" s="159">
        <v>59.699999999999996</v>
      </c>
    </row>
    <row r="67" spans="1:3" ht="12">
      <c r="A67" s="131" t="s">
        <v>46</v>
      </c>
      <c r="B67" s="160">
        <v>66.5</v>
      </c>
      <c r="C67" s="160">
        <v>62.5</v>
      </c>
    </row>
    <row r="68" spans="1:3" ht="12">
      <c r="A68" s="130" t="s">
        <v>30</v>
      </c>
      <c r="B68" s="159">
        <v>68.4</v>
      </c>
      <c r="C68" s="159">
        <v>64.9</v>
      </c>
    </row>
    <row r="69" spans="1:3" ht="12">
      <c r="A69" s="130" t="s">
        <v>22</v>
      </c>
      <c r="B69" s="159">
        <v>68.7</v>
      </c>
      <c r="C69" s="159">
        <v>64.9</v>
      </c>
    </row>
    <row r="70" spans="1:3" ht="24">
      <c r="A70" s="130" t="s">
        <v>25</v>
      </c>
      <c r="B70" s="159">
        <v>71.7</v>
      </c>
      <c r="C70" s="159">
        <v>67.9</v>
      </c>
    </row>
    <row r="71" spans="1:3" ht="12">
      <c r="A71" s="132" t="s">
        <v>47</v>
      </c>
      <c r="B71" s="161">
        <v>71.7</v>
      </c>
      <c r="C71" s="161">
        <v>64.1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5"/>
  <sheetViews>
    <sheetView showGridLines="0" workbookViewId="0" topLeftCell="A1">
      <selection activeCell="B29" sqref="B29:E31"/>
    </sheetView>
  </sheetViews>
  <sheetFormatPr defaultColWidth="9.140625" defaultRowHeight="15"/>
  <cols>
    <col min="1" max="1" width="9.140625" style="133" customWidth="1"/>
    <col min="2" max="2" width="12.421875" style="111" customWidth="1"/>
    <col min="3" max="6" width="9.140625" style="111" customWidth="1"/>
    <col min="7" max="16384" width="9.140625" style="111" customWidth="1"/>
  </cols>
  <sheetData>
    <row r="1" spans="8:16" ht="15">
      <c r="H1" s="70"/>
      <c r="I1" s="70"/>
      <c r="J1" s="70"/>
      <c r="K1" s="70"/>
      <c r="L1" s="70"/>
      <c r="M1" s="70"/>
      <c r="N1" s="70"/>
      <c r="O1" s="70"/>
      <c r="P1" s="70"/>
    </row>
    <row r="2" spans="2:16" ht="15">
      <c r="B2" s="57" t="s">
        <v>167</v>
      </c>
      <c r="H2" s="70"/>
      <c r="I2" s="70"/>
      <c r="J2" s="70"/>
      <c r="K2" s="70"/>
      <c r="L2" s="70"/>
      <c r="M2" s="70"/>
      <c r="N2" s="70"/>
      <c r="O2" s="70"/>
      <c r="P2" s="70"/>
    </row>
    <row r="3" spans="2:16" ht="15">
      <c r="B3" s="111" t="s">
        <v>143</v>
      </c>
      <c r="I3" s="70"/>
      <c r="J3" s="70"/>
      <c r="K3" s="70"/>
      <c r="L3" s="70"/>
      <c r="M3" s="70"/>
      <c r="N3" s="70"/>
      <c r="O3" s="70"/>
      <c r="P3" s="70"/>
    </row>
    <row r="4" spans="8:16" ht="15">
      <c r="H4" s="70"/>
      <c r="I4" s="70"/>
      <c r="J4" s="70"/>
      <c r="K4" s="70"/>
      <c r="L4" s="70"/>
      <c r="M4" s="70"/>
      <c r="N4" s="70"/>
      <c r="O4" s="70"/>
      <c r="P4" s="70"/>
    </row>
    <row r="5" spans="8:16" ht="15">
      <c r="H5" s="70"/>
      <c r="I5" s="70"/>
      <c r="J5" s="70"/>
      <c r="K5" s="70"/>
      <c r="L5" s="70"/>
      <c r="M5" s="70"/>
      <c r="N5" s="70"/>
      <c r="O5" s="70"/>
      <c r="P5" s="70"/>
    </row>
    <row r="6" spans="8:16" ht="15">
      <c r="H6" s="70"/>
      <c r="I6" s="70"/>
      <c r="J6" s="70"/>
      <c r="K6" s="70"/>
      <c r="L6" s="70"/>
      <c r="M6" s="70"/>
      <c r="N6" s="70"/>
      <c r="O6" s="70"/>
      <c r="P6" s="70"/>
    </row>
    <row r="7" spans="8:16" ht="15">
      <c r="H7" s="70"/>
      <c r="I7" s="70"/>
      <c r="J7" s="70"/>
      <c r="K7" s="70"/>
      <c r="L7" s="70"/>
      <c r="M7" s="70"/>
      <c r="N7" s="70"/>
      <c r="O7" s="70"/>
      <c r="P7" s="70"/>
    </row>
    <row r="8" spans="8:16" ht="15">
      <c r="H8" s="70"/>
      <c r="I8" s="70"/>
      <c r="J8" s="70"/>
      <c r="K8" s="70"/>
      <c r="L8" s="70"/>
      <c r="M8" s="70"/>
      <c r="N8" s="70"/>
      <c r="O8" s="70"/>
      <c r="P8" s="70"/>
    </row>
    <row r="9" spans="8:16" ht="15">
      <c r="H9" s="70"/>
      <c r="I9" s="70"/>
      <c r="J9" s="70"/>
      <c r="K9" s="70"/>
      <c r="L9" s="70"/>
      <c r="M9" s="70"/>
      <c r="N9" s="70"/>
      <c r="O9" s="70"/>
      <c r="P9" s="70"/>
    </row>
    <row r="10" spans="8:16" ht="15">
      <c r="H10" s="70"/>
      <c r="I10" s="70"/>
      <c r="J10" s="70"/>
      <c r="K10" s="70"/>
      <c r="L10" s="70"/>
      <c r="M10" s="70"/>
      <c r="N10" s="70"/>
      <c r="O10" s="70"/>
      <c r="P10" s="70"/>
    </row>
    <row r="11" spans="8:16" ht="15">
      <c r="H11" s="70"/>
      <c r="I11" s="70"/>
      <c r="J11" s="70"/>
      <c r="K11" s="70"/>
      <c r="L11" s="70"/>
      <c r="M11" s="70"/>
      <c r="N11" s="70"/>
      <c r="O11" s="70"/>
      <c r="P11" s="70"/>
    </row>
    <row r="12" spans="8:16" ht="15">
      <c r="H12" s="70"/>
      <c r="I12" s="70"/>
      <c r="J12" s="70"/>
      <c r="K12" s="70"/>
      <c r="L12" s="70"/>
      <c r="M12" s="70"/>
      <c r="N12" s="70"/>
      <c r="O12" s="70"/>
      <c r="P12" s="70"/>
    </row>
    <row r="13" spans="8:16" ht="15" customHeight="1">
      <c r="H13" s="70"/>
      <c r="I13" s="70"/>
      <c r="J13" s="70"/>
      <c r="K13" s="70"/>
      <c r="L13" s="70"/>
      <c r="M13" s="70"/>
      <c r="N13" s="70"/>
      <c r="O13" s="70"/>
      <c r="P13" s="70"/>
    </row>
    <row r="14" spans="8:16" ht="15">
      <c r="H14" s="70"/>
      <c r="I14" s="70"/>
      <c r="J14" s="70"/>
      <c r="K14" s="70"/>
      <c r="L14" s="70"/>
      <c r="M14" s="70"/>
      <c r="N14" s="70"/>
      <c r="O14" s="70"/>
      <c r="P14" s="70"/>
    </row>
    <row r="15" spans="8:16" ht="15">
      <c r="H15" s="70"/>
      <c r="I15" s="70"/>
      <c r="J15" s="70"/>
      <c r="K15" s="70"/>
      <c r="L15" s="70"/>
      <c r="M15" s="70"/>
      <c r="N15" s="70"/>
      <c r="O15" s="70"/>
      <c r="P15" s="70"/>
    </row>
    <row r="16" spans="8:16" ht="15">
      <c r="H16" s="70"/>
      <c r="I16" s="70"/>
      <c r="J16" s="70"/>
      <c r="K16" s="70"/>
      <c r="L16" s="70"/>
      <c r="M16" s="70"/>
      <c r="N16" s="70"/>
      <c r="O16" s="70"/>
      <c r="P16" s="70"/>
    </row>
    <row r="17" spans="8:16" ht="15">
      <c r="H17" s="70"/>
      <c r="I17" s="70"/>
      <c r="J17" s="70"/>
      <c r="K17" s="70"/>
      <c r="L17" s="70"/>
      <c r="M17" s="70"/>
      <c r="N17" s="70"/>
      <c r="O17" s="70"/>
      <c r="P17" s="70"/>
    </row>
    <row r="18" spans="8:16" ht="15">
      <c r="H18" s="70"/>
      <c r="I18" s="70"/>
      <c r="J18" s="70"/>
      <c r="K18" s="70"/>
      <c r="L18" s="70"/>
      <c r="M18" s="70"/>
      <c r="N18" s="70"/>
      <c r="O18" s="70"/>
      <c r="P18" s="70"/>
    </row>
    <row r="19" spans="8:16" ht="15">
      <c r="H19" s="70"/>
      <c r="I19" s="70"/>
      <c r="J19" s="70"/>
      <c r="K19" s="70"/>
      <c r="L19" s="70"/>
      <c r="M19" s="70"/>
      <c r="N19" s="70"/>
      <c r="O19" s="70"/>
      <c r="P19" s="70"/>
    </row>
    <row r="20" spans="8:16" ht="15">
      <c r="H20" s="70"/>
      <c r="I20" s="70"/>
      <c r="J20" s="70"/>
      <c r="K20" s="70"/>
      <c r="L20" s="70"/>
      <c r="M20" s="70"/>
      <c r="N20" s="70"/>
      <c r="O20" s="70"/>
      <c r="P20" s="70"/>
    </row>
    <row r="21" spans="8:16" ht="15">
      <c r="H21" s="70"/>
      <c r="I21" s="70"/>
      <c r="J21" s="70"/>
      <c r="K21" s="70"/>
      <c r="L21" s="70"/>
      <c r="M21" s="70"/>
      <c r="N21" s="70"/>
      <c r="O21" s="70"/>
      <c r="P21" s="70"/>
    </row>
    <row r="22" spans="8:16" ht="15">
      <c r="H22" s="70"/>
      <c r="I22" s="70"/>
      <c r="J22" s="70"/>
      <c r="K22" s="70"/>
      <c r="L22" s="70"/>
      <c r="M22" s="70"/>
      <c r="N22" s="70"/>
      <c r="O22" s="70"/>
      <c r="P22" s="70"/>
    </row>
    <row r="23" spans="8:16" ht="15">
      <c r="H23" s="70"/>
      <c r="I23" s="70"/>
      <c r="J23" s="70"/>
      <c r="K23" s="70"/>
      <c r="L23" s="70"/>
      <c r="M23" s="70"/>
      <c r="N23" s="70"/>
      <c r="O23" s="70"/>
      <c r="P23" s="70"/>
    </row>
    <row r="24" spans="8:16" ht="15">
      <c r="H24" s="70"/>
      <c r="I24" s="70"/>
      <c r="J24" s="70"/>
      <c r="K24" s="70"/>
      <c r="L24" s="70"/>
      <c r="M24" s="70"/>
      <c r="N24" s="70"/>
      <c r="O24" s="70"/>
      <c r="P24" s="70"/>
    </row>
    <row r="25" spans="8:16" ht="15">
      <c r="H25" s="70"/>
      <c r="I25" s="70"/>
      <c r="J25" s="70"/>
      <c r="K25" s="70"/>
      <c r="L25" s="70"/>
      <c r="M25" s="70"/>
      <c r="N25" s="70"/>
      <c r="O25" s="70"/>
      <c r="P25" s="70"/>
    </row>
    <row r="26" spans="8:16" ht="15">
      <c r="H26" s="70"/>
      <c r="I26" s="70"/>
      <c r="J26" s="70"/>
      <c r="K26" s="70"/>
      <c r="L26" s="70"/>
      <c r="M26" s="70"/>
      <c r="N26" s="70"/>
      <c r="O26" s="70"/>
      <c r="P26" s="70"/>
    </row>
    <row r="27" spans="8:16" ht="15">
      <c r="H27" s="70"/>
      <c r="I27" s="70"/>
      <c r="J27" s="70"/>
      <c r="K27" s="70"/>
      <c r="L27" s="70"/>
      <c r="M27" s="70"/>
      <c r="N27" s="70"/>
      <c r="O27" s="70"/>
      <c r="P27" s="70"/>
    </row>
    <row r="28" spans="8:16" ht="15"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5">
      <c r="B29" s="126" t="s">
        <v>130</v>
      </c>
      <c r="C29" s="136"/>
      <c r="D29" s="136"/>
      <c r="E29" s="136"/>
      <c r="M29" s="70"/>
      <c r="N29" s="70"/>
      <c r="O29" s="70"/>
      <c r="P29" s="70"/>
    </row>
    <row r="30" spans="2:16" ht="15">
      <c r="B30" s="126" t="s">
        <v>134</v>
      </c>
      <c r="C30" s="136"/>
      <c r="D30" s="136"/>
      <c r="E30" s="136"/>
      <c r="M30" s="70"/>
      <c r="N30" s="70"/>
      <c r="O30" s="70"/>
      <c r="P30" s="70"/>
    </row>
    <row r="31" spans="2:16" ht="15">
      <c r="B31" s="126" t="s">
        <v>153</v>
      </c>
      <c r="C31" s="136"/>
      <c r="D31" s="136"/>
      <c r="E31" s="136"/>
      <c r="H31" s="70"/>
      <c r="I31" s="70"/>
      <c r="J31" s="70"/>
      <c r="K31" s="70"/>
      <c r="L31" s="70"/>
      <c r="M31" s="70"/>
      <c r="N31" s="70"/>
      <c r="O31" s="70"/>
      <c r="P31" s="70"/>
    </row>
    <row r="32" spans="2:6" ht="15">
      <c r="B32" s="180" t="s">
        <v>154</v>
      </c>
      <c r="C32" s="180"/>
      <c r="D32" s="180"/>
      <c r="E32" s="180"/>
      <c r="F32" s="180"/>
    </row>
    <row r="36" ht="11.4">
      <c r="A36" s="134"/>
    </row>
    <row r="38" ht="11.4">
      <c r="A38" s="135"/>
    </row>
    <row r="40" ht="11.4">
      <c r="A40" s="134"/>
    </row>
    <row r="44" ht="11.4">
      <c r="A44" s="134"/>
    </row>
    <row r="45" spans="3:6" ht="15">
      <c r="C45" s="70"/>
      <c r="D45" s="70"/>
      <c r="E45" s="70"/>
      <c r="F45" s="70"/>
    </row>
    <row r="46" ht="15">
      <c r="A46" s="137"/>
    </row>
    <row r="51" ht="12"/>
    <row r="57" ht="12"/>
    <row r="59" ht="12"/>
    <row r="62" spans="2:6" ht="15">
      <c r="B62" s="121" t="s">
        <v>0</v>
      </c>
      <c r="C62" s="121" t="s">
        <v>93</v>
      </c>
      <c r="D62" s="121" t="s">
        <v>94</v>
      </c>
      <c r="E62" s="121" t="s">
        <v>95</v>
      </c>
      <c r="F62" s="121" t="s">
        <v>96</v>
      </c>
    </row>
    <row r="63" spans="2:6" ht="15">
      <c r="B63" s="133" t="s">
        <v>155</v>
      </c>
      <c r="C63" s="150">
        <v>52.900000000000006</v>
      </c>
      <c r="D63" s="150">
        <v>7.3999999999999995</v>
      </c>
      <c r="E63" s="150">
        <v>8.200000000000001</v>
      </c>
      <c r="F63" s="150">
        <v>31.5</v>
      </c>
    </row>
    <row r="64" spans="2:6" ht="15">
      <c r="B64" s="133" t="s">
        <v>30</v>
      </c>
      <c r="C64" s="150">
        <v>37.7</v>
      </c>
      <c r="D64" s="150">
        <v>7.000000000000001</v>
      </c>
      <c r="E64" s="150">
        <v>7.200000000000001</v>
      </c>
      <c r="F64" s="150">
        <v>48.1</v>
      </c>
    </row>
    <row r="65" spans="2:6" ht="15">
      <c r="B65" s="133" t="s">
        <v>34</v>
      </c>
      <c r="C65" s="150">
        <v>37.3</v>
      </c>
      <c r="D65" s="150">
        <v>11.8</v>
      </c>
      <c r="E65" s="150">
        <v>5.9</v>
      </c>
      <c r="F65" s="150">
        <v>45</v>
      </c>
    </row>
    <row r="66" spans="2:6" ht="15">
      <c r="B66" s="133" t="s">
        <v>37</v>
      </c>
      <c r="C66" s="150">
        <v>30.099999999999998</v>
      </c>
      <c r="D66" s="150">
        <v>10.4</v>
      </c>
      <c r="E66" s="150">
        <v>11.3</v>
      </c>
      <c r="F66" s="150">
        <v>48.2</v>
      </c>
    </row>
    <row r="67" spans="2:6" ht="15">
      <c r="B67" s="133" t="s">
        <v>156</v>
      </c>
      <c r="C67" s="150">
        <v>29.100000000000005</v>
      </c>
      <c r="D67" s="150">
        <v>13.200000000000001</v>
      </c>
      <c r="E67" s="150">
        <v>8.3</v>
      </c>
      <c r="F67" s="150">
        <v>49.4</v>
      </c>
    </row>
    <row r="68" spans="2:6" ht="15">
      <c r="B68" s="133" t="s">
        <v>36</v>
      </c>
      <c r="C68" s="150">
        <v>26.400000000000002</v>
      </c>
      <c r="D68" s="150">
        <v>13.200000000000001</v>
      </c>
      <c r="E68" s="150">
        <v>6.1</v>
      </c>
      <c r="F68" s="150">
        <v>54.29999999999999</v>
      </c>
    </row>
    <row r="69" spans="2:6" ht="15">
      <c r="B69" s="133" t="s">
        <v>25</v>
      </c>
      <c r="C69" s="150">
        <v>25.5</v>
      </c>
      <c r="D69" s="150">
        <v>11.8</v>
      </c>
      <c r="E69" s="150">
        <v>7.6</v>
      </c>
      <c r="F69" s="150">
        <v>55.1</v>
      </c>
    </row>
    <row r="70" spans="2:6" ht="15">
      <c r="B70" s="133" t="s">
        <v>33</v>
      </c>
      <c r="C70" s="150">
        <v>17.2</v>
      </c>
      <c r="D70" s="150">
        <v>16.2</v>
      </c>
      <c r="E70" s="150">
        <v>4.5</v>
      </c>
      <c r="F70" s="150">
        <v>62.1</v>
      </c>
    </row>
    <row r="71" spans="2:6" ht="15">
      <c r="B71" s="138" t="s">
        <v>46</v>
      </c>
      <c r="C71" s="152">
        <v>14.899999999999999</v>
      </c>
      <c r="D71" s="152">
        <v>17.599999999999998</v>
      </c>
      <c r="E71" s="152">
        <v>7.1</v>
      </c>
      <c r="F71" s="152">
        <v>60.4</v>
      </c>
    </row>
    <row r="72" spans="2:6" ht="15">
      <c r="B72" s="133" t="s">
        <v>125</v>
      </c>
      <c r="C72" s="150">
        <v>10.5</v>
      </c>
      <c r="D72" s="150">
        <v>25.3</v>
      </c>
      <c r="E72" s="150">
        <v>8.4</v>
      </c>
      <c r="F72" s="150">
        <v>55.800000000000004</v>
      </c>
    </row>
    <row r="73" spans="2:6" ht="15">
      <c r="B73" s="133" t="s">
        <v>22</v>
      </c>
      <c r="C73" s="150">
        <v>7.3</v>
      </c>
      <c r="D73" s="150">
        <v>20.3</v>
      </c>
      <c r="E73" s="150">
        <v>7.3999999999999995</v>
      </c>
      <c r="F73" s="150">
        <v>64.9</v>
      </c>
    </row>
    <row r="74" spans="2:6" ht="15">
      <c r="B74" s="119" t="s">
        <v>47</v>
      </c>
      <c r="C74" s="151">
        <v>4.991224120344419</v>
      </c>
      <c r="D74" s="151">
        <v>17.523272162542156</v>
      </c>
      <c r="E74" s="151">
        <v>7.146139072421684</v>
      </c>
      <c r="F74" s="151">
        <v>70.33936464469174</v>
      </c>
    </row>
    <row r="75" spans="2:6" ht="15">
      <c r="B75" s="133"/>
      <c r="C75" s="122"/>
      <c r="D75" s="122"/>
      <c r="E75" s="122"/>
      <c r="F75" s="122"/>
    </row>
    <row r="76" spans="2:6" ht="15">
      <c r="B76" s="181" t="s">
        <v>106</v>
      </c>
      <c r="C76" s="181"/>
      <c r="D76" s="181"/>
      <c r="E76" s="181"/>
      <c r="F76" s="181"/>
    </row>
    <row r="77" spans="2:6" ht="15">
      <c r="B77" s="133"/>
      <c r="C77" s="121" t="s">
        <v>93</v>
      </c>
      <c r="D77" s="121" t="s">
        <v>94</v>
      </c>
      <c r="E77" s="121" t="s">
        <v>95</v>
      </c>
      <c r="F77" s="121" t="s">
        <v>96</v>
      </c>
    </row>
    <row r="78" ht="15">
      <c r="B78" s="133"/>
    </row>
    <row r="79" spans="2:7" ht="15">
      <c r="B79" s="133" t="s">
        <v>47</v>
      </c>
      <c r="C79" s="133">
        <v>10863</v>
      </c>
      <c r="D79" s="111">
        <v>38138</v>
      </c>
      <c r="E79" s="111">
        <v>15553</v>
      </c>
      <c r="F79" s="111">
        <v>153088</v>
      </c>
      <c r="G79" s="111" t="s">
        <v>107</v>
      </c>
    </row>
    <row r="80" spans="2:7" ht="15">
      <c r="B80" s="133"/>
      <c r="C80" s="122">
        <f>C79/SUM($C$79:$F$79)</f>
        <v>0.04991224120344419</v>
      </c>
      <c r="D80" s="122">
        <f>D79/SUM($C$79:$F$79)</f>
        <v>0.17523272162542156</v>
      </c>
      <c r="E80" s="122">
        <f>E79/SUM($C$79:$F$79)</f>
        <v>0.07146139072421684</v>
      </c>
      <c r="F80" s="122">
        <f>F79/SUM($C$79:$F$79)</f>
        <v>0.7033936464469174</v>
      </c>
      <c r="G80" s="111" t="s">
        <v>108</v>
      </c>
    </row>
    <row r="81" ht="15">
      <c r="B81" s="133"/>
    </row>
    <row r="82" spans="2:6" ht="15">
      <c r="B82" s="181" t="s">
        <v>109</v>
      </c>
      <c r="C82" s="181"/>
      <c r="D82" s="181"/>
      <c r="E82" s="181"/>
      <c r="F82" s="181"/>
    </row>
    <row r="83" ht="15">
      <c r="B83" s="133"/>
    </row>
    <row r="84" spans="2:7" ht="15">
      <c r="B84" s="133" t="s">
        <v>0</v>
      </c>
      <c r="C84" s="121" t="s">
        <v>93</v>
      </c>
      <c r="D84" s="121" t="s">
        <v>94</v>
      </c>
      <c r="E84" s="121" t="s">
        <v>95</v>
      </c>
      <c r="F84" s="121" t="s">
        <v>96</v>
      </c>
      <c r="G84" s="111" t="s">
        <v>110</v>
      </c>
    </row>
    <row r="85" spans="2:7" ht="15">
      <c r="B85" s="139" t="s">
        <v>30</v>
      </c>
      <c r="C85" s="140">
        <v>0.377</v>
      </c>
      <c r="D85" s="140">
        <v>0.07</v>
      </c>
      <c r="E85" s="140">
        <v>0.07200000000000001</v>
      </c>
      <c r="F85" s="140">
        <v>0.48100000000000004</v>
      </c>
      <c r="G85" s="141">
        <v>4445</v>
      </c>
    </row>
    <row r="86" spans="2:7" ht="15">
      <c r="B86" s="139" t="s">
        <v>34</v>
      </c>
      <c r="C86" s="140">
        <v>0.373</v>
      </c>
      <c r="D86" s="140">
        <v>0.11800000000000001</v>
      </c>
      <c r="E86" s="140">
        <v>0.059000000000000004</v>
      </c>
      <c r="F86" s="140">
        <v>0.45</v>
      </c>
      <c r="G86" s="141">
        <v>1173</v>
      </c>
    </row>
    <row r="87" spans="2:7" ht="15">
      <c r="B87" s="139" t="s">
        <v>28</v>
      </c>
      <c r="C87" s="140">
        <v>0.105</v>
      </c>
      <c r="D87" s="140">
        <v>0.253</v>
      </c>
      <c r="E87" s="140">
        <v>0.084</v>
      </c>
      <c r="F87" s="140">
        <v>0.558</v>
      </c>
      <c r="G87" s="141">
        <v>4613</v>
      </c>
    </row>
    <row r="88" spans="2:7" ht="15">
      <c r="B88" s="139" t="s">
        <v>25</v>
      </c>
      <c r="C88" s="140">
        <v>0.255</v>
      </c>
      <c r="D88" s="140">
        <v>0.11800000000000001</v>
      </c>
      <c r="E88" s="140">
        <v>0.076</v>
      </c>
      <c r="F88" s="140">
        <v>0.551</v>
      </c>
      <c r="G88" s="141">
        <v>8507</v>
      </c>
    </row>
    <row r="89" spans="2:7" ht="15">
      <c r="B89" s="139" t="s">
        <v>37</v>
      </c>
      <c r="C89" s="140">
        <v>0.301</v>
      </c>
      <c r="D89" s="140">
        <v>0.10400000000000001</v>
      </c>
      <c r="E89" s="140">
        <v>0.113</v>
      </c>
      <c r="F89" s="140">
        <v>0.48200000000000004</v>
      </c>
      <c r="G89" s="141">
        <v>2286</v>
      </c>
    </row>
    <row r="90" spans="2:7" ht="15">
      <c r="B90" s="139" t="s">
        <v>36</v>
      </c>
      <c r="C90" s="140">
        <v>0.264</v>
      </c>
      <c r="D90" s="140">
        <v>0.132</v>
      </c>
      <c r="E90" s="140">
        <v>0.061</v>
      </c>
      <c r="F90" s="140">
        <v>0.5429999999999999</v>
      </c>
      <c r="G90" s="141">
        <v>1147</v>
      </c>
    </row>
    <row r="91" spans="2:7" ht="15">
      <c r="B91" s="139" t="s">
        <v>22</v>
      </c>
      <c r="C91" s="140">
        <v>0.073</v>
      </c>
      <c r="D91" s="140">
        <v>0.203</v>
      </c>
      <c r="E91" s="140">
        <v>0.075</v>
      </c>
      <c r="F91" s="140">
        <v>0.649</v>
      </c>
      <c r="G91" s="141">
        <v>71545</v>
      </c>
    </row>
    <row r="92" spans="2:7" ht="15">
      <c r="B92" s="139" t="s">
        <v>38</v>
      </c>
      <c r="C92" s="140">
        <v>0.529</v>
      </c>
      <c r="D92" s="140">
        <v>0.074</v>
      </c>
      <c r="E92" s="140">
        <v>0.082</v>
      </c>
      <c r="F92" s="140">
        <v>0.315</v>
      </c>
      <c r="G92" s="141">
        <v>1856</v>
      </c>
    </row>
    <row r="93" spans="2:7" ht="15">
      <c r="B93" s="139" t="s">
        <v>35</v>
      </c>
      <c r="C93" s="140">
        <v>0.29100000000000004</v>
      </c>
      <c r="D93" s="140">
        <v>0.132</v>
      </c>
      <c r="E93" s="140">
        <v>0.083</v>
      </c>
      <c r="F93" s="140">
        <v>0.494</v>
      </c>
      <c r="G93" s="141">
        <v>12224</v>
      </c>
    </row>
    <row r="94" spans="2:7" ht="15">
      <c r="B94" s="139" t="s">
        <v>33</v>
      </c>
      <c r="C94" s="140">
        <v>0.172</v>
      </c>
      <c r="D94" s="140">
        <v>0.162</v>
      </c>
      <c r="E94" s="140">
        <v>0.045</v>
      </c>
      <c r="F94" s="140">
        <v>0.621</v>
      </c>
      <c r="G94" s="141">
        <v>20354</v>
      </c>
    </row>
    <row r="95" spans="2:7" ht="15">
      <c r="B95" s="139" t="s">
        <v>46</v>
      </c>
      <c r="C95" s="140">
        <v>0.149</v>
      </c>
      <c r="D95" s="140">
        <f>SUM(D85*$G85/$G$95,D86*$G86/$G$95,D87*$G87/$G$95,D88*$G88/$G$95,D89*$G89/$G$95,D90*$G90/$G$95,D91*$G91/$G$95,D92*$G92/$G$95,D93*$G93/$G$95,D94*$G94/$G$95)</f>
        <v>0.17621164260632072</v>
      </c>
      <c r="E95" s="140">
        <v>0.071</v>
      </c>
      <c r="F95" s="140">
        <f>SUM(F85*$G85/$G$95,F86*$G86/$G$95,F87*$G87/$G$95,F88*$G88/$G$95,F89*$G89/$G$95,F90*$G90/$G$95,F91*$G91/$G$95,F92*$G92/$G$95,F93*$G93/$G$95,F94*$G94/$G$95)</f>
        <v>0.6035724853687087</v>
      </c>
      <c r="G95" s="141">
        <f>SUM(G85:G94)</f>
        <v>128150</v>
      </c>
    </row>
  </sheetData>
  <mergeCells count="3">
    <mergeCell ref="B32:F32"/>
    <mergeCell ref="B76:F76"/>
    <mergeCell ref="B82:F82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2015-08-06T11:26:17Z</dcterms:modified>
  <cp:category/>
  <cp:version/>
  <cp:contentType/>
  <cp:contentStatus/>
</cp:coreProperties>
</file>