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5200" windowHeight="11835" tabRatio="721" activeTab="5"/>
  </bookViews>
  <sheets>
    <sheet name="Table 1" sheetId="5" r:id="rId1"/>
    <sheet name="Figure 1 " sheetId="1" r:id="rId2"/>
    <sheet name="Table 2" sheetId="2" r:id="rId3"/>
    <sheet name="Table 3 " sheetId="3" r:id="rId4"/>
    <sheet name="Figure 2" sheetId="6" r:id="rId5"/>
    <sheet name="Figure 3" sheetId="4" r:id="rId6"/>
  </sheets>
  <definedNames/>
  <calcPr calcId="145621"/>
</workbook>
</file>

<file path=xl/sharedStrings.xml><?xml version="1.0" encoding="utf-8"?>
<sst xmlns="http://schemas.openxmlformats.org/spreadsheetml/2006/main" count="1209" uniqueCount="167">
  <si>
    <r>
      <t>Source:</t>
    </r>
    <r>
      <rPr>
        <sz val="9"/>
        <rFont val="Arial"/>
        <family val="2"/>
      </rPr>
      <t xml:space="preserve"> Eurostat (online data code: ilc_mdes03)</t>
    </r>
  </si>
  <si>
    <t>Currency</t>
  </si>
  <si>
    <t>EUR</t>
  </si>
  <si>
    <t>BGN</t>
  </si>
  <si>
    <t>CZK</t>
  </si>
  <si>
    <t>DKK</t>
  </si>
  <si>
    <t>LTL</t>
  </si>
  <si>
    <t>HUF</t>
  </si>
  <si>
    <t>PLN</t>
  </si>
  <si>
    <t>RON</t>
  </si>
  <si>
    <t>SEK</t>
  </si>
  <si>
    <t>GBP</t>
  </si>
  <si>
    <t>ISK</t>
  </si>
  <si>
    <t>NOK</t>
  </si>
  <si>
    <t>CHF</t>
  </si>
  <si>
    <t>HRK</t>
  </si>
  <si>
    <t>Employees</t>
  </si>
  <si>
    <t>Retired persons</t>
  </si>
  <si>
    <t>Unemployed persons</t>
  </si>
  <si>
    <t>Bookmark</t>
  </si>
  <si>
    <t>Second quintile</t>
  </si>
  <si>
    <t>(% of total population)</t>
  </si>
  <si>
    <t>(%)</t>
  </si>
  <si>
    <t>Belgium</t>
  </si>
  <si>
    <t>Bulgaria</t>
  </si>
  <si>
    <t>Czech Republic</t>
  </si>
  <si>
    <t>Denmark</t>
  </si>
  <si>
    <t>Estonia</t>
  </si>
  <si>
    <t>Ireland</t>
  </si>
  <si>
    <t>Greece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</si>
  <si>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</si>
  <si>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</si>
  <si>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</si>
  <si>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</si>
  <si>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</si>
  <si>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</si>
  <si>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</si>
  <si>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</si>
  <si>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</si>
  <si>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</si>
  <si>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</si>
  <si>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</si>
  <si>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</si>
  <si>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</si>
  <si>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</si>
  <si>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</si>
  <si>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</si>
  <si>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</si>
  <si>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</si>
  <si>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</si>
  <si>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</si>
  <si>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Bookmarks</t>
  </si>
  <si>
    <t>Employed persons except employees</t>
  </si>
  <si>
    <t>First decile</t>
  </si>
  <si>
    <t>Ninth decile</t>
  </si>
  <si>
    <t>First quintile</t>
  </si>
  <si>
    <t>Third quintile</t>
  </si>
  <si>
    <t>Fourth quintile</t>
  </si>
  <si>
    <r>
      <t>Source:</t>
    </r>
    <r>
      <rPr>
        <sz val="9"/>
        <rFont val="Arial"/>
        <family val="2"/>
      </rPr>
      <t xml:space="preserve"> Eurostat (online data codes: ilc_di01 and prc_hicp_aind)</t>
    </r>
  </si>
  <si>
    <r>
      <t>Source:</t>
    </r>
    <r>
      <rPr>
        <sz val="9"/>
        <rFont val="Arial"/>
        <family val="2"/>
      </rPr>
      <t xml:space="preserve"> Eurostat (online data codes: ilc_di03 and prc_hicp_aind)</t>
    </r>
  </si>
  <si>
    <r>
      <t>Source:</t>
    </r>
    <r>
      <rPr>
        <sz val="9"/>
        <rFont val="Arial"/>
        <family val="2"/>
      </rPr>
      <t xml:space="preserve"> Eurostat (online data codes: ilc_di05 and prc_hicp_aind)</t>
    </r>
  </si>
  <si>
    <r>
      <rPr>
        <i/>
        <sz val="9"/>
        <color indexed="8"/>
        <rFont val="Arial"/>
        <family val="2"/>
      </rPr>
      <t>Source</t>
    </r>
    <r>
      <rPr>
        <sz val="9"/>
        <color indexed="8"/>
        <rFont val="Arial"/>
        <family val="2"/>
      </rPr>
      <t>:</t>
    </r>
    <r>
      <rPr>
        <sz val="9"/>
        <rFont val="Arial"/>
        <family val="2"/>
      </rPr>
      <t xml:space="preserve"> Eurostat (online data codes: ilc_di03 and prc_hicp_aind)</t>
    </r>
  </si>
  <si>
    <r>
      <t>Source:</t>
    </r>
    <r>
      <rPr>
        <sz val="9"/>
        <rFont val="Arial"/>
        <family val="2"/>
      </rPr>
      <t xml:space="preserve"> Eurostat (online data codes: ilc_di01 and prc_hicp_aind)</t>
    </r>
  </si>
  <si>
    <t>Spain</t>
  </si>
  <si>
    <t>Germany</t>
  </si>
  <si>
    <t>Bugaria</t>
  </si>
  <si>
    <t>United Kingdom</t>
  </si>
  <si>
    <t xml:space="preserve">Germany </t>
  </si>
  <si>
    <t>:</t>
  </si>
  <si>
    <t>Change in real terms 2013/2014</t>
  </si>
  <si>
    <t>Denmark (¹)</t>
  </si>
  <si>
    <t>Estonia (¹)</t>
  </si>
  <si>
    <t>(¹) Break in series for median equivalised net income, 2013.</t>
  </si>
  <si>
    <t xml:space="preserve">Figure 1: Change in median income after adjusting for inflation, 2014 compared with 2013 </t>
  </si>
  <si>
    <t>(²) Break in series for median equivalised net income, 2014.</t>
  </si>
  <si>
    <t>Estonia (²)</t>
  </si>
  <si>
    <t>http://appsso.eurostat.ec.europa.eu/nui/show.do?query=BOOKMARK_DS-055100_QID_1148C92E_UID_-3F171EB0&amp;layout=TIME,C,X,0;GEO,L,Y,0;UNIT,L,Z,0;COICOP,L,Z,1;INDICATORS,C,Z,2;&amp;zSelection=DS-055100COICOP,CP00;DS-055100INDICATORS,OBS_FLAG;DS-055100UNIT,INX_A_AVG;&amp;rankName1=UNIT_1_2_-1_2&amp;rankName2=INDICATORS_1_2_-1_2&amp;rankName3=COICOP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</si>
  <si>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HICP (2015 = 100) - annual data (average index and rate of change) [prc_hicp_aind]</t>
  </si>
  <si>
    <t>Last update</t>
  </si>
  <si>
    <t>25.02.16</t>
  </si>
  <si>
    <t>Extracted on</t>
  </si>
  <si>
    <t>04.03.16</t>
  </si>
  <si>
    <t>Source of data</t>
  </si>
  <si>
    <t>Eurostat</t>
  </si>
  <si>
    <t>UNIT</t>
  </si>
  <si>
    <t>Annual average index</t>
  </si>
  <si>
    <t>COICOP</t>
  </si>
  <si>
    <t>All-items HICP</t>
  </si>
  <si>
    <t>Mean and median income by age and sex (source: SILC) [ilc_di03]</t>
  </si>
  <si>
    <t>23.02.16</t>
  </si>
  <si>
    <t>AGE</t>
  </si>
  <si>
    <t>Total</t>
  </si>
  <si>
    <t>SEX</t>
  </si>
  <si>
    <t>INDIC_IL</t>
  </si>
  <si>
    <t>Median equivalised net income</t>
  </si>
  <si>
    <t>National currency</t>
  </si>
  <si>
    <t>http://appsso.eurostat.ec.europa.eu/nui/show.do?query=BOOKMARK_DS-053406_QID_-5286E9BE_UID_-3F171EB0&amp;layout=TIME,C,X,0;GEO,L,Y,0;AGE,L,Z,0;SEX,L,Z,1;INDIC_IL,L,Z,2;UNIT,L,Z,3;INDICATORS,C,Z,4;&amp;zSelection=DS-053406AGE,TOTAL;DS-053406INDIC_IL,MED_E;DS-053406UNIT,NAC;DS-053406INDICATORS,OBS_FLAG;DS-053406SEX,T;&amp;rankName1=INDIC-IL_1_2_-1_2&amp;rankName2=UNIT_1_2_-1_2&amp;rankName3=AGE_1_2_-1_2&amp;rankName4=INDICATORS_1_2_-1_2&amp;rankName5=SEX_1_2_-1_2&amp;rankName6=TIME_1_0_0_0&amp;rankName7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</si>
  <si>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Change in nominal terms</t>
  </si>
  <si>
    <t>Change in HICP</t>
  </si>
  <si>
    <t>Change in real terms</t>
  </si>
  <si>
    <t>Median income (NAC)</t>
  </si>
  <si>
    <t>2014–13</t>
  </si>
  <si>
    <t>Table 1: Median equivalised disposable income in 2014 and change 2014–13</t>
  </si>
  <si>
    <t>http://appsso.eurostat.ec.europa.eu/nui/show.do?query=BOOKMARK_DS-055100_QID_227589E_UID_-3F171EB0&amp;layout=UNIT,L,X,0;TIME,C,X,1;GEO,L,Y,0;COICOP,L,Z,0;INDICATORS,C,Z,1;&amp;zSelection=DS-055100INDICATORS,OBS_FLAG;DS-055100COICOP,CP00;&amp;rankName1=INDICATORS_1_2_-1_2&amp;rankName2=COICOP_1_2_-1_2&amp;rankName3=UNIT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</si>
  <si>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(¹) Break in series for median equivalised net income, 2014.</t>
  </si>
  <si>
    <t>(²) Break in series for median equivalised net income, 2013.</t>
  </si>
  <si>
    <t>Denmark (²)</t>
  </si>
  <si>
    <t>Switzerland (³)</t>
  </si>
  <si>
    <t>http://appsso.eurostat.ec.europa.eu/nui/show.do?query=BOOKMARK_DS-053410_QID_-3F9A4355_UID_-3F171EB0&amp;layout=WSTATUS,L,X,0;TIME,C,X,1;GEO,L,Y,0;INDIC_IL,L,Z,0;AGE,L,Z,1;SEX,L,Z,2;UNIT,L,Z,3;INDICATORS,C,Z,4;&amp;zSelection=DS-053410AGE,Y_GE16;DS-053410SEX,T;DS-053410UNIT,NAC;DS-053410INDICATORS,OBS_FLAG;DS-053410INDIC_IL,MED_E;&amp;rankName1=INDIC-IL_1_2_-1_2&amp;rankName2=UNIT_1_2_-1_2&amp;rankName3=AGE_1_2_-1_2&amp;rankName4=INDICATORS_1_2_-1_2&amp;rankName5=SEX_1_2_-1_2&amp;rankName6=WSTATUS_1_2_0_0&amp;rankName7=TIME_1_0_1_0&amp;rankName8=GEO_1_2_0_1&amp;rStp=&amp;cStp=&amp;rDCh=&amp;cDCh=&amp;rDM=true&amp;cDM=true&amp;footnes=false&amp;empty=false&amp;wai=false&amp;time_mode=NONE&amp;time_most_recent=false&amp;lang=EN&amp;cfo=%23%23%23%2C%23%23%23.%23%23%23</t>
  </si>
  <si>
    <t>Mean and median income by most frequent activity status (source: SILC) [ilc_di05]</t>
  </si>
  <si>
    <t>16 years or over</t>
  </si>
  <si>
    <t>http://appsso.eurostat.ec.europa.eu/nui/show.do?query=BOOKMARK_DS-055100_QID_654CDE6B_UID_-3F171EB0&amp;layout=UNIT,L,X,0;TIME,C,X,1;GEO,L,Y,0;COICOP,L,Z,0;INDICATORS,C,Z,1;&amp;zSelection=DS-055100INDICATORS,OBS_FLAG;DS-055100COICOP,CP00;&amp;rankName1=INDICATORS_1_2_-1_2&amp;rankName2=COICOP_1_2_-1_2&amp;rankName3=UNIT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</si>
  <si>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Estonia (³)</t>
  </si>
  <si>
    <t>Distribution of income by quantiles (source: SILC) [ilc_di01]</t>
  </si>
  <si>
    <t>Top cut-off point</t>
  </si>
  <si>
    <t>CURRENCY</t>
  </si>
  <si>
    <t>2013</t>
  </si>
  <si>
    <t>2014</t>
  </si>
  <si>
    <t>Median of first quintile 2014</t>
  </si>
  <si>
    <t>Median of fifth quintile 2014</t>
  </si>
  <si>
    <t>Change in real terms 2014–13
(%)</t>
  </si>
  <si>
    <t>http://appsso.eurostat.ec.europa.eu/nui/show.do?query=BOOKMARK_DS-055100_QID_62FC1AD8_UID_-3F171EB0&amp;layout=UNIT,L,X,0;TIME,C,X,1;GEO,L,Y,0;COICOP,L,Z,0;INDICATORS,C,Z,1;&amp;zSelection=DS-055100INDICATORS,OBS_FLAG;DS-055100COICOP,CP00;&amp;rankName1=INDICATORS_1_2_-1_2&amp;rankName2=COICOP_1_2_-1_2&amp;rankName3=UNIT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</si>
  <si>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First decile 2014–13</t>
  </si>
  <si>
    <t>Ninth decile 2014–13</t>
  </si>
  <si>
    <t>http://appsso.eurostat.ec.europa.eu/nui/show.do?query=BOOKMARK_DS-055100_QID_-43AC227E_UID_-3F171EB0&amp;layout=TIME,C,X,0;GEO,L,Y,0;UNIT,L,Z,0;COICOP,L,Z,1;INDICATORS,C,Z,2;&amp;zSelection=DS-055100COICOP,CP00;DS-055100INDICATORS,OBS_FLAG;DS-055100UNIT,RCH_A_AVG;&amp;rankName1=UNIT_1_2_-1_2&amp;rankName2=INDICATORS_1_2_-1_2&amp;rankName3=COICOP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</si>
  <si>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Inability to afford a meal with meat, chicken, fish (or vegetarian equivalent) every second day (source: SILC) [ilc_mdes03]</t>
  </si>
  <si>
    <t>HHTYP</t>
  </si>
  <si>
    <t>INCGRP</t>
  </si>
  <si>
    <t>Percentage of total population</t>
  </si>
  <si>
    <t>EU-28</t>
  </si>
  <si>
    <t>Bulgaria (¹)</t>
  </si>
  <si>
    <t>(¹) 2014: break in time series.</t>
  </si>
  <si>
    <t>Netherlands (²)</t>
  </si>
  <si>
    <t>(²) 2014: provisional data.</t>
  </si>
  <si>
    <t>(³) 2014: data not available.</t>
  </si>
  <si>
    <t>http://appsso.eurostat.ec.europa.eu/nui/show.do?query=BOOKMARK_DS-050270_QID_61429CD7_UID_-3F171EB0&amp;layout=TIME,C,X,0;QUANTILE,L,X,1;GEO,L,Y,0;INDIC_IL,L,Z,0;CURRENCY,L,Z,1;INDICATORS,C,Z,2;&amp;zSelection=DS-050270CURRENCY,NAC;DS-050270INDICATORS,OBS_FLAG;DS-050270INDIC_IL,TC;&amp;rankName1=INDIC-IL_1_2_-1_2&amp;rankName2=CURRENCY_1_2_-1_2&amp;rankName3=INDICATORS_1_2_-1_2&amp;rankName4=TIME_1_0_0_0&amp;rankName5=QUANTILE_1_2_1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</si>
  <si>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(³) Break in series for median equivalised net income, 2014.</t>
  </si>
  <si>
    <t>07.03.16</t>
  </si>
  <si>
    <t>Table 3: Change in equivalised disposable income for first and fifth quintiles, change 2014–13</t>
  </si>
  <si>
    <t>(³) 2014 data not available, 2013 data instead.</t>
  </si>
  <si>
    <t>2014/2013</t>
  </si>
  <si>
    <t>2014 at 2013 price</t>
  </si>
  <si>
    <t>2014 at 2013 prices</t>
  </si>
  <si>
    <t>change 2013/14</t>
  </si>
  <si>
    <t>2014/
2013</t>
  </si>
  <si>
    <t>EA-19</t>
  </si>
  <si>
    <t>http://appsso.eurostat.ec.europa.eu/nui/show.do?query=BOOKMARK_DS-056350_QID_-399DC1B7_UID_-3F171EB0&amp;layout=TIME,C,X,0;GEO,L,Y,0;HHTYP,L,Z,0;INCGRP,L,Z,1;UNIT,L,Z,2;INDICATORS,C,Z,3;&amp;zSelection=DS-056350INCGRP,TOTAL;DS-056350HHTYP,TOTAL;DS-056350UNIT,PC_POP;DS-056350INDICATORS,OBS_FLAG;&amp;rankName1=HHTYP_1_2_-1_2&amp;rankName2=UNIT_1_2_-1_2&amp;rankName3=INDICATORS_1_2_-1_2&amp;rankName4=INCGRP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</si>
  <si>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Serbia</t>
  </si>
  <si>
    <t>FYR of Macedonia</t>
  </si>
  <si>
    <t>http://appsso.eurostat.ec.europa.eu/nui/show.do?query=BOOKMARK_DS-053406_QID_-664B6852_UID_-3F171EB0&amp;layout=TIME,C,X,0;GEO,L,Y,0;UNIT,L,Y,1;AGE,L,Z,0;SEX,L,Z,1;INDIC_IL,L,Z,2;INDICATORS,C,Z,3;&amp;zSelection=DS-053406AGE,TOTAL;DS-053406INDIC_IL,MED_E;DS-053406INDICATORS,OBS_FLAG;DS-053406SEX,T;&amp;rankName1=INDIC-IL_1_2_-1_2&amp;rankName2=AGE_1_2_-1_2&amp;rankName3=INDICATORS_1_2_-1_2&amp;rankName4=SEX_1_2_-1_2&amp;rankName5=TIME_1_0_0_0&amp;rankName6=GEO_1_0_0_1&amp;rankName7=UNIT_1_0_1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</si>
  <si>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Fifth quintile</t>
  </si>
  <si>
    <t>Denmark (³)</t>
  </si>
  <si>
    <t>(³) Break in series for median equivalised net income, 2013.</t>
  </si>
  <si>
    <t>http://appsso.eurostat.ec.europa.eu/nui/show.do?query=BOOKMARK_DS-050270_QID_550E6490_UID_-3F171EB0&amp;layout=TIME,C,X,0;QUANTILE,L,X,1;GEO,L,Y,0;INDIC_IL,L,Z,0;CURRENCY,L,Z,1;INDICATORS,C,Z,2;&amp;zSelection=DS-050270CURRENCY,NAC;DS-050270INDICATORS,OBS_FLAG;DS-050270INDIC_IL,TC;&amp;rankName1=INDIC-IL_1_2_-1_2&amp;rankName2=CURRENCY_1_2_-1_2&amp;rankName3=INDICATORS_1_2_-1_2&amp;rankName4=TIME_1_0_0_0&amp;rankName5=QUANTILE_1_2_1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</si>
  <si>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Note: ranked on size of increases and decreases.</t>
  </si>
  <si>
    <t>Figure 3: Inability to afford a meal with meat, chicken, fish or a vegetarian equivalent, 2013 and 2014</t>
  </si>
  <si>
    <t>Table 2: Real change in median disposable income by economic status, change 2014–13</t>
  </si>
  <si>
    <r>
      <t>Belgium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</si>
  <si>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Denmark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</si>
  <si>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Estonia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</si>
  <si>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Break in series for median equivalised net income, 2013.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</si>
  <si>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Break in series for median equivalised net income, 2014.</t>
    </r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</si>
  <si>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Data refer to the population aged 16 and over andmain economic status is self-declared; income are in national  currencies, equivalised and adjusted for inflation.</t>
    </r>
  </si>
  <si>
    <r>
      <rPr>
        <b/>
        <sz val="9"/>
        <color indexed="8"/>
        <rFont val="Arial"/>
        <family val="2"/>
      </rPr>
      <t xml:space="preserve">Note: </t>
    </r>
    <r>
      <rPr>
        <sz val="9"/>
        <color indexed="8"/>
        <rFont val="Arial"/>
        <family val="2"/>
      </rPr>
      <t>ranked on size of increases and decreases.The indicator refers to median income in the five quintiles. The median is the income value which divides a population, when ranked by income, into two equal-sized groups: exactly 50 % of people fall below that value and 50 % are above it.</t>
    </r>
  </si>
  <si>
    <r>
      <t>(</t>
    </r>
    <r>
      <rPr>
        <sz val="9"/>
        <color indexed="8"/>
        <rFont val="Arial"/>
        <family val="2"/>
      </rPr>
      <t>¹</t>
    </r>
    <r>
      <rPr>
        <sz val="9"/>
        <color indexed="8"/>
        <rFont val="Arial"/>
        <family val="2"/>
      </rPr>
      <t>) Break in series for median equivalised net income, 2014.</t>
    </r>
  </si>
  <si>
    <r>
      <t>Estonia (</t>
    </r>
    <r>
      <rPr>
        <b/>
        <sz val="9"/>
        <rFont val="Arial"/>
        <family val="2"/>
      </rPr>
      <t>¹</t>
    </r>
    <r>
      <rPr>
        <b/>
        <sz val="9"/>
        <rFont val="Arial"/>
        <family val="2"/>
      </rPr>
      <t>)</t>
    </r>
  </si>
  <si>
    <t xml:space="preserve">Figure 2: Change in income in the five quintiles in real terms, largest increases and decreases, change 2014–13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</si>
</sst>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_i"/>
    <numFmt numFmtId="165" formatCode="#,##0.0"/>
    <numFmt numFmtId="166" formatCode="0.0"/>
    <numFmt numFmtId="167" formatCode="#\ ##0"/>
    <numFmt numFmtId="168" formatCode="#\ ##0_i"/>
    <numFmt numFmtId="169" formatCode="#\ ###\ ##0_i"/>
    <numFmt numFmtId="170" formatCode="0.0000"/>
    <numFmt numFmtId="171" formatCode="0.0%"/>
    <numFmt numFmtId="172" formatCode="dd\.mm\.yy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i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11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rgb="FF000000"/>
      <name val="Arial"/>
      <family val="2"/>
    </font>
    <font>
      <b/>
      <sz val="16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thin">
        <color indexed="9"/>
      </left>
      <right style="thin">
        <color indexed="9"/>
      </right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rgb="FF000000"/>
      </bottom>
    </border>
    <border>
      <left style="thin">
        <color indexed="9"/>
      </left>
      <right style="thin">
        <color indexed="9"/>
      </right>
      <top/>
      <bottom style="hair">
        <color rgb="FFC0C0C0"/>
      </bottom>
    </border>
    <border>
      <left style="thin">
        <color indexed="9"/>
      </left>
      <right style="thin">
        <color indexed="9"/>
      </right>
      <top style="hair">
        <color rgb="FFC0C0C0"/>
      </top>
      <bottom style="hair">
        <color rgb="FFC0C0C0"/>
      </bottom>
    </border>
    <border>
      <left style="thin">
        <color indexed="9"/>
      </left>
      <right style="thin">
        <color indexed="9"/>
      </right>
      <top style="hair">
        <color rgb="FFC0C0C0"/>
      </top>
      <bottom/>
    </border>
    <border>
      <left style="thin">
        <color indexed="9"/>
      </left>
      <right style="thin">
        <color indexed="9"/>
      </right>
      <top style="hair">
        <color rgb="FFC0C0C0"/>
      </top>
      <bottom style="thin">
        <color rgb="FF000000"/>
      </bottom>
    </border>
    <border>
      <left style="thin">
        <color indexed="9"/>
      </left>
      <right style="thin">
        <color indexed="9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thin">
        <color indexed="9"/>
      </left>
      <right/>
      <top style="thin">
        <color rgb="FF000000"/>
      </top>
      <bottom style="hair">
        <color rgb="FFC0C0C0"/>
      </bottom>
    </border>
    <border>
      <left style="thin">
        <color indexed="9"/>
      </left>
      <right/>
      <top style="hair">
        <color rgb="FFC0C0C0"/>
      </top>
      <bottom style="hair">
        <color rgb="FFC0C0C0"/>
      </bottom>
    </border>
    <border>
      <left style="thin">
        <color indexed="9"/>
      </left>
      <right/>
      <top style="hair">
        <color rgb="FFC0C0C0"/>
      </top>
      <bottom style="thin">
        <color rgb="FF000000"/>
      </bottom>
    </border>
    <border>
      <left style="thin">
        <color indexed="9"/>
      </left>
      <right/>
      <top style="thin">
        <color rgb="FF000000"/>
      </top>
      <bottom style="thin">
        <color rgb="FF000000"/>
      </bottom>
    </border>
    <border>
      <left/>
      <right style="thin">
        <color indexed="9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indexed="9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indexed="9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indexed="9"/>
      </right>
      <top style="hair">
        <color rgb="FFC0C0C0"/>
      </top>
      <bottom style="thin">
        <color rgb="FF000000"/>
      </bottom>
    </border>
    <border>
      <left/>
      <right style="thin">
        <color indexed="9"/>
      </right>
      <top style="hair">
        <color rgb="FFC0C0C0"/>
      </top>
      <bottom style="hair">
        <color rgb="FFC0C0C0"/>
      </bottom>
    </border>
    <border>
      <left/>
      <right style="thin">
        <color indexed="9"/>
      </right>
      <top style="hair">
        <color rgb="FFC0C0C0"/>
      </top>
      <bottom style="thin">
        <color rgb="FF000000"/>
      </bottom>
    </border>
    <border>
      <left/>
      <right style="thin">
        <color indexed="9"/>
      </right>
      <top style="thin">
        <color rgb="FF000000"/>
      </top>
      <bottom style="hair">
        <color rgb="FFC0C0C0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rgb="FF000000"/>
      </bottom>
    </border>
    <border>
      <left style="thin">
        <color indexed="9"/>
      </left>
      <right/>
      <top/>
      <bottom style="hair">
        <color rgb="FFC0C0C0"/>
      </bottom>
    </border>
    <border>
      <left style="hair">
        <color rgb="FFA6A6A6"/>
      </left>
      <right style="thin">
        <color indexed="9"/>
      </right>
      <top/>
      <bottom style="hair">
        <color rgb="FFC0C0C0"/>
      </bottom>
    </border>
    <border>
      <left/>
      <right style="thin">
        <color indexed="9"/>
      </right>
      <top/>
      <bottom style="hair">
        <color rgb="FFC0C0C0"/>
      </bottom>
    </border>
    <border>
      <left style="thin">
        <color indexed="9"/>
      </left>
      <right/>
      <top style="thin">
        <color rgb="FF000000"/>
      </top>
      <bottom/>
    </border>
    <border>
      <left style="thin">
        <color indexed="9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164" fontId="4" fillId="0" borderId="0" applyFill="0" applyBorder="0" applyProtection="0">
      <alignment horizontal="right"/>
    </xf>
  </cellStyleXfs>
  <cellXfs count="504">
    <xf numFmtId="0" fontId="0" fillId="0" borderId="0" xfId="0"/>
    <xf numFmtId="0" fontId="2" fillId="0" borderId="0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2" fillId="0" borderId="1" xfId="20" applyFont="1" applyFill="1" applyBorder="1">
      <alignment/>
      <protection/>
    </xf>
    <xf numFmtId="0" fontId="8" fillId="0" borderId="1" xfId="0" applyFont="1" applyBorder="1"/>
    <xf numFmtId="0" fontId="6" fillId="0" borderId="2" xfId="0" applyFont="1" applyBorder="1" applyAlignment="1">
      <alignment horizontal="left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Border="1"/>
    <xf numFmtId="0" fontId="6" fillId="0" borderId="1" xfId="0" applyFont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6" fillId="0" borderId="1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4" xfId="0" applyFont="1" applyBorder="1"/>
    <xf numFmtId="0" fontId="6" fillId="0" borderId="5" xfId="0" applyFont="1" applyBorder="1"/>
    <xf numFmtId="0" fontId="5" fillId="0" borderId="0" xfId="20" applyFont="1" applyFill="1" applyBorder="1">
      <alignment/>
      <protection/>
    </xf>
    <xf numFmtId="0" fontId="4" fillId="0" borderId="0" xfId="0" applyFont="1" applyBorder="1"/>
    <xf numFmtId="0" fontId="4" fillId="2" borderId="0" xfId="0" applyFont="1" applyFill="1" applyBorder="1"/>
    <xf numFmtId="0" fontId="4" fillId="2" borderId="0" xfId="0" applyNumberFormat="1" applyFont="1" applyFill="1" applyBorder="1" applyAlignment="1">
      <alignment/>
    </xf>
    <xf numFmtId="0" fontId="6" fillId="0" borderId="3" xfId="0" applyFont="1" applyBorder="1"/>
    <xf numFmtId="0" fontId="11" fillId="0" borderId="0" xfId="0" applyFont="1" applyBorder="1"/>
    <xf numFmtId="165" fontId="4" fillId="0" borderId="0" xfId="21" applyNumberFormat="1" applyFont="1" applyFill="1" applyBorder="1" applyAlignment="1">
      <alignment horizontal="center" vertical="center"/>
      <protection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/>
    <xf numFmtId="0" fontId="6" fillId="2" borderId="7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7" fontId="4" fillId="0" borderId="8" xfId="21" applyNumberFormat="1" applyFont="1" applyFill="1" applyBorder="1" applyAlignment="1">
      <alignment horizontal="center" vertical="center"/>
      <protection/>
    </xf>
    <xf numFmtId="165" fontId="4" fillId="0" borderId="8" xfId="21" applyNumberFormat="1" applyFont="1" applyFill="1" applyBorder="1" applyAlignment="1">
      <alignment horizontal="center" vertical="center"/>
      <protection/>
    </xf>
    <xf numFmtId="165" fontId="4" fillId="0" borderId="9" xfId="21" applyNumberFormat="1" applyFont="1" applyFill="1" applyBorder="1" applyAlignment="1">
      <alignment horizontal="center" vertical="center"/>
      <protection/>
    </xf>
    <xf numFmtId="3" fontId="4" fillId="0" borderId="0" xfId="21" applyNumberFormat="1" applyFont="1" applyFill="1" applyBorder="1" applyAlignment="1">
      <alignment horizontal="center" vertical="center"/>
      <protection/>
    </xf>
    <xf numFmtId="0" fontId="6" fillId="2" borderId="0" xfId="0" applyFont="1" applyFill="1" applyBorder="1"/>
    <xf numFmtId="0" fontId="6" fillId="0" borderId="7" xfId="0" applyFont="1" applyBorder="1"/>
    <xf numFmtId="165" fontId="2" fillId="2" borderId="0" xfId="21" applyNumberFormat="1" applyFont="1" applyFill="1" applyBorder="1" applyAlignment="1">
      <alignment horizontal="left" vertical="center"/>
      <protection/>
    </xf>
    <xf numFmtId="165" fontId="2" fillId="2" borderId="10" xfId="21" applyNumberFormat="1" applyFont="1" applyFill="1" applyBorder="1" applyAlignment="1">
      <alignment horizontal="left" vertical="center"/>
      <protection/>
    </xf>
    <xf numFmtId="0" fontId="2" fillId="0" borderId="8" xfId="0" applyFont="1" applyFill="1" applyBorder="1" applyAlignment="1">
      <alignment horizontal="left"/>
    </xf>
    <xf numFmtId="0" fontId="6" fillId="0" borderId="8" xfId="0" applyFont="1" applyBorder="1"/>
    <xf numFmtId="0" fontId="6" fillId="0" borderId="9" xfId="0" applyFont="1" applyBorder="1"/>
    <xf numFmtId="165" fontId="2" fillId="2" borderId="11" xfId="21" applyNumberFormat="1" applyFont="1" applyFill="1" applyBorder="1" applyAlignment="1">
      <alignment horizontal="left" vertical="center"/>
      <protection/>
    </xf>
    <xf numFmtId="0" fontId="4" fillId="0" borderId="1" xfId="0" applyFont="1" applyBorder="1"/>
    <xf numFmtId="0" fontId="14" fillId="0" borderId="0" xfId="0" applyFont="1" applyBorder="1" applyAlignment="1">
      <alignment horizontal="left"/>
    </xf>
    <xf numFmtId="0" fontId="8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/>
    </xf>
    <xf numFmtId="2" fontId="6" fillId="0" borderId="1" xfId="0" applyNumberFormat="1" applyFont="1" applyBorder="1"/>
    <xf numFmtId="164" fontId="4" fillId="2" borderId="10" xfId="22" applyFont="1" applyFill="1" applyBorder="1" applyAlignment="1">
      <alignment horizontal="right"/>
    </xf>
    <xf numFmtId="164" fontId="4" fillId="2" borderId="13" xfId="22" applyFont="1" applyFill="1" applyBorder="1" applyAlignment="1">
      <alignment horizontal="right"/>
    </xf>
    <xf numFmtId="164" fontId="4" fillId="2" borderId="0" xfId="22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5" fillId="0" borderId="1" xfId="20" applyFont="1" applyFill="1" applyBorder="1">
      <alignment/>
      <protection/>
    </xf>
    <xf numFmtId="0" fontId="12" fillId="0" borderId="0" xfId="0" applyFont="1"/>
    <xf numFmtId="0" fontId="4" fillId="0" borderId="0" xfId="0" applyFont="1"/>
    <xf numFmtId="165" fontId="2" fillId="2" borderId="14" xfId="21" applyNumberFormat="1" applyFont="1" applyFill="1" applyBorder="1" applyAlignment="1">
      <alignment horizontal="left" vertical="center"/>
      <protection/>
    </xf>
    <xf numFmtId="0" fontId="6" fillId="5" borderId="1" xfId="0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15" xfId="0" applyNumberFormat="1" applyFont="1" applyFill="1" applyBorder="1" applyAlignment="1">
      <alignment horizontal="center"/>
    </xf>
    <xf numFmtId="165" fontId="4" fillId="2" borderId="15" xfId="21" applyNumberFormat="1" applyFont="1" applyFill="1" applyBorder="1" applyAlignment="1">
      <alignment horizontal="center" vertical="center"/>
      <protection/>
    </xf>
    <xf numFmtId="0" fontId="4" fillId="2" borderId="16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165" fontId="4" fillId="0" borderId="15" xfId="21" applyNumberFormat="1" applyFont="1" applyFill="1" applyBorder="1" applyAlignment="1">
      <alignment horizontal="center" vertical="center"/>
      <protection/>
    </xf>
    <xf numFmtId="165" fontId="4" fillId="0" borderId="17" xfId="21" applyNumberFormat="1" applyFont="1" applyFill="1" applyBorder="1" applyAlignment="1">
      <alignment horizontal="center" vertical="center"/>
      <protection/>
    </xf>
    <xf numFmtId="0" fontId="13" fillId="0" borderId="1" xfId="0" applyFont="1" applyBorder="1"/>
    <xf numFmtId="0" fontId="13" fillId="0" borderId="2" xfId="0" applyFont="1" applyBorder="1"/>
    <xf numFmtId="0" fontId="6" fillId="0" borderId="0" xfId="0" applyFont="1" applyBorder="1" applyAlignment="1">
      <alignment horizontal="left"/>
    </xf>
    <xf numFmtId="168" fontId="12" fillId="2" borderId="0" xfId="22" applyNumberFormat="1" applyFont="1" applyFill="1" applyBorder="1" applyAlignment="1">
      <alignment horizontal="center"/>
    </xf>
    <xf numFmtId="2" fontId="12" fillId="2" borderId="0" xfId="0" applyNumberFormat="1" applyFont="1" applyFill="1" applyBorder="1"/>
    <xf numFmtId="169" fontId="12" fillId="2" borderId="0" xfId="22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68" fontId="13" fillId="2" borderId="0" xfId="22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9" fontId="4" fillId="2" borderId="0" xfId="22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3" fillId="0" borderId="3" xfId="0" applyFont="1" applyBorder="1"/>
    <xf numFmtId="0" fontId="4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2" fontId="6" fillId="2" borderId="0" xfId="0" applyNumberFormat="1" applyFont="1" applyFill="1" applyBorder="1"/>
    <xf numFmtId="0" fontId="4" fillId="0" borderId="0" xfId="0" applyNumberFormat="1" applyFont="1" applyFill="1" applyBorder="1" applyAlignment="1">
      <alignment/>
    </xf>
    <xf numFmtId="0" fontId="12" fillId="2" borderId="0" xfId="0" applyFont="1" applyFill="1" applyBorder="1"/>
    <xf numFmtId="170" fontId="6" fillId="2" borderId="0" xfId="0" applyNumberFormat="1" applyFont="1" applyFill="1" applyBorder="1"/>
    <xf numFmtId="3" fontId="13" fillId="2" borderId="0" xfId="0" applyNumberFormat="1" applyFont="1" applyFill="1" applyBorder="1" applyAlignment="1">
      <alignment/>
    </xf>
    <xf numFmtId="0" fontId="13" fillId="2" borderId="0" xfId="0" applyNumberFormat="1" applyFont="1" applyFill="1" applyBorder="1" applyAlignment="1">
      <alignment/>
    </xf>
    <xf numFmtId="0" fontId="4" fillId="2" borderId="0" xfId="0" applyFont="1" applyFill="1"/>
    <xf numFmtId="0" fontId="6" fillId="2" borderId="2" xfId="0" applyFont="1" applyFill="1" applyBorder="1" applyAlignment="1">
      <alignment horizontal="left"/>
    </xf>
    <xf numFmtId="0" fontId="5" fillId="0" borderId="2" xfId="20" applyFont="1" applyFill="1" applyBorder="1">
      <alignment/>
      <protection/>
    </xf>
    <xf numFmtId="0" fontId="6" fillId="0" borderId="19" xfId="0" applyFont="1" applyBorder="1"/>
    <xf numFmtId="164" fontId="4" fillId="2" borderId="14" xfId="22" applyFont="1" applyFill="1" applyBorder="1" applyAlignment="1">
      <alignment horizontal="right"/>
    </xf>
    <xf numFmtId="0" fontId="6" fillId="2" borderId="1" xfId="0" applyFont="1" applyFill="1" applyBorder="1"/>
    <xf numFmtId="0" fontId="6" fillId="2" borderId="20" xfId="0" applyFont="1" applyFill="1" applyBorder="1"/>
    <xf numFmtId="0" fontId="6" fillId="2" borderId="3" xfId="0" applyFont="1" applyFill="1" applyBorder="1"/>
    <xf numFmtId="0" fontId="6" fillId="2" borderId="5" xfId="0" applyFont="1" applyFill="1" applyBorder="1"/>
    <xf numFmtId="0" fontId="6" fillId="0" borderId="21" xfId="0" applyFont="1" applyBorder="1"/>
    <xf numFmtId="0" fontId="8" fillId="0" borderId="0" xfId="0" applyFont="1" applyBorder="1" applyAlignment="1">
      <alignment horizontal="left"/>
    </xf>
    <xf numFmtId="0" fontId="12" fillId="2" borderId="0" xfId="0" applyFont="1" applyFill="1"/>
    <xf numFmtId="0" fontId="12" fillId="2" borderId="18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5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4" fillId="2" borderId="0" xfId="0" applyFont="1" applyFill="1" applyBorder="1"/>
    <xf numFmtId="164" fontId="4" fillId="2" borderId="22" xfId="22" applyFont="1" applyFill="1" applyBorder="1" applyAlignment="1">
      <alignment horizontal="right"/>
    </xf>
    <xf numFmtId="0" fontId="8" fillId="4" borderId="12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3" fontId="6" fillId="0" borderId="23" xfId="0" applyNumberFormat="1" applyFont="1" applyBorder="1" applyAlignment="1">
      <alignment horizontal="right" indent="1"/>
    </xf>
    <xf numFmtId="3" fontId="6" fillId="0" borderId="24" xfId="0" applyNumberFormat="1" applyFont="1" applyBorder="1" applyAlignment="1">
      <alignment horizontal="right" indent="1"/>
    </xf>
    <xf numFmtId="3" fontId="6" fillId="0" borderId="25" xfId="0" applyNumberFormat="1" applyFont="1" applyBorder="1" applyAlignment="1">
      <alignment horizontal="right" indent="1"/>
    </xf>
    <xf numFmtId="3" fontId="6" fillId="0" borderId="12" xfId="0" applyNumberFormat="1" applyFont="1" applyBorder="1" applyAlignment="1">
      <alignment horizontal="right" indent="1"/>
    </xf>
    <xf numFmtId="165" fontId="6" fillId="0" borderId="23" xfId="0" applyNumberFormat="1" applyFont="1" applyBorder="1" applyAlignment="1">
      <alignment horizontal="right" indent="1"/>
    </xf>
    <xf numFmtId="165" fontId="6" fillId="0" borderId="24" xfId="0" applyNumberFormat="1" applyFont="1" applyBorder="1" applyAlignment="1">
      <alignment horizontal="right" indent="1"/>
    </xf>
    <xf numFmtId="165" fontId="6" fillId="0" borderId="25" xfId="0" applyNumberFormat="1" applyFont="1" applyBorder="1" applyAlignment="1">
      <alignment horizontal="right" indent="1"/>
    </xf>
    <xf numFmtId="165" fontId="6" fillId="0" borderId="12" xfId="0" applyNumberFormat="1" applyFont="1" applyBorder="1" applyAlignment="1">
      <alignment horizontal="right" indent="1"/>
    </xf>
    <xf numFmtId="165" fontId="6" fillId="0" borderId="26" xfId="0" applyNumberFormat="1" applyFont="1" applyBorder="1" applyAlignment="1">
      <alignment horizontal="right" indent="1"/>
    </xf>
    <xf numFmtId="0" fontId="8" fillId="0" borderId="8" xfId="0" applyFont="1" applyBorder="1" applyAlignment="1">
      <alignment horizontal="left"/>
    </xf>
    <xf numFmtId="0" fontId="6" fillId="0" borderId="20" xfId="0" applyFont="1" applyBorder="1"/>
    <xf numFmtId="0" fontId="6" fillId="0" borderId="19" xfId="0" applyFont="1" applyBorder="1"/>
    <xf numFmtId="0" fontId="8" fillId="0" borderId="27" xfId="0" applyFont="1" applyBorder="1" applyAlignment="1">
      <alignment horizontal="left"/>
    </xf>
    <xf numFmtId="3" fontId="6" fillId="0" borderId="27" xfId="0" applyNumberFormat="1" applyFont="1" applyBorder="1" applyAlignment="1">
      <alignment horizontal="right" indent="1"/>
    </xf>
    <xf numFmtId="3" fontId="6" fillId="0" borderId="24" xfId="0" applyNumberFormat="1" applyFont="1" applyBorder="1" applyAlignment="1">
      <alignment horizontal="right" indent="1"/>
    </xf>
    <xf numFmtId="3" fontId="6" fillId="0" borderId="26" xfId="0" applyNumberFormat="1" applyFont="1" applyBorder="1" applyAlignment="1">
      <alignment horizontal="right" indent="1"/>
    </xf>
    <xf numFmtId="0" fontId="6" fillId="0" borderId="26" xfId="0" applyFont="1" applyBorder="1" applyAlignment="1">
      <alignment horizontal="right" indent="1"/>
    </xf>
    <xf numFmtId="3" fontId="6" fillId="0" borderId="23" xfId="0" applyNumberFormat="1" applyFont="1" applyBorder="1" applyAlignment="1">
      <alignment horizontal="right" indent="1"/>
    </xf>
    <xf numFmtId="3" fontId="6" fillId="0" borderId="28" xfId="0" applyNumberFormat="1" applyFont="1" applyBorder="1" applyAlignment="1">
      <alignment horizontal="right" indent="1"/>
    </xf>
    <xf numFmtId="3" fontId="6" fillId="0" borderId="15" xfId="0" applyNumberFormat="1" applyFont="1" applyBorder="1" applyAlignment="1">
      <alignment horizontal="right" indent="1"/>
    </xf>
    <xf numFmtId="3" fontId="6" fillId="0" borderId="17" xfId="0" applyNumberFormat="1" applyFont="1" applyBorder="1" applyAlignment="1">
      <alignment horizontal="right" indent="1"/>
    </xf>
    <xf numFmtId="165" fontId="6" fillId="0" borderId="23" xfId="0" applyNumberFormat="1" applyFont="1" applyBorder="1" applyAlignment="1">
      <alignment horizontal="right" indent="1"/>
    </xf>
    <xf numFmtId="165" fontId="6" fillId="0" borderId="24" xfId="0" applyNumberFormat="1" applyFont="1" applyBorder="1" applyAlignment="1">
      <alignment horizontal="right" indent="1"/>
    </xf>
    <xf numFmtId="165" fontId="6" fillId="0" borderId="26" xfId="0" applyNumberFormat="1" applyFont="1" applyBorder="1" applyAlignment="1">
      <alignment horizontal="right" indent="1"/>
    </xf>
    <xf numFmtId="165" fontId="6" fillId="0" borderId="27" xfId="0" applyNumberFormat="1" applyFont="1" applyBorder="1" applyAlignment="1">
      <alignment horizontal="right" indent="1"/>
    </xf>
    <xf numFmtId="0" fontId="6" fillId="2" borderId="21" xfId="0" applyFont="1" applyFill="1" applyBorder="1"/>
    <xf numFmtId="0" fontId="6" fillId="0" borderId="0" xfId="0" applyFont="1" applyBorder="1"/>
    <xf numFmtId="0" fontId="6" fillId="0" borderId="8" xfId="0" applyFont="1" applyBorder="1"/>
    <xf numFmtId="0" fontId="8" fillId="0" borderId="10" xfId="0" applyFont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2" fillId="4" borderId="29" xfId="0" applyNumberFormat="1" applyFont="1" applyFill="1" applyBorder="1" applyAlignment="1">
      <alignment horizontal="left"/>
    </xf>
    <xf numFmtId="4" fontId="2" fillId="4" borderId="22" xfId="0" applyNumberFormat="1" applyFont="1" applyFill="1" applyBorder="1" applyAlignment="1">
      <alignment horizontal="left"/>
    </xf>
    <xf numFmtId="4" fontId="2" fillId="2" borderId="30" xfId="0" applyNumberFormat="1" applyFont="1" applyFill="1" applyBorder="1" applyAlignment="1">
      <alignment horizontal="left"/>
    </xf>
    <xf numFmtId="4" fontId="2" fillId="2" borderId="10" xfId="0" applyNumberFormat="1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4" fontId="2" fillId="4" borderId="17" xfId="0" applyNumberFormat="1" applyFont="1" applyFill="1" applyBorder="1" applyAlignment="1">
      <alignment horizontal="center" wrapText="1"/>
    </xf>
    <xf numFmtId="4" fontId="2" fillId="4" borderId="14" xfId="0" applyNumberFormat="1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31" xfId="0" applyFont="1" applyFill="1" applyBorder="1" applyAlignment="1">
      <alignment horizontal="center"/>
    </xf>
    <xf numFmtId="0" fontId="8" fillId="0" borderId="30" xfId="0" applyFont="1" applyBorder="1" applyAlignment="1">
      <alignment horizontal="left"/>
    </xf>
    <xf numFmtId="166" fontId="6" fillId="0" borderId="30" xfId="0" applyNumberFormat="1" applyFont="1" applyBorder="1" applyAlignment="1">
      <alignment horizontal="right" indent="1"/>
    </xf>
    <xf numFmtId="166" fontId="6" fillId="0" borderId="10" xfId="0" applyNumberFormat="1" applyFont="1" applyBorder="1" applyAlignment="1">
      <alignment horizontal="right" indent="1"/>
    </xf>
    <xf numFmtId="166" fontId="6" fillId="0" borderId="14" xfId="0" applyNumberFormat="1" applyFont="1" applyBorder="1" applyAlignment="1">
      <alignment horizontal="right" indent="1"/>
    </xf>
    <xf numFmtId="3" fontId="4" fillId="2" borderId="18" xfId="0" applyNumberFormat="1" applyFont="1" applyFill="1" applyBorder="1" applyAlignment="1">
      <alignment horizontal="right" indent="1"/>
    </xf>
    <xf numFmtId="3" fontId="4" fillId="2" borderId="11" xfId="0" applyNumberFormat="1" applyFont="1" applyFill="1" applyBorder="1" applyAlignment="1">
      <alignment horizontal="right" indent="1"/>
    </xf>
    <xf numFmtId="3" fontId="6" fillId="2" borderId="11" xfId="0" applyNumberFormat="1" applyFont="1" applyFill="1" applyBorder="1" applyAlignment="1">
      <alignment horizontal="right" indent="1"/>
    </xf>
    <xf numFmtId="3" fontId="4" fillId="2" borderId="15" xfId="0" applyNumberFormat="1" applyFont="1" applyFill="1" applyBorder="1" applyAlignment="1">
      <alignment horizontal="right" indent="1"/>
    </xf>
    <xf numFmtId="3" fontId="4" fillId="2" borderId="10" xfId="0" applyNumberFormat="1" applyFont="1" applyFill="1" applyBorder="1" applyAlignment="1">
      <alignment horizontal="right" indent="1"/>
    </xf>
    <xf numFmtId="3" fontId="6" fillId="2" borderId="10" xfId="0" applyNumberFormat="1" applyFont="1" applyFill="1" applyBorder="1" applyAlignment="1">
      <alignment horizontal="right" indent="1"/>
    </xf>
    <xf numFmtId="3" fontId="6" fillId="2" borderId="15" xfId="0" applyNumberFormat="1" applyFont="1" applyFill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6" fillId="2" borderId="17" xfId="0" applyNumberFormat="1" applyFont="1" applyFill="1" applyBorder="1" applyAlignment="1">
      <alignment horizontal="right" indent="1"/>
    </xf>
    <xf numFmtId="3" fontId="6" fillId="2" borderId="14" xfId="0" applyNumberFormat="1" applyFont="1" applyFill="1" applyBorder="1" applyAlignment="1">
      <alignment horizontal="right" indent="1"/>
    </xf>
    <xf numFmtId="3" fontId="6" fillId="0" borderId="14" xfId="0" applyNumberFormat="1" applyFont="1" applyBorder="1" applyAlignment="1">
      <alignment horizontal="right" indent="1"/>
    </xf>
    <xf numFmtId="3" fontId="6" fillId="2" borderId="28" xfId="0" applyNumberFormat="1" applyFont="1" applyFill="1" applyBorder="1" applyAlignment="1">
      <alignment horizontal="right" indent="1"/>
    </xf>
    <xf numFmtId="3" fontId="6" fillId="2" borderId="30" xfId="0" applyNumberFormat="1" applyFont="1" applyFill="1" applyBorder="1" applyAlignment="1">
      <alignment horizontal="right" indent="1"/>
    </xf>
    <xf numFmtId="3" fontId="6" fillId="0" borderId="30" xfId="0" applyNumberFormat="1" applyFont="1" applyBorder="1" applyAlignment="1">
      <alignment horizontal="right" indent="1"/>
    </xf>
    <xf numFmtId="4" fontId="2" fillId="2" borderId="11" xfId="0" applyNumberFormat="1" applyFont="1" applyFill="1" applyBorder="1" applyAlignment="1">
      <alignment horizontal="left"/>
    </xf>
    <xf numFmtId="4" fontId="2" fillId="4" borderId="31" xfId="0" applyNumberFormat="1" applyFont="1" applyFill="1" applyBorder="1" applyAlignment="1">
      <alignment horizontal="center"/>
    </xf>
    <xf numFmtId="4" fontId="2" fillId="4" borderId="32" xfId="0" applyNumberFormat="1" applyFont="1" applyFill="1" applyBorder="1" applyAlignment="1">
      <alignment horizontal="center" wrapText="1"/>
    </xf>
    <xf numFmtId="4" fontId="2" fillId="4" borderId="31" xfId="0" applyNumberFormat="1" applyFont="1" applyFill="1" applyBorder="1" applyAlignment="1">
      <alignment horizontal="center" wrapText="1"/>
    </xf>
    <xf numFmtId="0" fontId="8" fillId="4" borderId="31" xfId="0" applyFont="1" applyFill="1" applyBorder="1" applyAlignment="1">
      <alignment horizontal="center" wrapText="1"/>
    </xf>
    <xf numFmtId="165" fontId="4" fillId="2" borderId="18" xfId="0" applyNumberFormat="1" applyFont="1" applyFill="1" applyBorder="1" applyAlignment="1">
      <alignment horizontal="right" indent="3"/>
    </xf>
    <xf numFmtId="165" fontId="4" fillId="2" borderId="11" xfId="0" applyNumberFormat="1" applyFont="1" applyFill="1" applyBorder="1" applyAlignment="1">
      <alignment horizontal="right" indent="3"/>
    </xf>
    <xf numFmtId="165" fontId="6" fillId="2" borderId="11" xfId="0" applyNumberFormat="1" applyFont="1" applyFill="1" applyBorder="1" applyAlignment="1">
      <alignment horizontal="right" indent="3"/>
    </xf>
    <xf numFmtId="165" fontId="4" fillId="2" borderId="15" xfId="0" applyNumberFormat="1" applyFont="1" applyFill="1" applyBorder="1" applyAlignment="1">
      <alignment horizontal="right" indent="3"/>
    </xf>
    <xf numFmtId="165" fontId="4" fillId="2" borderId="10" xfId="0" applyNumberFormat="1" applyFont="1" applyFill="1" applyBorder="1" applyAlignment="1">
      <alignment horizontal="right" indent="3"/>
    </xf>
    <xf numFmtId="165" fontId="6" fillId="2" borderId="10" xfId="0" applyNumberFormat="1" applyFont="1" applyFill="1" applyBorder="1" applyAlignment="1">
      <alignment horizontal="right" indent="3"/>
    </xf>
    <xf numFmtId="165" fontId="6" fillId="2" borderId="15" xfId="0" applyNumberFormat="1" applyFont="1" applyFill="1" applyBorder="1" applyAlignment="1">
      <alignment horizontal="right" indent="3"/>
    </xf>
    <xf numFmtId="165" fontId="6" fillId="0" borderId="10" xfId="0" applyNumberFormat="1" applyFont="1" applyBorder="1" applyAlignment="1">
      <alignment horizontal="right" indent="3"/>
    </xf>
    <xf numFmtId="165" fontId="6" fillId="2" borderId="17" xfId="0" applyNumberFormat="1" applyFont="1" applyFill="1" applyBorder="1" applyAlignment="1">
      <alignment horizontal="right" indent="3"/>
    </xf>
    <xf numFmtId="165" fontId="6" fillId="2" borderId="14" xfId="0" applyNumberFormat="1" applyFont="1" applyFill="1" applyBorder="1" applyAlignment="1">
      <alignment horizontal="right" indent="3"/>
    </xf>
    <xf numFmtId="165" fontId="6" fillId="0" borderId="14" xfId="0" applyNumberFormat="1" applyFont="1" applyBorder="1" applyAlignment="1">
      <alignment horizontal="right" indent="3"/>
    </xf>
    <xf numFmtId="165" fontId="6" fillId="2" borderId="28" xfId="0" applyNumberFormat="1" applyFont="1" applyFill="1" applyBorder="1" applyAlignment="1">
      <alignment horizontal="right" indent="3"/>
    </xf>
    <xf numFmtId="165" fontId="6" fillId="2" borderId="30" xfId="0" applyNumberFormat="1" applyFont="1" applyFill="1" applyBorder="1" applyAlignment="1">
      <alignment horizontal="right" indent="3"/>
    </xf>
    <xf numFmtId="165" fontId="6" fillId="0" borderId="30" xfId="0" applyNumberFormat="1" applyFont="1" applyBorder="1" applyAlignment="1">
      <alignment horizontal="right" indent="3"/>
    </xf>
    <xf numFmtId="3" fontId="6" fillId="2" borderId="17" xfId="0" applyNumberFormat="1" applyFont="1" applyFill="1" applyBorder="1" applyAlignment="1">
      <alignment horizontal="right" indent="3"/>
    </xf>
    <xf numFmtId="3" fontId="6" fillId="0" borderId="14" xfId="0" applyNumberFormat="1" applyFont="1" applyBorder="1" applyAlignment="1">
      <alignment horizontal="right" indent="3"/>
    </xf>
    <xf numFmtId="0" fontId="6" fillId="5" borderId="0" xfId="0" applyFont="1" applyFill="1" applyBorder="1" applyAlignment="1">
      <alignment/>
    </xf>
    <xf numFmtId="166" fontId="6" fillId="2" borderId="33" xfId="0" applyNumberFormat="1" applyFont="1" applyFill="1" applyBorder="1" applyAlignment="1">
      <alignment horizontal="right" indent="4"/>
    </xf>
    <xf numFmtId="166" fontId="12" fillId="2" borderId="30" xfId="0" applyNumberFormat="1" applyFont="1" applyFill="1" applyBorder="1" applyAlignment="1">
      <alignment horizontal="right" indent="4"/>
    </xf>
    <xf numFmtId="166" fontId="6" fillId="2" borderId="34" xfId="0" applyNumberFormat="1" applyFont="1" applyFill="1" applyBorder="1" applyAlignment="1">
      <alignment horizontal="right" indent="4"/>
    </xf>
    <xf numFmtId="166" fontId="12" fillId="2" borderId="10" xfId="0" applyNumberFormat="1" applyFont="1" applyFill="1" applyBorder="1" applyAlignment="1">
      <alignment horizontal="right" indent="4"/>
    </xf>
    <xf numFmtId="166" fontId="6" fillId="2" borderId="35" xfId="0" applyNumberFormat="1" applyFont="1" applyFill="1" applyBorder="1" applyAlignment="1">
      <alignment horizontal="right" indent="4"/>
    </xf>
    <xf numFmtId="166" fontId="12" fillId="2" borderId="14" xfId="0" applyNumberFormat="1" applyFont="1" applyFill="1" applyBorder="1" applyAlignment="1">
      <alignment horizontal="right" indent="4"/>
    </xf>
    <xf numFmtId="0" fontId="2" fillId="4" borderId="29" xfId="0" applyNumberFormat="1" applyFont="1" applyFill="1" applyBorder="1" applyAlignment="1">
      <alignment horizontal="left"/>
    </xf>
    <xf numFmtId="0" fontId="2" fillId="4" borderId="22" xfId="0" applyNumberFormat="1" applyFont="1" applyFill="1" applyBorder="1" applyAlignment="1">
      <alignment horizontal="left"/>
    </xf>
    <xf numFmtId="0" fontId="2" fillId="0" borderId="3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4" borderId="17" xfId="0" applyNumberFormat="1" applyFont="1" applyFill="1" applyBorder="1" applyAlignment="1">
      <alignment horizontal="center"/>
    </xf>
    <xf numFmtId="0" fontId="2" fillId="4" borderId="14" xfId="0" applyNumberFormat="1" applyFont="1" applyFill="1" applyBorder="1" applyAlignment="1">
      <alignment horizontal="center"/>
    </xf>
    <xf numFmtId="0" fontId="11" fillId="4" borderId="31" xfId="0" applyNumberFormat="1" applyFont="1" applyFill="1" applyBorder="1" applyAlignment="1">
      <alignment horizontal="center"/>
    </xf>
    <xf numFmtId="3" fontId="4" fillId="2" borderId="18" xfId="22" applyNumberFormat="1" applyFont="1" applyFill="1" applyBorder="1" applyAlignment="1">
      <alignment horizontal="right" indent="2"/>
    </xf>
    <xf numFmtId="3" fontId="4" fillId="2" borderId="15" xfId="22" applyNumberFormat="1" applyFont="1" applyFill="1" applyBorder="1" applyAlignment="1">
      <alignment horizontal="right" indent="2"/>
    </xf>
    <xf numFmtId="3" fontId="4" fillId="2" borderId="17" xfId="22" applyNumberFormat="1" applyFont="1" applyFill="1" applyBorder="1" applyAlignment="1">
      <alignment horizontal="right" indent="2"/>
    </xf>
    <xf numFmtId="171" fontId="4" fillId="2" borderId="0" xfId="15" applyNumberFormat="1" applyFont="1" applyFill="1" applyBorder="1" applyAlignment="1">
      <alignment/>
    </xf>
    <xf numFmtId="0" fontId="4" fillId="0" borderId="0" xfId="0" applyFont="1" applyFill="1" applyBorder="1"/>
    <xf numFmtId="172" fontId="4" fillId="0" borderId="0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10" xfId="0" applyNumberFormat="1" applyFont="1" applyFill="1" applyBorder="1" applyAlignment="1">
      <alignment horizontal="right" indent="1"/>
    </xf>
    <xf numFmtId="3" fontId="4" fillId="0" borderId="17" xfId="0" applyNumberFormat="1" applyFon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right" indent="1"/>
    </xf>
    <xf numFmtId="3" fontId="4" fillId="0" borderId="28" xfId="0" applyNumberFormat="1" applyFont="1" applyFill="1" applyBorder="1" applyAlignment="1">
      <alignment horizontal="right" indent="1"/>
    </xf>
    <xf numFmtId="3" fontId="4" fillId="0" borderId="30" xfId="0" applyNumberFormat="1" applyFont="1" applyFill="1" applyBorder="1" applyAlignment="1">
      <alignment horizontal="right" indent="1"/>
    </xf>
    <xf numFmtId="0" fontId="4" fillId="0" borderId="17" xfId="0" applyNumberFormat="1" applyFont="1" applyFill="1" applyBorder="1" applyAlignment="1">
      <alignment horizontal="right" indent="1"/>
    </xf>
    <xf numFmtId="0" fontId="4" fillId="0" borderId="14" xfId="0" applyNumberFormat="1" applyFont="1" applyFill="1" applyBorder="1" applyAlignment="1">
      <alignment horizontal="right" indent="1"/>
    </xf>
    <xf numFmtId="164" fontId="4" fillId="2" borderId="15" xfId="22" applyFont="1" applyFill="1" applyBorder="1" applyAlignment="1">
      <alignment horizontal="right" indent="3"/>
    </xf>
    <xf numFmtId="164" fontId="4" fillId="2" borderId="17" xfId="22" applyFont="1" applyFill="1" applyBorder="1" applyAlignment="1">
      <alignment horizontal="right" indent="3"/>
    </xf>
    <xf numFmtId="164" fontId="4" fillId="2" borderId="18" xfId="22" applyFont="1" applyFill="1" applyBorder="1" applyAlignment="1">
      <alignment horizontal="right" indent="3"/>
    </xf>
    <xf numFmtId="0" fontId="8" fillId="2" borderId="11" xfId="0" applyFont="1" applyFill="1" applyBorder="1" applyAlignment="1">
      <alignment horizontal="left"/>
    </xf>
    <xf numFmtId="2" fontId="8" fillId="4" borderId="32" xfId="0" applyNumberFormat="1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2" fillId="4" borderId="32" xfId="0" applyNumberFormat="1" applyFont="1" applyFill="1" applyBorder="1" applyAlignment="1">
      <alignment horizontal="center"/>
    </xf>
    <xf numFmtId="0" fontId="2" fillId="4" borderId="37" xfId="0" applyNumberFormat="1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165" fontId="6" fillId="0" borderId="27" xfId="0" applyNumberFormat="1" applyFont="1" applyBorder="1"/>
    <xf numFmtId="165" fontId="6" fillId="0" borderId="24" xfId="0" applyNumberFormat="1" applyFont="1" applyBorder="1"/>
    <xf numFmtId="165" fontId="6" fillId="0" borderId="26" xfId="0" applyNumberFormat="1" applyFont="1" applyBorder="1"/>
    <xf numFmtId="0" fontId="6" fillId="2" borderId="0" xfId="0" applyFont="1" applyFill="1" applyBorder="1" applyAlignment="1">
      <alignment vertical="top"/>
    </xf>
    <xf numFmtId="0" fontId="4" fillId="0" borderId="0" xfId="0" applyFont="1" applyFill="1" applyBorder="1"/>
    <xf numFmtId="165" fontId="6" fillId="0" borderId="8" xfId="0" applyNumberFormat="1" applyFont="1" applyBorder="1"/>
    <xf numFmtId="0" fontId="8" fillId="4" borderId="29" xfId="0" applyFont="1" applyFill="1" applyBorder="1" applyAlignment="1">
      <alignment horizontal="left"/>
    </xf>
    <xf numFmtId="49" fontId="6" fillId="0" borderId="0" xfId="0" applyNumberFormat="1" applyFont="1" applyBorder="1"/>
    <xf numFmtId="49" fontId="6" fillId="0" borderId="1" xfId="0" applyNumberFormat="1" applyFont="1" applyBorder="1"/>
    <xf numFmtId="49" fontId="6" fillId="0" borderId="3" xfId="0" applyNumberFormat="1" applyFont="1" applyBorder="1"/>
    <xf numFmtId="165" fontId="6" fillId="0" borderId="30" xfId="0" applyNumberFormat="1" applyFont="1" applyBorder="1"/>
    <xf numFmtId="165" fontId="6" fillId="0" borderId="10" xfId="0" applyNumberFormat="1" applyFont="1" applyBorder="1"/>
    <xf numFmtId="0" fontId="4" fillId="0" borderId="0" xfId="21" applyNumberFormat="1" applyFont="1" applyFill="1" applyBorder="1" applyAlignment="1">
      <alignment/>
      <protection/>
    </xf>
    <xf numFmtId="172" fontId="4" fillId="0" borderId="0" xfId="21" applyNumberFormat="1" applyFont="1" applyFill="1" applyBorder="1" applyAlignment="1">
      <alignment/>
      <protection/>
    </xf>
    <xf numFmtId="164" fontId="4" fillId="2" borderId="11" xfId="22" applyFont="1" applyFill="1" applyBorder="1" applyAlignment="1">
      <alignment horizontal="right"/>
    </xf>
    <xf numFmtId="0" fontId="4" fillId="0" borderId="0" xfId="21" applyFont="1">
      <alignment/>
      <protection/>
    </xf>
    <xf numFmtId="0" fontId="8" fillId="4" borderId="29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1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8" xfId="22" applyFont="1" applyFill="1" applyBorder="1" applyAlignment="1">
      <alignment horizontal="right" indent="2"/>
    </xf>
    <xf numFmtId="164" fontId="4" fillId="0" borderId="30" xfId="22" applyFont="1" applyFill="1" applyBorder="1" applyAlignment="1">
      <alignment horizontal="right" indent="2"/>
    </xf>
    <xf numFmtId="164" fontId="4" fillId="0" borderId="11" xfId="22" applyFont="1" applyFill="1" applyBorder="1" applyAlignment="1">
      <alignment horizontal="right" indent="2"/>
    </xf>
    <xf numFmtId="0" fontId="8" fillId="0" borderId="0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164" fontId="4" fillId="2" borderId="15" xfId="22" applyFont="1" applyFill="1" applyBorder="1" applyAlignment="1">
      <alignment horizontal="right" indent="2"/>
    </xf>
    <xf numFmtId="164" fontId="4" fillId="0" borderId="10" xfId="22" applyFont="1" applyFill="1" applyBorder="1" applyAlignment="1">
      <alignment horizontal="right" indent="2"/>
    </xf>
    <xf numFmtId="164" fontId="4" fillId="0" borderId="13" xfId="22" applyFont="1" applyFill="1" applyBorder="1" applyAlignment="1">
      <alignment horizontal="right" indent="2"/>
    </xf>
    <xf numFmtId="0" fontId="8" fillId="0" borderId="35" xfId="0" applyFont="1" applyBorder="1" applyAlignment="1">
      <alignment horizontal="left"/>
    </xf>
    <xf numFmtId="164" fontId="4" fillId="2" borderId="17" xfId="22" applyFont="1" applyFill="1" applyBorder="1" applyAlignment="1">
      <alignment horizontal="right" indent="2"/>
    </xf>
    <xf numFmtId="164" fontId="4" fillId="0" borderId="14" xfId="22" applyFont="1" applyFill="1" applyBorder="1" applyAlignment="1">
      <alignment horizontal="right" indent="2"/>
    </xf>
    <xf numFmtId="0" fontId="8" fillId="0" borderId="33" xfId="0" applyFont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left"/>
    </xf>
    <xf numFmtId="0" fontId="11" fillId="4" borderId="31" xfId="0" applyFont="1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164" fontId="2" fillId="6" borderId="29" xfId="22" applyFont="1" applyFill="1" applyBorder="1" applyAlignment="1">
      <alignment horizontal="center"/>
    </xf>
    <xf numFmtId="0" fontId="8" fillId="0" borderId="1" xfId="0" applyFont="1" applyBorder="1"/>
    <xf numFmtId="49" fontId="4" fillId="0" borderId="0" xfId="0" applyNumberFormat="1" applyFont="1"/>
    <xf numFmtId="0" fontId="4" fillId="0" borderId="0" xfId="21" applyNumberFormat="1" applyFont="1" applyFill="1" applyBorder="1" applyAlignment="1">
      <alignment/>
      <protection/>
    </xf>
    <xf numFmtId="172" fontId="4" fillId="0" borderId="0" xfId="21" applyNumberFormat="1" applyFont="1" applyFill="1" applyBorder="1" applyAlignment="1">
      <alignment/>
      <protection/>
    </xf>
    <xf numFmtId="0" fontId="2" fillId="4" borderId="31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center"/>
    </xf>
    <xf numFmtId="3" fontId="6" fillId="0" borderId="39" xfId="0" applyNumberFormat="1" applyFont="1" applyBorder="1"/>
    <xf numFmtId="3" fontId="6" fillId="0" borderId="27" xfId="0" applyNumberFormat="1" applyFont="1" applyBorder="1"/>
    <xf numFmtId="3" fontId="6" fillId="0" borderId="33" xfId="0" applyNumberFormat="1" applyFont="1" applyBorder="1"/>
    <xf numFmtId="0" fontId="2" fillId="0" borderId="30" xfId="0" applyFont="1" applyBorder="1" applyAlignment="1">
      <alignment horizontal="left"/>
    </xf>
    <xf numFmtId="3" fontId="6" fillId="0" borderId="40" xfId="0" applyNumberFormat="1" applyFont="1" applyBorder="1"/>
    <xf numFmtId="3" fontId="6" fillId="0" borderId="24" xfId="0" applyNumberFormat="1" applyFont="1" applyBorder="1"/>
    <xf numFmtId="3" fontId="6" fillId="0" borderId="34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3" fontId="6" fillId="0" borderId="41" xfId="0" applyNumberFormat="1" applyFont="1" applyBorder="1"/>
    <xf numFmtId="3" fontId="6" fillId="0" borderId="26" xfId="0" applyNumberFormat="1" applyFont="1" applyBorder="1"/>
    <xf numFmtId="3" fontId="6" fillId="0" borderId="35" xfId="0" applyNumberFormat="1" applyFont="1" applyBorder="1"/>
    <xf numFmtId="0" fontId="2" fillId="0" borderId="14" xfId="0" applyFont="1" applyBorder="1" applyAlignment="1">
      <alignment horizontal="left"/>
    </xf>
    <xf numFmtId="3" fontId="6" fillId="2" borderId="0" xfId="0" applyNumberFormat="1" applyFont="1" applyFill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4" fontId="6" fillId="0" borderId="23" xfId="0" applyNumberFormat="1" applyFont="1" applyBorder="1" applyAlignment="1">
      <alignment horizontal="right" indent="1"/>
    </xf>
    <xf numFmtId="4" fontId="6" fillId="0" borderId="24" xfId="0" applyNumberFormat="1" applyFont="1" applyBorder="1" applyAlignment="1">
      <alignment horizontal="right" indent="1"/>
    </xf>
    <xf numFmtId="4" fontId="6" fillId="0" borderId="25" xfId="0" applyNumberFormat="1" applyFont="1" applyBorder="1" applyAlignment="1">
      <alignment horizontal="right" indent="1"/>
    </xf>
    <xf numFmtId="4" fontId="6" fillId="0" borderId="12" xfId="0" applyNumberFormat="1" applyFont="1" applyBorder="1" applyAlignment="1">
      <alignment horizontal="right" indent="1"/>
    </xf>
    <xf numFmtId="4" fontId="6" fillId="0" borderId="26" xfId="0" applyNumberFormat="1" applyFont="1" applyBorder="1" applyAlignment="1">
      <alignment horizontal="right" indent="1"/>
    </xf>
    <xf numFmtId="165" fontId="6" fillId="0" borderId="23" xfId="0" applyNumberFormat="1" applyFont="1" applyBorder="1" applyAlignment="1">
      <alignment horizontal="right" indent="2"/>
    </xf>
    <xf numFmtId="165" fontId="6" fillId="0" borderId="24" xfId="0" applyNumberFormat="1" applyFont="1" applyBorder="1" applyAlignment="1">
      <alignment horizontal="right" indent="2"/>
    </xf>
    <xf numFmtId="165" fontId="6" fillId="0" borderId="25" xfId="0" applyNumberFormat="1" applyFont="1" applyBorder="1" applyAlignment="1">
      <alignment horizontal="right" indent="2"/>
    </xf>
    <xf numFmtId="165" fontId="6" fillId="0" borderId="12" xfId="0" applyNumberFormat="1" applyFont="1" applyBorder="1" applyAlignment="1">
      <alignment horizontal="right" indent="2"/>
    </xf>
    <xf numFmtId="165" fontId="6" fillId="0" borderId="26" xfId="0" applyNumberFormat="1" applyFont="1" applyBorder="1" applyAlignment="1">
      <alignment horizontal="right" indent="2"/>
    </xf>
    <xf numFmtId="3" fontId="6" fillId="0" borderId="23" xfId="0" applyNumberFormat="1" applyFont="1" applyBorder="1" applyAlignment="1">
      <alignment horizontal="right" indent="2"/>
    </xf>
    <xf numFmtId="3" fontId="6" fillId="0" borderId="24" xfId="0" applyNumberFormat="1" applyFont="1" applyBorder="1" applyAlignment="1">
      <alignment horizontal="right" indent="2"/>
    </xf>
    <xf numFmtId="3" fontId="6" fillId="0" borderId="25" xfId="0" applyNumberFormat="1" applyFont="1" applyBorder="1" applyAlignment="1">
      <alignment horizontal="right" indent="2"/>
    </xf>
    <xf numFmtId="3" fontId="6" fillId="0" borderId="12" xfId="0" applyNumberFormat="1" applyFont="1" applyBorder="1" applyAlignment="1">
      <alignment horizontal="right" indent="2"/>
    </xf>
    <xf numFmtId="3" fontId="6" fillId="0" borderId="26" xfId="0" applyNumberFormat="1" applyFont="1" applyBorder="1" applyAlignment="1">
      <alignment horizontal="right" indent="2"/>
    </xf>
    <xf numFmtId="165" fontId="4" fillId="2" borderId="18" xfId="21" applyNumberFormat="1" applyFont="1" applyFill="1" applyBorder="1" applyAlignment="1">
      <alignment horizontal="center" vertical="center"/>
      <protection/>
    </xf>
    <xf numFmtId="2" fontId="6" fillId="0" borderId="30" xfId="0" applyNumberFormat="1" applyFont="1" applyBorder="1" applyAlignment="1">
      <alignment horizontal="right" indent="1"/>
    </xf>
    <xf numFmtId="2" fontId="6" fillId="0" borderId="10" xfId="0" applyNumberFormat="1" applyFont="1" applyBorder="1" applyAlignment="1">
      <alignment horizontal="right" indent="1"/>
    </xf>
    <xf numFmtId="2" fontId="6" fillId="0" borderId="14" xfId="0" applyNumberFormat="1" applyFont="1" applyBorder="1" applyAlignment="1">
      <alignment horizontal="right" indent="1"/>
    </xf>
    <xf numFmtId="2" fontId="6" fillId="0" borderId="30" xfId="0" applyNumberFormat="1" applyFont="1" applyBorder="1" applyAlignment="1">
      <alignment horizontal="right" indent="2"/>
    </xf>
    <xf numFmtId="2" fontId="6" fillId="0" borderId="10" xfId="0" applyNumberFormat="1" applyFont="1" applyBorder="1" applyAlignment="1">
      <alignment horizontal="right" indent="2"/>
    </xf>
    <xf numFmtId="2" fontId="6" fillId="0" borderId="14" xfId="0" applyNumberFormat="1" applyFont="1" applyBorder="1" applyAlignment="1">
      <alignment horizontal="right" indent="2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right" indent="1"/>
    </xf>
    <xf numFmtId="3" fontId="4" fillId="0" borderId="42" xfId="0" applyNumberFormat="1" applyFont="1" applyFill="1" applyBorder="1" applyAlignment="1">
      <alignment horizontal="right" indent="1"/>
    </xf>
    <xf numFmtId="3" fontId="4" fillId="0" borderId="43" xfId="0" applyNumberFormat="1" applyFont="1" applyFill="1" applyBorder="1" applyAlignment="1">
      <alignment horizontal="right" indent="1"/>
    </xf>
    <xf numFmtId="3" fontId="4" fillId="0" borderId="44" xfId="0" applyNumberFormat="1" applyFont="1" applyFill="1" applyBorder="1" applyAlignment="1">
      <alignment horizontal="right" indent="1"/>
    </xf>
    <xf numFmtId="0" fontId="4" fillId="0" borderId="43" xfId="0" applyNumberFormat="1" applyFont="1" applyFill="1" applyBorder="1" applyAlignment="1">
      <alignment horizontal="right" indent="1"/>
    </xf>
    <xf numFmtId="165" fontId="6" fillId="2" borderId="18" xfId="0" applyNumberFormat="1" applyFont="1" applyFill="1" applyBorder="1" applyAlignment="1">
      <alignment horizontal="right" indent="2"/>
    </xf>
    <xf numFmtId="165" fontId="6" fillId="2" borderId="11" xfId="0" applyNumberFormat="1" applyFont="1" applyFill="1" applyBorder="1" applyAlignment="1">
      <alignment horizontal="right" indent="2"/>
    </xf>
    <xf numFmtId="165" fontId="6" fillId="2" borderId="15" xfId="0" applyNumberFormat="1" applyFont="1" applyFill="1" applyBorder="1" applyAlignment="1">
      <alignment horizontal="right" indent="2"/>
    </xf>
    <xf numFmtId="165" fontId="6" fillId="2" borderId="10" xfId="0" applyNumberFormat="1" applyFont="1" applyFill="1" applyBorder="1" applyAlignment="1">
      <alignment horizontal="right" indent="2"/>
    </xf>
    <xf numFmtId="165" fontId="6" fillId="2" borderId="17" xfId="0" applyNumberFormat="1" applyFont="1" applyFill="1" applyBorder="1" applyAlignment="1">
      <alignment horizontal="right" indent="2"/>
    </xf>
    <xf numFmtId="165" fontId="6" fillId="2" borderId="14" xfId="0" applyNumberFormat="1" applyFont="1" applyFill="1" applyBorder="1" applyAlignment="1">
      <alignment horizontal="right" indent="2"/>
    </xf>
    <xf numFmtId="165" fontId="6" fillId="2" borderId="28" xfId="0" applyNumberFormat="1" applyFont="1" applyFill="1" applyBorder="1" applyAlignment="1">
      <alignment horizontal="right" indent="2"/>
    </xf>
    <xf numFmtId="165" fontId="6" fillId="2" borderId="30" xfId="0" applyNumberFormat="1" applyFont="1" applyFill="1" applyBorder="1" applyAlignment="1">
      <alignment horizontal="right" indent="2"/>
    </xf>
    <xf numFmtId="165" fontId="6" fillId="2" borderId="18" xfId="0" applyNumberFormat="1" applyFont="1" applyFill="1" applyBorder="1" applyAlignment="1">
      <alignment horizontal="right" indent="3"/>
    </xf>
    <xf numFmtId="165" fontId="4" fillId="0" borderId="30" xfId="0" applyNumberFormat="1" applyFont="1" applyBorder="1" applyAlignment="1">
      <alignment horizontal="right" indent="2"/>
    </xf>
    <xf numFmtId="4" fontId="4" fillId="0" borderId="30" xfId="0" applyNumberFormat="1" applyFont="1" applyBorder="1" applyAlignment="1">
      <alignment horizontal="right" indent="2"/>
    </xf>
    <xf numFmtId="165" fontId="4" fillId="0" borderId="10" xfId="0" applyNumberFormat="1" applyFont="1" applyBorder="1" applyAlignment="1">
      <alignment horizontal="right" indent="2"/>
    </xf>
    <xf numFmtId="4" fontId="4" fillId="0" borderId="10" xfId="0" applyNumberFormat="1" applyFont="1" applyBorder="1" applyAlignment="1">
      <alignment horizontal="right" indent="2"/>
    </xf>
    <xf numFmtId="165" fontId="4" fillId="0" borderId="14" xfId="0" applyNumberFormat="1" applyFont="1" applyBorder="1" applyAlignment="1">
      <alignment horizontal="right" indent="2"/>
    </xf>
    <xf numFmtId="165" fontId="2" fillId="0" borderId="30" xfId="21" applyNumberFormat="1" applyFont="1" applyFill="1" applyBorder="1" applyAlignment="1">
      <alignment horizontal="left" vertical="center"/>
      <protection/>
    </xf>
    <xf numFmtId="0" fontId="8" fillId="8" borderId="0" xfId="0" applyFont="1" applyFill="1" applyBorder="1" applyAlignment="1">
      <alignment horizontal="left"/>
    </xf>
    <xf numFmtId="165" fontId="6" fillId="8" borderId="0" xfId="0" applyNumberFormat="1" applyFont="1" applyFill="1" applyBorder="1"/>
    <xf numFmtId="0" fontId="8" fillId="8" borderId="30" xfId="0" applyFont="1" applyFill="1" applyBorder="1" applyAlignment="1">
      <alignment horizontal="left"/>
    </xf>
    <xf numFmtId="165" fontId="6" fillId="8" borderId="30" xfId="0" applyNumberFormat="1" applyFont="1" applyFill="1" applyBorder="1"/>
    <xf numFmtId="0" fontId="8" fillId="8" borderId="14" xfId="0" applyFont="1" applyFill="1" applyBorder="1" applyAlignment="1">
      <alignment horizontal="left"/>
    </xf>
    <xf numFmtId="165" fontId="6" fillId="8" borderId="14" xfId="0" applyNumberFormat="1" applyFont="1" applyFill="1" applyBorder="1"/>
    <xf numFmtId="165" fontId="6" fillId="0" borderId="25" xfId="0" applyNumberFormat="1" applyFont="1" applyBorder="1"/>
    <xf numFmtId="165" fontId="6" fillId="0" borderId="23" xfId="0" applyNumberFormat="1" applyFont="1" applyBorder="1"/>
    <xf numFmtId="0" fontId="6" fillId="0" borderId="12" xfId="0" applyFont="1" applyBorder="1"/>
    <xf numFmtId="0" fontId="6" fillId="0" borderId="25" xfId="0" applyFont="1" applyBorder="1" applyAlignment="1">
      <alignment horizontal="right" indent="1"/>
    </xf>
    <xf numFmtId="0" fontId="6" fillId="0" borderId="45" xfId="0" applyFont="1" applyBorder="1"/>
    <xf numFmtId="0" fontId="6" fillId="0" borderId="46" xfId="0" applyFont="1" applyBorder="1"/>
    <xf numFmtId="0" fontId="4" fillId="2" borderId="0" xfId="15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 indent="2"/>
    </xf>
    <xf numFmtId="3" fontId="4" fillId="0" borderId="15" xfId="0" applyNumberFormat="1" applyFont="1" applyFill="1" applyBorder="1" applyAlignment="1">
      <alignment horizontal="right" indent="2"/>
    </xf>
    <xf numFmtId="3" fontId="4" fillId="0" borderId="17" xfId="0" applyNumberFormat="1" applyFont="1" applyFill="1" applyBorder="1" applyAlignment="1">
      <alignment horizontal="right" indent="2"/>
    </xf>
    <xf numFmtId="3" fontId="4" fillId="0" borderId="28" xfId="0" applyNumberFormat="1" applyFont="1" applyFill="1" applyBorder="1" applyAlignment="1">
      <alignment horizontal="right" indent="2"/>
    </xf>
    <xf numFmtId="165" fontId="6" fillId="0" borderId="1" xfId="0" applyNumberFormat="1" applyFont="1" applyBorder="1"/>
    <xf numFmtId="0" fontId="2" fillId="0" borderId="24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0" borderId="23" xfId="0" applyNumberFormat="1" applyFont="1" applyFill="1" applyBorder="1" applyAlignment="1">
      <alignment horizontal="left"/>
    </xf>
    <xf numFmtId="0" fontId="6" fillId="0" borderId="4" xfId="0" applyFont="1" applyFill="1" applyBorder="1"/>
    <xf numFmtId="0" fontId="8" fillId="0" borderId="47" xfId="0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right" indent="1"/>
    </xf>
    <xf numFmtId="164" fontId="4" fillId="0" borderId="18" xfId="22" applyFont="1" applyFill="1" applyBorder="1" applyAlignment="1">
      <alignment horizontal="right" indent="2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/>
    <xf numFmtId="165" fontId="4" fillId="0" borderId="0" xfId="0" applyNumberFormat="1" applyFont="1" applyFill="1" applyBorder="1" applyAlignment="1">
      <alignment/>
    </xf>
    <xf numFmtId="2" fontId="12" fillId="0" borderId="0" xfId="15" applyNumberFormat="1" applyFont="1" applyFill="1" applyBorder="1"/>
    <xf numFmtId="9" fontId="12" fillId="0" borderId="0" xfId="15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6" fillId="0" borderId="1" xfId="0" applyFont="1" applyFill="1" applyBorder="1"/>
    <xf numFmtId="0" fontId="8" fillId="0" borderId="3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right" indent="1"/>
    </xf>
    <xf numFmtId="164" fontId="4" fillId="0" borderId="15" xfId="22" applyFont="1" applyFill="1" applyBorder="1" applyAlignment="1">
      <alignment horizontal="right" indent="2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64" fontId="4" fillId="0" borderId="16" xfId="22" applyFont="1" applyFill="1" applyBorder="1" applyAlignment="1">
      <alignment horizontal="right" indent="2"/>
    </xf>
    <xf numFmtId="0" fontId="8" fillId="0" borderId="35" xfId="0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right" indent="1"/>
    </xf>
    <xf numFmtId="164" fontId="4" fillId="0" borderId="17" xfId="22" applyFont="1" applyFill="1" applyBorder="1" applyAlignment="1">
      <alignment horizontal="right" indent="2"/>
    </xf>
    <xf numFmtId="0" fontId="11" fillId="0" borderId="0" xfId="0" applyNumberFormat="1" applyFont="1" applyFill="1" applyBorder="1" applyAlignment="1">
      <alignment horizontal="left"/>
    </xf>
    <xf numFmtId="165" fontId="2" fillId="0" borderId="10" xfId="21" applyNumberFormat="1" applyFont="1" applyFill="1" applyBorder="1" applyAlignment="1">
      <alignment horizontal="left" vertical="center"/>
      <protection/>
    </xf>
    <xf numFmtId="165" fontId="2" fillId="0" borderId="13" xfId="21" applyNumberFormat="1" applyFont="1" applyFill="1" applyBorder="1" applyAlignment="1">
      <alignment horizontal="left" vertical="center"/>
      <protection/>
    </xf>
    <xf numFmtId="165" fontId="2" fillId="0" borderId="14" xfId="21" applyNumberFormat="1" applyFont="1" applyFill="1" applyBorder="1" applyAlignment="1">
      <alignment horizontal="left" vertical="center"/>
      <protection/>
    </xf>
    <xf numFmtId="165" fontId="2" fillId="0" borderId="0" xfId="21" applyNumberFormat="1" applyFont="1" applyFill="1" applyBorder="1" applyAlignment="1">
      <alignment horizontal="left" vertical="center"/>
      <protection/>
    </xf>
    <xf numFmtId="0" fontId="11" fillId="0" borderId="11" xfId="0" applyNumberFormat="1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/>
    </xf>
    <xf numFmtId="164" fontId="12" fillId="0" borderId="18" xfId="22" applyFont="1" applyFill="1" applyBorder="1" applyAlignment="1">
      <alignment horizontal="right" indent="3"/>
    </xf>
    <xf numFmtId="3" fontId="4" fillId="0" borderId="18" xfId="22" applyNumberFormat="1" applyFont="1" applyFill="1" applyBorder="1" applyAlignment="1">
      <alignment horizontal="right" indent="2"/>
    </xf>
    <xf numFmtId="164" fontId="4" fillId="0" borderId="18" xfId="22" applyFont="1" applyFill="1" applyBorder="1" applyAlignment="1">
      <alignment horizontal="right" indent="3"/>
    </xf>
    <xf numFmtId="0" fontId="4" fillId="0" borderId="0" xfId="15" applyNumberFormat="1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0" fontId="6" fillId="0" borderId="5" xfId="0" applyFont="1" applyFill="1" applyBorder="1"/>
    <xf numFmtId="0" fontId="6" fillId="0" borderId="1" xfId="0" applyFont="1" applyFill="1" applyBorder="1"/>
    <xf numFmtId="0" fontId="11" fillId="0" borderId="10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164" fontId="4" fillId="0" borderId="15" xfId="22" applyFont="1" applyFill="1" applyBorder="1" applyAlignment="1">
      <alignment horizontal="right" indent="3"/>
    </xf>
    <xf numFmtId="3" fontId="4" fillId="0" borderId="15" xfId="22" applyNumberFormat="1" applyFont="1" applyFill="1" applyBorder="1" applyAlignment="1">
      <alignment horizontal="right" indent="2"/>
    </xf>
    <xf numFmtId="164" fontId="12" fillId="0" borderId="15" xfId="22" applyFont="1" applyFill="1" applyBorder="1" applyAlignment="1">
      <alignment horizontal="right" indent="3"/>
    </xf>
    <xf numFmtId="49" fontId="4" fillId="0" borderId="0" xfId="15" applyNumberFormat="1" applyFont="1" applyFill="1" applyBorder="1" applyAlignment="1" quotePrefix="1">
      <alignment/>
    </xf>
    <xf numFmtId="0" fontId="11" fillId="0" borderId="13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164" fontId="4" fillId="0" borderId="16" xfId="22" applyFont="1" applyFill="1" applyBorder="1" applyAlignment="1">
      <alignment horizontal="right" indent="3"/>
    </xf>
    <xf numFmtId="3" fontId="4" fillId="0" borderId="16" xfId="22" applyNumberFormat="1" applyFont="1" applyFill="1" applyBorder="1" applyAlignment="1">
      <alignment horizontal="right" indent="2"/>
    </xf>
    <xf numFmtId="0" fontId="11" fillId="0" borderId="14" xfId="0" applyNumberFormat="1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164" fontId="4" fillId="0" borderId="17" xfId="22" applyFont="1" applyFill="1" applyBorder="1" applyAlignment="1">
      <alignment horizontal="right" indent="3"/>
    </xf>
    <xf numFmtId="3" fontId="4" fillId="0" borderId="17" xfId="22" applyNumberFormat="1" applyFont="1" applyFill="1" applyBorder="1" applyAlignment="1">
      <alignment horizontal="right" indent="2"/>
    </xf>
    <xf numFmtId="165" fontId="6" fillId="0" borderId="0" xfId="0" applyNumberFormat="1" applyFont="1" applyFill="1" applyBorder="1"/>
    <xf numFmtId="3" fontId="6" fillId="0" borderId="44" xfId="0" applyNumberFormat="1" applyFont="1" applyBorder="1"/>
    <xf numFmtId="3" fontId="6" fillId="0" borderId="42" xfId="0" applyNumberFormat="1" applyFont="1" applyBorder="1"/>
    <xf numFmtId="3" fontId="6" fillId="0" borderId="43" xfId="0" applyNumberFormat="1" applyFont="1" applyBorder="1"/>
    <xf numFmtId="3" fontId="4" fillId="0" borderId="33" xfId="0" applyNumberFormat="1" applyFont="1" applyBorder="1"/>
    <xf numFmtId="3" fontId="4" fillId="0" borderId="34" xfId="0" applyNumberFormat="1" applyFont="1" applyBorder="1"/>
    <xf numFmtId="3" fontId="4" fillId="0" borderId="35" xfId="0" applyNumberFormat="1" applyFont="1" applyBorder="1"/>
    <xf numFmtId="3" fontId="6" fillId="0" borderId="48" xfId="0" applyNumberFormat="1" applyFont="1" applyBorder="1"/>
    <xf numFmtId="3" fontId="6" fillId="0" borderId="23" xfId="0" applyNumberFormat="1" applyFont="1" applyBorder="1"/>
    <xf numFmtId="3" fontId="6" fillId="0" borderId="47" xfId="0" applyNumberFormat="1" applyFont="1" applyBorder="1"/>
    <xf numFmtId="3" fontId="6" fillId="0" borderId="49" xfId="0" applyNumberFormat="1" applyFont="1" applyBorder="1"/>
    <xf numFmtId="3" fontId="4" fillId="0" borderId="47" xfId="0" applyNumberFormat="1" applyFont="1" applyBorder="1"/>
    <xf numFmtId="3" fontId="6" fillId="0" borderId="11" xfId="0" applyNumberFormat="1" applyFont="1" applyBorder="1"/>
    <xf numFmtId="3" fontId="6" fillId="0" borderId="10" xfId="0" applyNumberFormat="1" applyFont="1" applyBorder="1"/>
    <xf numFmtId="3" fontId="6" fillId="0" borderId="14" xfId="0" applyNumberFormat="1" applyFont="1" applyBorder="1"/>
    <xf numFmtId="3" fontId="6" fillId="0" borderId="30" xfId="0" applyNumberFormat="1" applyFont="1" applyBorder="1"/>
    <xf numFmtId="165" fontId="6" fillId="0" borderId="23" xfId="0" applyNumberFormat="1" applyFont="1" applyBorder="1" applyAlignment="1">
      <alignment horizontal="right" indent="2"/>
    </xf>
    <xf numFmtId="165" fontId="6" fillId="0" borderId="24" xfId="0" applyNumberFormat="1" applyFont="1" applyBorder="1" applyAlignment="1">
      <alignment horizontal="right" indent="2"/>
    </xf>
    <xf numFmtId="165" fontId="6" fillId="0" borderId="26" xfId="0" applyNumberFormat="1" applyFont="1" applyBorder="1" applyAlignment="1">
      <alignment horizontal="right" indent="2"/>
    </xf>
    <xf numFmtId="165" fontId="6" fillId="0" borderId="27" xfId="0" applyNumberFormat="1" applyFont="1" applyBorder="1" applyAlignment="1">
      <alignment horizontal="right" indent="2"/>
    </xf>
    <xf numFmtId="0" fontId="2" fillId="2" borderId="0" xfId="0" applyNumberFormat="1" applyFont="1" applyFill="1" applyBorder="1" applyAlignment="1">
      <alignment horizontal="center" wrapText="1"/>
    </xf>
    <xf numFmtId="0" fontId="2" fillId="2" borderId="23" xfId="0" applyNumberFormat="1" applyFont="1" applyFill="1" applyBorder="1" applyAlignment="1">
      <alignment horizontal="left"/>
    </xf>
    <xf numFmtId="165" fontId="6" fillId="2" borderId="23" xfId="0" applyNumberFormat="1" applyFont="1" applyFill="1" applyBorder="1" applyAlignment="1">
      <alignment horizontal="right" indent="2"/>
    </xf>
    <xf numFmtId="0" fontId="8" fillId="2" borderId="24" xfId="0" applyFont="1" applyFill="1" applyBorder="1" applyAlignment="1">
      <alignment horizontal="left"/>
    </xf>
    <xf numFmtId="165" fontId="6" fillId="2" borderId="24" xfId="0" applyNumberFormat="1" applyFont="1" applyFill="1" applyBorder="1" applyAlignment="1">
      <alignment horizontal="right" indent="2"/>
    </xf>
    <xf numFmtId="0" fontId="8" fillId="2" borderId="10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center" wrapText="1" shrinkToFit="1"/>
    </xf>
    <xf numFmtId="49" fontId="4" fillId="0" borderId="0" xfId="15" applyNumberFormat="1" applyFont="1" applyFill="1" applyBorder="1" applyAlignment="1">
      <alignment/>
    </xf>
    <xf numFmtId="49" fontId="4" fillId="2" borderId="0" xfId="15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5" fillId="0" borderId="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8" fillId="4" borderId="50" xfId="0" applyFont="1" applyFill="1" applyBorder="1" applyAlignment="1">
      <alignment horizontal="center"/>
    </xf>
    <xf numFmtId="0" fontId="8" fillId="4" borderId="51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0" borderId="25" xfId="0" applyFont="1" applyBorder="1" applyAlignment="1">
      <alignment horizontal="left"/>
    </xf>
    <xf numFmtId="165" fontId="6" fillId="0" borderId="25" xfId="0" applyNumberFormat="1" applyFont="1" applyBorder="1" applyAlignment="1">
      <alignment horizontal="right" indent="2"/>
    </xf>
    <xf numFmtId="0" fontId="8" fillId="0" borderId="8" xfId="0" applyFont="1" applyBorder="1" applyAlignment="1">
      <alignment horizontal="left"/>
    </xf>
    <xf numFmtId="165" fontId="6" fillId="0" borderId="8" xfId="0" applyNumberFormat="1" applyFont="1" applyBorder="1" applyAlignment="1">
      <alignment horizontal="right" indent="2"/>
    </xf>
    <xf numFmtId="0" fontId="8" fillId="0" borderId="12" xfId="0" applyFont="1" applyBorder="1" applyAlignment="1">
      <alignment horizontal="left"/>
    </xf>
    <xf numFmtId="165" fontId="6" fillId="0" borderId="12" xfId="0" applyNumberFormat="1" applyFont="1" applyBorder="1" applyAlignment="1">
      <alignment horizontal="right" indent="2"/>
    </xf>
    <xf numFmtId="4" fontId="4" fillId="0" borderId="14" xfId="0" applyNumberFormat="1" applyFont="1" applyBorder="1" applyAlignment="1">
      <alignment horizontal="right" indent="2"/>
    </xf>
    <xf numFmtId="165" fontId="4" fillId="0" borderId="18" xfId="21" applyNumberFormat="1" applyFont="1" applyFill="1" applyBorder="1" applyAlignment="1">
      <alignment horizontal="center" vertical="center"/>
      <protection/>
    </xf>
    <xf numFmtId="165" fontId="6" fillId="0" borderId="28" xfId="0" applyNumberFormat="1" applyFont="1" applyFill="1" applyBorder="1" applyAlignment="1">
      <alignment horizontal="right" indent="3"/>
    </xf>
    <xf numFmtId="165" fontId="6" fillId="0" borderId="15" xfId="0" applyNumberFormat="1" applyFont="1" applyFill="1" applyBorder="1" applyAlignment="1">
      <alignment horizontal="right" indent="3"/>
    </xf>
    <xf numFmtId="165" fontId="6" fillId="0" borderId="16" xfId="0" applyNumberFormat="1" applyFont="1" applyFill="1" applyBorder="1" applyAlignment="1">
      <alignment horizontal="right" indent="3"/>
    </xf>
    <xf numFmtId="165" fontId="6" fillId="0" borderId="17" xfId="0" applyNumberFormat="1" applyFont="1" applyFill="1" applyBorder="1" applyAlignment="1">
      <alignment horizontal="right" indent="3"/>
    </xf>
    <xf numFmtId="165" fontId="6" fillId="0" borderId="52" xfId="0" applyNumberFormat="1" applyFont="1" applyFill="1" applyBorder="1" applyAlignment="1">
      <alignment horizontal="right" indent="3"/>
    </xf>
    <xf numFmtId="0" fontId="2" fillId="7" borderId="53" xfId="0" applyNumberFormat="1" applyFont="1" applyFill="1" applyBorder="1" applyAlignment="1" applyProtection="1">
      <alignment horizontal="center" vertical="center" wrapText="1"/>
      <protection locked="0"/>
    </xf>
    <xf numFmtId="164" fontId="2" fillId="6" borderId="53" xfId="22" applyFont="1" applyFill="1" applyBorder="1" applyAlignment="1">
      <alignment horizontal="center" vertical="center" wrapText="1"/>
    </xf>
    <xf numFmtId="0" fontId="11" fillId="6" borderId="3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2" fillId="6" borderId="17" xfId="0" applyNumberFormat="1" applyFont="1" applyFill="1" applyBorder="1" applyAlignment="1" applyProtection="1">
      <alignment horizontal="center" vertical="top" wrapText="1"/>
      <protection locked="0"/>
    </xf>
    <xf numFmtId="0" fontId="2" fillId="6" borderId="14" xfId="0" applyNumberFormat="1" applyFont="1" applyFill="1" applyBorder="1" applyAlignment="1" applyProtection="1">
      <alignment horizontal="center" vertical="top" wrapText="1"/>
      <protection locked="0"/>
    </xf>
    <xf numFmtId="0" fontId="2" fillId="7" borderId="54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55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2" fillId="7" borderId="5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5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8" xfId="0" applyNumberFormat="1" applyFont="1" applyFill="1" applyBorder="1" applyAlignment="1">
      <alignment horizontal="center"/>
    </xf>
    <xf numFmtId="49" fontId="8" fillId="4" borderId="30" xfId="0" applyNumberFormat="1" applyFont="1" applyFill="1" applyBorder="1" applyAlignment="1">
      <alignment horizontal="center"/>
    </xf>
    <xf numFmtId="49" fontId="2" fillId="4" borderId="28" xfId="0" applyNumberFormat="1" applyFont="1" applyFill="1" applyBorder="1" applyAlignment="1">
      <alignment horizontal="center"/>
    </xf>
    <xf numFmtId="49" fontId="2" fillId="4" borderId="3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2" fillId="4" borderId="28" xfId="0" applyNumberFormat="1" applyFont="1" applyFill="1" applyBorder="1" applyAlignment="1">
      <alignment horizontal="center"/>
    </xf>
    <xf numFmtId="0" fontId="2" fillId="4" borderId="44" xfId="0" applyNumberFormat="1" applyFont="1" applyFill="1" applyBorder="1" applyAlignment="1">
      <alignment horizontal="center"/>
    </xf>
    <xf numFmtId="0" fontId="2" fillId="4" borderId="30" xfId="0" applyNumberFormat="1" applyFont="1" applyFill="1" applyBorder="1" applyAlignment="1">
      <alignment horizontal="center"/>
    </xf>
    <xf numFmtId="0" fontId="2" fillId="4" borderId="56" xfId="0" applyNumberFormat="1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umberCellStyl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595"/>
          <c:w val="0.9417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 '!$C$61</c:f>
              <c:strCache>
                <c:ptCount val="1"/>
                <c:pt idx="0">
                  <c:v>Change in real terms 2013/2014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'!$B$62:$B$92</c:f>
              <c:strCache/>
            </c:strRef>
          </c:cat>
          <c:val>
            <c:numRef>
              <c:f>'Figure 1 '!$C$62:$C$92</c:f>
              <c:numCache/>
            </c:numRef>
          </c:val>
        </c:ser>
        <c:axId val="9499014"/>
        <c:axId val="65261567"/>
      </c:barChart>
      <c:catAx>
        <c:axId val="9499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1567"/>
        <c:crosses val="autoZero"/>
        <c:auto val="1"/>
        <c:lblOffset val="100"/>
        <c:noMultiLvlLbl val="0"/>
      </c:catAx>
      <c:valAx>
        <c:axId val="65261567"/>
        <c:scaling>
          <c:orientation val="minMax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9499014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335"/>
          <c:w val="0.9427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2'!$AT$69</c:f>
              <c:strCache>
                <c:ptCount val="1"/>
                <c:pt idx="0">
                  <c:v>First quintile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2'!$AS$70:$AS$76</c:f>
              <c:strCache/>
            </c:strRef>
          </c:cat>
          <c:val>
            <c:numRef>
              <c:f>'Figure 2'!$AT$70:$AT$76</c:f>
              <c:numCache/>
            </c:numRef>
          </c:val>
        </c:ser>
        <c:ser>
          <c:idx val="1"/>
          <c:order val="1"/>
          <c:tx>
            <c:strRef>
              <c:f>'Figure 2'!$AU$69</c:f>
              <c:strCache>
                <c:ptCount val="1"/>
                <c:pt idx="0">
                  <c:v>Second quintile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2'!$AS$70:$AS$76</c:f>
              <c:strCache/>
            </c:strRef>
          </c:cat>
          <c:val>
            <c:numRef>
              <c:f>'Figure 2'!$AU$70:$AU$76</c:f>
              <c:numCache/>
            </c:numRef>
          </c:val>
        </c:ser>
        <c:ser>
          <c:idx val="2"/>
          <c:order val="2"/>
          <c:tx>
            <c:strRef>
              <c:f>'Figure 2'!$AV$69</c:f>
              <c:strCache>
                <c:ptCount val="1"/>
                <c:pt idx="0">
                  <c:v>Third quintile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2'!$AS$70:$AS$76</c:f>
              <c:strCache/>
            </c:strRef>
          </c:cat>
          <c:val>
            <c:numRef>
              <c:f>'Figure 2'!$AV$70:$AV$76</c:f>
              <c:numCache/>
            </c:numRef>
          </c:val>
        </c:ser>
        <c:ser>
          <c:idx val="3"/>
          <c:order val="3"/>
          <c:tx>
            <c:strRef>
              <c:f>'Figure 2'!$AW$69</c:f>
              <c:strCache>
                <c:ptCount val="1"/>
                <c:pt idx="0">
                  <c:v>Fourth quintile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2'!$AS$70:$AS$76</c:f>
              <c:strCache/>
            </c:strRef>
          </c:cat>
          <c:val>
            <c:numRef>
              <c:f>'Figure 2'!$AW$70:$AW$76</c:f>
              <c:numCache/>
            </c:numRef>
          </c:val>
        </c:ser>
        <c:ser>
          <c:idx val="4"/>
          <c:order val="4"/>
          <c:tx>
            <c:strRef>
              <c:f>'Figure 2'!$AX$69</c:f>
              <c:strCache>
                <c:ptCount val="1"/>
                <c:pt idx="0">
                  <c:v>Fifth quintile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2'!$AS$70:$AS$76</c:f>
              <c:strCache/>
            </c:strRef>
          </c:cat>
          <c:val>
            <c:numRef>
              <c:f>'Figure 2'!$AX$70:$AX$76</c:f>
              <c:numCache/>
            </c:numRef>
          </c:val>
        </c:ser>
        <c:axId val="28315628"/>
        <c:axId val="57757277"/>
      </c:barChart>
      <c:catAx>
        <c:axId val="28315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757277"/>
        <c:crosses val="autoZero"/>
        <c:auto val="1"/>
        <c:lblOffset val="100"/>
        <c:noMultiLvlLbl val="0"/>
      </c:catAx>
      <c:valAx>
        <c:axId val="57757277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31562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solidFill>
            <a:schemeClr val="tx1"/>
          </a:solidFill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"/>
          <c:y val="0.03175"/>
          <c:w val="0.94925"/>
          <c:h val="0.5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3'!$C$70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3'!$B$71:$B$108</c:f>
              <c:strCache/>
            </c:strRef>
          </c:cat>
          <c:val>
            <c:numRef>
              <c:f>'Figure 3'!$C$71:$C$108</c:f>
              <c:numCache/>
            </c:numRef>
          </c:val>
        </c:ser>
        <c:ser>
          <c:idx val="1"/>
          <c:order val="1"/>
          <c:tx>
            <c:strRef>
              <c:f>'Figure 3'!$D$70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3'!$B$71:$B$108</c:f>
              <c:strCache/>
            </c:strRef>
          </c:cat>
          <c:val>
            <c:numRef>
              <c:f>'Figure 3'!$D$71:$D$108</c:f>
              <c:numCache/>
            </c:numRef>
          </c:val>
        </c:ser>
        <c:axId val="4943266"/>
        <c:axId val="36699723"/>
      </c:barChart>
      <c:catAx>
        <c:axId val="4943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99723"/>
        <c:crosses val="autoZero"/>
        <c:auto val="1"/>
        <c:lblOffset val="100"/>
        <c:noMultiLvlLbl val="0"/>
      </c:catAx>
      <c:valAx>
        <c:axId val="366997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943266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95250</xdr:rowOff>
    </xdr:from>
    <xdr:to>
      <xdr:col>11</xdr:col>
      <xdr:colOff>447675</xdr:colOff>
      <xdr:row>27</xdr:row>
      <xdr:rowOff>66675</xdr:rowOff>
    </xdr:to>
    <xdr:graphicFrame macro="">
      <xdr:nvGraphicFramePr>
        <xdr:cNvPr id="1375" name="Chart 2"/>
        <xdr:cNvGraphicFramePr/>
      </xdr:nvGraphicFramePr>
      <xdr:xfrm>
        <a:off x="561975" y="666750"/>
        <a:ext cx="7620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0.1925</cdr:x>
      <cdr:y>0.047</cdr:y>
    </cdr:from>
    <cdr:to>
      <cdr:x>0.325</cdr:x>
      <cdr:y>0.13625</cdr:y>
    </cdr:to>
    <cdr:sp macro="" textlink="">
      <cdr:nvSpPr>
        <cdr:cNvPr id="2" name="TextBox 1"/>
        <cdr:cNvSpPr txBox="1"/>
      </cdr:nvSpPr>
      <cdr:spPr>
        <a:xfrm>
          <a:off x="1466850" y="219075"/>
          <a:ext cx="1009650" cy="419100"/>
        </a:xfrm>
        <a:prstGeom prst="rect">
          <a:avLst/>
        </a:prstGeom>
        <a:ln>
          <a:noFill/>
        </a:ln>
      </cdr:spPr>
      <cdr:txBody>
        <a:bodyPr vertOverflow="clip" wrap="none" rtlCol="0" anchor="t"/>
        <a:lstStyle/>
        <a:p>
          <a:pPr algn="ctr"/>
          <a:r>
            <a:rPr lang="en-GB" sz="1600" b="1"/>
            <a:t>Increases</a:t>
          </a:r>
        </a:p>
      </cdr:txBody>
    </cdr:sp>
  </cdr:relSizeAnchor>
  <cdr:relSizeAnchor xmlns:cdr="http://schemas.openxmlformats.org/drawingml/2006/chartDrawing">
    <cdr:from>
      <cdr:x>0.7215</cdr:x>
      <cdr:y>0.05325</cdr:y>
    </cdr:from>
    <cdr:to>
      <cdr:x>0.854</cdr:x>
      <cdr:y>0.14225</cdr:y>
    </cdr:to>
    <cdr:sp macro="" textlink="">
      <cdr:nvSpPr>
        <cdr:cNvPr id="3" name="TextBox 1"/>
        <cdr:cNvSpPr txBox="1"/>
      </cdr:nvSpPr>
      <cdr:spPr>
        <a:xfrm>
          <a:off x="5495925" y="247650"/>
          <a:ext cx="1009650" cy="419100"/>
        </a:xfrm>
        <a:prstGeom prst="rect">
          <a:avLst/>
        </a:prstGeom>
        <a:ln>
          <a:noFill/>
        </a:ln>
      </cdr:spPr>
      <cdr:txBody>
        <a:bodyPr wrap="non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600" b="1"/>
            <a:t>Decreases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3</xdr:row>
      <xdr:rowOff>38100</xdr:rowOff>
    </xdr:from>
    <xdr:to>
      <xdr:col>12</xdr:col>
      <xdr:colOff>57150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666750" y="609600"/>
        <a:ext cx="7620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133350</xdr:rowOff>
    </xdr:from>
    <xdr:to>
      <xdr:col>13</xdr:col>
      <xdr:colOff>257175</xdr:colOff>
      <xdr:row>27</xdr:row>
      <xdr:rowOff>104775</xdr:rowOff>
    </xdr:to>
    <xdr:graphicFrame macro="">
      <xdr:nvGraphicFramePr>
        <xdr:cNvPr id="3423" name="Chart 1"/>
        <xdr:cNvGraphicFramePr/>
      </xdr:nvGraphicFramePr>
      <xdr:xfrm>
        <a:off x="609600" y="676275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showGridLines="0" workbookViewId="0" topLeftCell="A1">
      <selection activeCell="I18" sqref="I18"/>
    </sheetView>
  </sheetViews>
  <sheetFormatPr defaultColWidth="10.8515625" defaultRowHeight="15"/>
  <cols>
    <col min="1" max="1" width="10.8515625" style="15" customWidth="1"/>
    <col min="2" max="2" width="14.7109375" style="15" customWidth="1"/>
    <col min="3" max="3" width="10.140625" style="15" customWidth="1"/>
    <col min="4" max="5" width="10.8515625" style="15" customWidth="1"/>
    <col min="6" max="8" width="10.140625" style="15" customWidth="1"/>
    <col min="9" max="9" width="14.421875" style="30" customWidth="1"/>
    <col min="10" max="13" width="14.421875" style="28" customWidth="1"/>
    <col min="14" max="14" width="14.7109375" style="28" customWidth="1"/>
    <col min="15" max="15" width="13.8515625" style="28" customWidth="1"/>
    <col min="16" max="17" width="10.8515625" style="31" customWidth="1"/>
    <col min="18" max="18" width="10.140625" style="31" customWidth="1"/>
    <col min="19" max="19" width="10.8515625" style="31" customWidth="1"/>
    <col min="20" max="20" width="10.8515625" style="19" customWidth="1"/>
    <col min="21" max="16384" width="10.8515625" style="15" customWidth="1"/>
  </cols>
  <sheetData>
    <row r="1" spans="10:11" ht="15">
      <c r="J1" s="23"/>
      <c r="K1" s="22"/>
    </row>
    <row r="2" spans="2:20" ht="15">
      <c r="B2" s="452" t="s">
        <v>102</v>
      </c>
      <c r="H2" s="30"/>
      <c r="I2" s="23"/>
      <c r="J2" s="22"/>
      <c r="O2" s="31"/>
      <c r="S2" s="19"/>
      <c r="T2" s="15"/>
    </row>
    <row r="3" spans="2:20" ht="15">
      <c r="B3" s="16"/>
      <c r="C3" s="17"/>
      <c r="D3" s="17"/>
      <c r="E3" s="17"/>
      <c r="F3" s="17"/>
      <c r="G3" s="17"/>
      <c r="H3" s="29"/>
      <c r="I3" s="480"/>
      <c r="J3" s="480"/>
      <c r="K3" s="32"/>
      <c r="L3" s="32"/>
      <c r="M3" s="32"/>
      <c r="O3" s="31"/>
      <c r="S3" s="19"/>
      <c r="T3" s="15"/>
    </row>
    <row r="4" spans="1:20" ht="12" customHeight="1">
      <c r="A4" s="18"/>
      <c r="B4" s="257"/>
      <c r="C4" s="488" t="s">
        <v>1</v>
      </c>
      <c r="D4" s="258">
        <v>2014</v>
      </c>
      <c r="E4" s="487" t="s">
        <v>101</v>
      </c>
      <c r="F4" s="487"/>
      <c r="G4" s="487"/>
      <c r="H4" s="31"/>
      <c r="I4" s="442"/>
      <c r="J4" s="442"/>
      <c r="K4" s="32"/>
      <c r="L4" s="32"/>
      <c r="M4" s="32"/>
      <c r="O4" s="31"/>
      <c r="S4" s="19"/>
      <c r="T4" s="15"/>
    </row>
    <row r="5" spans="1:20" ht="36" customHeight="1">
      <c r="A5" s="18"/>
      <c r="B5" s="485"/>
      <c r="C5" s="489"/>
      <c r="D5" s="483" t="s">
        <v>100</v>
      </c>
      <c r="E5" s="259" t="s">
        <v>97</v>
      </c>
      <c r="F5" s="260" t="s">
        <v>98</v>
      </c>
      <c r="G5" s="260" t="s">
        <v>99</v>
      </c>
      <c r="H5" s="27"/>
      <c r="I5" s="33"/>
      <c r="J5" s="34"/>
      <c r="K5" s="27"/>
      <c r="L5" s="34"/>
      <c r="M5" s="34"/>
      <c r="O5" s="31"/>
      <c r="S5" s="19"/>
      <c r="T5" s="15"/>
    </row>
    <row r="6" spans="1:20" ht="12" customHeight="1">
      <c r="A6" s="18"/>
      <c r="B6" s="486"/>
      <c r="C6" s="484"/>
      <c r="D6" s="484"/>
      <c r="E6" s="481" t="s">
        <v>22</v>
      </c>
      <c r="F6" s="482"/>
      <c r="G6" s="482"/>
      <c r="H6" s="27"/>
      <c r="I6" s="33"/>
      <c r="J6" s="34"/>
      <c r="K6" s="27"/>
      <c r="L6" s="34"/>
      <c r="M6" s="34"/>
      <c r="O6" s="31"/>
      <c r="S6" s="19"/>
      <c r="T6" s="15"/>
    </row>
    <row r="7" spans="1:19" s="383" customFormat="1" ht="12" customHeight="1">
      <c r="A7" s="370"/>
      <c r="B7" s="371" t="s">
        <v>23</v>
      </c>
      <c r="C7" s="372" t="s">
        <v>2</v>
      </c>
      <c r="D7" s="373">
        <v>21705</v>
      </c>
      <c r="E7" s="374">
        <v>1.022805805114029</v>
      </c>
      <c r="F7" s="262">
        <v>0.4829945663111187</v>
      </c>
      <c r="G7" s="263">
        <v>0.5453895144168396</v>
      </c>
      <c r="H7" s="26"/>
      <c r="I7" s="375"/>
      <c r="J7" s="376"/>
      <c r="K7" s="377"/>
      <c r="L7" s="378"/>
      <c r="M7" s="378"/>
      <c r="N7" s="379"/>
      <c r="O7" s="14"/>
      <c r="P7" s="380"/>
      <c r="Q7" s="381"/>
      <c r="R7" s="381"/>
      <c r="S7" s="382"/>
    </row>
    <row r="8" spans="1:19" s="383" customFormat="1" ht="12" customHeight="1">
      <c r="A8" s="370"/>
      <c r="B8" s="384" t="s">
        <v>24</v>
      </c>
      <c r="C8" s="372" t="s">
        <v>3</v>
      </c>
      <c r="D8" s="385">
        <v>6476</v>
      </c>
      <c r="E8" s="386">
        <v>11.704756022235948</v>
      </c>
      <c r="F8" s="267">
        <v>-1.6224772457459444</v>
      </c>
      <c r="G8" s="267">
        <v>15.093942400043836</v>
      </c>
      <c r="H8" s="26"/>
      <c r="I8" s="375"/>
      <c r="J8" s="376"/>
      <c r="K8" s="377"/>
      <c r="L8" s="378"/>
      <c r="M8" s="378"/>
      <c r="N8" s="376"/>
      <c r="O8" s="14"/>
      <c r="P8" s="380"/>
      <c r="Q8" s="381"/>
      <c r="R8" s="381"/>
      <c r="S8" s="382"/>
    </row>
    <row r="9" spans="1:19" s="383" customFormat="1" ht="12" customHeight="1">
      <c r="A9" s="370"/>
      <c r="B9" s="371" t="s">
        <v>25</v>
      </c>
      <c r="C9" s="471" t="s">
        <v>4</v>
      </c>
      <c r="D9" s="373">
        <v>198028</v>
      </c>
      <c r="E9" s="386">
        <v>2.2926050861494334</v>
      </c>
      <c r="F9" s="267">
        <v>0.501002004008016</v>
      </c>
      <c r="G9" s="267">
        <v>1.8336412343416726</v>
      </c>
      <c r="H9" s="26"/>
      <c r="I9" s="375"/>
      <c r="J9" s="376"/>
      <c r="K9" s="381"/>
      <c r="L9" s="381"/>
      <c r="M9" s="381"/>
      <c r="N9" s="381"/>
      <c r="O9" s="14"/>
      <c r="P9" s="380"/>
      <c r="Q9" s="381"/>
      <c r="R9" s="381"/>
      <c r="S9" s="382"/>
    </row>
    <row r="10" spans="1:19" s="383" customFormat="1" ht="12" customHeight="1">
      <c r="A10" s="370"/>
      <c r="B10" s="384" t="s">
        <v>106</v>
      </c>
      <c r="C10" s="471" t="s">
        <v>5</v>
      </c>
      <c r="D10" s="385">
        <v>207785</v>
      </c>
      <c r="E10" s="386">
        <v>1.6829896287027457</v>
      </c>
      <c r="F10" s="267">
        <v>0.4008016032064043</v>
      </c>
      <c r="G10" s="267">
        <v>1.3041365076644593</v>
      </c>
      <c r="H10" s="26"/>
      <c r="I10" s="375"/>
      <c r="J10" s="376"/>
      <c r="K10" s="381"/>
      <c r="L10" s="381"/>
      <c r="M10" s="381"/>
      <c r="N10" s="381"/>
      <c r="O10" s="14"/>
      <c r="P10" s="380"/>
      <c r="Q10" s="381"/>
      <c r="R10" s="381"/>
      <c r="S10" s="382"/>
    </row>
    <row r="11" spans="1:19" s="383" customFormat="1" ht="12" customHeight="1">
      <c r="A11" s="370"/>
      <c r="B11" s="384" t="s">
        <v>64</v>
      </c>
      <c r="C11" s="372" t="s">
        <v>2</v>
      </c>
      <c r="D11" s="385">
        <v>19733</v>
      </c>
      <c r="E11" s="386">
        <v>0.7652156286423757</v>
      </c>
      <c r="F11" s="267">
        <v>0.8008008008008121</v>
      </c>
      <c r="G11" s="267">
        <v>-0.035859575232485646</v>
      </c>
      <c r="H11" s="26"/>
      <c r="I11" s="375"/>
      <c r="J11" s="376"/>
      <c r="K11" s="377"/>
      <c r="L11" s="378"/>
      <c r="M11" s="378"/>
      <c r="N11" s="376"/>
      <c r="O11" s="14"/>
      <c r="P11" s="380"/>
      <c r="Q11" s="381"/>
      <c r="R11" s="381"/>
      <c r="S11" s="382"/>
    </row>
    <row r="12" spans="1:19" s="383" customFormat="1" ht="12" customHeight="1">
      <c r="A12" s="370"/>
      <c r="B12" s="384" t="s">
        <v>71</v>
      </c>
      <c r="C12" s="372" t="s">
        <v>2</v>
      </c>
      <c r="D12" s="385">
        <v>7217</v>
      </c>
      <c r="E12" s="386">
        <v>8.84023832617431</v>
      </c>
      <c r="F12" s="267">
        <v>0.470329230461336</v>
      </c>
      <c r="G12" s="267">
        <v>9.181582906788355</v>
      </c>
      <c r="H12" s="26"/>
      <c r="I12" s="375"/>
      <c r="J12" s="376"/>
      <c r="K12" s="377"/>
      <c r="L12" s="378"/>
      <c r="M12" s="378"/>
      <c r="N12" s="376"/>
      <c r="O12" s="14"/>
      <c r="P12" s="380"/>
      <c r="Q12" s="381"/>
      <c r="R12" s="381"/>
      <c r="S12" s="382"/>
    </row>
    <row r="13" spans="1:19" s="383" customFormat="1" ht="12" customHeight="1">
      <c r="A13" s="370"/>
      <c r="B13" s="384" t="s">
        <v>28</v>
      </c>
      <c r="C13" s="372" t="s">
        <v>2</v>
      </c>
      <c r="D13" s="385">
        <v>19636</v>
      </c>
      <c r="E13" s="386">
        <v>2.907924220818904</v>
      </c>
      <c r="F13" s="267">
        <v>0.29999999999999716</v>
      </c>
      <c r="G13" s="267">
        <v>2.686031995803832</v>
      </c>
      <c r="H13" s="26"/>
      <c r="I13" s="375"/>
      <c r="J13" s="376"/>
      <c r="K13" s="377"/>
      <c r="L13" s="378"/>
      <c r="M13" s="378"/>
      <c r="N13" s="376"/>
      <c r="O13" s="14"/>
      <c r="P13" s="380"/>
      <c r="Q13" s="381"/>
      <c r="R13" s="381"/>
      <c r="S13" s="382"/>
    </row>
    <row r="14" spans="1:19" s="383" customFormat="1" ht="12" customHeight="1">
      <c r="A14" s="370"/>
      <c r="B14" s="384" t="s">
        <v>29</v>
      </c>
      <c r="C14" s="372" t="s">
        <v>2</v>
      </c>
      <c r="D14" s="385">
        <v>7680</v>
      </c>
      <c r="E14" s="386">
        <v>-8.997395833333334</v>
      </c>
      <c r="F14" s="267">
        <v>-1.4143012560577657</v>
      </c>
      <c r="G14" s="267">
        <v>-6.957133718011743</v>
      </c>
      <c r="H14" s="26"/>
      <c r="I14" s="375"/>
      <c r="J14" s="376"/>
      <c r="K14" s="377"/>
      <c r="L14" s="378"/>
      <c r="M14" s="378"/>
      <c r="N14" s="376"/>
      <c r="O14" s="14"/>
      <c r="P14" s="380"/>
      <c r="Q14" s="381"/>
      <c r="R14" s="381"/>
      <c r="S14" s="382"/>
    </row>
    <row r="15" spans="1:19" s="383" customFormat="1" ht="12" customHeight="1">
      <c r="A15" s="370"/>
      <c r="B15" s="384" t="s">
        <v>63</v>
      </c>
      <c r="C15" s="372" t="s">
        <v>2</v>
      </c>
      <c r="D15" s="385">
        <v>13269</v>
      </c>
      <c r="E15" s="386">
        <v>-1.9217725525661316</v>
      </c>
      <c r="F15" s="267">
        <v>-0.1987478883036896</v>
      </c>
      <c r="G15" s="267">
        <v>-1.6905363997410654</v>
      </c>
      <c r="H15" s="26"/>
      <c r="I15" s="375"/>
      <c r="J15" s="376"/>
      <c r="K15" s="377"/>
      <c r="L15" s="378"/>
      <c r="M15" s="378"/>
      <c r="N15" s="376"/>
      <c r="O15" s="14"/>
      <c r="P15" s="380"/>
      <c r="Q15" s="381"/>
      <c r="R15" s="381"/>
      <c r="S15" s="382"/>
    </row>
    <row r="16" spans="1:19" s="383" customFormat="1" ht="12" customHeight="1">
      <c r="A16" s="370"/>
      <c r="B16" s="384" t="s">
        <v>30</v>
      </c>
      <c r="C16" s="372" t="s">
        <v>2</v>
      </c>
      <c r="D16" s="385">
        <v>21199</v>
      </c>
      <c r="E16" s="386">
        <v>1.2972310014623332</v>
      </c>
      <c r="F16" s="267">
        <v>0.6005404864377883</v>
      </c>
      <c r="G16" s="267">
        <v>0.7058469808834598</v>
      </c>
      <c r="H16" s="26"/>
      <c r="I16" s="375"/>
      <c r="J16" s="376"/>
      <c r="K16" s="377"/>
      <c r="L16" s="378"/>
      <c r="M16" s="378"/>
      <c r="N16" s="376"/>
      <c r="O16" s="14"/>
      <c r="P16" s="380"/>
      <c r="Q16" s="381"/>
      <c r="R16" s="381"/>
      <c r="S16" s="382"/>
    </row>
    <row r="17" spans="1:19" s="383" customFormat="1" ht="12" customHeight="1">
      <c r="A17" s="370"/>
      <c r="B17" s="384" t="s">
        <v>31</v>
      </c>
      <c r="C17" s="471" t="s">
        <v>15</v>
      </c>
      <c r="D17" s="385">
        <v>39600</v>
      </c>
      <c r="E17" s="386">
        <v>3.5505050505050506</v>
      </c>
      <c r="F17" s="267">
        <v>0.21942948334330625</v>
      </c>
      <c r="G17" s="267">
        <v>3.4536993365346644</v>
      </c>
      <c r="H17" s="26"/>
      <c r="I17" s="375"/>
      <c r="J17" s="376"/>
      <c r="K17" s="377"/>
      <c r="L17" s="378"/>
      <c r="M17" s="378"/>
      <c r="N17" s="376"/>
      <c r="O17" s="14"/>
      <c r="P17" s="380"/>
      <c r="Q17" s="381"/>
      <c r="R17" s="381"/>
      <c r="S17" s="382"/>
    </row>
    <row r="18" spans="1:19" s="383" customFormat="1" ht="12" customHeight="1">
      <c r="A18" s="370"/>
      <c r="B18" s="384" t="s">
        <v>32</v>
      </c>
      <c r="C18" s="372" t="s">
        <v>2</v>
      </c>
      <c r="D18" s="385">
        <v>15759</v>
      </c>
      <c r="E18" s="386">
        <v>0.1649850878862872</v>
      </c>
      <c r="F18" s="267">
        <v>0.20020020020020302</v>
      </c>
      <c r="G18" s="267">
        <v>-0.0352733080121442</v>
      </c>
      <c r="H18" s="26"/>
      <c r="I18" s="375"/>
      <c r="J18" s="376"/>
      <c r="K18" s="377"/>
      <c r="L18" s="378"/>
      <c r="M18" s="378"/>
      <c r="N18" s="376"/>
      <c r="O18" s="14"/>
      <c r="P18" s="380"/>
      <c r="Q18" s="381"/>
      <c r="R18" s="381"/>
      <c r="S18" s="382"/>
    </row>
    <row r="19" spans="1:19" s="383" customFormat="1" ht="12" customHeight="1">
      <c r="A19" s="370"/>
      <c r="B19" s="384" t="s">
        <v>33</v>
      </c>
      <c r="C19" s="372" t="s">
        <v>2</v>
      </c>
      <c r="D19" s="385">
        <v>14400</v>
      </c>
      <c r="E19" s="386">
        <v>-10.229166666666668</v>
      </c>
      <c r="F19" s="267">
        <v>-0.2658265235798073</v>
      </c>
      <c r="G19" s="267">
        <v>-9.03875121655962</v>
      </c>
      <c r="H19" s="26"/>
      <c r="I19" s="375"/>
      <c r="J19" s="376"/>
      <c r="K19" s="377"/>
      <c r="L19" s="378"/>
      <c r="M19" s="378"/>
      <c r="N19" s="376"/>
      <c r="O19" s="14"/>
      <c r="P19" s="380"/>
      <c r="Q19" s="381"/>
      <c r="R19" s="381"/>
      <c r="S19" s="382"/>
    </row>
    <row r="20" spans="1:19" s="383" customFormat="1" ht="12" customHeight="1">
      <c r="A20" s="370"/>
      <c r="B20" s="384" t="s">
        <v>34</v>
      </c>
      <c r="C20" s="372" t="s">
        <v>2</v>
      </c>
      <c r="D20" s="385">
        <v>5203</v>
      </c>
      <c r="E20" s="386">
        <v>10.320968671920046</v>
      </c>
      <c r="F20" s="267">
        <v>0.6814310051107393</v>
      </c>
      <c r="G20" s="267">
        <v>10.748931521733555</v>
      </c>
      <c r="H20" s="26"/>
      <c r="I20" s="375"/>
      <c r="J20" s="376"/>
      <c r="K20" s="377"/>
      <c r="L20" s="378"/>
      <c r="M20" s="378"/>
      <c r="N20" s="376"/>
      <c r="O20" s="14"/>
      <c r="P20" s="380"/>
      <c r="Q20" s="381"/>
      <c r="R20" s="381"/>
      <c r="S20" s="382"/>
    </row>
    <row r="21" spans="1:19" s="383" customFormat="1" ht="12" customHeight="1">
      <c r="A21" s="370"/>
      <c r="B21" s="384" t="s">
        <v>35</v>
      </c>
      <c r="C21" s="372" t="s">
        <v>6</v>
      </c>
      <c r="D21" s="385">
        <v>16652</v>
      </c>
      <c r="E21" s="386">
        <v>2.576267115061254</v>
      </c>
      <c r="F21" s="267">
        <v>0.23837902264601615</v>
      </c>
      <c r="G21" s="267">
        <v>2.399711059292271</v>
      </c>
      <c r="H21" s="26"/>
      <c r="I21" s="375"/>
      <c r="J21" s="376"/>
      <c r="K21" s="377"/>
      <c r="L21" s="378"/>
      <c r="M21" s="378"/>
      <c r="N21" s="376"/>
      <c r="O21" s="14"/>
      <c r="P21" s="380"/>
      <c r="Q21" s="381"/>
      <c r="R21" s="381"/>
      <c r="S21" s="382"/>
    </row>
    <row r="22" spans="1:19" s="383" customFormat="1" ht="12" customHeight="1">
      <c r="A22" s="370"/>
      <c r="B22" s="384" t="s">
        <v>36</v>
      </c>
      <c r="C22" s="372" t="s">
        <v>2</v>
      </c>
      <c r="D22" s="385">
        <v>34320</v>
      </c>
      <c r="E22" s="386">
        <v>2.9691142191142195</v>
      </c>
      <c r="F22" s="267">
        <v>0.6904142485491273</v>
      </c>
      <c r="G22" s="267">
        <v>2.348427464334214</v>
      </c>
      <c r="H22" s="26"/>
      <c r="I22" s="375"/>
      <c r="J22" s="376"/>
      <c r="K22" s="377"/>
      <c r="L22" s="378"/>
      <c r="M22" s="378"/>
      <c r="N22" s="376"/>
      <c r="O22" s="14"/>
      <c r="P22" s="380"/>
      <c r="Q22" s="381"/>
      <c r="R22" s="381"/>
      <c r="S22" s="382"/>
    </row>
    <row r="23" spans="1:19" s="383" customFormat="1" ht="12" customHeight="1">
      <c r="A23" s="370"/>
      <c r="B23" s="384" t="s">
        <v>37</v>
      </c>
      <c r="C23" s="471" t="s">
        <v>7</v>
      </c>
      <c r="D23" s="385">
        <v>1354933</v>
      </c>
      <c r="E23" s="386">
        <v>5.010801272092421</v>
      </c>
      <c r="F23" s="267">
        <v>0.020012007204318612</v>
      </c>
      <c r="G23" s="267">
        <v>5.254059758082595</v>
      </c>
      <c r="H23" s="26"/>
      <c r="I23" s="375"/>
      <c r="J23" s="376"/>
      <c r="K23" s="377"/>
      <c r="L23" s="378"/>
      <c r="M23" s="378"/>
      <c r="N23" s="376"/>
      <c r="O23" s="14"/>
      <c r="P23" s="380"/>
      <c r="Q23" s="381"/>
      <c r="R23" s="381"/>
      <c r="S23" s="382"/>
    </row>
    <row r="24" spans="1:19" s="383" customFormat="1" ht="12" customHeight="1">
      <c r="A24" s="370"/>
      <c r="B24" s="384" t="s">
        <v>38</v>
      </c>
      <c r="C24" s="372" t="s">
        <v>2</v>
      </c>
      <c r="D24" s="385">
        <v>12787</v>
      </c>
      <c r="E24" s="386">
        <v>5.427387190114961</v>
      </c>
      <c r="F24" s="267">
        <v>0.7689194658033236</v>
      </c>
      <c r="G24" s="267">
        <v>4.925810534257253</v>
      </c>
      <c r="H24" s="26"/>
      <c r="I24" s="375"/>
      <c r="J24" s="376"/>
      <c r="K24" s="377"/>
      <c r="L24" s="378"/>
      <c r="M24" s="378"/>
      <c r="N24" s="376"/>
      <c r="O24" s="14"/>
      <c r="P24" s="380"/>
      <c r="Q24" s="381"/>
      <c r="R24" s="381"/>
      <c r="S24" s="382"/>
    </row>
    <row r="25" spans="1:19" s="383" customFormat="1" ht="12" customHeight="1">
      <c r="A25" s="370"/>
      <c r="B25" s="384" t="s">
        <v>39</v>
      </c>
      <c r="C25" s="387" t="s">
        <v>2</v>
      </c>
      <c r="D25" s="385">
        <v>20891</v>
      </c>
      <c r="E25" s="386">
        <v>0.24891101431238333</v>
      </c>
      <c r="F25" s="267">
        <v>0.32067341416976386</v>
      </c>
      <c r="G25" s="267">
        <v>-0.07194147010031145</v>
      </c>
      <c r="H25" s="26"/>
      <c r="I25" s="375"/>
      <c r="J25" s="376"/>
      <c r="K25" s="377"/>
      <c r="L25" s="378"/>
      <c r="M25" s="378"/>
      <c r="N25" s="376"/>
      <c r="O25" s="14"/>
      <c r="P25" s="380"/>
      <c r="Q25" s="381"/>
      <c r="R25" s="381"/>
      <c r="S25" s="382"/>
    </row>
    <row r="26" spans="1:19" s="383" customFormat="1" ht="12" customHeight="1">
      <c r="A26" s="370"/>
      <c r="B26" s="384" t="s">
        <v>40</v>
      </c>
      <c r="C26" s="387" t="s">
        <v>2</v>
      </c>
      <c r="D26" s="385">
        <v>23211</v>
      </c>
      <c r="E26" s="386">
        <v>4.902847787686873</v>
      </c>
      <c r="F26" s="267">
        <v>1.441532258064523</v>
      </c>
      <c r="G26" s="267">
        <v>3.639767804922949</v>
      </c>
      <c r="H26" s="26"/>
      <c r="I26" s="375"/>
      <c r="J26" s="376"/>
      <c r="K26" s="377"/>
      <c r="L26" s="378"/>
      <c r="M26" s="378"/>
      <c r="N26" s="376"/>
      <c r="O26" s="14"/>
      <c r="P26" s="380"/>
      <c r="Q26" s="381"/>
      <c r="R26" s="381"/>
      <c r="S26" s="382"/>
    </row>
    <row r="27" spans="1:19" s="383" customFormat="1" ht="12" customHeight="1">
      <c r="A27" s="370"/>
      <c r="B27" s="384" t="s">
        <v>41</v>
      </c>
      <c r="C27" s="387" t="s">
        <v>8</v>
      </c>
      <c r="D27" s="385">
        <v>22399</v>
      </c>
      <c r="E27" s="386">
        <v>3.5224786820840217</v>
      </c>
      <c r="F27" s="267">
        <v>0.09930486593843944</v>
      </c>
      <c r="G27" s="267">
        <v>3.5481568860640835</v>
      </c>
      <c r="H27" s="26"/>
      <c r="I27" s="375"/>
      <c r="J27" s="376"/>
      <c r="K27" s="377"/>
      <c r="L27" s="378"/>
      <c r="M27" s="378"/>
      <c r="N27" s="376"/>
      <c r="O27" s="14"/>
      <c r="P27" s="380"/>
      <c r="Q27" s="381"/>
      <c r="R27" s="381"/>
      <c r="S27" s="382"/>
    </row>
    <row r="28" spans="1:19" s="383" customFormat="1" ht="12" customHeight="1">
      <c r="A28" s="370"/>
      <c r="B28" s="384" t="s">
        <v>42</v>
      </c>
      <c r="C28" s="387" t="s">
        <v>2</v>
      </c>
      <c r="D28" s="385">
        <v>8229</v>
      </c>
      <c r="E28" s="386">
        <v>0.631911532385466</v>
      </c>
      <c r="F28" s="267">
        <v>-0.1507537688442268</v>
      </c>
      <c r="G28" s="267">
        <v>0.787642505053093</v>
      </c>
      <c r="H28" s="26"/>
      <c r="I28" s="375"/>
      <c r="J28" s="376"/>
      <c r="K28" s="377"/>
      <c r="L28" s="378"/>
      <c r="M28" s="378"/>
      <c r="N28" s="376"/>
      <c r="O28" s="14"/>
      <c r="P28" s="380"/>
      <c r="Q28" s="381"/>
      <c r="R28" s="381"/>
      <c r="S28" s="382"/>
    </row>
    <row r="29" spans="1:19" s="383" customFormat="1" ht="12" customHeight="1">
      <c r="A29" s="370"/>
      <c r="B29" s="384" t="s">
        <v>43</v>
      </c>
      <c r="C29" s="372" t="s">
        <v>9</v>
      </c>
      <c r="D29" s="385">
        <v>9704</v>
      </c>
      <c r="E29" s="386">
        <v>5.059769167353669</v>
      </c>
      <c r="F29" s="267">
        <v>1.364405935663769</v>
      </c>
      <c r="G29" s="267">
        <v>3.892304873582856</v>
      </c>
      <c r="H29" s="26"/>
      <c r="I29" s="375"/>
      <c r="J29" s="376"/>
      <c r="K29" s="377"/>
      <c r="L29" s="378"/>
      <c r="M29" s="378"/>
      <c r="N29" s="376"/>
      <c r="O29" s="14"/>
      <c r="P29" s="380"/>
      <c r="Q29" s="381"/>
      <c r="R29" s="381"/>
      <c r="S29" s="382"/>
    </row>
    <row r="30" spans="1:19" s="383" customFormat="1" ht="12" customHeight="1">
      <c r="A30" s="370"/>
      <c r="B30" s="384" t="s">
        <v>44</v>
      </c>
      <c r="C30" s="387" t="s">
        <v>2</v>
      </c>
      <c r="D30" s="385">
        <v>11909</v>
      </c>
      <c r="E30" s="386">
        <v>0.478629607859602</v>
      </c>
      <c r="F30" s="267">
        <v>0.36720921000397433</v>
      </c>
      <c r="G30" s="267">
        <v>0.11195625363336409</v>
      </c>
      <c r="H30" s="26"/>
      <c r="I30" s="375"/>
      <c r="J30" s="376"/>
      <c r="K30" s="377"/>
      <c r="L30" s="378"/>
      <c r="M30" s="378"/>
      <c r="N30" s="376"/>
      <c r="O30" s="14"/>
      <c r="P30" s="380"/>
      <c r="Q30" s="381"/>
      <c r="R30" s="381"/>
      <c r="S30" s="382"/>
    </row>
    <row r="31" spans="1:19" s="383" customFormat="1" ht="12" customHeight="1">
      <c r="A31" s="370"/>
      <c r="B31" s="384" t="s">
        <v>45</v>
      </c>
      <c r="C31" s="387" t="s">
        <v>2</v>
      </c>
      <c r="D31" s="385">
        <v>6809</v>
      </c>
      <c r="E31" s="386">
        <v>1.057423997650169</v>
      </c>
      <c r="F31" s="267">
        <v>-0.09965122072746241</v>
      </c>
      <c r="G31" s="267">
        <v>1.169441169947046</v>
      </c>
      <c r="H31" s="26"/>
      <c r="I31" s="375"/>
      <c r="J31" s="376"/>
      <c r="K31" s="377"/>
      <c r="L31" s="378"/>
      <c r="M31" s="378"/>
      <c r="N31" s="376"/>
      <c r="O31" s="14"/>
      <c r="P31" s="380"/>
      <c r="Q31" s="381"/>
      <c r="R31" s="381"/>
      <c r="S31" s="382"/>
    </row>
    <row r="32" spans="1:19" s="383" customFormat="1" ht="12" customHeight="1">
      <c r="A32" s="370"/>
      <c r="B32" s="384" t="s">
        <v>46</v>
      </c>
      <c r="C32" s="387" t="s">
        <v>2</v>
      </c>
      <c r="D32" s="385">
        <v>23702</v>
      </c>
      <c r="E32" s="386">
        <v>1.8141928951143365</v>
      </c>
      <c r="F32" s="267">
        <v>1.1980830670926546</v>
      </c>
      <c r="G32" s="267">
        <v>0.6274937755143408</v>
      </c>
      <c r="H32" s="26"/>
      <c r="I32" s="375"/>
      <c r="J32" s="376"/>
      <c r="K32" s="377"/>
      <c r="L32" s="378"/>
      <c r="M32" s="378"/>
      <c r="N32" s="376"/>
      <c r="O32" s="14"/>
      <c r="P32" s="380"/>
      <c r="Q32" s="381"/>
      <c r="R32" s="381"/>
      <c r="S32" s="382"/>
    </row>
    <row r="33" spans="1:13" s="383" customFormat="1" ht="12" customHeight="1">
      <c r="A33" s="370"/>
      <c r="B33" s="384" t="s">
        <v>47</v>
      </c>
      <c r="C33" s="388" t="s">
        <v>10</v>
      </c>
      <c r="D33" s="385">
        <v>234633</v>
      </c>
      <c r="E33" s="389">
        <v>2.012078437389455</v>
      </c>
      <c r="F33" s="268">
        <v>0.20140986908358796</v>
      </c>
      <c r="G33" s="268">
        <v>1.8478487342431422</v>
      </c>
      <c r="H33" s="376"/>
      <c r="I33" s="375"/>
      <c r="J33" s="376"/>
      <c r="K33" s="381"/>
      <c r="L33" s="381"/>
      <c r="M33" s="382"/>
    </row>
    <row r="34" spans="1:13" s="383" customFormat="1" ht="12" customHeight="1">
      <c r="A34" s="370"/>
      <c r="B34" s="390" t="s">
        <v>66</v>
      </c>
      <c r="C34" s="391" t="s">
        <v>11</v>
      </c>
      <c r="D34" s="392">
        <v>16593</v>
      </c>
      <c r="E34" s="393">
        <v>4.321099258723558</v>
      </c>
      <c r="F34" s="271">
        <v>1.5</v>
      </c>
      <c r="G34" s="271">
        <v>2.948507180650035</v>
      </c>
      <c r="H34" s="376"/>
      <c r="I34" s="375"/>
      <c r="J34" s="376"/>
      <c r="K34" s="381"/>
      <c r="L34" s="381"/>
      <c r="M34" s="382"/>
    </row>
    <row r="35" spans="1:20" ht="12" customHeight="1">
      <c r="A35" s="18"/>
      <c r="B35" s="272" t="s">
        <v>48</v>
      </c>
      <c r="C35" s="69" t="s">
        <v>12</v>
      </c>
      <c r="D35" s="139">
        <v>3651416</v>
      </c>
      <c r="E35" s="261">
        <v>6.532342521367053</v>
      </c>
      <c r="F35" s="263">
        <v>0.9825546420693702</v>
      </c>
      <c r="G35" s="263">
        <v>5.937655900455603</v>
      </c>
      <c r="H35" s="28"/>
      <c r="I35" s="264"/>
      <c r="K35" s="31"/>
      <c r="L35" s="31"/>
      <c r="M35" s="19"/>
      <c r="N35" s="15"/>
      <c r="O35" s="15"/>
      <c r="P35" s="15"/>
      <c r="Q35" s="15"/>
      <c r="R35" s="15"/>
      <c r="S35" s="15"/>
      <c r="T35" s="15"/>
    </row>
    <row r="36" spans="1:20" ht="12" customHeight="1">
      <c r="A36" s="18"/>
      <c r="B36" s="265" t="s">
        <v>49</v>
      </c>
      <c r="C36" s="70" t="s">
        <v>13</v>
      </c>
      <c r="D36" s="140">
        <v>341736</v>
      </c>
      <c r="E36" s="266">
        <v>6.140705105695625</v>
      </c>
      <c r="F36" s="267">
        <v>1.8367346938775482</v>
      </c>
      <c r="G36" s="267">
        <v>4.58555587559528</v>
      </c>
      <c r="H36" s="28"/>
      <c r="I36" s="264"/>
      <c r="K36" s="31"/>
      <c r="L36" s="31"/>
      <c r="M36" s="19"/>
      <c r="N36" s="15"/>
      <c r="O36" s="15"/>
      <c r="P36" s="15"/>
      <c r="Q36" s="15"/>
      <c r="R36" s="15"/>
      <c r="S36" s="15"/>
      <c r="T36" s="15"/>
    </row>
    <row r="37" spans="1:20" ht="12" customHeight="1">
      <c r="A37" s="18"/>
      <c r="B37" s="269" t="s">
        <v>107</v>
      </c>
      <c r="C37" s="71" t="s">
        <v>14</v>
      </c>
      <c r="D37" s="141">
        <v>49165</v>
      </c>
      <c r="E37" s="270" t="s">
        <v>68</v>
      </c>
      <c r="F37" s="271">
        <v>0</v>
      </c>
      <c r="G37" s="271" t="s">
        <v>68</v>
      </c>
      <c r="H37" s="28"/>
      <c r="I37" s="264"/>
      <c r="K37" s="31"/>
      <c r="L37" s="31"/>
      <c r="M37" s="19"/>
      <c r="N37" s="15"/>
      <c r="O37" s="15"/>
      <c r="P37" s="15"/>
      <c r="Q37" s="15"/>
      <c r="R37" s="15"/>
      <c r="S37" s="15"/>
      <c r="T37" s="15"/>
    </row>
    <row r="38" spans="1:20" ht="15">
      <c r="A38" s="18"/>
      <c r="B38" s="43"/>
      <c r="C38" s="36"/>
      <c r="D38" s="35"/>
      <c r="E38" s="36"/>
      <c r="F38" s="37"/>
      <c r="G38" s="36"/>
      <c r="H38" s="28"/>
      <c r="I38" s="31"/>
      <c r="J38" s="31"/>
      <c r="K38" s="31"/>
      <c r="L38" s="31"/>
      <c r="M38" s="19"/>
      <c r="N38" s="15"/>
      <c r="O38" s="15"/>
      <c r="P38" s="15"/>
      <c r="Q38" s="15"/>
      <c r="R38" s="15"/>
      <c r="S38" s="15"/>
      <c r="T38" s="15"/>
    </row>
    <row r="39" spans="2:20" ht="15">
      <c r="B39" s="273" t="s">
        <v>104</v>
      </c>
      <c r="C39" s="26"/>
      <c r="D39" s="26"/>
      <c r="E39" s="38"/>
      <c r="F39" s="26"/>
      <c r="G39" s="26"/>
      <c r="H39" s="28"/>
      <c r="I39" s="22"/>
      <c r="J39" s="22"/>
      <c r="K39" s="31"/>
      <c r="L39" s="31"/>
      <c r="M39" s="19"/>
      <c r="N39" s="15"/>
      <c r="O39" s="15"/>
      <c r="P39" s="15"/>
      <c r="Q39" s="15"/>
      <c r="R39" s="15"/>
      <c r="S39" s="15"/>
      <c r="T39" s="15"/>
    </row>
    <row r="40" spans="2:20" ht="15">
      <c r="B40" s="273" t="s">
        <v>105</v>
      </c>
      <c r="C40" s="24"/>
      <c r="D40" s="24"/>
      <c r="E40" s="24"/>
      <c r="F40" s="24"/>
      <c r="G40" s="24"/>
      <c r="H40" s="30"/>
      <c r="I40" s="23"/>
      <c r="J40" s="22"/>
      <c r="O40" s="31"/>
      <c r="S40" s="19"/>
      <c r="T40" s="15"/>
    </row>
    <row r="41" spans="2:20" ht="15">
      <c r="B41" s="15" t="s">
        <v>139</v>
      </c>
      <c r="H41" s="30"/>
      <c r="I41" s="23"/>
      <c r="J41" s="22"/>
      <c r="O41" s="31"/>
      <c r="S41" s="19"/>
      <c r="T41" s="15"/>
    </row>
    <row r="42" spans="2:20" ht="65.25" customHeight="1">
      <c r="B42" s="20" t="s">
        <v>59</v>
      </c>
      <c r="H42" s="30"/>
      <c r="I42" s="22"/>
      <c r="J42" s="22"/>
      <c r="O42" s="31"/>
      <c r="S42" s="19"/>
      <c r="T42" s="15"/>
    </row>
    <row r="43" spans="10:11" ht="15">
      <c r="J43" s="22"/>
      <c r="K43" s="22"/>
    </row>
    <row r="44" spans="1:2" ht="15">
      <c r="A44" s="147"/>
      <c r="B44" s="14"/>
    </row>
    <row r="48" ht="15">
      <c r="B48" s="47"/>
    </row>
    <row r="49" spans="1:2" ht="15">
      <c r="A49" s="147"/>
      <c r="B49" s="21"/>
    </row>
    <row r="50" spans="10:11" ht="15">
      <c r="J50" s="22"/>
      <c r="K50" s="22"/>
    </row>
    <row r="51" spans="10:11" ht="15">
      <c r="J51" s="22"/>
      <c r="K51" s="22"/>
    </row>
    <row r="52" spans="10:11" ht="15">
      <c r="J52" s="22"/>
      <c r="K52" s="22"/>
    </row>
    <row r="55" ht="15">
      <c r="A55" s="25" t="s">
        <v>51</v>
      </c>
    </row>
    <row r="56" ht="15">
      <c r="A56" s="15" t="s">
        <v>96</v>
      </c>
    </row>
    <row r="57" ht="15">
      <c r="A57" s="21" t="s">
        <v>103</v>
      </c>
    </row>
    <row r="61" spans="1:4" ht="15">
      <c r="A61" s="18"/>
      <c r="B61" s="18" t="s">
        <v>88</v>
      </c>
      <c r="C61" s="132"/>
      <c r="D61" s="19"/>
    </row>
    <row r="63" spans="2:3" ht="15">
      <c r="B63" s="15" t="s">
        <v>78</v>
      </c>
      <c r="C63" s="15" t="s">
        <v>89</v>
      </c>
    </row>
    <row r="64" spans="2:9" ht="15">
      <c r="B64" s="15" t="s">
        <v>80</v>
      </c>
      <c r="C64" s="15" t="s">
        <v>81</v>
      </c>
      <c r="I64" s="30" t="s">
        <v>77</v>
      </c>
    </row>
    <row r="65" spans="2:3" ht="15">
      <c r="B65" s="15" t="s">
        <v>82</v>
      </c>
      <c r="C65" s="15" t="s">
        <v>83</v>
      </c>
    </row>
    <row r="66" spans="9:10" ht="15">
      <c r="I66" s="30" t="s">
        <v>78</v>
      </c>
      <c r="J66" s="28" t="s">
        <v>79</v>
      </c>
    </row>
    <row r="67" spans="2:10" ht="15">
      <c r="B67" s="15" t="s">
        <v>90</v>
      </c>
      <c r="C67" s="15" t="s">
        <v>91</v>
      </c>
      <c r="I67" s="30" t="s">
        <v>80</v>
      </c>
      <c r="J67" s="28" t="s">
        <v>81</v>
      </c>
    </row>
    <row r="68" spans="2:10" ht="15">
      <c r="B68" s="15" t="s">
        <v>92</v>
      </c>
      <c r="C68" s="15" t="s">
        <v>91</v>
      </c>
      <c r="I68" s="30" t="s">
        <v>82</v>
      </c>
      <c r="J68" s="28" t="s">
        <v>83</v>
      </c>
    </row>
    <row r="69" spans="2:4" ht="15">
      <c r="B69" s="15" t="s">
        <v>93</v>
      </c>
      <c r="C69" s="18" t="s">
        <v>94</v>
      </c>
      <c r="D69" s="19"/>
    </row>
    <row r="70" spans="2:10" ht="15">
      <c r="B70" s="15" t="s">
        <v>84</v>
      </c>
      <c r="C70" s="18" t="s">
        <v>95</v>
      </c>
      <c r="D70" s="19"/>
      <c r="I70" s="30" t="s">
        <v>86</v>
      </c>
      <c r="J70" s="28" t="s">
        <v>87</v>
      </c>
    </row>
    <row r="71" spans="1:9" ht="15">
      <c r="A71" s="17"/>
      <c r="B71" s="17"/>
      <c r="C71" s="17"/>
      <c r="D71" s="17"/>
      <c r="E71" s="17"/>
      <c r="I71" s="29"/>
    </row>
    <row r="72" spans="1:20" ht="15">
      <c r="A72" s="148"/>
      <c r="B72" s="274"/>
      <c r="C72" s="274" t="s">
        <v>1</v>
      </c>
      <c r="D72" s="274">
        <v>2013</v>
      </c>
      <c r="E72" s="274">
        <v>2014</v>
      </c>
      <c r="F72" s="274" t="s">
        <v>97</v>
      </c>
      <c r="H72" s="18"/>
      <c r="I72" s="275"/>
      <c r="J72" s="276">
        <v>2013</v>
      </c>
      <c r="K72" s="276">
        <v>2014</v>
      </c>
      <c r="L72" s="276" t="s">
        <v>98</v>
      </c>
      <c r="N72" s="274"/>
      <c r="O72" s="274" t="s">
        <v>1</v>
      </c>
      <c r="P72" s="274" t="s">
        <v>99</v>
      </c>
      <c r="S72" s="19"/>
      <c r="T72" s="15"/>
    </row>
    <row r="73" spans="1:20" ht="15">
      <c r="A73" s="148"/>
      <c r="B73" s="277" t="s">
        <v>23</v>
      </c>
      <c r="C73" s="69" t="s">
        <v>2</v>
      </c>
      <c r="D73" s="138">
        <v>21483</v>
      </c>
      <c r="E73" s="138">
        <v>21705</v>
      </c>
      <c r="F73" s="142">
        <f>((E73-D73)/E73)*100</f>
        <v>1.022805805114029</v>
      </c>
      <c r="H73" s="18"/>
      <c r="I73" s="278" t="s">
        <v>23</v>
      </c>
      <c r="J73" s="202">
        <v>98.9</v>
      </c>
      <c r="K73" s="203">
        <v>99.38</v>
      </c>
      <c r="L73" s="203">
        <f>((K73-J73)/K73)*100</f>
        <v>0.4829945663111187</v>
      </c>
      <c r="N73" s="277" t="s">
        <v>23</v>
      </c>
      <c r="O73" s="69" t="s">
        <v>2</v>
      </c>
      <c r="P73" s="142">
        <v>0.5453895144168396</v>
      </c>
      <c r="S73" s="19"/>
      <c r="T73" s="15"/>
    </row>
    <row r="74" spans="1:20" ht="15">
      <c r="A74" s="148"/>
      <c r="B74" s="279" t="s">
        <v>64</v>
      </c>
      <c r="C74" s="69" t="s">
        <v>2</v>
      </c>
      <c r="D74" s="135">
        <v>19582</v>
      </c>
      <c r="E74" s="135">
        <v>19733</v>
      </c>
      <c r="F74" s="143">
        <f aca="true" t="shared" si="0" ref="F74:F102">((E74-D74)/E74)*100</f>
        <v>0.7652156286423757</v>
      </c>
      <c r="H74" s="18"/>
      <c r="I74" s="279" t="s">
        <v>64</v>
      </c>
      <c r="J74" s="204">
        <v>99.1</v>
      </c>
      <c r="K74" s="205">
        <v>99.9</v>
      </c>
      <c r="L74" s="205">
        <f aca="true" t="shared" si="1" ref="L74:L103">((K74-J74)/K74)*100</f>
        <v>0.8008008008008121</v>
      </c>
      <c r="N74" s="279" t="s">
        <v>64</v>
      </c>
      <c r="O74" s="69" t="s">
        <v>2</v>
      </c>
      <c r="P74" s="143">
        <v>-0.035859575232485646</v>
      </c>
      <c r="S74" s="19"/>
      <c r="T74" s="15"/>
    </row>
    <row r="75" spans="1:20" ht="15">
      <c r="A75" s="148"/>
      <c r="B75" s="277" t="s">
        <v>27</v>
      </c>
      <c r="C75" s="69" t="s">
        <v>2</v>
      </c>
      <c r="D75" s="138">
        <v>6579</v>
      </c>
      <c r="E75" s="138">
        <v>7217</v>
      </c>
      <c r="F75" s="142">
        <f t="shared" si="0"/>
        <v>8.84023832617431</v>
      </c>
      <c r="H75" s="18"/>
      <c r="I75" s="279" t="s">
        <v>27</v>
      </c>
      <c r="J75" s="204">
        <v>99.46</v>
      </c>
      <c r="K75" s="205">
        <v>99.93</v>
      </c>
      <c r="L75" s="205">
        <f t="shared" si="1"/>
        <v>0.470329230461336</v>
      </c>
      <c r="N75" s="279" t="s">
        <v>27</v>
      </c>
      <c r="O75" s="69" t="s">
        <v>2</v>
      </c>
      <c r="P75" s="143">
        <v>9.181582906788355</v>
      </c>
      <c r="S75" s="19"/>
      <c r="T75" s="15"/>
    </row>
    <row r="76" spans="1:20" ht="15">
      <c r="A76" s="148"/>
      <c r="B76" s="279" t="s">
        <v>28</v>
      </c>
      <c r="C76" s="69" t="s">
        <v>2</v>
      </c>
      <c r="D76" s="135">
        <v>19065</v>
      </c>
      <c r="E76" s="135">
        <v>19636</v>
      </c>
      <c r="F76" s="143">
        <f t="shared" si="0"/>
        <v>2.907924220818904</v>
      </c>
      <c r="H76" s="18"/>
      <c r="I76" s="279" t="s">
        <v>28</v>
      </c>
      <c r="J76" s="204">
        <v>99.7</v>
      </c>
      <c r="K76" s="205">
        <v>100</v>
      </c>
      <c r="L76" s="205">
        <f t="shared" si="1"/>
        <v>0.29999999999999716</v>
      </c>
      <c r="N76" s="279" t="s">
        <v>28</v>
      </c>
      <c r="O76" s="69" t="s">
        <v>2</v>
      </c>
      <c r="P76" s="143">
        <v>2.686031995803832</v>
      </c>
      <c r="S76" s="19"/>
      <c r="T76" s="15"/>
    </row>
    <row r="77" spans="1:20" ht="15">
      <c r="A77" s="148"/>
      <c r="B77" s="279" t="s">
        <v>29</v>
      </c>
      <c r="C77" s="69" t="s">
        <v>2</v>
      </c>
      <c r="D77" s="135">
        <v>8371</v>
      </c>
      <c r="E77" s="135">
        <v>7680</v>
      </c>
      <c r="F77" s="143">
        <f t="shared" si="0"/>
        <v>-8.997395833333334</v>
      </c>
      <c r="H77" s="18"/>
      <c r="I77" s="279" t="s">
        <v>29</v>
      </c>
      <c r="J77" s="204">
        <v>102.54</v>
      </c>
      <c r="K77" s="205">
        <v>101.11</v>
      </c>
      <c r="L77" s="205">
        <f t="shared" si="1"/>
        <v>-1.4143012560577657</v>
      </c>
      <c r="N77" s="279" t="s">
        <v>29</v>
      </c>
      <c r="O77" s="69" t="s">
        <v>2</v>
      </c>
      <c r="P77" s="143">
        <v>-6.957133718011743</v>
      </c>
      <c r="S77" s="19"/>
      <c r="T77" s="15"/>
    </row>
    <row r="78" spans="1:20" ht="15">
      <c r="A78" s="148"/>
      <c r="B78" s="279" t="s">
        <v>63</v>
      </c>
      <c r="C78" s="69" t="s">
        <v>2</v>
      </c>
      <c r="D78" s="135">
        <v>13524</v>
      </c>
      <c r="E78" s="135">
        <v>13269</v>
      </c>
      <c r="F78" s="143">
        <f t="shared" si="0"/>
        <v>-1.9217725525661316</v>
      </c>
      <c r="H78" s="18"/>
      <c r="I78" s="279" t="s">
        <v>63</v>
      </c>
      <c r="J78" s="204">
        <v>100.83</v>
      </c>
      <c r="K78" s="205">
        <v>100.63</v>
      </c>
      <c r="L78" s="205">
        <f t="shared" si="1"/>
        <v>-0.1987478883036896</v>
      </c>
      <c r="N78" s="279" t="s">
        <v>63</v>
      </c>
      <c r="O78" s="69" t="s">
        <v>2</v>
      </c>
      <c r="P78" s="143">
        <v>-1.6905363997410654</v>
      </c>
      <c r="S78" s="19"/>
      <c r="T78" s="15"/>
    </row>
    <row r="79" spans="1:20" ht="15">
      <c r="A79" s="148"/>
      <c r="B79" s="279" t="s">
        <v>30</v>
      </c>
      <c r="C79" s="69" t="s">
        <v>2</v>
      </c>
      <c r="D79" s="135">
        <v>20924</v>
      </c>
      <c r="E79" s="135">
        <v>21199</v>
      </c>
      <c r="F79" s="143">
        <f t="shared" si="0"/>
        <v>1.2972310014623332</v>
      </c>
      <c r="H79" s="18"/>
      <c r="I79" s="279" t="s">
        <v>30</v>
      </c>
      <c r="J79" s="204">
        <v>99.31</v>
      </c>
      <c r="K79" s="205">
        <v>99.91</v>
      </c>
      <c r="L79" s="205">
        <f t="shared" si="1"/>
        <v>0.6005404864377883</v>
      </c>
      <c r="N79" s="279" t="s">
        <v>30</v>
      </c>
      <c r="O79" s="69" t="s">
        <v>2</v>
      </c>
      <c r="P79" s="143">
        <v>0.7058469808834598</v>
      </c>
      <c r="S79" s="19"/>
      <c r="T79" s="15"/>
    </row>
    <row r="80" spans="1:20" ht="15">
      <c r="A80" s="148"/>
      <c r="B80" s="279" t="s">
        <v>32</v>
      </c>
      <c r="C80" s="69" t="s">
        <v>2</v>
      </c>
      <c r="D80" s="135">
        <v>15733</v>
      </c>
      <c r="E80" s="135">
        <v>15759</v>
      </c>
      <c r="F80" s="143">
        <f t="shared" si="0"/>
        <v>0.1649850878862872</v>
      </c>
      <c r="H80" s="18"/>
      <c r="I80" s="279" t="s">
        <v>32</v>
      </c>
      <c r="J80" s="204">
        <v>99.7</v>
      </c>
      <c r="K80" s="205">
        <v>99.9</v>
      </c>
      <c r="L80" s="205">
        <f t="shared" si="1"/>
        <v>0.20020020020020302</v>
      </c>
      <c r="N80" s="279" t="s">
        <v>32</v>
      </c>
      <c r="O80" s="69" t="s">
        <v>2</v>
      </c>
      <c r="P80" s="143">
        <v>-0.0352733080121442</v>
      </c>
      <c r="S80" s="19"/>
      <c r="T80" s="15"/>
    </row>
    <row r="81" spans="1:20" ht="15">
      <c r="A81" s="148"/>
      <c r="B81" s="279" t="s">
        <v>33</v>
      </c>
      <c r="C81" s="69" t="s">
        <v>2</v>
      </c>
      <c r="D81" s="135">
        <v>15873</v>
      </c>
      <c r="E81" s="135">
        <v>14400</v>
      </c>
      <c r="F81" s="143">
        <f t="shared" si="0"/>
        <v>-10.229166666666668</v>
      </c>
      <c r="H81" s="18"/>
      <c r="I81" s="279" t="s">
        <v>33</v>
      </c>
      <c r="J81" s="204">
        <v>101.84</v>
      </c>
      <c r="K81" s="205">
        <v>101.57</v>
      </c>
      <c r="L81" s="205">
        <f t="shared" si="1"/>
        <v>-0.2658265235798073</v>
      </c>
      <c r="N81" s="279" t="s">
        <v>33</v>
      </c>
      <c r="O81" s="69" t="s">
        <v>2</v>
      </c>
      <c r="P81" s="143">
        <v>-9.03875121655962</v>
      </c>
      <c r="S81" s="19"/>
      <c r="T81" s="15"/>
    </row>
    <row r="82" spans="1:20" ht="15">
      <c r="A82" s="148"/>
      <c r="B82" s="279" t="s">
        <v>34</v>
      </c>
      <c r="C82" s="69" t="s">
        <v>2</v>
      </c>
      <c r="D82" s="135">
        <v>4666</v>
      </c>
      <c r="E82" s="135">
        <v>5203</v>
      </c>
      <c r="F82" s="143">
        <f t="shared" si="0"/>
        <v>10.320968671920046</v>
      </c>
      <c r="H82" s="18"/>
      <c r="I82" s="279" t="s">
        <v>34</v>
      </c>
      <c r="J82" s="204">
        <v>99.11</v>
      </c>
      <c r="K82" s="205">
        <v>99.79</v>
      </c>
      <c r="L82" s="205">
        <f t="shared" si="1"/>
        <v>0.6814310051107393</v>
      </c>
      <c r="N82" s="279" t="s">
        <v>34</v>
      </c>
      <c r="O82" s="69" t="s">
        <v>2</v>
      </c>
      <c r="P82" s="143">
        <v>10.748931521733555</v>
      </c>
      <c r="S82" s="19"/>
      <c r="T82" s="15"/>
    </row>
    <row r="83" spans="1:20" ht="15">
      <c r="A83" s="148"/>
      <c r="B83" s="279" t="s">
        <v>36</v>
      </c>
      <c r="C83" s="69" t="s">
        <v>2</v>
      </c>
      <c r="D83" s="135">
        <v>33301</v>
      </c>
      <c r="E83" s="135">
        <v>34320</v>
      </c>
      <c r="F83" s="143">
        <f t="shared" si="0"/>
        <v>2.9691142191142195</v>
      </c>
      <c r="H83" s="18"/>
      <c r="I83" s="279" t="s">
        <v>36</v>
      </c>
      <c r="J83" s="204">
        <v>99.25</v>
      </c>
      <c r="K83" s="205">
        <v>99.94</v>
      </c>
      <c r="L83" s="205">
        <f t="shared" si="1"/>
        <v>0.6904142485491273</v>
      </c>
      <c r="N83" s="279" t="s">
        <v>36</v>
      </c>
      <c r="O83" s="69" t="s">
        <v>2</v>
      </c>
      <c r="P83" s="143">
        <v>2.348427464334214</v>
      </c>
      <c r="S83" s="19"/>
      <c r="T83" s="15"/>
    </row>
    <row r="84" spans="1:20" ht="15">
      <c r="A84" s="148"/>
      <c r="B84" s="279" t="s">
        <v>38</v>
      </c>
      <c r="C84" s="69" t="s">
        <v>2</v>
      </c>
      <c r="D84" s="135">
        <v>12093</v>
      </c>
      <c r="E84" s="135">
        <v>12787</v>
      </c>
      <c r="F84" s="143">
        <f t="shared" si="0"/>
        <v>5.427387190114961</v>
      </c>
      <c r="H84" s="18"/>
      <c r="I84" s="279" t="s">
        <v>38</v>
      </c>
      <c r="J84" s="204">
        <v>98.08</v>
      </c>
      <c r="K84" s="205">
        <v>98.84</v>
      </c>
      <c r="L84" s="205">
        <f t="shared" si="1"/>
        <v>0.7689194658033236</v>
      </c>
      <c r="N84" s="279" t="s">
        <v>38</v>
      </c>
      <c r="O84" s="69" t="s">
        <v>2</v>
      </c>
      <c r="P84" s="143">
        <v>4.925810534257253</v>
      </c>
      <c r="S84" s="19"/>
      <c r="T84" s="15"/>
    </row>
    <row r="85" spans="1:20" ht="15">
      <c r="A85" s="148"/>
      <c r="B85" s="279" t="s">
        <v>39</v>
      </c>
      <c r="C85" s="69" t="s">
        <v>2</v>
      </c>
      <c r="D85" s="135">
        <v>20839</v>
      </c>
      <c r="E85" s="135">
        <v>20891</v>
      </c>
      <c r="F85" s="143">
        <f t="shared" si="0"/>
        <v>0.24891101431238333</v>
      </c>
      <c r="H85" s="18"/>
      <c r="I85" s="279" t="s">
        <v>39</v>
      </c>
      <c r="J85" s="204">
        <v>99.47</v>
      </c>
      <c r="K85" s="205">
        <v>99.79</v>
      </c>
      <c r="L85" s="205">
        <f t="shared" si="1"/>
        <v>0.32067341416976386</v>
      </c>
      <c r="N85" s="279" t="s">
        <v>39</v>
      </c>
      <c r="O85" s="65" t="s">
        <v>2</v>
      </c>
      <c r="P85" s="143">
        <v>-0.07194147010031145</v>
      </c>
      <c r="S85" s="19"/>
      <c r="T85" s="15"/>
    </row>
    <row r="86" spans="1:20" ht="15">
      <c r="A86" s="148"/>
      <c r="B86" s="279" t="s">
        <v>40</v>
      </c>
      <c r="C86" s="69" t="s">
        <v>2</v>
      </c>
      <c r="D86" s="135">
        <v>22073</v>
      </c>
      <c r="E86" s="135">
        <v>23211</v>
      </c>
      <c r="F86" s="143">
        <f t="shared" si="0"/>
        <v>4.902847787686873</v>
      </c>
      <c r="H86" s="18"/>
      <c r="I86" s="279" t="s">
        <v>40</v>
      </c>
      <c r="J86" s="204">
        <v>97.77</v>
      </c>
      <c r="K86" s="205">
        <v>99.2</v>
      </c>
      <c r="L86" s="205">
        <f t="shared" si="1"/>
        <v>1.441532258064523</v>
      </c>
      <c r="N86" s="279" t="s">
        <v>40</v>
      </c>
      <c r="O86" s="65" t="s">
        <v>2</v>
      </c>
      <c r="P86" s="143">
        <v>3.639767804922949</v>
      </c>
      <c r="S86" s="19"/>
      <c r="T86" s="15"/>
    </row>
    <row r="87" spans="1:20" ht="15">
      <c r="A87" s="148"/>
      <c r="B87" s="279" t="s">
        <v>42</v>
      </c>
      <c r="C87" s="69" t="s">
        <v>2</v>
      </c>
      <c r="D87" s="135">
        <v>8177</v>
      </c>
      <c r="E87" s="135">
        <v>8229</v>
      </c>
      <c r="F87" s="143">
        <f t="shared" si="0"/>
        <v>0.631911532385466</v>
      </c>
      <c r="H87" s="18"/>
      <c r="I87" s="279" t="s">
        <v>42</v>
      </c>
      <c r="J87" s="204">
        <v>99.65</v>
      </c>
      <c r="K87" s="205">
        <v>99.5</v>
      </c>
      <c r="L87" s="205">
        <f t="shared" si="1"/>
        <v>-0.1507537688442268</v>
      </c>
      <c r="N87" s="279" t="s">
        <v>42</v>
      </c>
      <c r="O87" s="65" t="s">
        <v>2</v>
      </c>
      <c r="P87" s="143">
        <v>0.787642505053093</v>
      </c>
      <c r="S87" s="19"/>
      <c r="T87" s="15"/>
    </row>
    <row r="88" spans="1:20" ht="15">
      <c r="A88" s="148"/>
      <c r="B88" s="279" t="s">
        <v>44</v>
      </c>
      <c r="C88" s="69" t="s">
        <v>2</v>
      </c>
      <c r="D88" s="135">
        <v>11852</v>
      </c>
      <c r="E88" s="135">
        <v>11909</v>
      </c>
      <c r="F88" s="143">
        <f t="shared" si="0"/>
        <v>0.478629607859602</v>
      </c>
      <c r="H88" s="18"/>
      <c r="I88" s="279" t="s">
        <v>44</v>
      </c>
      <c r="J88" s="204">
        <v>100.39</v>
      </c>
      <c r="K88" s="205">
        <v>100.76</v>
      </c>
      <c r="L88" s="205">
        <f t="shared" si="1"/>
        <v>0.36720921000397433</v>
      </c>
      <c r="N88" s="279" t="s">
        <v>44</v>
      </c>
      <c r="O88" s="65" t="s">
        <v>2</v>
      </c>
      <c r="P88" s="143">
        <v>0.11195625363336409</v>
      </c>
      <c r="S88" s="19"/>
      <c r="T88" s="15"/>
    </row>
    <row r="89" spans="1:20" ht="15">
      <c r="A89" s="148"/>
      <c r="B89" s="279" t="s">
        <v>45</v>
      </c>
      <c r="C89" s="69" t="s">
        <v>2</v>
      </c>
      <c r="D89" s="135">
        <v>6737</v>
      </c>
      <c r="E89" s="135">
        <v>6809</v>
      </c>
      <c r="F89" s="143">
        <f t="shared" si="0"/>
        <v>1.057423997650169</v>
      </c>
      <c r="H89" s="18"/>
      <c r="I89" s="279" t="s">
        <v>45</v>
      </c>
      <c r="J89" s="204">
        <v>100.45</v>
      </c>
      <c r="K89" s="205">
        <v>100.35</v>
      </c>
      <c r="L89" s="205">
        <f t="shared" si="1"/>
        <v>-0.09965122072746241</v>
      </c>
      <c r="N89" s="279" t="s">
        <v>45</v>
      </c>
      <c r="O89" s="65" t="s">
        <v>2</v>
      </c>
      <c r="P89" s="143">
        <v>1.169441169947046</v>
      </c>
      <c r="S89" s="19"/>
      <c r="T89" s="15"/>
    </row>
    <row r="90" spans="1:20" ht="15">
      <c r="A90" s="148"/>
      <c r="B90" s="279" t="s">
        <v>46</v>
      </c>
      <c r="C90" s="69" t="s">
        <v>2</v>
      </c>
      <c r="D90" s="135">
        <v>23272</v>
      </c>
      <c r="E90" s="135">
        <v>23702</v>
      </c>
      <c r="F90" s="143">
        <f t="shared" si="0"/>
        <v>1.8141928951143365</v>
      </c>
      <c r="H90" s="18"/>
      <c r="I90" s="279" t="s">
        <v>46</v>
      </c>
      <c r="J90" s="204">
        <v>98.96</v>
      </c>
      <c r="K90" s="205">
        <v>100.16</v>
      </c>
      <c r="L90" s="205">
        <f t="shared" si="1"/>
        <v>1.1980830670926546</v>
      </c>
      <c r="N90" s="279" t="s">
        <v>46</v>
      </c>
      <c r="O90" s="65" t="s">
        <v>2</v>
      </c>
      <c r="P90" s="143">
        <v>0.6274937755143408</v>
      </c>
      <c r="S90" s="19"/>
      <c r="T90" s="15"/>
    </row>
    <row r="91" spans="1:20" ht="15">
      <c r="A91" s="148"/>
      <c r="B91" s="279" t="s">
        <v>24</v>
      </c>
      <c r="C91" s="65" t="s">
        <v>3</v>
      </c>
      <c r="D91" s="135">
        <v>5718</v>
      </c>
      <c r="E91" s="135">
        <v>6476</v>
      </c>
      <c r="F91" s="143">
        <f t="shared" si="0"/>
        <v>11.704756022235948</v>
      </c>
      <c r="H91" s="18"/>
      <c r="I91" s="279" t="s">
        <v>24</v>
      </c>
      <c r="J91" s="204">
        <v>102.72</v>
      </c>
      <c r="K91" s="205">
        <v>101.08</v>
      </c>
      <c r="L91" s="205">
        <f t="shared" si="1"/>
        <v>-1.6224772457459444</v>
      </c>
      <c r="N91" s="279" t="s">
        <v>24</v>
      </c>
      <c r="O91" s="69" t="s">
        <v>3</v>
      </c>
      <c r="P91" s="143">
        <v>15.093942400043836</v>
      </c>
      <c r="S91" s="19"/>
      <c r="T91" s="15"/>
    </row>
    <row r="92" spans="1:20" ht="15">
      <c r="A92" s="148"/>
      <c r="B92" s="279" t="s">
        <v>25</v>
      </c>
      <c r="C92" s="66" t="s">
        <v>4</v>
      </c>
      <c r="D92" s="135">
        <v>193488</v>
      </c>
      <c r="E92" s="135">
        <v>198028</v>
      </c>
      <c r="F92" s="143">
        <f t="shared" si="0"/>
        <v>2.2926050861494334</v>
      </c>
      <c r="H92" s="18"/>
      <c r="I92" s="279" t="s">
        <v>25</v>
      </c>
      <c r="J92" s="204">
        <v>99.3</v>
      </c>
      <c r="K92" s="205">
        <v>99.8</v>
      </c>
      <c r="L92" s="205">
        <f t="shared" si="1"/>
        <v>0.501002004008016</v>
      </c>
      <c r="N92" s="277" t="s">
        <v>25</v>
      </c>
      <c r="O92" s="319" t="s">
        <v>4</v>
      </c>
      <c r="P92" s="142">
        <v>1.8336412343416726</v>
      </c>
      <c r="S92" s="19"/>
      <c r="T92" s="15"/>
    </row>
    <row r="93" spans="1:20" ht="15">
      <c r="A93" s="148"/>
      <c r="B93" s="279" t="s">
        <v>26</v>
      </c>
      <c r="C93" s="66" t="s">
        <v>5</v>
      </c>
      <c r="D93" s="135">
        <v>204288</v>
      </c>
      <c r="E93" s="135">
        <v>207785</v>
      </c>
      <c r="F93" s="143">
        <f t="shared" si="0"/>
        <v>1.6829896287027457</v>
      </c>
      <c r="H93" s="18"/>
      <c r="I93" s="279" t="s">
        <v>26</v>
      </c>
      <c r="J93" s="204">
        <v>99.4</v>
      </c>
      <c r="K93" s="205">
        <v>99.8</v>
      </c>
      <c r="L93" s="205">
        <f t="shared" si="1"/>
        <v>0.4008016032064043</v>
      </c>
      <c r="N93" s="279" t="s">
        <v>26</v>
      </c>
      <c r="O93" s="319" t="s">
        <v>5</v>
      </c>
      <c r="P93" s="143">
        <v>1.3041365076644593</v>
      </c>
      <c r="S93" s="19"/>
      <c r="T93" s="15"/>
    </row>
    <row r="94" spans="1:20" ht="15">
      <c r="A94" s="148"/>
      <c r="B94" s="279" t="s">
        <v>31</v>
      </c>
      <c r="C94" s="66" t="s">
        <v>15</v>
      </c>
      <c r="D94" s="135">
        <v>38194</v>
      </c>
      <c r="E94" s="135">
        <v>39600</v>
      </c>
      <c r="F94" s="143">
        <f t="shared" si="0"/>
        <v>3.5505050505050506</v>
      </c>
      <c r="H94" s="18"/>
      <c r="I94" s="279" t="s">
        <v>31</v>
      </c>
      <c r="J94" s="204">
        <v>100.04</v>
      </c>
      <c r="K94" s="205">
        <v>100.26</v>
      </c>
      <c r="L94" s="205">
        <f t="shared" si="1"/>
        <v>0.21942948334330625</v>
      </c>
      <c r="N94" s="279" t="s">
        <v>31</v>
      </c>
      <c r="O94" s="319" t="s">
        <v>15</v>
      </c>
      <c r="P94" s="143">
        <v>3.4536993365346644</v>
      </c>
      <c r="S94" s="19"/>
      <c r="T94" s="15"/>
    </row>
    <row r="95" spans="1:20" ht="15">
      <c r="A95" s="148"/>
      <c r="B95" s="279" t="s">
        <v>35</v>
      </c>
      <c r="C95" s="69" t="s">
        <v>6</v>
      </c>
      <c r="D95" s="135">
        <v>16223</v>
      </c>
      <c r="E95" s="135">
        <v>16652</v>
      </c>
      <c r="F95" s="143">
        <f t="shared" si="0"/>
        <v>2.576267115061254</v>
      </c>
      <c r="H95" s="18"/>
      <c r="I95" s="279" t="s">
        <v>35</v>
      </c>
      <c r="J95" s="204">
        <v>100.44</v>
      </c>
      <c r="K95" s="205">
        <v>100.68</v>
      </c>
      <c r="L95" s="205">
        <f t="shared" si="1"/>
        <v>0.23837902264601615</v>
      </c>
      <c r="N95" s="279" t="s">
        <v>35</v>
      </c>
      <c r="O95" s="69" t="s">
        <v>6</v>
      </c>
      <c r="P95" s="143">
        <v>2.399711059292271</v>
      </c>
      <c r="S95" s="19"/>
      <c r="T95" s="15"/>
    </row>
    <row r="96" spans="1:20" ht="15">
      <c r="A96" s="148"/>
      <c r="B96" s="279" t="s">
        <v>37</v>
      </c>
      <c r="C96" s="66" t="s">
        <v>7</v>
      </c>
      <c r="D96" s="135">
        <v>1287040</v>
      </c>
      <c r="E96" s="135">
        <v>1354933</v>
      </c>
      <c r="F96" s="143">
        <f t="shared" si="0"/>
        <v>5.010801272092421</v>
      </c>
      <c r="H96" s="18"/>
      <c r="I96" s="279" t="s">
        <v>37</v>
      </c>
      <c r="J96" s="204">
        <v>99.92</v>
      </c>
      <c r="K96" s="205">
        <v>99.94</v>
      </c>
      <c r="L96" s="205">
        <f t="shared" si="1"/>
        <v>0.020012007204318612</v>
      </c>
      <c r="N96" s="279" t="s">
        <v>37</v>
      </c>
      <c r="O96" s="319" t="s">
        <v>7</v>
      </c>
      <c r="P96" s="143">
        <v>5.254059758082595</v>
      </c>
      <c r="S96" s="19"/>
      <c r="T96" s="15"/>
    </row>
    <row r="97" spans="1:20" ht="15">
      <c r="A97" s="148"/>
      <c r="B97" s="279" t="s">
        <v>41</v>
      </c>
      <c r="C97" s="65" t="s">
        <v>8</v>
      </c>
      <c r="D97" s="135">
        <v>21610</v>
      </c>
      <c r="E97" s="135">
        <v>22399</v>
      </c>
      <c r="F97" s="143">
        <f t="shared" si="0"/>
        <v>3.5224786820840217</v>
      </c>
      <c r="H97" s="18"/>
      <c r="I97" s="279" t="s">
        <v>41</v>
      </c>
      <c r="J97" s="204">
        <v>100.6</v>
      </c>
      <c r="K97" s="205">
        <v>100.7</v>
      </c>
      <c r="L97" s="205">
        <f t="shared" si="1"/>
        <v>0.09930486593843944</v>
      </c>
      <c r="N97" s="279" t="s">
        <v>41</v>
      </c>
      <c r="O97" s="65" t="s">
        <v>8</v>
      </c>
      <c r="P97" s="143">
        <v>3.5481568860640835</v>
      </c>
      <c r="S97" s="19"/>
      <c r="T97" s="15"/>
    </row>
    <row r="98" spans="1:20" ht="15">
      <c r="A98" s="148"/>
      <c r="B98" s="279" t="s">
        <v>43</v>
      </c>
      <c r="C98" s="65" t="s">
        <v>9</v>
      </c>
      <c r="D98" s="135">
        <v>9213</v>
      </c>
      <c r="E98" s="135">
        <v>9704</v>
      </c>
      <c r="F98" s="143">
        <f t="shared" si="0"/>
        <v>5.059769167353669</v>
      </c>
      <c r="H98" s="18"/>
      <c r="I98" s="279" t="s">
        <v>43</v>
      </c>
      <c r="J98" s="204">
        <v>99.04</v>
      </c>
      <c r="K98" s="205">
        <v>100.41</v>
      </c>
      <c r="L98" s="205">
        <f t="shared" si="1"/>
        <v>1.364405935663769</v>
      </c>
      <c r="N98" s="279" t="s">
        <v>43</v>
      </c>
      <c r="O98" s="69" t="s">
        <v>9</v>
      </c>
      <c r="P98" s="143">
        <v>3.892304873582856</v>
      </c>
      <c r="S98" s="19"/>
      <c r="T98" s="15"/>
    </row>
    <row r="99" spans="1:20" ht="15">
      <c r="A99" s="148"/>
      <c r="B99" s="279" t="s">
        <v>47</v>
      </c>
      <c r="C99" s="67" t="s">
        <v>10</v>
      </c>
      <c r="D99" s="135">
        <v>229912</v>
      </c>
      <c r="E99" s="135">
        <v>234633</v>
      </c>
      <c r="F99" s="143">
        <f t="shared" si="0"/>
        <v>2.012078437389455</v>
      </c>
      <c r="H99" s="18"/>
      <c r="I99" s="279" t="s">
        <v>47</v>
      </c>
      <c r="J99" s="204">
        <v>99.1</v>
      </c>
      <c r="K99" s="205">
        <v>99.3</v>
      </c>
      <c r="L99" s="205">
        <f t="shared" si="1"/>
        <v>0.20140986908358796</v>
      </c>
      <c r="N99" s="279" t="s">
        <v>47</v>
      </c>
      <c r="O99" s="67" t="s">
        <v>10</v>
      </c>
      <c r="P99" s="143">
        <v>1.8478487342431422</v>
      </c>
      <c r="S99" s="19"/>
      <c r="T99" s="15"/>
    </row>
    <row r="100" spans="1:20" ht="15">
      <c r="A100" s="148"/>
      <c r="B100" s="280" t="s">
        <v>66</v>
      </c>
      <c r="C100" s="68" t="s">
        <v>11</v>
      </c>
      <c r="D100" s="136">
        <v>15876</v>
      </c>
      <c r="E100" s="136">
        <v>16593</v>
      </c>
      <c r="F100" s="144">
        <f t="shared" si="0"/>
        <v>4.321099258723558</v>
      </c>
      <c r="H100" s="18"/>
      <c r="I100" s="280" t="s">
        <v>66</v>
      </c>
      <c r="J100" s="206">
        <v>98.5</v>
      </c>
      <c r="K100" s="207">
        <v>100</v>
      </c>
      <c r="L100" s="207">
        <f t="shared" si="1"/>
        <v>1.5</v>
      </c>
      <c r="N100" s="280" t="s">
        <v>66</v>
      </c>
      <c r="O100" s="68" t="s">
        <v>11</v>
      </c>
      <c r="P100" s="144">
        <v>2.948507180650035</v>
      </c>
      <c r="S100" s="19"/>
      <c r="T100" s="15"/>
    </row>
    <row r="101" spans="1:20" ht="15">
      <c r="A101" s="148"/>
      <c r="B101" s="281" t="s">
        <v>48</v>
      </c>
      <c r="C101" s="69" t="s">
        <v>12</v>
      </c>
      <c r="D101" s="134">
        <v>3412893</v>
      </c>
      <c r="E101" s="134">
        <v>3651416</v>
      </c>
      <c r="F101" s="145">
        <f t="shared" si="0"/>
        <v>6.532342521367053</v>
      </c>
      <c r="H101" s="18"/>
      <c r="I101" s="281" t="s">
        <v>48</v>
      </c>
      <c r="J101" s="202">
        <v>98.76</v>
      </c>
      <c r="K101" s="203">
        <v>99.74</v>
      </c>
      <c r="L101" s="203">
        <f t="shared" si="1"/>
        <v>0.9825546420693702</v>
      </c>
      <c r="N101" s="281" t="s">
        <v>48</v>
      </c>
      <c r="O101" s="69" t="s">
        <v>12</v>
      </c>
      <c r="P101" s="145">
        <v>5.937655900455603</v>
      </c>
      <c r="S101" s="19"/>
      <c r="T101" s="15"/>
    </row>
    <row r="102" spans="1:20" ht="15">
      <c r="A102" s="148"/>
      <c r="B102" s="279" t="s">
        <v>49</v>
      </c>
      <c r="C102" s="70" t="s">
        <v>13</v>
      </c>
      <c r="D102" s="135">
        <v>320751</v>
      </c>
      <c r="E102" s="135">
        <v>341736</v>
      </c>
      <c r="F102" s="143">
        <f t="shared" si="0"/>
        <v>6.140705105695625</v>
      </c>
      <c r="H102" s="18"/>
      <c r="I102" s="279" t="s">
        <v>49</v>
      </c>
      <c r="J102" s="204">
        <v>96.2</v>
      </c>
      <c r="K102" s="205">
        <v>98</v>
      </c>
      <c r="L102" s="205">
        <f t="shared" si="1"/>
        <v>1.8367346938775482</v>
      </c>
      <c r="N102" s="279" t="s">
        <v>49</v>
      </c>
      <c r="O102" s="70" t="s">
        <v>13</v>
      </c>
      <c r="P102" s="143">
        <v>4.58555587559528</v>
      </c>
      <c r="S102" s="19"/>
      <c r="T102" s="15"/>
    </row>
    <row r="103" spans="1:20" ht="15">
      <c r="A103" s="148"/>
      <c r="B103" s="280" t="s">
        <v>50</v>
      </c>
      <c r="C103" s="71" t="s">
        <v>14</v>
      </c>
      <c r="D103" s="136">
        <v>49165</v>
      </c>
      <c r="E103" s="137" t="s">
        <v>68</v>
      </c>
      <c r="F103" s="144" t="s">
        <v>68</v>
      </c>
      <c r="H103" s="18"/>
      <c r="I103" s="280" t="s">
        <v>50</v>
      </c>
      <c r="J103" s="206">
        <v>100.8</v>
      </c>
      <c r="K103" s="207">
        <v>100.8</v>
      </c>
      <c r="L103" s="207">
        <f t="shared" si="1"/>
        <v>0</v>
      </c>
      <c r="N103" s="280" t="s">
        <v>50</v>
      </c>
      <c r="O103" s="71" t="s">
        <v>14</v>
      </c>
      <c r="P103" s="144" t="s">
        <v>68</v>
      </c>
      <c r="S103" s="19"/>
      <c r="T103" s="15"/>
    </row>
    <row r="104" spans="1:9" ht="15">
      <c r="A104" s="24"/>
      <c r="B104" s="24"/>
      <c r="C104" s="24"/>
      <c r="D104" s="24"/>
      <c r="I104" s="146"/>
    </row>
  </sheetData>
  <mergeCells count="6">
    <mergeCell ref="I3:J3"/>
    <mergeCell ref="E6:G6"/>
    <mergeCell ref="D5:D6"/>
    <mergeCell ref="B5:B6"/>
    <mergeCell ref="E4:G4"/>
    <mergeCell ref="C4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showGridLines="0" zoomScale="145" zoomScaleNormal="145" workbookViewId="0" topLeftCell="A10">
      <selection activeCell="P31" sqref="P31"/>
    </sheetView>
  </sheetViews>
  <sheetFormatPr defaultColWidth="8.8515625" defaultRowHeight="15"/>
  <cols>
    <col min="1" max="1" width="8.8515625" style="6" customWidth="1"/>
    <col min="2" max="2" width="14.00390625" style="6" customWidth="1"/>
    <col min="3" max="5" width="9.8515625" style="6" customWidth="1"/>
    <col min="6" max="6" width="13.7109375" style="6" customWidth="1"/>
    <col min="7" max="9" width="8.8515625" style="6" customWidth="1"/>
    <col min="10" max="10" width="13.140625" style="6" customWidth="1"/>
    <col min="11" max="12" width="10.140625" style="6" bestFit="1" customWidth="1"/>
    <col min="13" max="13" width="17.28125" style="6" customWidth="1"/>
    <col min="14" max="14" width="8.8515625" style="6" customWidth="1"/>
    <col min="15" max="15" width="13.00390625" style="6" customWidth="1"/>
    <col min="16" max="16" width="17.8515625" style="6" customWidth="1"/>
    <col min="17" max="17" width="13.00390625" style="6" customWidth="1"/>
    <col min="18" max="16384" width="8.8515625" style="6" customWidth="1"/>
  </cols>
  <sheetData>
    <row r="1" spans="1:5" ht="15">
      <c r="A1" s="8"/>
      <c r="B1" s="8"/>
      <c r="C1" s="8"/>
      <c r="D1" s="8"/>
      <c r="E1" s="10"/>
    </row>
    <row r="2" spans="1:5" ht="15">
      <c r="A2" s="8"/>
      <c r="B2" s="455" t="s">
        <v>73</v>
      </c>
      <c r="C2" s="8"/>
      <c r="D2" s="8"/>
      <c r="E2" s="10"/>
    </row>
    <row r="3" spans="1:5" ht="15">
      <c r="A3" s="8"/>
      <c r="B3" s="94" t="s">
        <v>22</v>
      </c>
      <c r="C3" s="8"/>
      <c r="D3" s="8"/>
      <c r="E3" s="10"/>
    </row>
    <row r="4" spans="1:5" ht="15">
      <c r="A4" s="8"/>
      <c r="B4" s="8"/>
      <c r="C4" s="8"/>
      <c r="D4" s="8"/>
      <c r="E4" s="10"/>
    </row>
    <row r="5" spans="1:5" ht="15">
      <c r="A5" s="8"/>
      <c r="B5" s="8"/>
      <c r="C5" s="8"/>
      <c r="D5" s="8"/>
      <c r="E5" s="10"/>
    </row>
    <row r="6" spans="1:5" ht="15">
      <c r="A6" s="8"/>
      <c r="B6" s="8"/>
      <c r="C6" s="8"/>
      <c r="D6" s="8"/>
      <c r="E6" s="10"/>
    </row>
    <row r="7" spans="1:5" ht="15">
      <c r="A7" s="8"/>
      <c r="B7" s="8"/>
      <c r="C7" s="8"/>
      <c r="D7" s="8"/>
      <c r="E7" s="10"/>
    </row>
    <row r="8" spans="1:5" ht="15">
      <c r="A8" s="8"/>
      <c r="B8" s="8"/>
      <c r="C8" s="8"/>
      <c r="D8" s="8"/>
      <c r="E8" s="10"/>
    </row>
    <row r="9" spans="1:5" ht="15">
      <c r="A9" s="8"/>
      <c r="B9" s="8"/>
      <c r="C9" s="8"/>
      <c r="D9" s="8"/>
      <c r="E9" s="10"/>
    </row>
    <row r="10" spans="1:5" ht="15">
      <c r="A10" s="8"/>
      <c r="B10" s="8"/>
      <c r="C10" s="8"/>
      <c r="D10" s="8"/>
      <c r="E10" s="10"/>
    </row>
    <row r="11" spans="1:5" ht="15">
      <c r="A11" s="8"/>
      <c r="B11" s="8"/>
      <c r="C11" s="8"/>
      <c r="D11" s="8"/>
      <c r="E11" s="10"/>
    </row>
    <row r="12" spans="1:5" ht="15">
      <c r="A12" s="8"/>
      <c r="B12" s="8"/>
      <c r="C12" s="8"/>
      <c r="D12" s="8"/>
      <c r="E12" s="10"/>
    </row>
    <row r="13" spans="1:5" ht="15">
      <c r="A13" s="8"/>
      <c r="B13" s="8"/>
      <c r="C13" s="8"/>
      <c r="D13" s="8"/>
      <c r="E13" s="10"/>
    </row>
    <row r="14" spans="1:5" ht="15">
      <c r="A14" s="8"/>
      <c r="B14" s="8"/>
      <c r="C14" s="8"/>
      <c r="D14" s="8"/>
      <c r="E14" s="10"/>
    </row>
    <row r="15" spans="1:5" ht="15">
      <c r="A15" s="8"/>
      <c r="B15" s="8"/>
      <c r="C15" s="8"/>
      <c r="D15" s="8"/>
      <c r="E15" s="10"/>
    </row>
    <row r="16" spans="1:5" ht="15">
      <c r="A16" s="8"/>
      <c r="B16" s="8"/>
      <c r="C16" s="8"/>
      <c r="D16" s="8"/>
      <c r="E16" s="10"/>
    </row>
    <row r="17" spans="1:5" ht="15">
      <c r="A17" s="8"/>
      <c r="B17" s="8"/>
      <c r="C17" s="8"/>
      <c r="D17" s="8"/>
      <c r="E17" s="10"/>
    </row>
    <row r="18" spans="1:5" ht="15">
      <c r="A18" s="8"/>
      <c r="B18" s="8"/>
      <c r="C18" s="8"/>
      <c r="D18" s="8"/>
      <c r="E18" s="10"/>
    </row>
    <row r="19" spans="1:5" ht="15">
      <c r="A19" s="8"/>
      <c r="B19" s="8"/>
      <c r="C19" s="8"/>
      <c r="D19" s="8"/>
      <c r="E19" s="10"/>
    </row>
    <row r="20" spans="1:5" ht="15">
      <c r="A20" s="8"/>
      <c r="B20" s="8"/>
      <c r="C20" s="8"/>
      <c r="D20" s="8"/>
      <c r="E20" s="10"/>
    </row>
    <row r="21" spans="1:5" ht="15">
      <c r="A21" s="8"/>
      <c r="B21" s="8"/>
      <c r="C21" s="8"/>
      <c r="D21" s="8"/>
      <c r="E21" s="10"/>
    </row>
    <row r="22" spans="1:5" ht="15">
      <c r="A22" s="8"/>
      <c r="B22" s="8"/>
      <c r="C22" s="8"/>
      <c r="D22" s="8"/>
      <c r="E22" s="10"/>
    </row>
    <row r="23" spans="1:5" ht="15">
      <c r="A23" s="8"/>
      <c r="B23" s="8"/>
      <c r="C23" s="8"/>
      <c r="D23" s="8"/>
      <c r="E23" s="10"/>
    </row>
    <row r="24" spans="1:5" ht="15">
      <c r="A24" s="8"/>
      <c r="B24" s="8"/>
      <c r="C24" s="8"/>
      <c r="D24" s="8"/>
      <c r="E24" s="10"/>
    </row>
    <row r="25" spans="1:5" ht="15">
      <c r="A25" s="8"/>
      <c r="B25" s="8"/>
      <c r="C25" s="8"/>
      <c r="D25" s="8"/>
      <c r="E25" s="10"/>
    </row>
    <row r="26" spans="1:5" ht="15">
      <c r="A26" s="8"/>
      <c r="C26" s="8"/>
      <c r="D26" s="8"/>
      <c r="E26" s="10"/>
    </row>
    <row r="27" spans="1:5" ht="15">
      <c r="A27" s="8"/>
      <c r="C27" s="8"/>
      <c r="D27" s="8"/>
      <c r="E27" s="10"/>
    </row>
    <row r="28" spans="3:10" ht="15">
      <c r="C28" s="8"/>
      <c r="D28" s="8"/>
      <c r="E28" s="11"/>
      <c r="F28" s="8"/>
      <c r="G28" s="8"/>
      <c r="H28" s="8"/>
      <c r="I28" s="8"/>
      <c r="J28" s="8"/>
    </row>
    <row r="29" spans="2:12" ht="15">
      <c r="B29" s="62" t="s">
        <v>72</v>
      </c>
      <c r="C29" s="39"/>
      <c r="D29" s="39"/>
      <c r="E29" s="39"/>
      <c r="F29" s="39"/>
      <c r="G29" s="39"/>
      <c r="H29" s="39"/>
      <c r="I29" s="39"/>
      <c r="J29" s="39"/>
      <c r="K29" s="11"/>
      <c r="L29" s="8"/>
    </row>
    <row r="30" ht="15">
      <c r="B30" s="62" t="s">
        <v>74</v>
      </c>
    </row>
    <row r="31" ht="75" customHeight="1">
      <c r="B31" s="6" t="s">
        <v>61</v>
      </c>
    </row>
    <row r="55" spans="1:5" ht="15">
      <c r="A55" s="3" t="s">
        <v>19</v>
      </c>
      <c r="C55" s="8"/>
      <c r="D55" s="8"/>
      <c r="E55" s="10"/>
    </row>
    <row r="56" spans="1:5" ht="15">
      <c r="A56" s="6" t="s">
        <v>149</v>
      </c>
      <c r="C56" s="8"/>
      <c r="D56" s="8"/>
      <c r="E56" s="10"/>
    </row>
    <row r="57" spans="1:5" ht="15">
      <c r="A57" s="8" t="s">
        <v>76</v>
      </c>
      <c r="C57" s="8"/>
      <c r="D57" s="8"/>
      <c r="E57" s="10"/>
    </row>
    <row r="58" spans="2:5" ht="15">
      <c r="B58" s="8"/>
      <c r="C58" s="8"/>
      <c r="D58" s="8"/>
      <c r="E58" s="10"/>
    </row>
    <row r="61" spans="2:5" ht="36">
      <c r="B61" s="49"/>
      <c r="C61" s="50" t="s">
        <v>69</v>
      </c>
      <c r="D61" s="11"/>
      <c r="E61" s="8"/>
    </row>
    <row r="62" spans="2:5" ht="15">
      <c r="B62" s="116" t="s">
        <v>33</v>
      </c>
      <c r="C62" s="255">
        <v>-9.03875121655962</v>
      </c>
      <c r="D62" s="51"/>
      <c r="E62" s="52"/>
    </row>
    <row r="63" spans="2:5" ht="15">
      <c r="B63" s="117" t="s">
        <v>29</v>
      </c>
      <c r="C63" s="53">
        <v>-6.957133718011743</v>
      </c>
      <c r="D63" s="51"/>
      <c r="E63" s="52"/>
    </row>
    <row r="64" spans="2:5" ht="15">
      <c r="B64" s="117" t="s">
        <v>63</v>
      </c>
      <c r="C64" s="53">
        <v>-1.6905363997410654</v>
      </c>
      <c r="D64" s="51"/>
      <c r="E64" s="52"/>
    </row>
    <row r="65" spans="1:5" ht="15">
      <c r="A65" s="10"/>
      <c r="B65" s="117" t="s">
        <v>39</v>
      </c>
      <c r="C65" s="53">
        <v>-0.07194147010031145</v>
      </c>
      <c r="D65" s="51"/>
      <c r="E65" s="52"/>
    </row>
    <row r="66" spans="1:5" ht="15">
      <c r="A66" s="10"/>
      <c r="B66" s="117" t="s">
        <v>64</v>
      </c>
      <c r="C66" s="53">
        <v>-0.035859575232485646</v>
      </c>
      <c r="D66" s="51"/>
      <c r="E66" s="52"/>
    </row>
    <row r="67" spans="1:5" ht="15">
      <c r="A67" s="10"/>
      <c r="B67" s="117" t="s">
        <v>32</v>
      </c>
      <c r="C67" s="53">
        <v>-0.0352733080121442</v>
      </c>
      <c r="D67" s="51"/>
      <c r="E67" s="52"/>
    </row>
    <row r="68" spans="1:5" ht="15">
      <c r="A68" s="10"/>
      <c r="B68" s="117" t="s">
        <v>44</v>
      </c>
      <c r="C68" s="53">
        <v>0.11195625363336409</v>
      </c>
      <c r="D68" s="51"/>
      <c r="E68" s="52"/>
    </row>
    <row r="69" spans="1:5" ht="15">
      <c r="A69" s="10"/>
      <c r="B69" s="117" t="s">
        <v>23</v>
      </c>
      <c r="C69" s="53">
        <v>0.5453895144168396</v>
      </c>
      <c r="D69" s="51"/>
      <c r="E69" s="52"/>
    </row>
    <row r="70" spans="1:5" ht="15">
      <c r="A70" s="10"/>
      <c r="B70" s="117" t="s">
        <v>46</v>
      </c>
      <c r="C70" s="53">
        <v>0.6274937755143408</v>
      </c>
      <c r="D70" s="51"/>
      <c r="E70" s="52"/>
    </row>
    <row r="71" spans="1:5" ht="15">
      <c r="A71" s="10"/>
      <c r="B71" s="117" t="s">
        <v>30</v>
      </c>
      <c r="C71" s="53">
        <v>0.7058469808834598</v>
      </c>
      <c r="D71" s="51"/>
      <c r="E71" s="52"/>
    </row>
    <row r="72" spans="1:5" ht="15">
      <c r="A72" s="10"/>
      <c r="B72" s="117" t="s">
        <v>42</v>
      </c>
      <c r="C72" s="53">
        <v>0.787642505053093</v>
      </c>
      <c r="D72" s="51"/>
      <c r="E72" s="52"/>
    </row>
    <row r="73" spans="1:5" ht="15">
      <c r="A73" s="10"/>
      <c r="B73" s="117" t="s">
        <v>45</v>
      </c>
      <c r="C73" s="53">
        <v>1.169441169947046</v>
      </c>
      <c r="D73" s="51"/>
      <c r="E73" s="52"/>
    </row>
    <row r="74" spans="1:5" ht="15">
      <c r="A74" s="10"/>
      <c r="B74" s="117" t="s">
        <v>70</v>
      </c>
      <c r="C74" s="53">
        <v>1.3041365076644593</v>
      </c>
      <c r="D74" s="51"/>
      <c r="E74" s="52"/>
    </row>
    <row r="75" spans="1:5" ht="15">
      <c r="A75" s="10"/>
      <c r="B75" s="117" t="s">
        <v>25</v>
      </c>
      <c r="C75" s="53">
        <v>1.8336412343416726</v>
      </c>
      <c r="D75" s="51"/>
      <c r="E75" s="52"/>
    </row>
    <row r="76" spans="1:5" ht="15">
      <c r="A76" s="10"/>
      <c r="B76" s="117" t="s">
        <v>47</v>
      </c>
      <c r="C76" s="53">
        <v>1.8478487342431422</v>
      </c>
      <c r="D76" s="51"/>
      <c r="E76" s="52"/>
    </row>
    <row r="77" spans="1:5" ht="15">
      <c r="A77" s="10"/>
      <c r="B77" s="117" t="s">
        <v>36</v>
      </c>
      <c r="C77" s="53">
        <v>2.348427464334214</v>
      </c>
      <c r="D77" s="51"/>
      <c r="E77" s="52"/>
    </row>
    <row r="78" spans="1:5" ht="15">
      <c r="A78" s="10"/>
      <c r="B78" s="117" t="s">
        <v>35</v>
      </c>
      <c r="C78" s="53">
        <v>2.399711059292271</v>
      </c>
      <c r="D78" s="51"/>
      <c r="E78" s="52"/>
    </row>
    <row r="79" spans="1:5" ht="15">
      <c r="A79" s="10"/>
      <c r="B79" s="117" t="s">
        <v>28</v>
      </c>
      <c r="C79" s="53">
        <v>2.686031995803832</v>
      </c>
      <c r="D79" s="51"/>
      <c r="E79" s="52"/>
    </row>
    <row r="80" spans="1:5" ht="15">
      <c r="A80" s="10"/>
      <c r="B80" s="117" t="s">
        <v>66</v>
      </c>
      <c r="C80" s="53">
        <v>2.948507180650035</v>
      </c>
      <c r="D80" s="51"/>
      <c r="E80" s="52"/>
    </row>
    <row r="81" spans="1:5" ht="15">
      <c r="A81" s="10"/>
      <c r="B81" s="117" t="s">
        <v>31</v>
      </c>
      <c r="C81" s="53">
        <v>3.4536993365346644</v>
      </c>
      <c r="D81" s="51"/>
      <c r="E81" s="52"/>
    </row>
    <row r="82" spans="1:5" ht="15">
      <c r="A82" s="10"/>
      <c r="B82" s="117" t="s">
        <v>41</v>
      </c>
      <c r="C82" s="53">
        <v>3.5481568860640835</v>
      </c>
      <c r="D82" s="51"/>
      <c r="E82" s="52"/>
    </row>
    <row r="83" spans="1:5" ht="15">
      <c r="A83" s="10"/>
      <c r="B83" s="117" t="s">
        <v>40</v>
      </c>
      <c r="C83" s="53">
        <v>3.639767804922949</v>
      </c>
      <c r="D83" s="51"/>
      <c r="E83" s="52"/>
    </row>
    <row r="84" spans="1:5" ht="15">
      <c r="A84" s="10"/>
      <c r="B84" s="117" t="s">
        <v>43</v>
      </c>
      <c r="C84" s="53">
        <v>3.892304873582856</v>
      </c>
      <c r="D84" s="51"/>
      <c r="E84" s="52"/>
    </row>
    <row r="85" spans="1:5" ht="15">
      <c r="A85" s="10"/>
      <c r="B85" s="117" t="s">
        <v>38</v>
      </c>
      <c r="C85" s="53">
        <v>4.925810534257253</v>
      </c>
      <c r="D85" s="51"/>
      <c r="E85" s="52"/>
    </row>
    <row r="86" spans="1:5" ht="15">
      <c r="A86" s="10"/>
      <c r="B86" s="117" t="s">
        <v>37</v>
      </c>
      <c r="C86" s="53">
        <v>5.254059758082595</v>
      </c>
      <c r="D86" s="51"/>
      <c r="E86" s="52"/>
    </row>
    <row r="87" spans="1:5" ht="15">
      <c r="A87" s="10"/>
      <c r="B87" s="117" t="s">
        <v>75</v>
      </c>
      <c r="C87" s="54">
        <v>9.181582906788355</v>
      </c>
      <c r="D87" s="51"/>
      <c r="E87" s="52"/>
    </row>
    <row r="88" spans="1:5" ht="15">
      <c r="A88" s="96"/>
      <c r="B88" s="117" t="s">
        <v>34</v>
      </c>
      <c r="C88" s="54">
        <v>10.748931521733555</v>
      </c>
      <c r="D88" s="51"/>
      <c r="E88" s="52"/>
    </row>
    <row r="89" spans="1:5" ht="15">
      <c r="A89" s="96"/>
      <c r="B89" s="118" t="s">
        <v>24</v>
      </c>
      <c r="C89" s="97">
        <v>15.093942400043836</v>
      </c>
      <c r="D89" s="51"/>
      <c r="E89" s="52"/>
    </row>
    <row r="90" spans="1:3" ht="15">
      <c r="A90" s="96"/>
      <c r="B90" s="119"/>
      <c r="C90" s="114"/>
    </row>
    <row r="91" spans="1:5" ht="15">
      <c r="A91" s="10"/>
      <c r="B91" s="130" t="s">
        <v>49</v>
      </c>
      <c r="C91" s="55">
        <v>4.58555587559528</v>
      </c>
      <c r="D91" s="51"/>
      <c r="E91" s="52"/>
    </row>
    <row r="92" spans="1:5" ht="15">
      <c r="A92" s="96"/>
      <c r="B92" s="120" t="s">
        <v>48</v>
      </c>
      <c r="C92" s="97">
        <v>5.937655900455603</v>
      </c>
      <c r="D92" s="51"/>
      <c r="E92" s="52"/>
    </row>
    <row r="93" spans="1:5" ht="15">
      <c r="A93" s="96"/>
      <c r="B93" s="130"/>
      <c r="C93" s="55"/>
      <c r="D93" s="51"/>
      <c r="E93" s="52"/>
    </row>
    <row r="94" spans="1:5" ht="15">
      <c r="A94" s="96"/>
      <c r="B94" s="130"/>
      <c r="C94" s="55"/>
      <c r="D94" s="51"/>
      <c r="E94" s="52"/>
    </row>
    <row r="95" spans="1:5" ht="15">
      <c r="A95" s="96"/>
      <c r="B95" s="130"/>
      <c r="C95" s="55"/>
      <c r="D95" s="51"/>
      <c r="E95" s="52"/>
    </row>
    <row r="96" spans="1:5" ht="15">
      <c r="A96" s="96"/>
      <c r="B96" s="130"/>
      <c r="C96" s="55"/>
      <c r="D96" s="51"/>
      <c r="E96" s="52"/>
    </row>
    <row r="97" spans="1:5" ht="15">
      <c r="A97" s="96"/>
      <c r="B97" s="130"/>
      <c r="C97" s="55"/>
      <c r="D97" s="51"/>
      <c r="E97" s="52"/>
    </row>
    <row r="98" spans="1:5" ht="15">
      <c r="A98" s="96"/>
      <c r="B98" s="130"/>
      <c r="C98" s="55"/>
      <c r="D98" s="51"/>
      <c r="E98" s="52"/>
    </row>
    <row r="99" spans="1:5" ht="15">
      <c r="A99" s="96"/>
      <c r="B99" s="130"/>
      <c r="C99" s="55"/>
      <c r="D99" s="51"/>
      <c r="E99" s="52"/>
    </row>
    <row r="100" spans="1:7" ht="15">
      <c r="A100" s="96"/>
      <c r="B100" s="253" t="s">
        <v>88</v>
      </c>
      <c r="C100" s="256"/>
      <c r="D100" s="51"/>
      <c r="E100" s="52"/>
      <c r="F100" s="9" t="s">
        <v>77</v>
      </c>
      <c r="G100" s="10"/>
    </row>
    <row r="101" spans="1:5" ht="15">
      <c r="A101" s="96"/>
      <c r="B101" s="103"/>
      <c r="C101" s="55"/>
      <c r="D101" s="51"/>
      <c r="E101" s="52"/>
    </row>
    <row r="102" spans="1:7" ht="15">
      <c r="A102" s="96"/>
      <c r="B102" s="253" t="s">
        <v>78</v>
      </c>
      <c r="C102" s="254">
        <v>42423.64607638889</v>
      </c>
      <c r="D102" s="51"/>
      <c r="E102" s="52"/>
      <c r="F102" s="6" t="s">
        <v>78</v>
      </c>
      <c r="G102" s="6" t="s">
        <v>79</v>
      </c>
    </row>
    <row r="103" spans="1:7" ht="15">
      <c r="A103" s="96"/>
      <c r="B103" s="253" t="s">
        <v>80</v>
      </c>
      <c r="C103" s="254">
        <v>42433.50140886574</v>
      </c>
      <c r="D103" s="51"/>
      <c r="E103" s="52"/>
      <c r="F103" s="6" t="s">
        <v>80</v>
      </c>
      <c r="G103" s="6" t="s">
        <v>81</v>
      </c>
    </row>
    <row r="104" spans="1:7" ht="15">
      <c r="A104" s="96"/>
      <c r="B104" s="253" t="s">
        <v>82</v>
      </c>
      <c r="C104" s="253" t="s">
        <v>83</v>
      </c>
      <c r="D104" s="51"/>
      <c r="E104" s="52"/>
      <c r="F104" s="6" t="s">
        <v>82</v>
      </c>
      <c r="G104" s="6" t="s">
        <v>83</v>
      </c>
    </row>
    <row r="105" spans="1:3" ht="15">
      <c r="A105" s="9"/>
      <c r="B105" s="12"/>
      <c r="C105" s="131"/>
    </row>
    <row r="106" spans="1:7" ht="15">
      <c r="A106" s="9"/>
      <c r="B106" s="253" t="s">
        <v>90</v>
      </c>
      <c r="C106" s="253" t="s">
        <v>91</v>
      </c>
      <c r="F106" s="6" t="s">
        <v>84</v>
      </c>
      <c r="G106" s="6" t="s">
        <v>85</v>
      </c>
    </row>
    <row r="107" spans="1:7" ht="15">
      <c r="A107" s="9"/>
      <c r="B107" s="253" t="s">
        <v>92</v>
      </c>
      <c r="C107" s="253" t="s">
        <v>91</v>
      </c>
      <c r="F107" s="6" t="s">
        <v>86</v>
      </c>
      <c r="G107" s="6" t="s">
        <v>87</v>
      </c>
    </row>
    <row r="108" spans="2:3" ht="15">
      <c r="B108" s="253" t="s">
        <v>93</v>
      </c>
      <c r="C108" s="253" t="s">
        <v>94</v>
      </c>
    </row>
    <row r="109" spans="2:3" ht="15">
      <c r="B109" s="253" t="s">
        <v>84</v>
      </c>
      <c r="C109" s="253" t="s">
        <v>95</v>
      </c>
    </row>
    <row r="110" spans="2:5" ht="15">
      <c r="B110" s="8"/>
      <c r="C110" s="8"/>
      <c r="D110" s="8"/>
      <c r="E110" s="8"/>
    </row>
    <row r="111" spans="1:12" ht="15">
      <c r="A111" s="9"/>
      <c r="B111" s="115"/>
      <c r="C111" s="49">
        <v>2013</v>
      </c>
      <c r="D111" s="49">
        <v>2014</v>
      </c>
      <c r="F111" s="115"/>
      <c r="G111" s="49">
        <v>2013</v>
      </c>
      <c r="H111" s="49">
        <v>2014</v>
      </c>
      <c r="I111" s="49" t="s">
        <v>140</v>
      </c>
      <c r="J111" s="49" t="s">
        <v>141</v>
      </c>
      <c r="K111" s="49" t="s">
        <v>143</v>
      </c>
      <c r="L111" s="10"/>
    </row>
    <row r="112" spans="1:11" ht="15">
      <c r="A112" s="9"/>
      <c r="B112" s="116" t="s">
        <v>23</v>
      </c>
      <c r="C112" s="121">
        <v>21483</v>
      </c>
      <c r="D112" s="121">
        <v>21705</v>
      </c>
      <c r="F112" s="116" t="s">
        <v>23</v>
      </c>
      <c r="G112" s="125">
        <v>98.9</v>
      </c>
      <c r="H112" s="125">
        <v>99.38</v>
      </c>
      <c r="I112" s="304">
        <f>G112/H112</f>
        <v>0.9951700543368888</v>
      </c>
      <c r="J112" s="314">
        <f aca="true" t="shared" si="0" ref="J112:J139">+I112*D112</f>
        <v>21600.16602938217</v>
      </c>
      <c r="K112" s="309">
        <f aca="true" t="shared" si="1" ref="K112:K139">+(J112-C112)/C112*100</f>
        <v>0.5453895144168396</v>
      </c>
    </row>
    <row r="113" spans="1:11" ht="15">
      <c r="A113" s="9"/>
      <c r="B113" s="117" t="s">
        <v>24</v>
      </c>
      <c r="C113" s="122">
        <v>5718</v>
      </c>
      <c r="D113" s="122">
        <v>6476</v>
      </c>
      <c r="F113" s="117" t="s">
        <v>24</v>
      </c>
      <c r="G113" s="126">
        <v>102.72</v>
      </c>
      <c r="H113" s="126">
        <v>101.08</v>
      </c>
      <c r="I113" s="305">
        <f aca="true" t="shared" si="2" ref="I113:I139">G113/H113</f>
        <v>1.0162247724574593</v>
      </c>
      <c r="J113" s="315">
        <f t="shared" si="0"/>
        <v>6581.0716264345065</v>
      </c>
      <c r="K113" s="310">
        <f t="shared" si="1"/>
        <v>15.093942400043836</v>
      </c>
    </row>
    <row r="114" spans="1:11" ht="15">
      <c r="A114" s="9"/>
      <c r="B114" s="117" t="s">
        <v>25</v>
      </c>
      <c r="C114" s="122">
        <v>193488</v>
      </c>
      <c r="D114" s="122">
        <v>198028</v>
      </c>
      <c r="F114" s="117" t="s">
        <v>25</v>
      </c>
      <c r="G114" s="126">
        <v>99.3</v>
      </c>
      <c r="H114" s="126">
        <v>99.8</v>
      </c>
      <c r="I114" s="305">
        <f t="shared" si="2"/>
        <v>0.9949899799599199</v>
      </c>
      <c r="J114" s="315">
        <f t="shared" si="0"/>
        <v>197035.87575150302</v>
      </c>
      <c r="K114" s="310">
        <f t="shared" si="1"/>
        <v>1.8336412343416726</v>
      </c>
    </row>
    <row r="115" spans="1:11" ht="15">
      <c r="A115" s="9"/>
      <c r="B115" s="117" t="s">
        <v>70</v>
      </c>
      <c r="C115" s="122">
        <v>204288</v>
      </c>
      <c r="D115" s="122">
        <v>207785</v>
      </c>
      <c r="F115" s="117" t="s">
        <v>70</v>
      </c>
      <c r="G115" s="126">
        <v>99.4</v>
      </c>
      <c r="H115" s="126">
        <v>99.8</v>
      </c>
      <c r="I115" s="305">
        <f t="shared" si="2"/>
        <v>0.995991983967936</v>
      </c>
      <c r="J115" s="315">
        <f t="shared" si="0"/>
        <v>206952.19438877757</v>
      </c>
      <c r="K115" s="310">
        <f t="shared" si="1"/>
        <v>1.3041365076644593</v>
      </c>
    </row>
    <row r="116" spans="1:11" ht="15">
      <c r="A116" s="9"/>
      <c r="B116" s="117" t="s">
        <v>64</v>
      </c>
      <c r="C116" s="122">
        <v>19582</v>
      </c>
      <c r="D116" s="122">
        <v>19733</v>
      </c>
      <c r="F116" s="117" t="s">
        <v>64</v>
      </c>
      <c r="G116" s="126">
        <v>99.1</v>
      </c>
      <c r="H116" s="126">
        <v>99.9</v>
      </c>
      <c r="I116" s="305">
        <f t="shared" si="2"/>
        <v>0.9919919919919918</v>
      </c>
      <c r="J116" s="315">
        <f t="shared" si="0"/>
        <v>19574.977977977975</v>
      </c>
      <c r="K116" s="310">
        <f t="shared" si="1"/>
        <v>-0.035859575232485646</v>
      </c>
    </row>
    <row r="117" spans="1:11" ht="15">
      <c r="A117" s="9"/>
      <c r="B117" s="117" t="s">
        <v>75</v>
      </c>
      <c r="C117" s="122">
        <v>6579</v>
      </c>
      <c r="D117" s="122">
        <v>7217</v>
      </c>
      <c r="F117" s="117" t="s">
        <v>75</v>
      </c>
      <c r="G117" s="126">
        <v>99.46</v>
      </c>
      <c r="H117" s="126">
        <v>99.93</v>
      </c>
      <c r="I117" s="305">
        <f t="shared" si="2"/>
        <v>0.9952967076953867</v>
      </c>
      <c r="J117" s="315">
        <f t="shared" si="0"/>
        <v>7183.056339437606</v>
      </c>
      <c r="K117" s="310">
        <f t="shared" si="1"/>
        <v>9.181582906788355</v>
      </c>
    </row>
    <row r="118" spans="1:11" ht="15">
      <c r="A118" s="9"/>
      <c r="B118" s="117" t="s">
        <v>28</v>
      </c>
      <c r="C118" s="122">
        <v>19065</v>
      </c>
      <c r="D118" s="122">
        <v>19636</v>
      </c>
      <c r="F118" s="117" t="s">
        <v>28</v>
      </c>
      <c r="G118" s="126">
        <v>99.7</v>
      </c>
      <c r="H118" s="126">
        <v>100</v>
      </c>
      <c r="I118" s="305">
        <f t="shared" si="2"/>
        <v>0.997</v>
      </c>
      <c r="J118" s="315">
        <f t="shared" si="0"/>
        <v>19577.092</v>
      </c>
      <c r="K118" s="310">
        <f t="shared" si="1"/>
        <v>2.686031995803832</v>
      </c>
    </row>
    <row r="119" spans="1:11" ht="15">
      <c r="A119" s="9"/>
      <c r="B119" s="117" t="s">
        <v>29</v>
      </c>
      <c r="C119" s="122">
        <v>8371</v>
      </c>
      <c r="D119" s="122">
        <v>7680</v>
      </c>
      <c r="F119" s="117" t="s">
        <v>29</v>
      </c>
      <c r="G119" s="126">
        <v>102.54</v>
      </c>
      <c r="H119" s="126">
        <v>101.11</v>
      </c>
      <c r="I119" s="305">
        <f t="shared" si="2"/>
        <v>1.0141430125605777</v>
      </c>
      <c r="J119" s="315">
        <f t="shared" si="0"/>
        <v>7788.618336465237</v>
      </c>
      <c r="K119" s="310">
        <f t="shared" si="1"/>
        <v>-6.957133718011743</v>
      </c>
    </row>
    <row r="120" spans="1:11" ht="15">
      <c r="A120" s="9"/>
      <c r="B120" s="117" t="s">
        <v>63</v>
      </c>
      <c r="C120" s="122">
        <v>13524</v>
      </c>
      <c r="D120" s="122">
        <v>13269</v>
      </c>
      <c r="F120" s="117" t="s">
        <v>63</v>
      </c>
      <c r="G120" s="126">
        <v>100.83</v>
      </c>
      <c r="H120" s="126">
        <v>100.63</v>
      </c>
      <c r="I120" s="305">
        <f t="shared" si="2"/>
        <v>1.001987478883037</v>
      </c>
      <c r="J120" s="315">
        <f t="shared" si="0"/>
        <v>13295.371857299018</v>
      </c>
      <c r="K120" s="310">
        <f t="shared" si="1"/>
        <v>-1.6905363997410654</v>
      </c>
    </row>
    <row r="121" spans="1:11" ht="15">
      <c r="A121" s="9"/>
      <c r="B121" s="117" t="s">
        <v>30</v>
      </c>
      <c r="C121" s="122">
        <v>20924</v>
      </c>
      <c r="D121" s="122">
        <v>21199</v>
      </c>
      <c r="F121" s="117" t="s">
        <v>30</v>
      </c>
      <c r="G121" s="126">
        <v>99.31</v>
      </c>
      <c r="H121" s="126">
        <v>99.91</v>
      </c>
      <c r="I121" s="305">
        <f t="shared" si="2"/>
        <v>0.9939945951356222</v>
      </c>
      <c r="J121" s="315">
        <f t="shared" si="0"/>
        <v>21071.691422280055</v>
      </c>
      <c r="K121" s="310">
        <f t="shared" si="1"/>
        <v>0.7058469808834598</v>
      </c>
    </row>
    <row r="122" spans="1:11" ht="15">
      <c r="A122" s="9"/>
      <c r="B122" s="117" t="s">
        <v>31</v>
      </c>
      <c r="C122" s="122">
        <v>38194</v>
      </c>
      <c r="D122" s="122">
        <v>39600</v>
      </c>
      <c r="F122" s="117" t="s">
        <v>31</v>
      </c>
      <c r="G122" s="126">
        <v>100.04</v>
      </c>
      <c r="H122" s="126">
        <v>100.26</v>
      </c>
      <c r="I122" s="305">
        <f t="shared" si="2"/>
        <v>0.997805705166567</v>
      </c>
      <c r="J122" s="315">
        <f t="shared" si="0"/>
        <v>39513.10592459605</v>
      </c>
      <c r="K122" s="310">
        <f t="shared" si="1"/>
        <v>3.4536993365346644</v>
      </c>
    </row>
    <row r="123" spans="1:11" ht="15">
      <c r="A123" s="9"/>
      <c r="B123" s="117" t="s">
        <v>32</v>
      </c>
      <c r="C123" s="122">
        <v>15733</v>
      </c>
      <c r="D123" s="122">
        <v>15759</v>
      </c>
      <c r="F123" s="117" t="s">
        <v>32</v>
      </c>
      <c r="G123" s="126">
        <v>99.7</v>
      </c>
      <c r="H123" s="126">
        <v>99.9</v>
      </c>
      <c r="I123" s="305">
        <f t="shared" si="2"/>
        <v>0.9979979979979979</v>
      </c>
      <c r="J123" s="315">
        <f t="shared" si="0"/>
        <v>15727.45045045045</v>
      </c>
      <c r="K123" s="310">
        <f t="shared" si="1"/>
        <v>-0.0352733080121442</v>
      </c>
    </row>
    <row r="124" spans="1:11" ht="15">
      <c r="A124" s="9"/>
      <c r="B124" s="117" t="s">
        <v>33</v>
      </c>
      <c r="C124" s="122">
        <v>15873</v>
      </c>
      <c r="D124" s="122">
        <v>14400</v>
      </c>
      <c r="F124" s="117" t="s">
        <v>33</v>
      </c>
      <c r="G124" s="126">
        <v>101.84</v>
      </c>
      <c r="H124" s="126">
        <v>101.57</v>
      </c>
      <c r="I124" s="305">
        <f t="shared" si="2"/>
        <v>1.002658265235798</v>
      </c>
      <c r="J124" s="315">
        <f t="shared" si="0"/>
        <v>14438.279019395492</v>
      </c>
      <c r="K124" s="310">
        <f t="shared" si="1"/>
        <v>-9.03875121655962</v>
      </c>
    </row>
    <row r="125" spans="1:11" ht="15">
      <c r="A125" s="9"/>
      <c r="B125" s="117" t="s">
        <v>34</v>
      </c>
      <c r="C125" s="122">
        <v>4666</v>
      </c>
      <c r="D125" s="122">
        <v>5203</v>
      </c>
      <c r="F125" s="117" t="s">
        <v>34</v>
      </c>
      <c r="G125" s="126">
        <v>99.11</v>
      </c>
      <c r="H125" s="126">
        <v>99.79</v>
      </c>
      <c r="I125" s="305">
        <f t="shared" si="2"/>
        <v>0.9931856899488926</v>
      </c>
      <c r="J125" s="315">
        <f t="shared" si="0"/>
        <v>5167.545144804088</v>
      </c>
      <c r="K125" s="310">
        <f t="shared" si="1"/>
        <v>10.748931521733555</v>
      </c>
    </row>
    <row r="126" spans="1:11" ht="15">
      <c r="A126" s="9"/>
      <c r="B126" s="117" t="s">
        <v>35</v>
      </c>
      <c r="C126" s="122">
        <v>16223</v>
      </c>
      <c r="D126" s="122">
        <v>16652</v>
      </c>
      <c r="F126" s="117" t="s">
        <v>35</v>
      </c>
      <c r="G126" s="126">
        <v>100.44</v>
      </c>
      <c r="H126" s="126">
        <v>100.68</v>
      </c>
      <c r="I126" s="305">
        <f t="shared" si="2"/>
        <v>0.9976162097735398</v>
      </c>
      <c r="J126" s="315">
        <f t="shared" si="0"/>
        <v>16612.305125148985</v>
      </c>
      <c r="K126" s="310">
        <f t="shared" si="1"/>
        <v>2.399711059292271</v>
      </c>
    </row>
    <row r="127" spans="1:11" ht="15">
      <c r="A127" s="9"/>
      <c r="B127" s="117" t="s">
        <v>36</v>
      </c>
      <c r="C127" s="122">
        <v>33301</v>
      </c>
      <c r="D127" s="122">
        <v>34320</v>
      </c>
      <c r="F127" s="117" t="s">
        <v>36</v>
      </c>
      <c r="G127" s="126">
        <v>99.25</v>
      </c>
      <c r="H127" s="126">
        <v>99.94</v>
      </c>
      <c r="I127" s="305">
        <f t="shared" si="2"/>
        <v>0.9930958575145087</v>
      </c>
      <c r="J127" s="315">
        <f t="shared" si="0"/>
        <v>34083.04982989794</v>
      </c>
      <c r="K127" s="310">
        <f t="shared" si="1"/>
        <v>2.348427464334214</v>
      </c>
    </row>
    <row r="128" spans="1:11" ht="15">
      <c r="A128" s="9"/>
      <c r="B128" s="117" t="s">
        <v>37</v>
      </c>
      <c r="C128" s="122">
        <v>1287040</v>
      </c>
      <c r="D128" s="122">
        <v>1354933</v>
      </c>
      <c r="F128" s="117" t="s">
        <v>37</v>
      </c>
      <c r="G128" s="126">
        <v>99.92</v>
      </c>
      <c r="H128" s="126">
        <v>99.94</v>
      </c>
      <c r="I128" s="305">
        <f t="shared" si="2"/>
        <v>0.9997998799279568</v>
      </c>
      <c r="J128" s="315">
        <f t="shared" si="0"/>
        <v>1354661.8507104262</v>
      </c>
      <c r="K128" s="310">
        <f t="shared" si="1"/>
        <v>5.254059758082595</v>
      </c>
    </row>
    <row r="129" spans="1:11" ht="15">
      <c r="A129" s="9"/>
      <c r="B129" s="117" t="s">
        <v>38</v>
      </c>
      <c r="C129" s="122">
        <v>12093</v>
      </c>
      <c r="D129" s="122">
        <v>12787</v>
      </c>
      <c r="F129" s="117" t="s">
        <v>38</v>
      </c>
      <c r="G129" s="126">
        <v>98.08</v>
      </c>
      <c r="H129" s="126">
        <v>98.84</v>
      </c>
      <c r="I129" s="305">
        <f t="shared" si="2"/>
        <v>0.9923108053419668</v>
      </c>
      <c r="J129" s="315">
        <f t="shared" si="0"/>
        <v>12688.67826790773</v>
      </c>
      <c r="K129" s="310">
        <f t="shared" si="1"/>
        <v>4.925810534257253</v>
      </c>
    </row>
    <row r="130" spans="1:11" ht="15">
      <c r="A130" s="9"/>
      <c r="B130" s="117" t="s">
        <v>39</v>
      </c>
      <c r="C130" s="122">
        <v>20839</v>
      </c>
      <c r="D130" s="122">
        <v>20891</v>
      </c>
      <c r="F130" s="117" t="s">
        <v>39</v>
      </c>
      <c r="G130" s="126">
        <v>99.47</v>
      </c>
      <c r="H130" s="126">
        <v>99.79</v>
      </c>
      <c r="I130" s="305">
        <f t="shared" si="2"/>
        <v>0.9967932658583024</v>
      </c>
      <c r="J130" s="315">
        <f t="shared" si="0"/>
        <v>20824.008117045796</v>
      </c>
      <c r="K130" s="310">
        <f t="shared" si="1"/>
        <v>-0.07194147010031145</v>
      </c>
    </row>
    <row r="131" spans="1:11" ht="15">
      <c r="A131" s="9"/>
      <c r="B131" s="117" t="s">
        <v>40</v>
      </c>
      <c r="C131" s="122">
        <v>22073</v>
      </c>
      <c r="D131" s="122">
        <v>23211</v>
      </c>
      <c r="F131" s="117" t="s">
        <v>40</v>
      </c>
      <c r="G131" s="126">
        <v>97.77</v>
      </c>
      <c r="H131" s="126">
        <v>99.2</v>
      </c>
      <c r="I131" s="305">
        <f t="shared" si="2"/>
        <v>0.9855846774193547</v>
      </c>
      <c r="J131" s="315">
        <f t="shared" si="0"/>
        <v>22876.405947580643</v>
      </c>
      <c r="K131" s="310">
        <f t="shared" si="1"/>
        <v>3.639767804922949</v>
      </c>
    </row>
    <row r="132" spans="1:11" ht="15">
      <c r="A132" s="9"/>
      <c r="B132" s="117" t="s">
        <v>41</v>
      </c>
      <c r="C132" s="122">
        <v>21610</v>
      </c>
      <c r="D132" s="122">
        <v>22399</v>
      </c>
      <c r="F132" s="117" t="s">
        <v>41</v>
      </c>
      <c r="G132" s="126">
        <v>100.6</v>
      </c>
      <c r="H132" s="126">
        <v>100.7</v>
      </c>
      <c r="I132" s="305">
        <f t="shared" si="2"/>
        <v>0.9990069513406156</v>
      </c>
      <c r="J132" s="315">
        <f t="shared" si="0"/>
        <v>22376.75670307845</v>
      </c>
      <c r="K132" s="310">
        <f t="shared" si="1"/>
        <v>3.5481568860640835</v>
      </c>
    </row>
    <row r="133" spans="1:11" ht="15">
      <c r="A133" s="9"/>
      <c r="B133" s="117" t="s">
        <v>42</v>
      </c>
      <c r="C133" s="122">
        <v>8177</v>
      </c>
      <c r="D133" s="122">
        <v>8229</v>
      </c>
      <c r="F133" s="117" t="s">
        <v>42</v>
      </c>
      <c r="G133" s="126">
        <v>99.65</v>
      </c>
      <c r="H133" s="126">
        <v>99.5</v>
      </c>
      <c r="I133" s="305">
        <f t="shared" si="2"/>
        <v>1.0015075376884424</v>
      </c>
      <c r="J133" s="315">
        <f t="shared" si="0"/>
        <v>8241.405527638191</v>
      </c>
      <c r="K133" s="310">
        <f t="shared" si="1"/>
        <v>0.787642505053093</v>
      </c>
    </row>
    <row r="134" spans="1:11" ht="15">
      <c r="A134" s="9"/>
      <c r="B134" s="117" t="s">
        <v>43</v>
      </c>
      <c r="C134" s="122">
        <v>9213</v>
      </c>
      <c r="D134" s="122">
        <v>9704</v>
      </c>
      <c r="F134" s="117" t="s">
        <v>43</v>
      </c>
      <c r="G134" s="126">
        <v>99.04</v>
      </c>
      <c r="H134" s="126">
        <v>100.41</v>
      </c>
      <c r="I134" s="305">
        <f t="shared" si="2"/>
        <v>0.9863559406433623</v>
      </c>
      <c r="J134" s="315">
        <f t="shared" si="0"/>
        <v>9571.598048003189</v>
      </c>
      <c r="K134" s="310">
        <f t="shared" si="1"/>
        <v>3.892304873582856</v>
      </c>
    </row>
    <row r="135" spans="1:11" ht="15">
      <c r="A135" s="9"/>
      <c r="B135" s="117" t="s">
        <v>44</v>
      </c>
      <c r="C135" s="122">
        <v>11852</v>
      </c>
      <c r="D135" s="122">
        <v>11909</v>
      </c>
      <c r="F135" s="117" t="s">
        <v>44</v>
      </c>
      <c r="G135" s="126">
        <v>100.39</v>
      </c>
      <c r="H135" s="126">
        <v>100.76</v>
      </c>
      <c r="I135" s="305">
        <f t="shared" si="2"/>
        <v>0.9963279078999603</v>
      </c>
      <c r="J135" s="315">
        <f t="shared" si="0"/>
        <v>11865.269055180626</v>
      </c>
      <c r="K135" s="310">
        <f t="shared" si="1"/>
        <v>0.11195625363336409</v>
      </c>
    </row>
    <row r="136" spans="1:11" ht="15">
      <c r="A136" s="9"/>
      <c r="B136" s="117" t="s">
        <v>45</v>
      </c>
      <c r="C136" s="122">
        <v>6737</v>
      </c>
      <c r="D136" s="122">
        <v>6809</v>
      </c>
      <c r="F136" s="117" t="s">
        <v>45</v>
      </c>
      <c r="G136" s="126">
        <v>100.45</v>
      </c>
      <c r="H136" s="126">
        <v>100.35</v>
      </c>
      <c r="I136" s="305">
        <f t="shared" si="2"/>
        <v>1.0009965122072746</v>
      </c>
      <c r="J136" s="315">
        <f t="shared" si="0"/>
        <v>6815.7852516193325</v>
      </c>
      <c r="K136" s="310">
        <f t="shared" si="1"/>
        <v>1.169441169947046</v>
      </c>
    </row>
    <row r="137" spans="1:11" ht="15">
      <c r="A137" s="9"/>
      <c r="B137" s="117" t="s">
        <v>46</v>
      </c>
      <c r="C137" s="122">
        <v>23272</v>
      </c>
      <c r="D137" s="122">
        <v>23702</v>
      </c>
      <c r="F137" s="117" t="s">
        <v>46</v>
      </c>
      <c r="G137" s="126">
        <v>98.96</v>
      </c>
      <c r="H137" s="126">
        <v>100.16</v>
      </c>
      <c r="I137" s="305">
        <f t="shared" si="2"/>
        <v>0.9880191693290734</v>
      </c>
      <c r="J137" s="315">
        <f t="shared" si="0"/>
        <v>23418.030351437697</v>
      </c>
      <c r="K137" s="310">
        <f t="shared" si="1"/>
        <v>0.6274937755143408</v>
      </c>
    </row>
    <row r="138" spans="1:11" ht="15">
      <c r="A138" s="9"/>
      <c r="B138" s="117" t="s">
        <v>47</v>
      </c>
      <c r="C138" s="122">
        <v>229912</v>
      </c>
      <c r="D138" s="122">
        <v>234633</v>
      </c>
      <c r="F138" s="117" t="s">
        <v>47</v>
      </c>
      <c r="G138" s="126">
        <v>99.1</v>
      </c>
      <c r="H138" s="126">
        <v>99.3</v>
      </c>
      <c r="I138" s="305">
        <f t="shared" si="2"/>
        <v>0.9979859013091641</v>
      </c>
      <c r="J138" s="315">
        <f t="shared" si="0"/>
        <v>234160.4259818731</v>
      </c>
      <c r="K138" s="310">
        <f t="shared" si="1"/>
        <v>1.8478487342431422</v>
      </c>
    </row>
    <row r="139" spans="1:11" ht="15">
      <c r="A139" s="9"/>
      <c r="B139" s="118" t="s">
        <v>66</v>
      </c>
      <c r="C139" s="123">
        <v>15876</v>
      </c>
      <c r="D139" s="123">
        <v>16593</v>
      </c>
      <c r="F139" s="118" t="s">
        <v>66</v>
      </c>
      <c r="G139" s="127">
        <v>98.5</v>
      </c>
      <c r="H139" s="127">
        <v>100</v>
      </c>
      <c r="I139" s="306">
        <f t="shared" si="2"/>
        <v>0.985</v>
      </c>
      <c r="J139" s="316">
        <f t="shared" si="0"/>
        <v>16344.105</v>
      </c>
      <c r="K139" s="311">
        <f t="shared" si="1"/>
        <v>2.948507180650035</v>
      </c>
    </row>
    <row r="140" spans="1:11" ht="15">
      <c r="A140" s="9"/>
      <c r="B140" s="119"/>
      <c r="C140" s="124"/>
      <c r="D140" s="124"/>
      <c r="F140" s="119"/>
      <c r="G140" s="128"/>
      <c r="H140" s="128"/>
      <c r="I140" s="307"/>
      <c r="J140" s="317"/>
      <c r="K140" s="312"/>
    </row>
    <row r="141" spans="1:11" ht="15">
      <c r="A141" s="9"/>
      <c r="B141" s="116" t="s">
        <v>48</v>
      </c>
      <c r="C141" s="121">
        <v>3412893</v>
      </c>
      <c r="D141" s="121">
        <v>3651416</v>
      </c>
      <c r="F141" s="116" t="s">
        <v>48</v>
      </c>
      <c r="G141" s="125">
        <v>98.76</v>
      </c>
      <c r="H141" s="125">
        <v>99.74</v>
      </c>
      <c r="I141" s="304">
        <f aca="true" t="shared" si="3" ref="I141:I143">G141/H141</f>
        <v>0.9901744535793063</v>
      </c>
      <c r="J141" s="314">
        <f aca="true" t="shared" si="4" ref="J141:J142">+I141*D141</f>
        <v>3615538.842590736</v>
      </c>
      <c r="K141" s="309">
        <f aca="true" t="shared" si="5" ref="K141:K142">+(J141-C141)/C141*100</f>
        <v>5.937655900455603</v>
      </c>
    </row>
    <row r="142" spans="1:11" ht="15">
      <c r="A142" s="9"/>
      <c r="B142" s="117" t="s">
        <v>49</v>
      </c>
      <c r="C142" s="122">
        <v>320751</v>
      </c>
      <c r="D142" s="122">
        <v>341736</v>
      </c>
      <c r="F142" s="117" t="s">
        <v>49</v>
      </c>
      <c r="G142" s="126">
        <v>96.2</v>
      </c>
      <c r="H142" s="126">
        <v>98</v>
      </c>
      <c r="I142" s="305">
        <f t="shared" si="3"/>
        <v>0.9816326530612245</v>
      </c>
      <c r="J142" s="315">
        <f t="shared" si="4"/>
        <v>335459.2163265306</v>
      </c>
      <c r="K142" s="310">
        <f t="shared" si="5"/>
        <v>4.58555587559528</v>
      </c>
    </row>
    <row r="143" spans="1:11" ht="15">
      <c r="A143" s="9"/>
      <c r="B143" s="118" t="s">
        <v>50</v>
      </c>
      <c r="C143" s="123">
        <v>49165</v>
      </c>
      <c r="D143" s="358" t="s">
        <v>68</v>
      </c>
      <c r="F143" s="120" t="s">
        <v>50</v>
      </c>
      <c r="G143" s="129">
        <v>100.8</v>
      </c>
      <c r="H143" s="129">
        <v>100.8</v>
      </c>
      <c r="I143" s="308">
        <f t="shared" si="3"/>
        <v>1</v>
      </c>
      <c r="J143" s="318" t="s">
        <v>68</v>
      </c>
      <c r="K143" s="313" t="s">
        <v>68</v>
      </c>
    </row>
    <row r="144" spans="1:12" ht="15">
      <c r="A144" s="9"/>
      <c r="B144" s="357"/>
      <c r="C144" s="357"/>
      <c r="D144" s="357"/>
      <c r="E144" s="359"/>
      <c r="F144" s="360"/>
      <c r="G144" s="360"/>
      <c r="H144" s="360"/>
      <c r="I144" s="360"/>
      <c r="J144" s="360"/>
      <c r="K144" s="360"/>
      <c r="L144" s="10"/>
    </row>
    <row r="145" spans="2:11" ht="15">
      <c r="B145" s="7"/>
      <c r="C145" s="7"/>
      <c r="D145" s="7"/>
      <c r="F145" s="7"/>
      <c r="G145" s="7"/>
      <c r="H145" s="7"/>
      <c r="I145" s="7"/>
      <c r="J145" s="7"/>
      <c r="K145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02"/>
  <sheetViews>
    <sheetView showGridLines="0" zoomScale="115" zoomScaleNormal="115" workbookViewId="0" topLeftCell="A4">
      <selection activeCell="I19" sqref="I19"/>
    </sheetView>
  </sheetViews>
  <sheetFormatPr defaultColWidth="8.8515625" defaultRowHeight="15"/>
  <cols>
    <col min="1" max="1" width="7.8515625" style="12" customWidth="1"/>
    <col min="2" max="2" width="14.140625" style="39" customWidth="1"/>
    <col min="3" max="3" width="12.57421875" style="39" customWidth="1"/>
    <col min="4" max="5" width="10.8515625" style="39" customWidth="1"/>
    <col min="6" max="6" width="10.8515625" style="12" customWidth="1"/>
    <col min="7" max="7" width="10.8515625" style="39" customWidth="1"/>
    <col min="8" max="10" width="10.8515625" style="12" customWidth="1"/>
    <col min="11" max="13" width="5.7109375" style="12" bestFit="1" customWidth="1"/>
    <col min="14" max="14" width="14.140625" style="12" customWidth="1"/>
    <col min="15" max="16" width="8.8515625" style="12" customWidth="1"/>
    <col min="17" max="17" width="7.00390625" style="12" bestFit="1" customWidth="1"/>
    <col min="18" max="19" width="5.7109375" style="12" bestFit="1" customWidth="1"/>
    <col min="20" max="20" width="14.00390625" style="12" customWidth="1"/>
    <col min="21" max="34" width="10.8515625" style="12" customWidth="1"/>
    <col min="35" max="35" width="8.8515625" style="12" customWidth="1"/>
    <col min="36" max="36" width="14.00390625" style="12" customWidth="1"/>
    <col min="37" max="40" width="10.8515625" style="12" customWidth="1"/>
    <col min="41" max="45" width="11.7109375" style="12" customWidth="1"/>
    <col min="46" max="16384" width="8.8515625" style="12" customWidth="1"/>
  </cols>
  <sheetData>
    <row r="2" ht="15">
      <c r="B2" s="454" t="s">
        <v>156</v>
      </c>
    </row>
    <row r="3" ht="15">
      <c r="B3" s="64" t="s">
        <v>22</v>
      </c>
    </row>
    <row r="4" ht="15">
      <c r="B4" s="64"/>
    </row>
    <row r="5" spans="2:6" ht="48">
      <c r="B5" s="282"/>
      <c r="C5" s="477" t="s">
        <v>16</v>
      </c>
      <c r="D5" s="478" t="s">
        <v>52</v>
      </c>
      <c r="E5" s="478" t="s">
        <v>18</v>
      </c>
      <c r="F5" s="478" t="s">
        <v>17</v>
      </c>
    </row>
    <row r="6" spans="1:6" s="326" customFormat="1" ht="13.5">
      <c r="A6" s="394"/>
      <c r="B6" s="348" t="s">
        <v>157</v>
      </c>
      <c r="C6" s="472">
        <v>2.536779870231384</v>
      </c>
      <c r="D6" s="472">
        <v>-0.7946121786587077</v>
      </c>
      <c r="E6" s="472">
        <v>5.774514108685983</v>
      </c>
      <c r="F6" s="472">
        <v>1.0310954195402986</v>
      </c>
    </row>
    <row r="7" spans="1:6" s="326" customFormat="1" ht="15">
      <c r="A7" s="394"/>
      <c r="B7" s="395" t="s">
        <v>24</v>
      </c>
      <c r="C7" s="473">
        <v>12.157280255568566</v>
      </c>
      <c r="D7" s="473">
        <v>31.95215322125372</v>
      </c>
      <c r="E7" s="473">
        <v>11.070371955667897</v>
      </c>
      <c r="F7" s="473">
        <v>20.666052860264923</v>
      </c>
    </row>
    <row r="8" spans="1:6" s="326" customFormat="1" ht="15">
      <c r="A8" s="394"/>
      <c r="B8" s="395" t="s">
        <v>25</v>
      </c>
      <c r="C8" s="473">
        <v>0.5778817687112852</v>
      </c>
      <c r="D8" s="473">
        <v>0.6516923904029341</v>
      </c>
      <c r="E8" s="473">
        <v>-2.5812571889340763</v>
      </c>
      <c r="F8" s="473">
        <v>0.7067055295248302</v>
      </c>
    </row>
    <row r="9" spans="1:6" s="326" customFormat="1" ht="13.5">
      <c r="A9" s="394"/>
      <c r="B9" s="395" t="s">
        <v>158</v>
      </c>
      <c r="C9" s="473">
        <v>-0.08876181970361333</v>
      </c>
      <c r="D9" s="473">
        <v>1.3970325502405623</v>
      </c>
      <c r="E9" s="473">
        <v>3.914985322351957</v>
      </c>
      <c r="F9" s="473">
        <v>3.7271476213037085</v>
      </c>
    </row>
    <row r="10" spans="1:6" s="326" customFormat="1" ht="15">
      <c r="A10" s="394"/>
      <c r="B10" s="395" t="s">
        <v>67</v>
      </c>
      <c r="C10" s="473">
        <v>-0.21945941794474896</v>
      </c>
      <c r="D10" s="473">
        <v>0.7869354594446774</v>
      </c>
      <c r="E10" s="473">
        <v>-0.5363780840508422</v>
      </c>
      <c r="F10" s="473">
        <v>-0.13427617345165924</v>
      </c>
    </row>
    <row r="11" spans="1:6" s="326" customFormat="1" ht="13.5">
      <c r="A11" s="394"/>
      <c r="B11" s="395" t="s">
        <v>159</v>
      </c>
      <c r="C11" s="473">
        <v>11.919952442510386</v>
      </c>
      <c r="D11" s="473">
        <v>-13.84865889106854</v>
      </c>
      <c r="E11" s="473">
        <v>11.00835871276128</v>
      </c>
      <c r="F11" s="473">
        <v>3.9120102107038015</v>
      </c>
    </row>
    <row r="12" spans="1:6" s="326" customFormat="1" ht="15">
      <c r="A12" s="394"/>
      <c r="B12" s="395" t="s">
        <v>28</v>
      </c>
      <c r="C12" s="473">
        <v>-0.04216201161773522</v>
      </c>
      <c r="D12" s="473">
        <v>4.329269963018771</v>
      </c>
      <c r="E12" s="473">
        <v>5.134915152425292</v>
      </c>
      <c r="F12" s="473">
        <v>-1.236908619572271</v>
      </c>
    </row>
    <row r="13" spans="1:6" s="326" customFormat="1" ht="15">
      <c r="A13" s="394"/>
      <c r="B13" s="395" t="s">
        <v>29</v>
      </c>
      <c r="C13" s="473">
        <v>-5.5133606014336625</v>
      </c>
      <c r="D13" s="473">
        <v>-11.242656788972006</v>
      </c>
      <c r="E13" s="473">
        <v>-6.262027665499883</v>
      </c>
      <c r="F13" s="473">
        <v>-6.192053892201112</v>
      </c>
    </row>
    <row r="14" spans="1:6" s="326" customFormat="1" ht="15">
      <c r="A14" s="394"/>
      <c r="B14" s="395" t="s">
        <v>63</v>
      </c>
      <c r="C14" s="473">
        <v>-0.516380737122215</v>
      </c>
      <c r="D14" s="473">
        <v>-5.488248467826914</v>
      </c>
      <c r="E14" s="473">
        <v>-5.341141759621718</v>
      </c>
      <c r="F14" s="473">
        <v>0.6808317197104546</v>
      </c>
    </row>
    <row r="15" spans="1:6" s="326" customFormat="1" ht="15">
      <c r="A15" s="394"/>
      <c r="B15" s="395" t="s">
        <v>30</v>
      </c>
      <c r="C15" s="473">
        <v>0.1433567334326299</v>
      </c>
      <c r="D15" s="473">
        <v>-5.195433136662474</v>
      </c>
      <c r="E15" s="473">
        <v>7.995408998322283</v>
      </c>
      <c r="F15" s="473">
        <v>-0.43824829438879115</v>
      </c>
    </row>
    <row r="16" spans="1:6" s="326" customFormat="1" ht="15">
      <c r="A16" s="394"/>
      <c r="B16" s="395" t="s">
        <v>31</v>
      </c>
      <c r="C16" s="473">
        <v>2.3488062916002423</v>
      </c>
      <c r="D16" s="473">
        <v>-8.303855134524065</v>
      </c>
      <c r="E16" s="473">
        <v>3.1450968292481356</v>
      </c>
      <c r="F16" s="473">
        <v>1.575011421915934</v>
      </c>
    </row>
    <row r="17" spans="1:6" s="326" customFormat="1" ht="15">
      <c r="A17" s="394"/>
      <c r="B17" s="395" t="s">
        <v>32</v>
      </c>
      <c r="C17" s="473">
        <v>0.6722578726975812</v>
      </c>
      <c r="D17" s="473">
        <v>-0.10246435155703815</v>
      </c>
      <c r="E17" s="473">
        <v>-1.6829284764565107</v>
      </c>
      <c r="F17" s="473">
        <v>0.43478693059473394</v>
      </c>
    </row>
    <row r="18" spans="1:6" s="326" customFormat="1" ht="15">
      <c r="A18" s="394"/>
      <c r="B18" s="395" t="s">
        <v>33</v>
      </c>
      <c r="C18" s="473">
        <v>-8.303272409717907</v>
      </c>
      <c r="D18" s="473">
        <v>-4.971477448811666</v>
      </c>
      <c r="E18" s="473">
        <v>-8.033927202675132</v>
      </c>
      <c r="F18" s="473">
        <v>-10.664934794574926</v>
      </c>
    </row>
    <row r="19" spans="1:6" s="326" customFormat="1" ht="15">
      <c r="A19" s="394"/>
      <c r="B19" s="395" t="s">
        <v>34</v>
      </c>
      <c r="C19" s="473">
        <v>8.26345857686596</v>
      </c>
      <c r="D19" s="473">
        <v>6.095339362549482</v>
      </c>
      <c r="E19" s="473">
        <v>14.316735775330322</v>
      </c>
      <c r="F19" s="473">
        <v>2.311368540601919</v>
      </c>
    </row>
    <row r="20" spans="1:6" s="326" customFormat="1" ht="15">
      <c r="A20" s="394"/>
      <c r="B20" s="395" t="s">
        <v>35</v>
      </c>
      <c r="C20" s="473">
        <v>3.6670791843530797</v>
      </c>
      <c r="D20" s="473">
        <v>-0.8813641851178</v>
      </c>
      <c r="E20" s="473">
        <v>0.06477407379664467</v>
      </c>
      <c r="F20" s="473">
        <v>0.990639511048241</v>
      </c>
    </row>
    <row r="21" spans="1:6" s="326" customFormat="1" ht="15">
      <c r="A21" s="394"/>
      <c r="B21" s="395" t="s">
        <v>36</v>
      </c>
      <c r="C21" s="473">
        <v>1.0937836582121563</v>
      </c>
      <c r="D21" s="473">
        <v>7.545534667469712</v>
      </c>
      <c r="E21" s="473">
        <v>9.38470340268677</v>
      </c>
      <c r="F21" s="473">
        <v>2.9147243679832178</v>
      </c>
    </row>
    <row r="22" spans="1:6" s="326" customFormat="1" ht="15">
      <c r="A22" s="394"/>
      <c r="B22" s="395" t="s">
        <v>37</v>
      </c>
      <c r="C22" s="473">
        <v>6.778293004630852</v>
      </c>
      <c r="D22" s="473">
        <v>-9.528842617602514</v>
      </c>
      <c r="E22" s="473">
        <v>6.098669561835149</v>
      </c>
      <c r="F22" s="473">
        <v>8.842209317771701</v>
      </c>
    </row>
    <row r="23" spans="1:6" s="326" customFormat="1" ht="15">
      <c r="A23" s="394"/>
      <c r="B23" s="395" t="s">
        <v>38</v>
      </c>
      <c r="C23" s="473">
        <v>4.155897018583464</v>
      </c>
      <c r="D23" s="473">
        <v>5.364482496485596</v>
      </c>
      <c r="E23" s="473">
        <v>6.966910035078329</v>
      </c>
      <c r="F23" s="473">
        <v>2.7392964309170003</v>
      </c>
    </row>
    <row r="24" spans="1:6" s="326" customFormat="1" ht="15">
      <c r="A24" s="394"/>
      <c r="B24" s="395" t="s">
        <v>39</v>
      </c>
      <c r="C24" s="473">
        <v>1.2040177810119996</v>
      </c>
      <c r="D24" s="473">
        <v>2.6294733426623864</v>
      </c>
      <c r="E24" s="473">
        <v>-0.9517367767275311</v>
      </c>
      <c r="F24" s="473">
        <v>-1.485938051869751</v>
      </c>
    </row>
    <row r="25" spans="1:6" s="326" customFormat="1" ht="15">
      <c r="A25" s="394"/>
      <c r="B25" s="395" t="s">
        <v>40</v>
      </c>
      <c r="C25" s="473">
        <v>4.4847472893132405</v>
      </c>
      <c r="D25" s="473">
        <v>-2.193009263054904</v>
      </c>
      <c r="E25" s="473">
        <v>4.2298384228676795</v>
      </c>
      <c r="F25" s="473">
        <v>3.9726663767925676</v>
      </c>
    </row>
    <row r="26" spans="1:6" s="326" customFormat="1" ht="15">
      <c r="A26" s="394"/>
      <c r="B26" s="395" t="s">
        <v>41</v>
      </c>
      <c r="C26" s="473">
        <v>4.460192925957185</v>
      </c>
      <c r="D26" s="473">
        <v>-3.458875279290383</v>
      </c>
      <c r="E26" s="473">
        <v>6.168026602035258</v>
      </c>
      <c r="F26" s="473">
        <v>3.431707358050098</v>
      </c>
    </row>
    <row r="27" spans="1:6" s="326" customFormat="1" ht="15">
      <c r="A27" s="394"/>
      <c r="B27" s="395" t="s">
        <v>42</v>
      </c>
      <c r="C27" s="473">
        <v>-0.23173152193125884</v>
      </c>
      <c r="D27" s="473">
        <v>3.738329129527855</v>
      </c>
      <c r="E27" s="473">
        <v>-1.03158151870463</v>
      </c>
      <c r="F27" s="473">
        <v>0.8758604656612452</v>
      </c>
    </row>
    <row r="28" spans="1:6" s="326" customFormat="1" ht="15">
      <c r="A28" s="394"/>
      <c r="B28" s="395" t="s">
        <v>43</v>
      </c>
      <c r="C28" s="473">
        <v>3.7226327560135526</v>
      </c>
      <c r="D28" s="473">
        <v>-4.072049694292593</v>
      </c>
      <c r="E28" s="473">
        <v>3.9607737177255893</v>
      </c>
      <c r="F28" s="473">
        <v>3.2456315668563405</v>
      </c>
    </row>
    <row r="29" spans="1:6" s="326" customFormat="1" ht="15">
      <c r="A29" s="394"/>
      <c r="B29" s="395" t="s">
        <v>44</v>
      </c>
      <c r="C29" s="473">
        <v>1.162306341281188</v>
      </c>
      <c r="D29" s="473">
        <v>0.6576761841206121</v>
      </c>
      <c r="E29" s="473">
        <v>1.0349516800304925</v>
      </c>
      <c r="F29" s="473">
        <v>2.20527298927335</v>
      </c>
    </row>
    <row r="30" spans="1:6" s="326" customFormat="1" ht="15">
      <c r="A30" s="394"/>
      <c r="B30" s="395" t="s">
        <v>45</v>
      </c>
      <c r="C30" s="473">
        <v>-1.0882593895451624</v>
      </c>
      <c r="D30" s="473">
        <v>7.884837743581449</v>
      </c>
      <c r="E30" s="473">
        <v>-5.122547808552682</v>
      </c>
      <c r="F30" s="473">
        <v>2.5242658075625366</v>
      </c>
    </row>
    <row r="31" spans="1:6" s="326" customFormat="1" ht="15">
      <c r="A31" s="394"/>
      <c r="B31" s="395" t="s">
        <v>46</v>
      </c>
      <c r="C31" s="473">
        <v>0.34613261175570353</v>
      </c>
      <c r="D31" s="473">
        <v>-0.7792895409507063</v>
      </c>
      <c r="E31" s="473">
        <v>-7.319553854298598</v>
      </c>
      <c r="F31" s="473">
        <v>1.2951965348016339</v>
      </c>
    </row>
    <row r="32" spans="1:6" s="326" customFormat="1" ht="15">
      <c r="A32" s="394"/>
      <c r="B32" s="396" t="s">
        <v>47</v>
      </c>
      <c r="C32" s="474">
        <v>2.060092082106805</v>
      </c>
      <c r="D32" s="474">
        <v>-0.852176961849565</v>
      </c>
      <c r="E32" s="474">
        <v>4.604556869766623</v>
      </c>
      <c r="F32" s="474">
        <v>3.774054583176037</v>
      </c>
    </row>
    <row r="33" spans="1:6" s="326" customFormat="1" ht="15">
      <c r="A33" s="394"/>
      <c r="B33" s="397" t="s">
        <v>66</v>
      </c>
      <c r="C33" s="475">
        <v>4.035273903375783</v>
      </c>
      <c r="D33" s="475">
        <v>6.75901457149915</v>
      </c>
      <c r="E33" s="475">
        <v>-9.987506197322753</v>
      </c>
      <c r="F33" s="475">
        <v>2.048542656549192</v>
      </c>
    </row>
    <row r="34" spans="1:6" s="326" customFormat="1" ht="15">
      <c r="A34" s="394"/>
      <c r="B34" s="398" t="s">
        <v>48</v>
      </c>
      <c r="C34" s="476">
        <v>5.917581608463402</v>
      </c>
      <c r="D34" s="476">
        <v>1.6930568236432044</v>
      </c>
      <c r="E34" s="476">
        <v>11.257164696902034</v>
      </c>
      <c r="F34" s="476">
        <v>3.720471740318244</v>
      </c>
    </row>
    <row r="35" spans="1:6" s="326" customFormat="1" ht="15">
      <c r="A35" s="394"/>
      <c r="B35" s="397" t="s">
        <v>49</v>
      </c>
      <c r="C35" s="475">
        <v>5.042014557620363</v>
      </c>
      <c r="D35" s="475">
        <v>6.076493411354968</v>
      </c>
      <c r="E35" s="475">
        <v>9.201686363821384</v>
      </c>
      <c r="F35" s="475">
        <v>5.48431119443145</v>
      </c>
    </row>
    <row r="36" spans="1:6" ht="15">
      <c r="A36" s="39"/>
      <c r="F36" s="39"/>
    </row>
    <row r="37" spans="2:6" ht="44.25" customHeight="1">
      <c r="B37" s="494" t="s">
        <v>162</v>
      </c>
      <c r="C37" s="495"/>
      <c r="D37" s="495"/>
      <c r="E37" s="495"/>
      <c r="F37" s="495"/>
    </row>
    <row r="38" ht="18" customHeight="1">
      <c r="B38" s="79" t="s">
        <v>160</v>
      </c>
    </row>
    <row r="39" spans="2:6" ht="13.5">
      <c r="B39" s="79" t="s">
        <v>161</v>
      </c>
      <c r="C39" s="201"/>
      <c r="D39" s="201"/>
      <c r="E39" s="201"/>
      <c r="F39" s="201"/>
    </row>
    <row r="40" spans="2:6" ht="48" customHeight="1">
      <c r="B40" s="494"/>
      <c r="C40" s="495"/>
      <c r="D40" s="495"/>
      <c r="E40" s="495"/>
      <c r="F40" s="495"/>
    </row>
    <row r="41" ht="20.25" customHeight="1">
      <c r="B41" s="111" t="s">
        <v>60</v>
      </c>
    </row>
    <row r="51" ht="15">
      <c r="A51" s="112" t="s">
        <v>19</v>
      </c>
    </row>
    <row r="52" ht="15">
      <c r="A52" s="113" t="s">
        <v>108</v>
      </c>
    </row>
    <row r="53" spans="1:10" ht="15">
      <c r="A53" s="113" t="s">
        <v>111</v>
      </c>
      <c r="C53" s="56"/>
      <c r="D53" s="56"/>
      <c r="E53" s="56"/>
      <c r="F53" s="39"/>
      <c r="H53" s="39"/>
      <c r="I53" s="39"/>
      <c r="J53" s="39"/>
    </row>
    <row r="54" spans="1:10" ht="15">
      <c r="A54" s="41"/>
      <c r="B54" s="56"/>
      <c r="C54" s="56"/>
      <c r="D54" s="56"/>
      <c r="E54" s="56"/>
      <c r="F54" s="39"/>
      <c r="H54" s="39"/>
      <c r="I54" s="39"/>
      <c r="J54" s="39"/>
    </row>
    <row r="55" spans="1:10" ht="15">
      <c r="A55" s="41"/>
      <c r="B55" s="56"/>
      <c r="C55" s="56"/>
      <c r="D55" s="56"/>
      <c r="E55" s="56"/>
      <c r="F55" s="39"/>
      <c r="H55" s="39"/>
      <c r="I55" s="39"/>
      <c r="J55" s="39"/>
    </row>
    <row r="56" spans="1:10" ht="15">
      <c r="A56" s="41"/>
      <c r="B56" s="56"/>
      <c r="C56" s="56"/>
      <c r="D56" s="56"/>
      <c r="E56" s="56"/>
      <c r="F56" s="39"/>
      <c r="H56" s="39"/>
      <c r="I56" s="39"/>
      <c r="J56" s="39"/>
    </row>
    <row r="57" spans="1:10" ht="15">
      <c r="A57" s="41"/>
      <c r="B57" s="56"/>
      <c r="C57" s="56"/>
      <c r="D57" s="56"/>
      <c r="E57" s="56"/>
      <c r="F57" s="39"/>
      <c r="H57" s="39"/>
      <c r="I57" s="39"/>
      <c r="J57" s="39"/>
    </row>
    <row r="58" spans="1:10" ht="15">
      <c r="A58" s="41"/>
      <c r="B58" s="56"/>
      <c r="C58" s="56"/>
      <c r="D58" s="56"/>
      <c r="E58" s="56"/>
      <c r="F58" s="39"/>
      <c r="H58" s="39"/>
      <c r="I58" s="39"/>
      <c r="J58" s="39"/>
    </row>
    <row r="59" spans="1:15" ht="15">
      <c r="A59" s="41"/>
      <c r="B59" s="56" t="s">
        <v>109</v>
      </c>
      <c r="C59" s="56"/>
      <c r="D59" s="56"/>
      <c r="E59" s="56"/>
      <c r="F59" s="39"/>
      <c r="H59" s="39"/>
      <c r="I59" s="39"/>
      <c r="J59" s="39"/>
      <c r="N59" s="220" t="s">
        <v>77</v>
      </c>
      <c r="O59" s="87"/>
    </row>
    <row r="60" spans="1:15" ht="15">
      <c r="A60" s="41"/>
      <c r="B60" s="56"/>
      <c r="C60" s="56"/>
      <c r="D60" s="56"/>
      <c r="E60" s="56"/>
      <c r="F60" s="39"/>
      <c r="H60" s="39"/>
      <c r="I60" s="39"/>
      <c r="J60" s="39"/>
      <c r="N60" s="220"/>
      <c r="O60" s="87"/>
    </row>
    <row r="61" spans="1:15" ht="15">
      <c r="A61" s="41"/>
      <c r="B61" s="56" t="s">
        <v>78</v>
      </c>
      <c r="C61" s="56" t="s">
        <v>89</v>
      </c>
      <c r="D61" s="56"/>
      <c r="E61" s="56"/>
      <c r="F61" s="39"/>
      <c r="H61" s="39"/>
      <c r="I61" s="39"/>
      <c r="J61" s="39"/>
      <c r="N61" s="220" t="s">
        <v>78</v>
      </c>
      <c r="O61" s="221">
        <v>42434.08420138889</v>
      </c>
    </row>
    <row r="62" spans="1:15" ht="15">
      <c r="A62" s="41"/>
      <c r="B62" s="56" t="s">
        <v>80</v>
      </c>
      <c r="C62" s="56" t="s">
        <v>137</v>
      </c>
      <c r="D62" s="56"/>
      <c r="E62" s="56"/>
      <c r="F62" s="39"/>
      <c r="H62" s="39"/>
      <c r="I62" s="39"/>
      <c r="J62" s="39"/>
      <c r="N62" s="220" t="s">
        <v>80</v>
      </c>
      <c r="O62" s="221">
        <v>42436.59757753472</v>
      </c>
    </row>
    <row r="63" spans="1:15" ht="15">
      <c r="A63" s="41"/>
      <c r="B63" s="56" t="s">
        <v>82</v>
      </c>
      <c r="C63" s="56" t="s">
        <v>83</v>
      </c>
      <c r="D63" s="56"/>
      <c r="E63" s="56"/>
      <c r="F63" s="39"/>
      <c r="H63" s="39"/>
      <c r="I63" s="39"/>
      <c r="J63" s="39"/>
      <c r="N63" s="220" t="s">
        <v>82</v>
      </c>
      <c r="O63" s="87" t="s">
        <v>83</v>
      </c>
    </row>
    <row r="64" spans="1:15" ht="15">
      <c r="A64" s="41"/>
      <c r="B64" s="56"/>
      <c r="C64" s="56"/>
      <c r="D64" s="56"/>
      <c r="E64" s="56"/>
      <c r="F64" s="39"/>
      <c r="H64" s="39"/>
      <c r="I64" s="39"/>
      <c r="J64" s="39"/>
      <c r="N64" s="220"/>
      <c r="O64" s="87"/>
    </row>
    <row r="65" spans="1:15" ht="15">
      <c r="A65" s="41"/>
      <c r="B65" s="56" t="s">
        <v>93</v>
      </c>
      <c r="C65" s="56" t="s">
        <v>94</v>
      </c>
      <c r="D65" s="56"/>
      <c r="E65" s="56"/>
      <c r="F65" s="39"/>
      <c r="H65" s="39"/>
      <c r="I65" s="39"/>
      <c r="J65" s="39"/>
      <c r="N65" s="220" t="s">
        <v>86</v>
      </c>
      <c r="O65" s="87" t="s">
        <v>87</v>
      </c>
    </row>
    <row r="66" spans="1:10" ht="15">
      <c r="A66" s="41"/>
      <c r="B66" s="56" t="s">
        <v>90</v>
      </c>
      <c r="C66" s="56" t="s">
        <v>110</v>
      </c>
      <c r="D66" s="56"/>
      <c r="E66" s="56"/>
      <c r="F66" s="39"/>
      <c r="H66" s="39"/>
      <c r="I66" s="39"/>
      <c r="J66" s="39"/>
    </row>
    <row r="67" spans="1:34" ht="15">
      <c r="A67" s="41"/>
      <c r="B67" s="56" t="s">
        <v>92</v>
      </c>
      <c r="C67" s="56" t="s">
        <v>91</v>
      </c>
      <c r="D67" s="56"/>
      <c r="E67" s="56"/>
      <c r="F67" s="39"/>
      <c r="H67" s="39"/>
      <c r="I67" s="39"/>
      <c r="J67" s="39"/>
      <c r="AH67" s="326"/>
    </row>
    <row r="68" spans="1:34" ht="15">
      <c r="A68" s="41"/>
      <c r="B68" s="56" t="s">
        <v>84</v>
      </c>
      <c r="C68" s="56" t="s">
        <v>95</v>
      </c>
      <c r="D68" s="56"/>
      <c r="E68" s="56"/>
      <c r="F68" s="39"/>
      <c r="H68" s="39"/>
      <c r="I68" s="39"/>
      <c r="J68" s="39"/>
      <c r="AC68" s="326"/>
      <c r="AH68" s="326"/>
    </row>
    <row r="69" spans="1:34" ht="15">
      <c r="A69" s="41"/>
      <c r="B69" s="56"/>
      <c r="C69" s="56"/>
      <c r="D69" s="56"/>
      <c r="E69" s="56"/>
      <c r="F69" s="39"/>
      <c r="H69" s="39"/>
      <c r="I69" s="39"/>
      <c r="J69" s="39"/>
      <c r="AC69" s="326"/>
      <c r="AH69" s="326"/>
    </row>
    <row r="70" spans="1:25" ht="15">
      <c r="A70" s="41"/>
      <c r="B70" s="152"/>
      <c r="C70" s="492">
        <v>2013</v>
      </c>
      <c r="D70" s="493"/>
      <c r="E70" s="493"/>
      <c r="F70" s="493"/>
      <c r="G70" s="490">
        <v>2014</v>
      </c>
      <c r="H70" s="491"/>
      <c r="I70" s="491"/>
      <c r="J70" s="491"/>
      <c r="T70" s="152"/>
      <c r="U70" s="490" t="s">
        <v>142</v>
      </c>
      <c r="V70" s="491"/>
      <c r="W70" s="491"/>
      <c r="X70" s="491"/>
      <c r="Y70" s="327"/>
    </row>
    <row r="71" spans="1:30" ht="48">
      <c r="A71" s="41"/>
      <c r="B71" s="153"/>
      <c r="C71" s="158" t="s">
        <v>16</v>
      </c>
      <c r="D71" s="159" t="s">
        <v>52</v>
      </c>
      <c r="E71" s="160" t="s">
        <v>18</v>
      </c>
      <c r="F71" s="160" t="s">
        <v>17</v>
      </c>
      <c r="G71" s="158" t="s">
        <v>16</v>
      </c>
      <c r="H71" s="160" t="s">
        <v>52</v>
      </c>
      <c r="I71" s="160" t="s">
        <v>18</v>
      </c>
      <c r="J71" s="160" t="s">
        <v>17</v>
      </c>
      <c r="N71" s="161"/>
      <c r="O71" s="161">
        <v>2013</v>
      </c>
      <c r="P71" s="161">
        <v>2014</v>
      </c>
      <c r="Q71" s="184" t="s">
        <v>144</v>
      </c>
      <c r="T71" s="153"/>
      <c r="U71" s="158" t="s">
        <v>16</v>
      </c>
      <c r="V71" s="160" t="s">
        <v>52</v>
      </c>
      <c r="W71" s="160" t="s">
        <v>18</v>
      </c>
      <c r="X71" s="160" t="s">
        <v>17</v>
      </c>
      <c r="Y71" s="328"/>
      <c r="Z71" s="181"/>
      <c r="AA71" s="182" t="s">
        <v>16</v>
      </c>
      <c r="AB71" s="183" t="s">
        <v>52</v>
      </c>
      <c r="AC71" s="184" t="s">
        <v>18</v>
      </c>
      <c r="AD71" s="184" t="s">
        <v>17</v>
      </c>
    </row>
    <row r="72" spans="1:30" ht="15">
      <c r="A72" s="41"/>
      <c r="B72" s="154" t="s">
        <v>23</v>
      </c>
      <c r="C72" s="166">
        <v>26430</v>
      </c>
      <c r="D72" s="167">
        <v>23313</v>
      </c>
      <c r="E72" s="168">
        <v>13200</v>
      </c>
      <c r="F72" s="168">
        <v>18075</v>
      </c>
      <c r="G72" s="166">
        <v>27232</v>
      </c>
      <c r="H72" s="168">
        <v>23240</v>
      </c>
      <c r="I72" s="168">
        <v>14030</v>
      </c>
      <c r="J72" s="168">
        <v>18350</v>
      </c>
      <c r="N72" s="162" t="s">
        <v>23</v>
      </c>
      <c r="O72" s="163">
        <v>98.9</v>
      </c>
      <c r="P72" s="163">
        <v>99.38</v>
      </c>
      <c r="Q72" s="320">
        <f>+P72/O72</f>
        <v>1.0048533872598584</v>
      </c>
      <c r="T72" s="154" t="s">
        <v>23</v>
      </c>
      <c r="U72" s="166">
        <f aca="true" t="shared" si="0" ref="U72:U101">+G72/$Q72</f>
        <v>27100.470919702155</v>
      </c>
      <c r="V72" s="168">
        <f aca="true" t="shared" si="1" ref="V72:V101">+H72/$Q72</f>
        <v>23127.752062789295</v>
      </c>
      <c r="W72" s="168">
        <f aca="true" t="shared" si="2" ref="W72:W101">+I72/$Q72</f>
        <v>13962.23586234655</v>
      </c>
      <c r="X72" s="168">
        <f aca="true" t="shared" si="3" ref="X72:X101">+J72/$Q72</f>
        <v>18261.37049708191</v>
      </c>
      <c r="Y72" s="329"/>
      <c r="Z72" s="180" t="s">
        <v>23</v>
      </c>
      <c r="AA72" s="185">
        <f aca="true" t="shared" si="4" ref="AA72:AA101">+(U72-C72)/C72*100</f>
        <v>2.536779870231384</v>
      </c>
      <c r="AB72" s="186">
        <f aca="true" t="shared" si="5" ref="AB72:AB101">+(V72-D72)/D72*100</f>
        <v>-0.7946121786587077</v>
      </c>
      <c r="AC72" s="187">
        <f aca="true" t="shared" si="6" ref="AC72:AC101">+(W72-E72)/E72*100</f>
        <v>5.774514108685983</v>
      </c>
      <c r="AD72" s="187">
        <f aca="true" t="shared" si="7" ref="AD72:AD101">+(X72-F72)/F72*100</f>
        <v>1.0310954195402986</v>
      </c>
    </row>
    <row r="73" spans="1:30" ht="15">
      <c r="A73" s="41"/>
      <c r="B73" s="155" t="s">
        <v>24</v>
      </c>
      <c r="C73" s="169">
        <v>7283</v>
      </c>
      <c r="D73" s="170">
        <v>6470</v>
      </c>
      <c r="E73" s="171">
        <v>3528</v>
      </c>
      <c r="F73" s="171">
        <v>4776</v>
      </c>
      <c r="G73" s="169">
        <v>8038</v>
      </c>
      <c r="H73" s="171">
        <v>8401</v>
      </c>
      <c r="I73" s="171">
        <v>3856</v>
      </c>
      <c r="J73" s="171">
        <v>5671</v>
      </c>
      <c r="N73" s="149" t="s">
        <v>24</v>
      </c>
      <c r="O73" s="164">
        <v>102.72</v>
      </c>
      <c r="P73" s="164">
        <v>101.08</v>
      </c>
      <c r="Q73" s="321">
        <f aca="true" t="shared" si="8" ref="Q73:Q102">+P73/O73</f>
        <v>0.9840342679127726</v>
      </c>
      <c r="T73" s="155" t="s">
        <v>24</v>
      </c>
      <c r="U73" s="169">
        <f t="shared" si="0"/>
        <v>8168.414721013059</v>
      </c>
      <c r="V73" s="171">
        <f t="shared" si="1"/>
        <v>8537.304313415116</v>
      </c>
      <c r="W73" s="171">
        <f t="shared" si="2"/>
        <v>3918.5627225959634</v>
      </c>
      <c r="X73" s="171">
        <f t="shared" si="3"/>
        <v>5763.010684606253</v>
      </c>
      <c r="Y73" s="329"/>
      <c r="Z73" s="155" t="s">
        <v>24</v>
      </c>
      <c r="AA73" s="188">
        <f t="shared" si="4"/>
        <v>12.157280255568566</v>
      </c>
      <c r="AB73" s="189">
        <f t="shared" si="5"/>
        <v>31.95215322125372</v>
      </c>
      <c r="AC73" s="190">
        <f t="shared" si="6"/>
        <v>11.070371955667897</v>
      </c>
      <c r="AD73" s="190">
        <f t="shared" si="7"/>
        <v>20.666052860264923</v>
      </c>
    </row>
    <row r="74" spans="1:30" ht="15">
      <c r="A74" s="41"/>
      <c r="B74" s="155" t="s">
        <v>25</v>
      </c>
      <c r="C74" s="169">
        <v>228070</v>
      </c>
      <c r="D74" s="170">
        <v>228917</v>
      </c>
      <c r="E74" s="171">
        <v>124215</v>
      </c>
      <c r="F74" s="171">
        <v>173012</v>
      </c>
      <c r="G74" s="169">
        <v>230543</v>
      </c>
      <c r="H74" s="171">
        <v>231569</v>
      </c>
      <c r="I74" s="171">
        <v>121618</v>
      </c>
      <c r="J74" s="171">
        <v>175112</v>
      </c>
      <c r="N74" s="149" t="s">
        <v>25</v>
      </c>
      <c r="O74" s="164">
        <v>99.3</v>
      </c>
      <c r="P74" s="164">
        <v>99.8</v>
      </c>
      <c r="Q74" s="321">
        <f t="shared" si="8"/>
        <v>1.0050352467270895</v>
      </c>
      <c r="T74" s="155" t="s">
        <v>25</v>
      </c>
      <c r="U74" s="169">
        <f t="shared" si="0"/>
        <v>229387.97494989983</v>
      </c>
      <c r="V74" s="171">
        <f t="shared" si="1"/>
        <v>230408.83466933868</v>
      </c>
      <c r="W74" s="171">
        <f t="shared" si="2"/>
        <v>121008.69138276554</v>
      </c>
      <c r="X74" s="171">
        <f t="shared" si="3"/>
        <v>174234.6853707415</v>
      </c>
      <c r="Y74" s="329"/>
      <c r="Z74" s="155" t="s">
        <v>25</v>
      </c>
      <c r="AA74" s="188">
        <f t="shared" si="4"/>
        <v>0.5778817687112852</v>
      </c>
      <c r="AB74" s="189">
        <f t="shared" si="5"/>
        <v>0.6516923904029341</v>
      </c>
      <c r="AC74" s="190">
        <f t="shared" si="6"/>
        <v>-2.5812571889340763</v>
      </c>
      <c r="AD74" s="190">
        <f t="shared" si="7"/>
        <v>0.7067055295248302</v>
      </c>
    </row>
    <row r="75" spans="1:30" ht="15">
      <c r="A75" s="41"/>
      <c r="B75" s="155" t="s">
        <v>26</v>
      </c>
      <c r="C75" s="169">
        <v>245136</v>
      </c>
      <c r="D75" s="170">
        <v>220324</v>
      </c>
      <c r="E75" s="171">
        <v>145206</v>
      </c>
      <c r="F75" s="171">
        <v>161344</v>
      </c>
      <c r="G75" s="169">
        <v>245904</v>
      </c>
      <c r="H75" s="171">
        <v>224301</v>
      </c>
      <c r="I75" s="171">
        <v>151498</v>
      </c>
      <c r="J75" s="171">
        <v>168031</v>
      </c>
      <c r="N75" s="149" t="s">
        <v>26</v>
      </c>
      <c r="O75" s="164">
        <v>99.4</v>
      </c>
      <c r="P75" s="164">
        <v>99.8</v>
      </c>
      <c r="Q75" s="321">
        <f t="shared" si="8"/>
        <v>1.004024144869215</v>
      </c>
      <c r="T75" s="155" t="s">
        <v>26</v>
      </c>
      <c r="U75" s="169">
        <f t="shared" si="0"/>
        <v>244918.41282565135</v>
      </c>
      <c r="V75" s="171">
        <f t="shared" si="1"/>
        <v>223401.99799599202</v>
      </c>
      <c r="W75" s="171">
        <f t="shared" si="2"/>
        <v>150890.79358717438</v>
      </c>
      <c r="X75" s="171">
        <f t="shared" si="3"/>
        <v>167357.52905811626</v>
      </c>
      <c r="Y75" s="329"/>
      <c r="Z75" s="155" t="s">
        <v>26</v>
      </c>
      <c r="AA75" s="188">
        <f t="shared" si="4"/>
        <v>-0.08876181970361333</v>
      </c>
      <c r="AB75" s="189">
        <f t="shared" si="5"/>
        <v>1.3970325502405623</v>
      </c>
      <c r="AC75" s="190">
        <f t="shared" si="6"/>
        <v>3.914985322351957</v>
      </c>
      <c r="AD75" s="190">
        <f t="shared" si="7"/>
        <v>3.7271476213037085</v>
      </c>
    </row>
    <row r="76" spans="1:30" ht="15">
      <c r="A76" s="41"/>
      <c r="B76" s="155" t="s">
        <v>64</v>
      </c>
      <c r="C76" s="169">
        <v>22183</v>
      </c>
      <c r="D76" s="170">
        <v>21680</v>
      </c>
      <c r="E76" s="171">
        <v>9754</v>
      </c>
      <c r="F76" s="171">
        <v>17562</v>
      </c>
      <c r="G76" s="169">
        <v>22313</v>
      </c>
      <c r="H76" s="171">
        <v>22027</v>
      </c>
      <c r="I76" s="171">
        <v>9780</v>
      </c>
      <c r="J76" s="171">
        <v>17680</v>
      </c>
      <c r="N76" s="149" t="s">
        <v>64</v>
      </c>
      <c r="O76" s="164">
        <v>99.1</v>
      </c>
      <c r="P76" s="164">
        <v>99.9</v>
      </c>
      <c r="Q76" s="321">
        <f t="shared" si="8"/>
        <v>1.0080726538849647</v>
      </c>
      <c r="T76" s="155" t="s">
        <v>64</v>
      </c>
      <c r="U76" s="169">
        <f t="shared" si="0"/>
        <v>22134.317317317316</v>
      </c>
      <c r="V76" s="171">
        <f t="shared" si="1"/>
        <v>21850.607607607606</v>
      </c>
      <c r="W76" s="171">
        <f t="shared" si="2"/>
        <v>9701.68168168168</v>
      </c>
      <c r="X76" s="171">
        <f t="shared" si="3"/>
        <v>17538.41841841842</v>
      </c>
      <c r="Y76" s="329"/>
      <c r="Z76" s="155" t="s">
        <v>64</v>
      </c>
      <c r="AA76" s="188">
        <f t="shared" si="4"/>
        <v>-0.21945941794474896</v>
      </c>
      <c r="AB76" s="189">
        <f t="shared" si="5"/>
        <v>0.7869354594446774</v>
      </c>
      <c r="AC76" s="190">
        <f t="shared" si="6"/>
        <v>-0.5363780840508422</v>
      </c>
      <c r="AD76" s="190">
        <f t="shared" si="7"/>
        <v>-0.13427617345165924</v>
      </c>
    </row>
    <row r="77" spans="1:30" ht="15">
      <c r="A77" s="41"/>
      <c r="B77" s="155" t="s">
        <v>27</v>
      </c>
      <c r="C77" s="169">
        <v>8306</v>
      </c>
      <c r="D77" s="170">
        <v>7023</v>
      </c>
      <c r="E77" s="171">
        <v>3477</v>
      </c>
      <c r="F77" s="171">
        <v>4724</v>
      </c>
      <c r="G77" s="169">
        <v>9340</v>
      </c>
      <c r="H77" s="171">
        <v>6079</v>
      </c>
      <c r="I77" s="171">
        <v>3878</v>
      </c>
      <c r="J77" s="171">
        <v>4932</v>
      </c>
      <c r="N77" s="149" t="s">
        <v>27</v>
      </c>
      <c r="O77" s="164">
        <v>99.46</v>
      </c>
      <c r="P77" s="164">
        <v>99.93</v>
      </c>
      <c r="Q77" s="321">
        <f t="shared" si="8"/>
        <v>1.004725517796099</v>
      </c>
      <c r="T77" s="155" t="s">
        <v>27</v>
      </c>
      <c r="U77" s="169">
        <f t="shared" si="0"/>
        <v>9296.071249874913</v>
      </c>
      <c r="V77" s="171">
        <f t="shared" si="1"/>
        <v>6050.408686080256</v>
      </c>
      <c r="W77" s="171">
        <f t="shared" si="2"/>
        <v>3859.7606324427097</v>
      </c>
      <c r="X77" s="171">
        <f t="shared" si="3"/>
        <v>4908.803362353648</v>
      </c>
      <c r="Y77" s="302"/>
      <c r="Z77" s="155" t="s">
        <v>27</v>
      </c>
      <c r="AA77" s="188">
        <f t="shared" si="4"/>
        <v>11.919952442510386</v>
      </c>
      <c r="AB77" s="189">
        <f t="shared" si="5"/>
        <v>-13.84865889106854</v>
      </c>
      <c r="AC77" s="190">
        <f t="shared" si="6"/>
        <v>11.00835871276128</v>
      </c>
      <c r="AD77" s="190">
        <f t="shared" si="7"/>
        <v>3.9120102107038015</v>
      </c>
    </row>
    <row r="78" spans="1:30" ht="15">
      <c r="A78" s="39"/>
      <c r="B78" s="155" t="s">
        <v>28</v>
      </c>
      <c r="C78" s="172">
        <v>25134</v>
      </c>
      <c r="D78" s="171">
        <v>21903</v>
      </c>
      <c r="E78" s="171">
        <v>13318</v>
      </c>
      <c r="F78" s="171">
        <v>18516</v>
      </c>
      <c r="G78" s="172">
        <v>25199</v>
      </c>
      <c r="H78" s="171">
        <v>22920</v>
      </c>
      <c r="I78" s="171">
        <v>14044</v>
      </c>
      <c r="J78" s="171">
        <v>18342</v>
      </c>
      <c r="N78" s="149" t="s">
        <v>28</v>
      </c>
      <c r="O78" s="164">
        <v>99.7</v>
      </c>
      <c r="P78" s="164">
        <v>100</v>
      </c>
      <c r="Q78" s="321">
        <f t="shared" si="8"/>
        <v>1.0030090270812437</v>
      </c>
      <c r="T78" s="155" t="s">
        <v>28</v>
      </c>
      <c r="U78" s="172">
        <f t="shared" si="0"/>
        <v>25123.403</v>
      </c>
      <c r="V78" s="171">
        <f t="shared" si="1"/>
        <v>22851.24</v>
      </c>
      <c r="W78" s="171">
        <f t="shared" si="2"/>
        <v>14001.868</v>
      </c>
      <c r="X78" s="171">
        <f t="shared" si="3"/>
        <v>18286.974</v>
      </c>
      <c r="Y78" s="302"/>
      <c r="Z78" s="155" t="s">
        <v>28</v>
      </c>
      <c r="AA78" s="191">
        <f t="shared" si="4"/>
        <v>-0.04216201161773522</v>
      </c>
      <c r="AB78" s="190">
        <f t="shared" si="5"/>
        <v>4.329269963018771</v>
      </c>
      <c r="AC78" s="190">
        <f t="shared" si="6"/>
        <v>5.134915152425292</v>
      </c>
      <c r="AD78" s="190">
        <f t="shared" si="7"/>
        <v>-1.236908619572271</v>
      </c>
    </row>
    <row r="79" spans="1:30" ht="15">
      <c r="A79" s="39"/>
      <c r="B79" s="150" t="s">
        <v>29</v>
      </c>
      <c r="C79" s="172">
        <v>10950</v>
      </c>
      <c r="D79" s="171">
        <v>8950</v>
      </c>
      <c r="E79" s="171">
        <v>5377</v>
      </c>
      <c r="F79" s="173">
        <v>8973</v>
      </c>
      <c r="G79" s="172">
        <v>10202</v>
      </c>
      <c r="H79" s="171">
        <v>7833</v>
      </c>
      <c r="I79" s="173">
        <v>4970</v>
      </c>
      <c r="J79" s="173">
        <v>8300</v>
      </c>
      <c r="N79" s="149" t="s">
        <v>29</v>
      </c>
      <c r="O79" s="164">
        <v>102.54</v>
      </c>
      <c r="P79" s="164">
        <v>101.11</v>
      </c>
      <c r="Q79" s="321">
        <f t="shared" si="8"/>
        <v>0.9860542227423443</v>
      </c>
      <c r="T79" s="150" t="s">
        <v>29</v>
      </c>
      <c r="U79" s="172">
        <f t="shared" si="0"/>
        <v>10346.287014143014</v>
      </c>
      <c r="V79" s="171">
        <f t="shared" si="1"/>
        <v>7943.782217387005</v>
      </c>
      <c r="W79" s="173">
        <f t="shared" si="2"/>
        <v>5040.290772426071</v>
      </c>
      <c r="X79" s="173">
        <f t="shared" si="3"/>
        <v>8417.387004252794</v>
      </c>
      <c r="Y79" s="303"/>
      <c r="Z79" s="150" t="s">
        <v>29</v>
      </c>
      <c r="AA79" s="191">
        <f t="shared" si="4"/>
        <v>-5.5133606014336625</v>
      </c>
      <c r="AB79" s="190">
        <f t="shared" si="5"/>
        <v>-11.242656788972006</v>
      </c>
      <c r="AC79" s="190">
        <f t="shared" si="6"/>
        <v>-6.262027665499883</v>
      </c>
      <c r="AD79" s="192">
        <f t="shared" si="7"/>
        <v>-6.192053892201112</v>
      </c>
    </row>
    <row r="80" spans="2:30" ht="15">
      <c r="B80" s="150" t="s">
        <v>63</v>
      </c>
      <c r="C80" s="172">
        <v>17374</v>
      </c>
      <c r="D80" s="171">
        <v>13408</v>
      </c>
      <c r="E80" s="171">
        <v>8754</v>
      </c>
      <c r="F80" s="173">
        <v>14757</v>
      </c>
      <c r="G80" s="172">
        <v>17250</v>
      </c>
      <c r="H80" s="173">
        <v>12647</v>
      </c>
      <c r="I80" s="173">
        <v>8270</v>
      </c>
      <c r="J80" s="173">
        <v>14828</v>
      </c>
      <c r="N80" s="149" t="s">
        <v>63</v>
      </c>
      <c r="O80" s="164">
        <v>100.83</v>
      </c>
      <c r="P80" s="164">
        <v>100.63</v>
      </c>
      <c r="Q80" s="321">
        <f t="shared" si="8"/>
        <v>0.9980164633541604</v>
      </c>
      <c r="T80" s="150" t="s">
        <v>63</v>
      </c>
      <c r="U80" s="172">
        <f t="shared" si="0"/>
        <v>17284.284010732386</v>
      </c>
      <c r="V80" s="173">
        <f t="shared" si="1"/>
        <v>12672.135645433767</v>
      </c>
      <c r="W80" s="173">
        <f t="shared" si="2"/>
        <v>8286.436450362715</v>
      </c>
      <c r="X80" s="173">
        <f t="shared" si="3"/>
        <v>14857.470336877672</v>
      </c>
      <c r="Y80" s="303"/>
      <c r="Z80" s="150" t="s">
        <v>63</v>
      </c>
      <c r="AA80" s="191">
        <f t="shared" si="4"/>
        <v>-0.516380737122215</v>
      </c>
      <c r="AB80" s="190">
        <f t="shared" si="5"/>
        <v>-5.488248467826914</v>
      </c>
      <c r="AC80" s="190">
        <f t="shared" si="6"/>
        <v>-5.341141759621718</v>
      </c>
      <c r="AD80" s="192">
        <f t="shared" si="7"/>
        <v>0.6808317197104546</v>
      </c>
    </row>
    <row r="81" spans="2:30" ht="15">
      <c r="B81" s="150" t="s">
        <v>30</v>
      </c>
      <c r="C81" s="172">
        <v>22849</v>
      </c>
      <c r="D81" s="171">
        <v>23493</v>
      </c>
      <c r="E81" s="171">
        <v>14836</v>
      </c>
      <c r="F81" s="173">
        <v>22049</v>
      </c>
      <c r="G81" s="172">
        <v>23020</v>
      </c>
      <c r="H81" s="173">
        <v>22407</v>
      </c>
      <c r="I81" s="173">
        <v>16119</v>
      </c>
      <c r="J81" s="173">
        <v>22085</v>
      </c>
      <c r="N81" s="149" t="s">
        <v>30</v>
      </c>
      <c r="O81" s="164">
        <v>99.31</v>
      </c>
      <c r="P81" s="164">
        <v>99.91</v>
      </c>
      <c r="Q81" s="321">
        <f t="shared" si="8"/>
        <v>1.0060416876447487</v>
      </c>
      <c r="T81" s="150" t="s">
        <v>30</v>
      </c>
      <c r="U81" s="172">
        <f t="shared" si="0"/>
        <v>22881.75558002202</v>
      </c>
      <c r="V81" s="173">
        <f t="shared" si="1"/>
        <v>22272.436893203885</v>
      </c>
      <c r="W81" s="173">
        <f t="shared" si="2"/>
        <v>16022.198878991094</v>
      </c>
      <c r="X81" s="173">
        <f t="shared" si="3"/>
        <v>21952.370633570215</v>
      </c>
      <c r="Y81" s="303"/>
      <c r="Z81" s="150" t="s">
        <v>30</v>
      </c>
      <c r="AA81" s="191">
        <f t="shared" si="4"/>
        <v>0.1433567334326299</v>
      </c>
      <c r="AB81" s="190">
        <f t="shared" si="5"/>
        <v>-5.195433136662474</v>
      </c>
      <c r="AC81" s="190">
        <f t="shared" si="6"/>
        <v>7.995408998322283</v>
      </c>
      <c r="AD81" s="192">
        <f t="shared" si="7"/>
        <v>-0.43824829438879115</v>
      </c>
    </row>
    <row r="82" spans="2:30" ht="15">
      <c r="B82" s="150" t="s">
        <v>31</v>
      </c>
      <c r="C82" s="172">
        <v>50857</v>
      </c>
      <c r="D82" s="171">
        <v>45321</v>
      </c>
      <c r="E82" s="171">
        <v>25653</v>
      </c>
      <c r="F82" s="173">
        <v>37200</v>
      </c>
      <c r="G82" s="172">
        <v>52166</v>
      </c>
      <c r="H82" s="173">
        <v>41649</v>
      </c>
      <c r="I82" s="173">
        <v>26518</v>
      </c>
      <c r="J82" s="173">
        <v>37869</v>
      </c>
      <c r="N82" s="149" t="s">
        <v>31</v>
      </c>
      <c r="O82" s="164">
        <v>100.04</v>
      </c>
      <c r="P82" s="164">
        <v>100.26</v>
      </c>
      <c r="Q82" s="321">
        <f t="shared" si="8"/>
        <v>1.0021991203518592</v>
      </c>
      <c r="T82" s="150" t="s">
        <v>31</v>
      </c>
      <c r="U82" s="172">
        <f t="shared" si="0"/>
        <v>52051.532415719135</v>
      </c>
      <c r="V82" s="173">
        <f t="shared" si="1"/>
        <v>41557.60981448235</v>
      </c>
      <c r="W82" s="173">
        <f t="shared" si="2"/>
        <v>26459.811689607024</v>
      </c>
      <c r="X82" s="173">
        <f t="shared" si="3"/>
        <v>37785.90424895273</v>
      </c>
      <c r="Y82" s="303"/>
      <c r="Z82" s="150" t="s">
        <v>31</v>
      </c>
      <c r="AA82" s="191">
        <f t="shared" si="4"/>
        <v>2.3488062916002423</v>
      </c>
      <c r="AB82" s="190">
        <f t="shared" si="5"/>
        <v>-8.303855134524065</v>
      </c>
      <c r="AC82" s="190">
        <f t="shared" si="6"/>
        <v>3.1450968292481356</v>
      </c>
      <c r="AD82" s="192">
        <f t="shared" si="7"/>
        <v>1.575011421915934</v>
      </c>
    </row>
    <row r="83" spans="2:30" ht="15">
      <c r="B83" s="150" t="s">
        <v>32</v>
      </c>
      <c r="C83" s="172">
        <v>19103</v>
      </c>
      <c r="D83" s="171">
        <v>17359</v>
      </c>
      <c r="E83" s="171">
        <v>9827</v>
      </c>
      <c r="F83" s="173">
        <v>16817</v>
      </c>
      <c r="G83" s="172">
        <v>19270</v>
      </c>
      <c r="H83" s="173">
        <v>17376</v>
      </c>
      <c r="I83" s="173">
        <v>9681</v>
      </c>
      <c r="J83" s="173">
        <v>16924</v>
      </c>
      <c r="N83" s="149" t="s">
        <v>32</v>
      </c>
      <c r="O83" s="164">
        <v>99.7</v>
      </c>
      <c r="P83" s="164">
        <v>99.9</v>
      </c>
      <c r="Q83" s="321">
        <f t="shared" si="8"/>
        <v>1.0020060180541626</v>
      </c>
      <c r="T83" s="150" t="s">
        <v>32</v>
      </c>
      <c r="U83" s="172">
        <f t="shared" si="0"/>
        <v>19231.42142142142</v>
      </c>
      <c r="V83" s="173">
        <f t="shared" si="1"/>
        <v>17341.21321321321</v>
      </c>
      <c r="W83" s="173">
        <f t="shared" si="2"/>
        <v>9661.618618618619</v>
      </c>
      <c r="X83" s="173">
        <f t="shared" si="3"/>
        <v>16890.118118118116</v>
      </c>
      <c r="Y83" s="303"/>
      <c r="Z83" s="150" t="s">
        <v>32</v>
      </c>
      <c r="AA83" s="191">
        <f t="shared" si="4"/>
        <v>0.6722578726975812</v>
      </c>
      <c r="AB83" s="190">
        <f t="shared" si="5"/>
        <v>-0.1024643515570591</v>
      </c>
      <c r="AC83" s="190">
        <f t="shared" si="6"/>
        <v>-1.6829284764565107</v>
      </c>
      <c r="AD83" s="192">
        <f t="shared" si="7"/>
        <v>0.43478693059473394</v>
      </c>
    </row>
    <row r="84" spans="2:30" ht="15">
      <c r="B84" s="150" t="s">
        <v>33</v>
      </c>
      <c r="C84" s="172">
        <v>19049</v>
      </c>
      <c r="D84" s="171">
        <v>16158</v>
      </c>
      <c r="E84" s="171">
        <v>11694</v>
      </c>
      <c r="F84" s="173">
        <v>12686</v>
      </c>
      <c r="G84" s="172">
        <v>17421</v>
      </c>
      <c r="H84" s="173">
        <v>15314</v>
      </c>
      <c r="I84" s="173">
        <v>10726</v>
      </c>
      <c r="J84" s="173">
        <v>11303</v>
      </c>
      <c r="N84" s="149" t="s">
        <v>33</v>
      </c>
      <c r="O84" s="164">
        <v>101.84</v>
      </c>
      <c r="P84" s="164">
        <v>101.57</v>
      </c>
      <c r="Q84" s="321">
        <f t="shared" si="8"/>
        <v>0.9973487824037706</v>
      </c>
      <c r="T84" s="150" t="s">
        <v>33</v>
      </c>
      <c r="U84" s="172">
        <f t="shared" si="0"/>
        <v>17467.309638672836</v>
      </c>
      <c r="V84" s="173">
        <f t="shared" si="1"/>
        <v>15354.708673821011</v>
      </c>
      <c r="W84" s="173">
        <f t="shared" si="2"/>
        <v>10754.51255291917</v>
      </c>
      <c r="X84" s="173">
        <f t="shared" si="3"/>
        <v>11333.046371960225</v>
      </c>
      <c r="Y84" s="303"/>
      <c r="Z84" s="150" t="s">
        <v>33</v>
      </c>
      <c r="AA84" s="191">
        <f t="shared" si="4"/>
        <v>-8.303272409717907</v>
      </c>
      <c r="AB84" s="190">
        <f t="shared" si="5"/>
        <v>-4.971477448811666</v>
      </c>
      <c r="AC84" s="190">
        <f t="shared" si="6"/>
        <v>-8.033927202675132</v>
      </c>
      <c r="AD84" s="192">
        <f t="shared" si="7"/>
        <v>-10.664934794574926</v>
      </c>
    </row>
    <row r="85" spans="2:30" ht="15">
      <c r="B85" s="150" t="s">
        <v>34</v>
      </c>
      <c r="C85" s="172">
        <v>6229</v>
      </c>
      <c r="D85" s="171">
        <v>5364</v>
      </c>
      <c r="E85" s="171">
        <v>2523</v>
      </c>
      <c r="F85" s="173">
        <v>3750</v>
      </c>
      <c r="G85" s="172">
        <v>6790</v>
      </c>
      <c r="H85" s="173">
        <v>5730</v>
      </c>
      <c r="I85" s="173">
        <v>2904</v>
      </c>
      <c r="J85" s="173">
        <v>3863</v>
      </c>
      <c r="N85" s="149" t="s">
        <v>34</v>
      </c>
      <c r="O85" s="164">
        <v>99.11</v>
      </c>
      <c r="P85" s="164">
        <v>99.79</v>
      </c>
      <c r="Q85" s="321">
        <f t="shared" si="8"/>
        <v>1.0068610634648372</v>
      </c>
      <c r="T85" s="150" t="s">
        <v>34</v>
      </c>
      <c r="U85" s="172">
        <f t="shared" si="0"/>
        <v>6743.730834752981</v>
      </c>
      <c r="V85" s="173">
        <f t="shared" si="1"/>
        <v>5690.954003407154</v>
      </c>
      <c r="W85" s="173">
        <f t="shared" si="2"/>
        <v>2884.211243611584</v>
      </c>
      <c r="X85" s="173">
        <f t="shared" si="3"/>
        <v>3836.676320272572</v>
      </c>
      <c r="Y85" s="303"/>
      <c r="Z85" s="150" t="s">
        <v>34</v>
      </c>
      <c r="AA85" s="191">
        <f t="shared" si="4"/>
        <v>8.26345857686596</v>
      </c>
      <c r="AB85" s="190">
        <f t="shared" si="5"/>
        <v>6.095339362549482</v>
      </c>
      <c r="AC85" s="190">
        <f t="shared" si="6"/>
        <v>14.316735775330322</v>
      </c>
      <c r="AD85" s="192">
        <f t="shared" si="7"/>
        <v>2.311368540601919</v>
      </c>
    </row>
    <row r="86" spans="2:30" ht="15">
      <c r="B86" s="150" t="s">
        <v>35</v>
      </c>
      <c r="C86" s="172">
        <v>21406</v>
      </c>
      <c r="D86" s="171">
        <v>20170</v>
      </c>
      <c r="E86" s="171">
        <v>8227</v>
      </c>
      <c r="F86" s="173">
        <v>13231</v>
      </c>
      <c r="G86" s="172">
        <v>22244</v>
      </c>
      <c r="H86" s="173">
        <v>20040</v>
      </c>
      <c r="I86" s="173">
        <v>8252</v>
      </c>
      <c r="J86" s="173">
        <v>13394</v>
      </c>
      <c r="N86" s="149" t="s">
        <v>35</v>
      </c>
      <c r="O86" s="164">
        <v>100.44</v>
      </c>
      <c r="P86" s="164">
        <v>100.68</v>
      </c>
      <c r="Q86" s="321">
        <f t="shared" si="8"/>
        <v>1.002389486260454</v>
      </c>
      <c r="T86" s="150" t="s">
        <v>35</v>
      </c>
      <c r="U86" s="172">
        <f t="shared" si="0"/>
        <v>22190.97497020262</v>
      </c>
      <c r="V86" s="173">
        <f t="shared" si="1"/>
        <v>19992.22884386174</v>
      </c>
      <c r="W86" s="173">
        <f t="shared" si="2"/>
        <v>8232.32896305125</v>
      </c>
      <c r="X86" s="173">
        <f t="shared" si="3"/>
        <v>13362.071513706793</v>
      </c>
      <c r="Y86" s="303"/>
      <c r="Z86" s="150" t="s">
        <v>35</v>
      </c>
      <c r="AA86" s="191">
        <f t="shared" si="4"/>
        <v>3.6670791843530797</v>
      </c>
      <c r="AB86" s="190">
        <f t="shared" si="5"/>
        <v>-0.8813641851178</v>
      </c>
      <c r="AC86" s="190">
        <f t="shared" si="6"/>
        <v>0.06477407379664467</v>
      </c>
      <c r="AD86" s="192">
        <f t="shared" si="7"/>
        <v>0.990639511048241</v>
      </c>
    </row>
    <row r="87" spans="2:30" ht="15">
      <c r="B87" s="150" t="s">
        <v>36</v>
      </c>
      <c r="C87" s="172">
        <v>36903</v>
      </c>
      <c r="D87" s="171">
        <v>36343</v>
      </c>
      <c r="E87" s="171">
        <v>18600</v>
      </c>
      <c r="F87" s="173">
        <v>38951</v>
      </c>
      <c r="G87" s="172">
        <v>37566</v>
      </c>
      <c r="H87" s="173">
        <v>39357</v>
      </c>
      <c r="I87" s="173">
        <v>20487</v>
      </c>
      <c r="J87" s="173">
        <v>40365</v>
      </c>
      <c r="N87" s="149" t="s">
        <v>36</v>
      </c>
      <c r="O87" s="164">
        <v>99.25</v>
      </c>
      <c r="P87" s="164">
        <v>99.94</v>
      </c>
      <c r="Q87" s="321">
        <f t="shared" si="8"/>
        <v>1.0069521410579345</v>
      </c>
      <c r="T87" s="150" t="s">
        <v>36</v>
      </c>
      <c r="U87" s="172">
        <f t="shared" si="0"/>
        <v>37306.63898339003</v>
      </c>
      <c r="V87" s="173">
        <f t="shared" si="1"/>
        <v>39085.27366419852</v>
      </c>
      <c r="W87" s="173">
        <f t="shared" si="2"/>
        <v>20345.55483289974</v>
      </c>
      <c r="X87" s="173">
        <f t="shared" si="3"/>
        <v>40086.31428857314</v>
      </c>
      <c r="Y87" s="303"/>
      <c r="Z87" s="150" t="s">
        <v>36</v>
      </c>
      <c r="AA87" s="191">
        <f t="shared" si="4"/>
        <v>1.0937836582121563</v>
      </c>
      <c r="AB87" s="190">
        <f t="shared" si="5"/>
        <v>7.545534667469712</v>
      </c>
      <c r="AC87" s="190">
        <f t="shared" si="6"/>
        <v>9.38470340268677</v>
      </c>
      <c r="AD87" s="192">
        <f t="shared" si="7"/>
        <v>2.9147243679832178</v>
      </c>
    </row>
    <row r="88" spans="2:30" ht="15">
      <c r="B88" s="150" t="s">
        <v>37</v>
      </c>
      <c r="C88" s="172">
        <v>1436100</v>
      </c>
      <c r="D88" s="171">
        <v>1922880</v>
      </c>
      <c r="E88" s="171">
        <v>738410</v>
      </c>
      <c r="F88" s="173">
        <v>1330100</v>
      </c>
      <c r="G88" s="172">
        <v>1533750</v>
      </c>
      <c r="H88" s="173">
        <v>1740000</v>
      </c>
      <c r="I88" s="173">
        <v>783600</v>
      </c>
      <c r="J88" s="173">
        <v>1448000</v>
      </c>
      <c r="N88" s="149" t="s">
        <v>37</v>
      </c>
      <c r="O88" s="164">
        <v>99.92</v>
      </c>
      <c r="P88" s="164">
        <v>99.94</v>
      </c>
      <c r="Q88" s="321">
        <f t="shared" si="8"/>
        <v>1.0002001601281025</v>
      </c>
      <c r="T88" s="150" t="s">
        <v>37</v>
      </c>
      <c r="U88" s="172">
        <f t="shared" si="0"/>
        <v>1533443.0658395037</v>
      </c>
      <c r="V88" s="173">
        <f t="shared" si="1"/>
        <v>1739651.7910746448</v>
      </c>
      <c r="W88" s="173">
        <f t="shared" si="2"/>
        <v>783443.1859115469</v>
      </c>
      <c r="X88" s="173">
        <f t="shared" si="3"/>
        <v>1447710.2261356814</v>
      </c>
      <c r="Y88" s="303"/>
      <c r="Z88" s="150" t="s">
        <v>37</v>
      </c>
      <c r="AA88" s="191">
        <f t="shared" si="4"/>
        <v>6.778293004630852</v>
      </c>
      <c r="AB88" s="190">
        <f t="shared" si="5"/>
        <v>-9.528842617602514</v>
      </c>
      <c r="AC88" s="190">
        <f t="shared" si="6"/>
        <v>6.098669561835149</v>
      </c>
      <c r="AD88" s="192">
        <f t="shared" si="7"/>
        <v>8.842209317771701</v>
      </c>
    </row>
    <row r="89" spans="2:30" ht="15">
      <c r="B89" s="150" t="s">
        <v>38</v>
      </c>
      <c r="C89" s="172">
        <v>14991</v>
      </c>
      <c r="D89" s="171">
        <v>12668</v>
      </c>
      <c r="E89" s="171">
        <v>7286</v>
      </c>
      <c r="F89" s="173">
        <v>10805</v>
      </c>
      <c r="G89" s="172">
        <v>15735</v>
      </c>
      <c r="H89" s="173">
        <v>13451</v>
      </c>
      <c r="I89" s="173">
        <v>7854</v>
      </c>
      <c r="J89" s="173">
        <v>11187</v>
      </c>
      <c r="N89" s="149" t="s">
        <v>38</v>
      </c>
      <c r="O89" s="164">
        <v>98.08</v>
      </c>
      <c r="P89" s="164">
        <v>98.84</v>
      </c>
      <c r="Q89" s="321">
        <f t="shared" si="8"/>
        <v>1.0077487765089723</v>
      </c>
      <c r="T89" s="150" t="s">
        <v>38</v>
      </c>
      <c r="U89" s="172">
        <f t="shared" si="0"/>
        <v>15614.010522055847</v>
      </c>
      <c r="V89" s="173">
        <f t="shared" si="1"/>
        <v>13347.572642654795</v>
      </c>
      <c r="W89" s="173">
        <f t="shared" si="2"/>
        <v>7793.609065155807</v>
      </c>
      <c r="X89" s="173">
        <f t="shared" si="3"/>
        <v>11100.980979360582</v>
      </c>
      <c r="Y89" s="303"/>
      <c r="Z89" s="150" t="s">
        <v>38</v>
      </c>
      <c r="AA89" s="191">
        <f t="shared" si="4"/>
        <v>4.155897018583464</v>
      </c>
      <c r="AB89" s="190">
        <f t="shared" si="5"/>
        <v>5.364482496485596</v>
      </c>
      <c r="AC89" s="190">
        <f t="shared" si="6"/>
        <v>6.966910035078329</v>
      </c>
      <c r="AD89" s="192">
        <f t="shared" si="7"/>
        <v>2.7392964309170003</v>
      </c>
    </row>
    <row r="90" spans="2:30" ht="15">
      <c r="B90" s="150" t="s">
        <v>39</v>
      </c>
      <c r="C90" s="172">
        <v>23601</v>
      </c>
      <c r="D90" s="171">
        <v>24057</v>
      </c>
      <c r="E90" s="171">
        <v>13900</v>
      </c>
      <c r="F90" s="173">
        <v>19247</v>
      </c>
      <c r="G90" s="172">
        <v>23962</v>
      </c>
      <c r="H90" s="173">
        <v>24769</v>
      </c>
      <c r="I90" s="173">
        <v>13812</v>
      </c>
      <c r="J90" s="173">
        <v>19022</v>
      </c>
      <c r="N90" s="149" t="s">
        <v>39</v>
      </c>
      <c r="O90" s="164">
        <v>99.47</v>
      </c>
      <c r="P90" s="164">
        <v>99.79</v>
      </c>
      <c r="Q90" s="321">
        <f t="shared" si="8"/>
        <v>1.0032170503669449</v>
      </c>
      <c r="T90" s="150" t="s">
        <v>39</v>
      </c>
      <c r="U90" s="172">
        <f t="shared" si="0"/>
        <v>23885.160236496642</v>
      </c>
      <c r="V90" s="173">
        <f t="shared" si="1"/>
        <v>24689.57240204429</v>
      </c>
      <c r="W90" s="173">
        <f t="shared" si="2"/>
        <v>13767.708588034873</v>
      </c>
      <c r="X90" s="173">
        <f t="shared" si="3"/>
        <v>18961.00150315663</v>
      </c>
      <c r="Y90" s="303"/>
      <c r="Z90" s="150" t="s">
        <v>39</v>
      </c>
      <c r="AA90" s="191">
        <f t="shared" si="4"/>
        <v>1.2040177810119996</v>
      </c>
      <c r="AB90" s="190">
        <f t="shared" si="5"/>
        <v>2.6294733426623864</v>
      </c>
      <c r="AC90" s="190">
        <f t="shared" si="6"/>
        <v>-0.9517367767275311</v>
      </c>
      <c r="AD90" s="192">
        <f t="shared" si="7"/>
        <v>-1.485938051869751</v>
      </c>
    </row>
    <row r="91" spans="2:30" ht="15">
      <c r="B91" s="150" t="s">
        <v>40</v>
      </c>
      <c r="C91" s="172">
        <v>25312</v>
      </c>
      <c r="D91" s="171">
        <v>24001</v>
      </c>
      <c r="E91" s="171">
        <v>14059</v>
      </c>
      <c r="F91" s="173">
        <v>21626</v>
      </c>
      <c r="G91" s="172">
        <v>26834</v>
      </c>
      <c r="H91" s="173">
        <v>23818</v>
      </c>
      <c r="I91" s="173">
        <v>14868</v>
      </c>
      <c r="J91" s="173">
        <v>22814</v>
      </c>
      <c r="N91" s="149" t="s">
        <v>40</v>
      </c>
      <c r="O91" s="164">
        <v>97.77</v>
      </c>
      <c r="P91" s="164">
        <v>99.2</v>
      </c>
      <c r="Q91" s="321">
        <f t="shared" si="8"/>
        <v>1.0146261634448195</v>
      </c>
      <c r="T91" s="150" t="s">
        <v>40</v>
      </c>
      <c r="U91" s="172">
        <f t="shared" si="0"/>
        <v>26447.179233870967</v>
      </c>
      <c r="V91" s="173">
        <f t="shared" si="1"/>
        <v>23474.655846774192</v>
      </c>
      <c r="W91" s="173">
        <f t="shared" si="2"/>
        <v>14653.672983870967</v>
      </c>
      <c r="X91" s="173">
        <f t="shared" si="3"/>
        <v>22485.12883064516</v>
      </c>
      <c r="Y91" s="303"/>
      <c r="Z91" s="150" t="s">
        <v>40</v>
      </c>
      <c r="AA91" s="191">
        <f t="shared" si="4"/>
        <v>4.4847472893132405</v>
      </c>
      <c r="AB91" s="190">
        <f t="shared" si="5"/>
        <v>-2.193009263054904</v>
      </c>
      <c r="AC91" s="190">
        <f t="shared" si="6"/>
        <v>4.2298384228676795</v>
      </c>
      <c r="AD91" s="192">
        <f t="shared" si="7"/>
        <v>3.9726663767925676</v>
      </c>
    </row>
    <row r="92" spans="2:30" ht="15">
      <c r="B92" s="150" t="s">
        <v>41</v>
      </c>
      <c r="C92" s="172">
        <v>26183</v>
      </c>
      <c r="D92" s="171">
        <v>20399</v>
      </c>
      <c r="E92" s="171">
        <v>14059</v>
      </c>
      <c r="F92" s="173">
        <v>21870</v>
      </c>
      <c r="G92" s="172">
        <v>27378</v>
      </c>
      <c r="H92" s="173">
        <v>19713</v>
      </c>
      <c r="I92" s="173">
        <v>14941</v>
      </c>
      <c r="J92" s="173">
        <v>22643</v>
      </c>
      <c r="N92" s="149" t="s">
        <v>41</v>
      </c>
      <c r="O92" s="164">
        <v>100.6</v>
      </c>
      <c r="P92" s="164">
        <v>100.7</v>
      </c>
      <c r="Q92" s="321">
        <f t="shared" si="8"/>
        <v>1.0009940357852884</v>
      </c>
      <c r="T92" s="150" t="s">
        <v>41</v>
      </c>
      <c r="U92" s="172">
        <f t="shared" si="0"/>
        <v>27350.81231380337</v>
      </c>
      <c r="V92" s="173">
        <f t="shared" si="1"/>
        <v>19693.424031777555</v>
      </c>
      <c r="W92" s="173">
        <f t="shared" si="2"/>
        <v>14926.162859980137</v>
      </c>
      <c r="X92" s="173">
        <f t="shared" si="3"/>
        <v>22620.514399205556</v>
      </c>
      <c r="Y92" s="303"/>
      <c r="Z92" s="150" t="s">
        <v>41</v>
      </c>
      <c r="AA92" s="191">
        <f t="shared" si="4"/>
        <v>4.460192925957185</v>
      </c>
      <c r="AB92" s="190">
        <f t="shared" si="5"/>
        <v>-3.458875279290383</v>
      </c>
      <c r="AC92" s="190">
        <f t="shared" si="6"/>
        <v>6.168026602035258</v>
      </c>
      <c r="AD92" s="192">
        <f t="shared" si="7"/>
        <v>3.431707358050098</v>
      </c>
    </row>
    <row r="93" spans="2:30" ht="15">
      <c r="B93" s="150" t="s">
        <v>42</v>
      </c>
      <c r="C93" s="172">
        <v>9950</v>
      </c>
      <c r="D93" s="171">
        <v>6979</v>
      </c>
      <c r="E93" s="171">
        <v>5760</v>
      </c>
      <c r="F93" s="173">
        <v>8149</v>
      </c>
      <c r="G93" s="172">
        <v>9912</v>
      </c>
      <c r="H93" s="173">
        <v>7229</v>
      </c>
      <c r="I93" s="173">
        <v>5692</v>
      </c>
      <c r="J93" s="173">
        <v>8208</v>
      </c>
      <c r="N93" s="149" t="s">
        <v>42</v>
      </c>
      <c r="O93" s="164">
        <v>99.65</v>
      </c>
      <c r="P93" s="164">
        <v>99.5</v>
      </c>
      <c r="Q93" s="321">
        <f t="shared" si="8"/>
        <v>0.9984947315604615</v>
      </c>
      <c r="T93" s="150" t="s">
        <v>42</v>
      </c>
      <c r="U93" s="172">
        <f t="shared" si="0"/>
        <v>9926.94271356784</v>
      </c>
      <c r="V93" s="173">
        <f t="shared" si="1"/>
        <v>7239.897989949749</v>
      </c>
      <c r="W93" s="173">
        <f t="shared" si="2"/>
        <v>5700.580904522613</v>
      </c>
      <c r="X93" s="173">
        <f t="shared" si="3"/>
        <v>8220.373869346735</v>
      </c>
      <c r="Y93" s="303"/>
      <c r="Z93" s="150" t="s">
        <v>42</v>
      </c>
      <c r="AA93" s="191">
        <f t="shared" si="4"/>
        <v>-0.23173152193125884</v>
      </c>
      <c r="AB93" s="190">
        <f t="shared" si="5"/>
        <v>3.738329129527855</v>
      </c>
      <c r="AC93" s="190">
        <f t="shared" si="6"/>
        <v>-1.03158151870463</v>
      </c>
      <c r="AD93" s="192">
        <f t="shared" si="7"/>
        <v>0.8758604656612452</v>
      </c>
    </row>
    <row r="94" spans="2:30" ht="15">
      <c r="B94" s="150" t="s">
        <v>43</v>
      </c>
      <c r="C94" s="172">
        <v>12293</v>
      </c>
      <c r="D94" s="171">
        <v>5100</v>
      </c>
      <c r="E94" s="171">
        <v>5353</v>
      </c>
      <c r="F94" s="173">
        <v>10270</v>
      </c>
      <c r="G94" s="172">
        <v>12927</v>
      </c>
      <c r="H94" s="173">
        <v>4960</v>
      </c>
      <c r="I94" s="173">
        <v>5642</v>
      </c>
      <c r="J94" s="173">
        <v>10750</v>
      </c>
      <c r="N94" s="149" t="s">
        <v>43</v>
      </c>
      <c r="O94" s="164">
        <v>99.04</v>
      </c>
      <c r="P94" s="164">
        <v>100.41</v>
      </c>
      <c r="Q94" s="321">
        <f t="shared" si="8"/>
        <v>1.0138327948303714</v>
      </c>
      <c r="T94" s="150" t="s">
        <v>43</v>
      </c>
      <c r="U94" s="172">
        <f t="shared" si="0"/>
        <v>12750.623244696746</v>
      </c>
      <c r="V94" s="173">
        <f t="shared" si="1"/>
        <v>4892.325465591078</v>
      </c>
      <c r="W94" s="173">
        <f t="shared" si="2"/>
        <v>5565.020217109851</v>
      </c>
      <c r="X94" s="173">
        <f t="shared" si="3"/>
        <v>10603.326361916146</v>
      </c>
      <c r="Y94" s="303"/>
      <c r="Z94" s="150" t="s">
        <v>43</v>
      </c>
      <c r="AA94" s="191">
        <f t="shared" si="4"/>
        <v>3.7226327560135526</v>
      </c>
      <c r="AB94" s="190">
        <f t="shared" si="5"/>
        <v>-4.072049694292593</v>
      </c>
      <c r="AC94" s="190">
        <f t="shared" si="6"/>
        <v>3.9607737177255893</v>
      </c>
      <c r="AD94" s="192">
        <f t="shared" si="7"/>
        <v>3.2456315668563405</v>
      </c>
    </row>
    <row r="95" spans="2:30" ht="15">
      <c r="B95" s="150" t="s">
        <v>44</v>
      </c>
      <c r="C95" s="172">
        <v>13484</v>
      </c>
      <c r="D95" s="171">
        <v>10013</v>
      </c>
      <c r="E95" s="171">
        <v>7532</v>
      </c>
      <c r="F95" s="173">
        <v>10767</v>
      </c>
      <c r="G95" s="172">
        <v>13691</v>
      </c>
      <c r="H95" s="173">
        <v>10116</v>
      </c>
      <c r="I95" s="173">
        <v>7638</v>
      </c>
      <c r="J95" s="173">
        <v>11045</v>
      </c>
      <c r="N95" s="149" t="s">
        <v>44</v>
      </c>
      <c r="O95" s="164">
        <v>100.39</v>
      </c>
      <c r="P95" s="164">
        <v>100.76</v>
      </c>
      <c r="Q95" s="321">
        <f t="shared" si="8"/>
        <v>1.0036856260583724</v>
      </c>
      <c r="T95" s="150" t="s">
        <v>44</v>
      </c>
      <c r="U95" s="172">
        <f t="shared" si="0"/>
        <v>13640.725387058355</v>
      </c>
      <c r="V95" s="173">
        <f t="shared" si="1"/>
        <v>10078.853116315997</v>
      </c>
      <c r="W95" s="173">
        <f t="shared" si="2"/>
        <v>7609.952560539897</v>
      </c>
      <c r="X95" s="173">
        <f t="shared" si="3"/>
        <v>11004.441742755062</v>
      </c>
      <c r="Y95" s="303"/>
      <c r="Z95" s="150" t="s">
        <v>44</v>
      </c>
      <c r="AA95" s="191">
        <f t="shared" si="4"/>
        <v>1.162306341281188</v>
      </c>
      <c r="AB95" s="190">
        <f t="shared" si="5"/>
        <v>0.6576761841206121</v>
      </c>
      <c r="AC95" s="190">
        <f t="shared" si="6"/>
        <v>1.0349516800304925</v>
      </c>
      <c r="AD95" s="192">
        <f t="shared" si="7"/>
        <v>2.20527298927335</v>
      </c>
    </row>
    <row r="96" spans="2:30" ht="15">
      <c r="B96" s="150" t="s">
        <v>45</v>
      </c>
      <c r="C96" s="172">
        <v>8258</v>
      </c>
      <c r="D96" s="171">
        <v>6506</v>
      </c>
      <c r="E96" s="171">
        <v>4447</v>
      </c>
      <c r="F96" s="173">
        <v>6234</v>
      </c>
      <c r="G96" s="172">
        <v>8160</v>
      </c>
      <c r="H96" s="173">
        <v>7012</v>
      </c>
      <c r="I96" s="173">
        <v>4215</v>
      </c>
      <c r="J96" s="173">
        <v>6385</v>
      </c>
      <c r="N96" s="149" t="s">
        <v>45</v>
      </c>
      <c r="O96" s="164">
        <v>100.45</v>
      </c>
      <c r="P96" s="164">
        <v>100.35</v>
      </c>
      <c r="Q96" s="321">
        <f t="shared" si="8"/>
        <v>0.9990044798407167</v>
      </c>
      <c r="T96" s="150" t="s">
        <v>45</v>
      </c>
      <c r="U96" s="172">
        <f t="shared" si="0"/>
        <v>8168.1315396113605</v>
      </c>
      <c r="V96" s="173">
        <f t="shared" si="1"/>
        <v>7018.987543597409</v>
      </c>
      <c r="W96" s="173">
        <f t="shared" si="2"/>
        <v>4219.200298953662</v>
      </c>
      <c r="X96" s="173">
        <f t="shared" si="3"/>
        <v>6391.3627304434485</v>
      </c>
      <c r="Y96" s="303"/>
      <c r="Z96" s="150" t="s">
        <v>45</v>
      </c>
      <c r="AA96" s="191">
        <f t="shared" si="4"/>
        <v>-1.0882593895451624</v>
      </c>
      <c r="AB96" s="190">
        <f t="shared" si="5"/>
        <v>7.884837743581449</v>
      </c>
      <c r="AC96" s="190">
        <f t="shared" si="6"/>
        <v>-5.122547808552682</v>
      </c>
      <c r="AD96" s="192">
        <f t="shared" si="7"/>
        <v>2.5242658075625366</v>
      </c>
    </row>
    <row r="97" spans="2:30" ht="15">
      <c r="B97" s="150" t="s">
        <v>46</v>
      </c>
      <c r="C97" s="172">
        <v>28344</v>
      </c>
      <c r="D97" s="171">
        <v>26659</v>
      </c>
      <c r="E97" s="171">
        <v>15769</v>
      </c>
      <c r="F97" s="173">
        <v>19457</v>
      </c>
      <c r="G97" s="172">
        <v>28787</v>
      </c>
      <c r="H97" s="173">
        <v>26772</v>
      </c>
      <c r="I97" s="173">
        <v>14792</v>
      </c>
      <c r="J97" s="173">
        <v>19948</v>
      </c>
      <c r="N97" s="149" t="s">
        <v>46</v>
      </c>
      <c r="O97" s="164">
        <v>98.96</v>
      </c>
      <c r="P97" s="164">
        <v>100.16</v>
      </c>
      <c r="Q97" s="321">
        <f t="shared" si="8"/>
        <v>1.0121261115602265</v>
      </c>
      <c r="T97" s="150" t="s">
        <v>46</v>
      </c>
      <c r="U97" s="172">
        <f t="shared" si="0"/>
        <v>28442.107827476037</v>
      </c>
      <c r="V97" s="173">
        <f t="shared" si="1"/>
        <v>26451.24920127795</v>
      </c>
      <c r="W97" s="173">
        <f t="shared" si="2"/>
        <v>14614.779552715654</v>
      </c>
      <c r="X97" s="173">
        <f t="shared" si="3"/>
        <v>19709.006389776354</v>
      </c>
      <c r="Y97" s="303"/>
      <c r="Z97" s="150" t="s">
        <v>46</v>
      </c>
      <c r="AA97" s="191">
        <f t="shared" si="4"/>
        <v>0.34613261175570353</v>
      </c>
      <c r="AB97" s="190">
        <f t="shared" si="5"/>
        <v>-0.7792895409507063</v>
      </c>
      <c r="AC97" s="190">
        <f t="shared" si="6"/>
        <v>-7.319553854298598</v>
      </c>
      <c r="AD97" s="192">
        <f t="shared" si="7"/>
        <v>1.2951965348016339</v>
      </c>
    </row>
    <row r="98" spans="2:30" ht="15">
      <c r="B98" s="150" t="s">
        <v>47</v>
      </c>
      <c r="C98" s="172">
        <v>263055</v>
      </c>
      <c r="D98" s="171">
        <v>251196</v>
      </c>
      <c r="E98" s="171">
        <v>154475</v>
      </c>
      <c r="F98" s="173">
        <v>190160</v>
      </c>
      <c r="G98" s="172">
        <v>269016</v>
      </c>
      <c r="H98" s="173">
        <v>249558</v>
      </c>
      <c r="I98" s="173">
        <v>161914</v>
      </c>
      <c r="J98" s="173">
        <v>197735</v>
      </c>
      <c r="N98" s="149" t="s">
        <v>47</v>
      </c>
      <c r="O98" s="164">
        <v>99.1</v>
      </c>
      <c r="P98" s="164">
        <v>99.3</v>
      </c>
      <c r="Q98" s="321">
        <f t="shared" si="8"/>
        <v>1.0020181634712413</v>
      </c>
      <c r="T98" s="150" t="s">
        <v>47</v>
      </c>
      <c r="U98" s="172">
        <f t="shared" si="0"/>
        <v>268474.17522658606</v>
      </c>
      <c r="V98" s="173">
        <f t="shared" si="1"/>
        <v>249055.36555891237</v>
      </c>
      <c r="W98" s="173">
        <f t="shared" si="2"/>
        <v>161587.889224572</v>
      </c>
      <c r="X98" s="173">
        <f t="shared" si="3"/>
        <v>197336.74219536755</v>
      </c>
      <c r="Y98" s="303"/>
      <c r="Z98" s="150" t="s">
        <v>47</v>
      </c>
      <c r="AA98" s="191">
        <f t="shared" si="4"/>
        <v>2.060092082106805</v>
      </c>
      <c r="AB98" s="190">
        <f t="shared" si="5"/>
        <v>-0.852176961849565</v>
      </c>
      <c r="AC98" s="190">
        <f t="shared" si="6"/>
        <v>4.604556869766623</v>
      </c>
      <c r="AD98" s="192">
        <f t="shared" si="7"/>
        <v>3.774054583176037</v>
      </c>
    </row>
    <row r="99" spans="2:30" ht="15">
      <c r="B99" s="156" t="s">
        <v>66</v>
      </c>
      <c r="C99" s="174">
        <v>19788</v>
      </c>
      <c r="D99" s="175">
        <v>16196</v>
      </c>
      <c r="E99" s="175">
        <v>10085</v>
      </c>
      <c r="F99" s="176">
        <v>14101</v>
      </c>
      <c r="G99" s="174">
        <v>20900</v>
      </c>
      <c r="H99" s="176">
        <v>17554</v>
      </c>
      <c r="I99" s="176">
        <v>9216</v>
      </c>
      <c r="J99" s="176">
        <v>14609</v>
      </c>
      <c r="N99" s="151" t="s">
        <v>66</v>
      </c>
      <c r="O99" s="165">
        <v>98.5</v>
      </c>
      <c r="P99" s="165">
        <v>100</v>
      </c>
      <c r="Q99" s="322">
        <f t="shared" si="8"/>
        <v>1.015228426395939</v>
      </c>
      <c r="T99" s="156" t="s">
        <v>66</v>
      </c>
      <c r="U99" s="174">
        <f t="shared" si="0"/>
        <v>20586.5</v>
      </c>
      <c r="V99" s="176">
        <f t="shared" si="1"/>
        <v>17290.690000000002</v>
      </c>
      <c r="W99" s="176">
        <f t="shared" si="2"/>
        <v>9077.76</v>
      </c>
      <c r="X99" s="176">
        <f t="shared" si="3"/>
        <v>14389.865000000002</v>
      </c>
      <c r="Y99" s="303"/>
      <c r="Z99" s="156" t="s">
        <v>66</v>
      </c>
      <c r="AA99" s="193">
        <f t="shared" si="4"/>
        <v>4.035273903375783</v>
      </c>
      <c r="AB99" s="194">
        <f t="shared" si="5"/>
        <v>6.75901457149915</v>
      </c>
      <c r="AC99" s="194">
        <f t="shared" si="6"/>
        <v>-9.987506197322753</v>
      </c>
      <c r="AD99" s="195">
        <f t="shared" si="7"/>
        <v>2.048542656549192</v>
      </c>
    </row>
    <row r="100" spans="2:30" ht="15">
      <c r="B100" s="157" t="s">
        <v>48</v>
      </c>
      <c r="C100" s="177">
        <v>3797775</v>
      </c>
      <c r="D100" s="178">
        <v>3292068</v>
      </c>
      <c r="E100" s="178">
        <v>2700245</v>
      </c>
      <c r="F100" s="179">
        <v>2870395</v>
      </c>
      <c r="G100" s="177">
        <v>4062427</v>
      </c>
      <c r="H100" s="179">
        <v>3381025</v>
      </c>
      <c r="I100" s="179">
        <v>3034027</v>
      </c>
      <c r="J100" s="179">
        <v>3006730</v>
      </c>
      <c r="N100" s="162" t="s">
        <v>48</v>
      </c>
      <c r="O100" s="163">
        <v>98.76</v>
      </c>
      <c r="P100" s="163">
        <v>99.74</v>
      </c>
      <c r="Q100" s="320">
        <f t="shared" si="8"/>
        <v>1.009923045767517</v>
      </c>
      <c r="T100" s="157" t="s">
        <v>48</v>
      </c>
      <c r="U100" s="177">
        <f t="shared" si="0"/>
        <v>4022511.434930821</v>
      </c>
      <c r="V100" s="179">
        <f t="shared" si="1"/>
        <v>3347804.5819129744</v>
      </c>
      <c r="W100" s="179">
        <f t="shared" si="2"/>
        <v>3004216.0268698623</v>
      </c>
      <c r="X100" s="179">
        <f t="shared" si="3"/>
        <v>2977187.234810508</v>
      </c>
      <c r="Y100" s="303"/>
      <c r="Z100" s="157" t="s">
        <v>48</v>
      </c>
      <c r="AA100" s="196">
        <f t="shared" si="4"/>
        <v>5.917581608463402</v>
      </c>
      <c r="AB100" s="197">
        <f t="shared" si="5"/>
        <v>1.6930568236432044</v>
      </c>
      <c r="AC100" s="197">
        <f t="shared" si="6"/>
        <v>11.257164696902034</v>
      </c>
      <c r="AD100" s="198">
        <f t="shared" si="7"/>
        <v>3.720471740318244</v>
      </c>
    </row>
    <row r="101" spans="2:30" ht="15">
      <c r="B101" s="150" t="s">
        <v>49</v>
      </c>
      <c r="C101" s="172">
        <v>357619</v>
      </c>
      <c r="D101" s="171">
        <v>345751</v>
      </c>
      <c r="E101" s="171">
        <v>214087</v>
      </c>
      <c r="F101" s="173">
        <v>284311</v>
      </c>
      <c r="G101" s="172">
        <v>382679</v>
      </c>
      <c r="H101" s="173">
        <v>373623</v>
      </c>
      <c r="I101" s="173">
        <v>238161</v>
      </c>
      <c r="J101" s="173">
        <v>305515</v>
      </c>
      <c r="N101" s="149" t="s">
        <v>49</v>
      </c>
      <c r="O101" s="164">
        <v>96.2</v>
      </c>
      <c r="P101" s="164">
        <v>98</v>
      </c>
      <c r="Q101" s="321">
        <f t="shared" si="8"/>
        <v>1.0187110187110187</v>
      </c>
      <c r="T101" s="150" t="s">
        <v>49</v>
      </c>
      <c r="U101" s="172">
        <f t="shared" si="0"/>
        <v>375650.20204081637</v>
      </c>
      <c r="V101" s="173">
        <f t="shared" si="1"/>
        <v>366760.5367346939</v>
      </c>
      <c r="W101" s="173">
        <f t="shared" si="2"/>
        <v>233786.61428571428</v>
      </c>
      <c r="X101" s="173">
        <f t="shared" si="3"/>
        <v>299903.5</v>
      </c>
      <c r="Y101" s="303"/>
      <c r="Z101" s="150" t="s">
        <v>49</v>
      </c>
      <c r="AA101" s="191">
        <f t="shared" si="4"/>
        <v>5.042014557620363</v>
      </c>
      <c r="AB101" s="190">
        <f t="shared" si="5"/>
        <v>6.076493411354968</v>
      </c>
      <c r="AC101" s="190">
        <f t="shared" si="6"/>
        <v>9.201686363821384</v>
      </c>
      <c r="AD101" s="192">
        <f t="shared" si="7"/>
        <v>5.48431119443145</v>
      </c>
    </row>
    <row r="102" spans="2:30" ht="15">
      <c r="B102" s="156" t="s">
        <v>50</v>
      </c>
      <c r="C102" s="174">
        <v>54965</v>
      </c>
      <c r="D102" s="175">
        <v>56370</v>
      </c>
      <c r="E102" s="175">
        <v>39792</v>
      </c>
      <c r="F102" s="176">
        <v>39239</v>
      </c>
      <c r="G102" s="174" t="s">
        <v>68</v>
      </c>
      <c r="H102" s="176" t="s">
        <v>68</v>
      </c>
      <c r="I102" s="176" t="s">
        <v>68</v>
      </c>
      <c r="J102" s="176" t="s">
        <v>68</v>
      </c>
      <c r="N102" s="151" t="s">
        <v>50</v>
      </c>
      <c r="O102" s="165">
        <v>100.8</v>
      </c>
      <c r="P102" s="165">
        <v>100.8</v>
      </c>
      <c r="Q102" s="322">
        <f t="shared" si="8"/>
        <v>1</v>
      </c>
      <c r="T102" s="156" t="s">
        <v>50</v>
      </c>
      <c r="U102" s="174" t="s">
        <v>68</v>
      </c>
      <c r="V102" s="176" t="s">
        <v>68</v>
      </c>
      <c r="W102" s="176" t="s">
        <v>68</v>
      </c>
      <c r="X102" s="176" t="s">
        <v>68</v>
      </c>
      <c r="Y102" s="303"/>
      <c r="Z102" s="156" t="s">
        <v>50</v>
      </c>
      <c r="AA102" s="199" t="s">
        <v>68</v>
      </c>
      <c r="AB102" s="200" t="s">
        <v>68</v>
      </c>
      <c r="AC102" s="200" t="s">
        <v>68</v>
      </c>
      <c r="AD102" s="200" t="s">
        <v>68</v>
      </c>
    </row>
  </sheetData>
  <mergeCells count="5">
    <mergeCell ref="G70:J70"/>
    <mergeCell ref="C70:F70"/>
    <mergeCell ref="U70:X70"/>
    <mergeCell ref="B40:F40"/>
    <mergeCell ref="B37:F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4"/>
  <sheetViews>
    <sheetView showGridLines="0" workbookViewId="0" topLeftCell="A1">
      <selection activeCell="J15" sqref="J15"/>
    </sheetView>
  </sheetViews>
  <sheetFormatPr defaultColWidth="8.8515625" defaultRowHeight="15"/>
  <cols>
    <col min="1" max="1" width="10.28125" style="6" customWidth="1"/>
    <col min="2" max="2" width="14.140625" style="6" customWidth="1"/>
    <col min="3" max="3" width="10.421875" style="13" customWidth="1"/>
    <col min="4" max="4" width="12.28125" style="72" customWidth="1"/>
    <col min="5" max="6" width="12.28125" style="6" customWidth="1"/>
    <col min="7" max="7" width="12.28125" style="9" customWidth="1"/>
    <col min="8" max="8" width="14.57421875" style="39" customWidth="1"/>
    <col min="9" max="11" width="8.8515625" style="39" customWidth="1"/>
    <col min="12" max="12" width="12.28125" style="39" customWidth="1"/>
    <col min="13" max="13" width="15.7109375" style="39" customWidth="1"/>
    <col min="14" max="15" width="12.28125" style="39" customWidth="1"/>
    <col min="16" max="16" width="12.28125" style="10" customWidth="1"/>
    <col min="17" max="18" width="12.28125" style="6" customWidth="1"/>
    <col min="19" max="19" width="15.7109375" style="6" customWidth="1"/>
    <col min="20" max="21" width="12.28125" style="6" customWidth="1"/>
    <col min="22" max="22" width="15.7109375" style="6" customWidth="1"/>
    <col min="23" max="26" width="12.28125" style="6" customWidth="1"/>
    <col min="27" max="16384" width="8.8515625" style="6" customWidth="1"/>
  </cols>
  <sheetData>
    <row r="2" ht="15">
      <c r="B2" s="452" t="s">
        <v>138</v>
      </c>
    </row>
    <row r="3" spans="2:7" ht="15">
      <c r="B3" s="8"/>
      <c r="C3" s="5"/>
      <c r="D3" s="73"/>
      <c r="E3" s="8"/>
      <c r="F3" s="8"/>
      <c r="G3" s="40"/>
    </row>
    <row r="4" spans="1:7" ht="48">
      <c r="A4" s="40"/>
      <c r="B4" s="215"/>
      <c r="C4" s="479" t="s">
        <v>1</v>
      </c>
      <c r="D4" s="479" t="s">
        <v>118</v>
      </c>
      <c r="E4" s="479" t="s">
        <v>120</v>
      </c>
      <c r="F4" s="479" t="s">
        <v>119</v>
      </c>
      <c r="G4" s="479" t="s">
        <v>120</v>
      </c>
    </row>
    <row r="5" spans="1:16" s="407" customFormat="1" ht="15">
      <c r="A5" s="394"/>
      <c r="B5" s="399" t="s">
        <v>23</v>
      </c>
      <c r="C5" s="400" t="s">
        <v>2</v>
      </c>
      <c r="D5" s="362">
        <v>11354</v>
      </c>
      <c r="E5" s="401">
        <v>0.23152867200647909</v>
      </c>
      <c r="F5" s="402">
        <v>36714</v>
      </c>
      <c r="G5" s="403">
        <v>1.3019066351316797</v>
      </c>
      <c r="H5" s="404"/>
      <c r="I5" s="405"/>
      <c r="J5" s="326"/>
      <c r="K5" s="326"/>
      <c r="L5" s="326"/>
      <c r="M5" s="326"/>
      <c r="N5" s="326"/>
      <c r="O5" s="326"/>
      <c r="P5" s="406"/>
    </row>
    <row r="6" spans="1:16" s="407" customFormat="1" ht="15">
      <c r="A6" s="394"/>
      <c r="B6" s="408" t="s">
        <v>64</v>
      </c>
      <c r="C6" s="409" t="s">
        <v>2</v>
      </c>
      <c r="D6" s="363">
        <v>9656</v>
      </c>
      <c r="E6" s="410">
        <v>-0.9620893832193207</v>
      </c>
      <c r="F6" s="411">
        <v>36870</v>
      </c>
      <c r="G6" s="410">
        <v>2.9419593524156404</v>
      </c>
      <c r="H6" s="404"/>
      <c r="I6" s="405"/>
      <c r="J6" s="326"/>
      <c r="K6" s="326"/>
      <c r="L6" s="326"/>
      <c r="M6" s="326"/>
      <c r="N6" s="326"/>
      <c r="O6" s="326"/>
      <c r="P6" s="406"/>
    </row>
    <row r="7" spans="1:16" s="407" customFormat="1" ht="15">
      <c r="A7" s="398"/>
      <c r="B7" s="408" t="s">
        <v>71</v>
      </c>
      <c r="C7" s="409" t="s">
        <v>2</v>
      </c>
      <c r="D7" s="363">
        <v>3234</v>
      </c>
      <c r="E7" s="412">
        <v>-4.158459691490197</v>
      </c>
      <c r="F7" s="411">
        <v>16436</v>
      </c>
      <c r="G7" s="410">
        <v>0.0375798787952337</v>
      </c>
      <c r="H7" s="404"/>
      <c r="I7" s="405"/>
      <c r="J7" s="326"/>
      <c r="K7" s="326"/>
      <c r="L7" s="326"/>
      <c r="M7" s="326"/>
      <c r="N7" s="326"/>
      <c r="O7" s="326"/>
      <c r="P7" s="406"/>
    </row>
    <row r="8" spans="1:16" s="407" customFormat="1" ht="15">
      <c r="A8" s="394"/>
      <c r="B8" s="408" t="s">
        <v>28</v>
      </c>
      <c r="C8" s="409" t="s">
        <v>2</v>
      </c>
      <c r="D8" s="363">
        <v>10517</v>
      </c>
      <c r="E8" s="410">
        <v>1.236165087390268</v>
      </c>
      <c r="F8" s="411">
        <v>38626</v>
      </c>
      <c r="G8" s="410">
        <v>13.89900877246256</v>
      </c>
      <c r="H8" s="404"/>
      <c r="I8" s="405"/>
      <c r="J8" s="326"/>
      <c r="K8" s="326"/>
      <c r="L8" s="326"/>
      <c r="M8" s="326"/>
      <c r="N8" s="326"/>
      <c r="O8" s="326"/>
      <c r="P8" s="406"/>
    </row>
    <row r="9" spans="1:16" s="407" customFormat="1" ht="15">
      <c r="A9" s="394"/>
      <c r="B9" s="408" t="s">
        <v>29</v>
      </c>
      <c r="C9" s="409" t="s">
        <v>2</v>
      </c>
      <c r="D9" s="363">
        <v>3000</v>
      </c>
      <c r="E9" s="410">
        <v>0.3476150615963181</v>
      </c>
      <c r="F9" s="411">
        <v>15512</v>
      </c>
      <c r="G9" s="410">
        <v>2.204931991646256</v>
      </c>
      <c r="H9" s="404"/>
      <c r="I9" s="405"/>
      <c r="J9" s="326"/>
      <c r="K9" s="326"/>
      <c r="L9" s="326"/>
      <c r="M9" s="326"/>
      <c r="N9" s="326"/>
      <c r="O9" s="326"/>
      <c r="P9" s="406"/>
    </row>
    <row r="10" spans="1:16" s="407" customFormat="1" ht="15">
      <c r="A10" s="394"/>
      <c r="B10" s="408" t="s">
        <v>63</v>
      </c>
      <c r="C10" s="409" t="s">
        <v>2</v>
      </c>
      <c r="D10" s="363">
        <v>5098</v>
      </c>
      <c r="E10" s="410">
        <v>-4.258799817957212</v>
      </c>
      <c r="F10" s="411">
        <v>27782</v>
      </c>
      <c r="G10" s="410">
        <v>-0.690426045891791</v>
      </c>
      <c r="H10" s="404"/>
      <c r="I10" s="405"/>
      <c r="J10" s="326"/>
      <c r="K10" s="326"/>
      <c r="L10" s="326"/>
      <c r="M10" s="326"/>
      <c r="N10" s="326"/>
      <c r="O10" s="326"/>
      <c r="P10" s="406"/>
    </row>
    <row r="11" spans="1:16" s="407" customFormat="1" ht="15">
      <c r="A11" s="394"/>
      <c r="B11" s="408" t="s">
        <v>30</v>
      </c>
      <c r="C11" s="409" t="s">
        <v>2</v>
      </c>
      <c r="D11" s="363">
        <v>11651</v>
      </c>
      <c r="E11" s="410">
        <v>-8.983084572236386</v>
      </c>
      <c r="F11" s="411">
        <v>38752</v>
      </c>
      <c r="G11" s="410">
        <v>-0.0818467678601606</v>
      </c>
      <c r="H11" s="404"/>
      <c r="I11" s="405"/>
      <c r="J11" s="326"/>
      <c r="K11" s="326"/>
      <c r="L11" s="326"/>
      <c r="M11" s="326"/>
      <c r="N11" s="326"/>
      <c r="O11" s="326"/>
      <c r="P11" s="406"/>
    </row>
    <row r="12" spans="1:16" s="407" customFormat="1" ht="15">
      <c r="A12" s="394"/>
      <c r="B12" s="408" t="s">
        <v>32</v>
      </c>
      <c r="C12" s="409" t="s">
        <v>2</v>
      </c>
      <c r="D12" s="363">
        <v>6864</v>
      </c>
      <c r="E12" s="410">
        <v>3.187112251873456</v>
      </c>
      <c r="F12" s="411">
        <v>30245</v>
      </c>
      <c r="G12" s="410">
        <v>-2.0148041841373185</v>
      </c>
      <c r="H12" s="449"/>
      <c r="I12" s="405"/>
      <c r="J12" s="326"/>
      <c r="K12" s="326"/>
      <c r="L12" s="326"/>
      <c r="M12" s="326"/>
      <c r="N12" s="326"/>
      <c r="O12" s="326"/>
      <c r="P12" s="406"/>
    </row>
    <row r="13" spans="1:16" s="407" customFormat="1" ht="15">
      <c r="A13" s="394"/>
      <c r="B13" s="408" t="s">
        <v>33</v>
      </c>
      <c r="C13" s="409" t="s">
        <v>2</v>
      </c>
      <c r="D13" s="363">
        <v>7714</v>
      </c>
      <c r="E13" s="410">
        <v>-0.09841587700163604</v>
      </c>
      <c r="F13" s="411">
        <v>30376</v>
      </c>
      <c r="G13" s="410">
        <v>-0.09127398727842613</v>
      </c>
      <c r="H13" s="413"/>
      <c r="I13" s="405"/>
      <c r="J13" s="326"/>
      <c r="K13" s="326"/>
      <c r="L13" s="326"/>
      <c r="M13" s="326"/>
      <c r="N13" s="326"/>
      <c r="O13" s="326"/>
      <c r="P13" s="406"/>
    </row>
    <row r="14" spans="1:16" s="407" customFormat="1" ht="15">
      <c r="A14" s="394"/>
      <c r="B14" s="408" t="s">
        <v>34</v>
      </c>
      <c r="C14" s="409" t="s">
        <v>2</v>
      </c>
      <c r="D14" s="363">
        <v>2333</v>
      </c>
      <c r="E14" s="410">
        <v>-7.828478678343874</v>
      </c>
      <c r="F14" s="411">
        <v>11519</v>
      </c>
      <c r="G14" s="410">
        <v>-6.649602153144839</v>
      </c>
      <c r="H14" s="404"/>
      <c r="I14" s="405"/>
      <c r="J14" s="326"/>
      <c r="K14" s="326"/>
      <c r="L14" s="326"/>
      <c r="M14" s="326"/>
      <c r="N14" s="326"/>
      <c r="O14" s="326"/>
      <c r="P14" s="406"/>
    </row>
    <row r="15" spans="1:16" s="407" customFormat="1" ht="15">
      <c r="A15" s="394"/>
      <c r="B15" s="408" t="s">
        <v>36</v>
      </c>
      <c r="C15" s="409" t="s">
        <v>2</v>
      </c>
      <c r="D15" s="363">
        <v>18167</v>
      </c>
      <c r="E15" s="410">
        <v>7.6413125020385415</v>
      </c>
      <c r="F15" s="411">
        <v>63548</v>
      </c>
      <c r="G15" s="410">
        <v>7.919910857960794</v>
      </c>
      <c r="H15" s="404"/>
      <c r="I15" s="405"/>
      <c r="J15" s="326"/>
      <c r="K15" s="326"/>
      <c r="L15" s="326"/>
      <c r="M15" s="326"/>
      <c r="N15" s="326"/>
      <c r="O15" s="326"/>
      <c r="P15" s="406"/>
    </row>
    <row r="16" spans="1:16" s="407" customFormat="1" ht="15">
      <c r="A16" s="394"/>
      <c r="B16" s="408" t="s">
        <v>38</v>
      </c>
      <c r="C16" s="409" t="s">
        <v>2</v>
      </c>
      <c r="D16" s="363">
        <v>6728</v>
      </c>
      <c r="E16" s="410">
        <v>6.09985481326178</v>
      </c>
      <c r="F16" s="411">
        <v>23565</v>
      </c>
      <c r="G16" s="410">
        <v>3.0473207533555113</v>
      </c>
      <c r="H16" s="449"/>
      <c r="I16" s="405"/>
      <c r="J16" s="326"/>
      <c r="K16" s="326"/>
      <c r="L16" s="326"/>
      <c r="M16" s="326"/>
      <c r="N16" s="326"/>
      <c r="O16" s="326"/>
      <c r="P16" s="406"/>
    </row>
    <row r="17" spans="1:16" s="407" customFormat="1" ht="15">
      <c r="A17" s="394"/>
      <c r="B17" s="408" t="s">
        <v>39</v>
      </c>
      <c r="C17" s="409" t="s">
        <v>2</v>
      </c>
      <c r="D17" s="363">
        <v>11959</v>
      </c>
      <c r="E17" s="410">
        <v>6.7742511148655815</v>
      </c>
      <c r="F17" s="411">
        <v>36351</v>
      </c>
      <c r="G17" s="410">
        <v>7.183622128789578</v>
      </c>
      <c r="H17" s="404"/>
      <c r="I17" s="405"/>
      <c r="J17" s="326"/>
      <c r="K17" s="326"/>
      <c r="L17" s="326"/>
      <c r="M17" s="326"/>
      <c r="N17" s="326"/>
      <c r="O17" s="326"/>
      <c r="P17" s="406"/>
    </row>
    <row r="18" spans="1:16" s="407" customFormat="1" ht="15">
      <c r="A18" s="394"/>
      <c r="B18" s="408" t="s">
        <v>40</v>
      </c>
      <c r="C18" s="409" t="s">
        <v>2</v>
      </c>
      <c r="D18" s="363">
        <v>12393</v>
      </c>
      <c r="E18" s="410">
        <v>-3.509450493166085</v>
      </c>
      <c r="F18" s="411">
        <v>41572</v>
      </c>
      <c r="G18" s="410">
        <v>0.3903248909407235</v>
      </c>
      <c r="H18" s="404"/>
      <c r="I18" s="405"/>
      <c r="J18" s="326"/>
      <c r="K18" s="326"/>
      <c r="L18" s="326"/>
      <c r="M18" s="326"/>
      <c r="N18" s="326"/>
      <c r="O18" s="326"/>
      <c r="P18" s="406"/>
    </row>
    <row r="19" spans="1:16" s="407" customFormat="1" ht="15">
      <c r="A19" s="394"/>
      <c r="B19" s="408" t="s">
        <v>42</v>
      </c>
      <c r="C19" s="409" t="s">
        <v>2</v>
      </c>
      <c r="D19" s="363">
        <v>3495</v>
      </c>
      <c r="E19" s="410">
        <v>3.1799840582092362</v>
      </c>
      <c r="F19" s="411">
        <v>17690</v>
      </c>
      <c r="G19" s="410">
        <v>4.056018672317311</v>
      </c>
      <c r="H19" s="404"/>
      <c r="I19" s="405"/>
      <c r="J19" s="326"/>
      <c r="K19" s="326"/>
      <c r="L19" s="326"/>
      <c r="M19" s="326"/>
      <c r="N19" s="326"/>
      <c r="O19" s="326"/>
      <c r="P19" s="406"/>
    </row>
    <row r="20" spans="1:16" s="407" customFormat="1" ht="15">
      <c r="A20" s="394"/>
      <c r="B20" s="408" t="s">
        <v>44</v>
      </c>
      <c r="C20" s="409" t="s">
        <v>2</v>
      </c>
      <c r="D20" s="363">
        <v>6157</v>
      </c>
      <c r="E20" s="410">
        <v>-7.752585848851605</v>
      </c>
      <c r="F20" s="411">
        <v>20100</v>
      </c>
      <c r="G20" s="410">
        <v>1.0111114341064729</v>
      </c>
      <c r="H20" s="404"/>
      <c r="I20" s="405"/>
      <c r="J20" s="326"/>
      <c r="K20" s="326"/>
      <c r="L20" s="326"/>
      <c r="M20" s="326"/>
      <c r="N20" s="326"/>
      <c r="O20" s="326"/>
      <c r="P20" s="406"/>
    </row>
    <row r="21" spans="1:16" s="407" customFormat="1" ht="15">
      <c r="A21" s="394"/>
      <c r="B21" s="408" t="s">
        <v>45</v>
      </c>
      <c r="C21" s="409" t="s">
        <v>2</v>
      </c>
      <c r="D21" s="363">
        <v>3685</v>
      </c>
      <c r="E21" s="410">
        <v>-1.6237809460434214</v>
      </c>
      <c r="F21" s="411">
        <v>11567</v>
      </c>
      <c r="G21" s="410">
        <v>2.1431481897217703</v>
      </c>
      <c r="H21" s="404"/>
      <c r="I21" s="405"/>
      <c r="J21" s="326"/>
      <c r="K21" s="326"/>
      <c r="L21" s="326"/>
      <c r="M21" s="326"/>
      <c r="N21" s="326"/>
      <c r="O21" s="326"/>
      <c r="P21" s="406"/>
    </row>
    <row r="22" spans="1:16" s="407" customFormat="1" ht="15">
      <c r="A22" s="394"/>
      <c r="B22" s="408" t="s">
        <v>46</v>
      </c>
      <c r="C22" s="409" t="s">
        <v>2</v>
      </c>
      <c r="D22" s="363">
        <v>13368</v>
      </c>
      <c r="E22" s="410">
        <v>-0.38842846269129044</v>
      </c>
      <c r="F22" s="411">
        <v>40301</v>
      </c>
      <c r="G22" s="410">
        <v>2.759648668396051</v>
      </c>
      <c r="H22" s="404"/>
      <c r="I22" s="405"/>
      <c r="J22" s="326"/>
      <c r="K22" s="326"/>
      <c r="L22" s="326"/>
      <c r="M22" s="326"/>
      <c r="N22" s="326"/>
      <c r="O22" s="326"/>
      <c r="P22" s="406"/>
    </row>
    <row r="23" spans="1:16" s="407" customFormat="1" ht="15">
      <c r="A23" s="394"/>
      <c r="B23" s="395" t="s">
        <v>25</v>
      </c>
      <c r="C23" s="409" t="s">
        <v>4</v>
      </c>
      <c r="D23" s="363">
        <v>119708</v>
      </c>
      <c r="E23" s="410">
        <v>8.456427480230047</v>
      </c>
      <c r="F23" s="411">
        <v>344024</v>
      </c>
      <c r="G23" s="410">
        <v>12.458814496186566</v>
      </c>
      <c r="H23" s="404"/>
      <c r="I23" s="405"/>
      <c r="J23" s="326"/>
      <c r="K23" s="326"/>
      <c r="L23" s="326"/>
      <c r="M23" s="326"/>
      <c r="N23" s="326"/>
      <c r="O23" s="326"/>
      <c r="P23" s="406"/>
    </row>
    <row r="24" spans="1:16" s="407" customFormat="1" ht="15">
      <c r="A24" s="394"/>
      <c r="B24" s="408" t="s">
        <v>106</v>
      </c>
      <c r="C24" s="409" t="s">
        <v>5</v>
      </c>
      <c r="D24" s="363">
        <v>116965</v>
      </c>
      <c r="E24" s="410">
        <v>-1.8334072459836863</v>
      </c>
      <c r="F24" s="411">
        <v>352540</v>
      </c>
      <c r="G24" s="410">
        <v>1.3921784514951911</v>
      </c>
      <c r="H24" s="404"/>
      <c r="I24" s="405"/>
      <c r="J24" s="326"/>
      <c r="K24" s="326"/>
      <c r="L24" s="326"/>
      <c r="M24" s="326"/>
      <c r="N24" s="326"/>
      <c r="O24" s="326"/>
      <c r="P24" s="406"/>
    </row>
    <row r="25" spans="1:16" s="407" customFormat="1" ht="15">
      <c r="A25" s="394"/>
      <c r="B25" s="408" t="s">
        <v>31</v>
      </c>
      <c r="C25" s="409" t="s">
        <v>15</v>
      </c>
      <c r="D25" s="363">
        <v>17267</v>
      </c>
      <c r="E25" s="410">
        <v>-0.4401073786260133</v>
      </c>
      <c r="F25" s="411">
        <v>75323</v>
      </c>
      <c r="G25" s="410">
        <v>-1.9619304351969082</v>
      </c>
      <c r="H25" s="449"/>
      <c r="I25" s="405"/>
      <c r="J25" s="326"/>
      <c r="K25" s="326"/>
      <c r="L25" s="326"/>
      <c r="M25" s="326"/>
      <c r="N25" s="326"/>
      <c r="O25" s="326"/>
      <c r="P25" s="406"/>
    </row>
    <row r="26" spans="1:16" s="407" customFormat="1" ht="15">
      <c r="A26" s="394"/>
      <c r="B26" s="408" t="s">
        <v>35</v>
      </c>
      <c r="C26" s="409" t="s">
        <v>6</v>
      </c>
      <c r="D26" s="363">
        <v>7912</v>
      </c>
      <c r="E26" s="410">
        <v>11.700054185638365</v>
      </c>
      <c r="F26" s="411">
        <v>37386</v>
      </c>
      <c r="G26" s="410">
        <v>7.469127373567436</v>
      </c>
      <c r="H26" s="449"/>
      <c r="I26" s="405"/>
      <c r="J26" s="326"/>
      <c r="K26" s="326"/>
      <c r="L26" s="326"/>
      <c r="M26" s="326"/>
      <c r="N26" s="326"/>
      <c r="O26" s="326"/>
      <c r="P26" s="406"/>
    </row>
    <row r="27" spans="1:16" s="407" customFormat="1" ht="15">
      <c r="A27" s="394"/>
      <c r="B27" s="408" t="s">
        <v>37</v>
      </c>
      <c r="C27" s="409" t="s">
        <v>7</v>
      </c>
      <c r="D27" s="363">
        <v>703015</v>
      </c>
      <c r="E27" s="410">
        <v>3.284483352672988</v>
      </c>
      <c r="F27" s="411">
        <v>2426662</v>
      </c>
      <c r="G27" s="410">
        <v>0.10815458482839552</v>
      </c>
      <c r="H27" s="449"/>
      <c r="I27" s="405"/>
      <c r="J27" s="326"/>
      <c r="K27" s="326"/>
      <c r="L27" s="326"/>
      <c r="M27" s="326"/>
      <c r="N27" s="326"/>
      <c r="O27" s="326"/>
      <c r="P27" s="406"/>
    </row>
    <row r="28" spans="1:16" s="407" customFormat="1" ht="15">
      <c r="A28" s="394"/>
      <c r="B28" s="408" t="s">
        <v>41</v>
      </c>
      <c r="C28" s="409" t="s">
        <v>8</v>
      </c>
      <c r="D28" s="363">
        <v>10897</v>
      </c>
      <c r="E28" s="410">
        <v>4.604017941910455</v>
      </c>
      <c r="F28" s="411">
        <v>43914</v>
      </c>
      <c r="G28" s="410">
        <v>4.829374056174134</v>
      </c>
      <c r="H28" s="404"/>
      <c r="I28" s="405"/>
      <c r="J28" s="326"/>
      <c r="K28" s="326"/>
      <c r="L28" s="326"/>
      <c r="M28" s="326"/>
      <c r="N28" s="326"/>
      <c r="O28" s="326"/>
      <c r="P28" s="406"/>
    </row>
    <row r="29" spans="1:16" s="407" customFormat="1" ht="15">
      <c r="A29" s="394"/>
      <c r="B29" s="408" t="s">
        <v>43</v>
      </c>
      <c r="C29" s="409" t="s">
        <v>9</v>
      </c>
      <c r="D29" s="363">
        <v>3279</v>
      </c>
      <c r="E29" s="410">
        <v>-4.791950654185211</v>
      </c>
      <c r="F29" s="411">
        <v>19562</v>
      </c>
      <c r="G29" s="410">
        <v>1.002831561113992</v>
      </c>
      <c r="H29" s="404"/>
      <c r="I29" s="405"/>
      <c r="J29" s="326"/>
      <c r="K29" s="326"/>
      <c r="L29" s="326"/>
      <c r="M29" s="326"/>
      <c r="N29" s="326"/>
      <c r="O29" s="326"/>
      <c r="P29" s="406"/>
    </row>
    <row r="30" spans="1:16" s="407" customFormat="1" ht="15">
      <c r="A30" s="394"/>
      <c r="B30" s="408" t="s">
        <v>47</v>
      </c>
      <c r="C30" s="409" t="s">
        <v>10</v>
      </c>
      <c r="D30" s="363">
        <v>122996</v>
      </c>
      <c r="E30" s="410">
        <v>-1.091470987074687</v>
      </c>
      <c r="F30" s="411">
        <v>387092</v>
      </c>
      <c r="G30" s="410">
        <v>0.028028776263780746</v>
      </c>
      <c r="H30" s="404"/>
      <c r="I30" s="405"/>
      <c r="J30" s="326"/>
      <c r="K30" s="326"/>
      <c r="L30" s="326"/>
      <c r="M30" s="326"/>
      <c r="N30" s="326"/>
      <c r="O30" s="326"/>
      <c r="P30" s="406"/>
    </row>
    <row r="31" spans="1:16" s="407" customFormat="1" ht="15">
      <c r="A31" s="394"/>
      <c r="B31" s="414" t="s">
        <v>66</v>
      </c>
      <c r="C31" s="415" t="s">
        <v>11</v>
      </c>
      <c r="D31" s="363">
        <v>8410</v>
      </c>
      <c r="E31" s="416">
        <v>0.031995494656297335</v>
      </c>
      <c r="F31" s="417">
        <v>32709</v>
      </c>
      <c r="G31" s="416">
        <v>3.1928459542827357</v>
      </c>
      <c r="H31" s="404"/>
      <c r="I31" s="405"/>
      <c r="J31" s="326"/>
      <c r="K31" s="326"/>
      <c r="L31" s="326"/>
      <c r="M31" s="326"/>
      <c r="N31" s="326"/>
      <c r="O31" s="326"/>
      <c r="P31" s="406"/>
    </row>
    <row r="32" spans="1:16" s="407" customFormat="1" ht="15">
      <c r="A32" s="394"/>
      <c r="B32" s="418" t="s">
        <v>65</v>
      </c>
      <c r="C32" s="419" t="s">
        <v>3</v>
      </c>
      <c r="D32" s="364">
        <v>2496</v>
      </c>
      <c r="E32" s="420">
        <v>0.7828485547179194</v>
      </c>
      <c r="F32" s="421">
        <v>13462</v>
      </c>
      <c r="G32" s="420">
        <v>2.968384646458632</v>
      </c>
      <c r="H32" s="404"/>
      <c r="I32" s="405"/>
      <c r="J32" s="326"/>
      <c r="K32" s="326"/>
      <c r="L32" s="326"/>
      <c r="M32" s="326"/>
      <c r="N32" s="326"/>
      <c r="O32" s="326"/>
      <c r="P32" s="406"/>
    </row>
    <row r="33" spans="1:9" ht="15">
      <c r="A33" s="41"/>
      <c r="B33" s="46" t="s">
        <v>48</v>
      </c>
      <c r="C33" s="105" t="s">
        <v>12</v>
      </c>
      <c r="D33" s="365">
        <v>2313411</v>
      </c>
      <c r="E33" s="234">
        <v>9.484494909104743</v>
      </c>
      <c r="F33" s="216">
        <v>6020746</v>
      </c>
      <c r="G33" s="234">
        <v>4.918955106744354</v>
      </c>
      <c r="H33" s="450"/>
      <c r="I33" s="219"/>
    </row>
    <row r="34" spans="1:9" ht="15">
      <c r="A34" s="41"/>
      <c r="B34" s="42" t="s">
        <v>49</v>
      </c>
      <c r="C34" s="106" t="s">
        <v>13</v>
      </c>
      <c r="D34" s="363">
        <v>199278</v>
      </c>
      <c r="E34" s="232">
        <v>4.036847447560131</v>
      </c>
      <c r="F34" s="217">
        <v>547611</v>
      </c>
      <c r="G34" s="232">
        <v>5.788238203036299</v>
      </c>
      <c r="H34" s="361"/>
      <c r="I34" s="219"/>
    </row>
    <row r="35" spans="1:9" ht="15">
      <c r="A35" s="41"/>
      <c r="B35" s="61" t="s">
        <v>107</v>
      </c>
      <c r="C35" s="107" t="s">
        <v>14</v>
      </c>
      <c r="D35" s="218">
        <v>26167</v>
      </c>
      <c r="E35" s="233" t="s">
        <v>68</v>
      </c>
      <c r="F35" s="218">
        <v>88839</v>
      </c>
      <c r="G35" s="233" t="s">
        <v>68</v>
      </c>
      <c r="H35" s="219"/>
      <c r="I35" s="219"/>
    </row>
    <row r="36" spans="1:8" ht="15">
      <c r="A36" s="7"/>
      <c r="B36" s="63"/>
      <c r="C36" s="74"/>
      <c r="D36" s="75"/>
      <c r="E36" s="76"/>
      <c r="F36" s="77"/>
      <c r="G36" s="78"/>
      <c r="H36" s="87"/>
    </row>
    <row r="37" spans="2:8" ht="15">
      <c r="B37" s="7" t="s">
        <v>104</v>
      </c>
      <c r="C37" s="79"/>
      <c r="D37" s="80"/>
      <c r="E37" s="81"/>
      <c r="F37" s="82"/>
      <c r="G37" s="81"/>
      <c r="H37" s="87"/>
    </row>
    <row r="38" spans="2:7" ht="15">
      <c r="B38" s="7" t="s">
        <v>105</v>
      </c>
      <c r="C38" s="83"/>
      <c r="D38" s="84"/>
      <c r="E38" s="7"/>
      <c r="F38" s="7"/>
      <c r="G38" s="102"/>
    </row>
    <row r="39" ht="15">
      <c r="B39" s="6" t="s">
        <v>139</v>
      </c>
    </row>
    <row r="40" ht="31.5" customHeight="1">
      <c r="B40" s="2" t="s">
        <v>62</v>
      </c>
    </row>
    <row r="44" spans="1:9" ht="15">
      <c r="A44" s="39"/>
      <c r="B44" s="8"/>
      <c r="C44" s="5"/>
      <c r="D44" s="73"/>
      <c r="E44" s="8"/>
      <c r="F44" s="8"/>
      <c r="G44" s="40"/>
      <c r="H44" s="85"/>
      <c r="I44" s="86"/>
    </row>
    <row r="45" spans="1:9" ht="15">
      <c r="A45" s="39"/>
      <c r="C45" s="51"/>
      <c r="D45" s="51"/>
      <c r="E45" s="51"/>
      <c r="F45" s="39"/>
      <c r="G45" s="51"/>
      <c r="H45" s="57"/>
      <c r="I45" s="87"/>
    </row>
    <row r="47" ht="15">
      <c r="A47" s="8"/>
    </row>
    <row r="48" spans="1:9" ht="15">
      <c r="A48" s="39"/>
      <c r="H48" s="51"/>
      <c r="I48" s="89"/>
    </row>
    <row r="49" spans="1:9" ht="15">
      <c r="A49" s="39"/>
      <c r="B49" s="39"/>
      <c r="C49" s="51"/>
      <c r="D49" s="57"/>
      <c r="E49" s="57"/>
      <c r="F49" s="90"/>
      <c r="G49" s="57"/>
      <c r="H49" s="57"/>
      <c r="I49" s="87"/>
    </row>
    <row r="50" spans="1:9" ht="15">
      <c r="A50" s="39"/>
      <c r="B50" s="39"/>
      <c r="C50" s="51"/>
      <c r="D50" s="57"/>
      <c r="E50" s="57"/>
      <c r="F50" s="90"/>
      <c r="G50" s="57"/>
      <c r="H50" s="57"/>
      <c r="I50" s="87"/>
    </row>
    <row r="51" spans="1:9" ht="15">
      <c r="A51" s="39"/>
      <c r="B51" s="39"/>
      <c r="C51" s="51"/>
      <c r="D51" s="57"/>
      <c r="E51" s="57"/>
      <c r="F51" s="90"/>
      <c r="G51" s="57"/>
      <c r="H51" s="91"/>
      <c r="I51" s="87"/>
    </row>
    <row r="52" spans="1:9" ht="15">
      <c r="A52" s="39"/>
      <c r="B52" s="39"/>
      <c r="C52" s="51"/>
      <c r="D52" s="57"/>
      <c r="E52" s="57"/>
      <c r="F52" s="90"/>
      <c r="G52" s="57"/>
      <c r="H52" s="57"/>
      <c r="I52" s="87"/>
    </row>
    <row r="53" spans="1:9" ht="15">
      <c r="A53" s="39"/>
      <c r="B53" s="39"/>
      <c r="C53" s="92"/>
      <c r="D53" s="91"/>
      <c r="E53" s="91"/>
      <c r="F53" s="90"/>
      <c r="G53" s="91"/>
      <c r="H53" s="57"/>
      <c r="I53" s="87"/>
    </row>
    <row r="54" spans="1:9" ht="15">
      <c r="A54" s="39"/>
      <c r="B54" s="39"/>
      <c r="C54" s="51"/>
      <c r="D54" s="57"/>
      <c r="E54" s="57"/>
      <c r="F54" s="90"/>
      <c r="G54" s="57"/>
      <c r="H54" s="57"/>
      <c r="I54" s="87"/>
    </row>
    <row r="55" spans="1:9" ht="15">
      <c r="A55" s="1" t="s">
        <v>19</v>
      </c>
      <c r="B55" s="39"/>
      <c r="C55" s="51"/>
      <c r="D55" s="57"/>
      <c r="E55" s="57"/>
      <c r="F55" s="90"/>
      <c r="G55" s="57"/>
      <c r="H55" s="57"/>
      <c r="I55" s="87"/>
    </row>
    <row r="56" spans="1:9" ht="15">
      <c r="A56" s="88" t="s">
        <v>135</v>
      </c>
      <c r="B56" s="39"/>
      <c r="C56" s="51"/>
      <c r="D56" s="57"/>
      <c r="E56" s="57"/>
      <c r="F56" s="90"/>
      <c r="G56" s="57"/>
      <c r="H56" s="57"/>
      <c r="I56" s="87"/>
    </row>
    <row r="57" spans="1:9" ht="15">
      <c r="A57" s="39" t="s">
        <v>121</v>
      </c>
      <c r="B57" s="39"/>
      <c r="C57" s="51"/>
      <c r="D57" s="57"/>
      <c r="E57" s="57"/>
      <c r="F57" s="90"/>
      <c r="G57" s="57"/>
      <c r="H57" s="57"/>
      <c r="I57" s="87"/>
    </row>
    <row r="58" spans="1:9" ht="15">
      <c r="A58" s="39"/>
      <c r="B58" s="39"/>
      <c r="C58" s="51"/>
      <c r="D58" s="57"/>
      <c r="E58" s="57"/>
      <c r="F58" s="90"/>
      <c r="G58" s="57"/>
      <c r="H58" s="57"/>
      <c r="I58" s="87"/>
    </row>
    <row r="59" spans="1:9" ht="15">
      <c r="A59" s="39"/>
      <c r="B59" s="39"/>
      <c r="C59" s="51"/>
      <c r="D59" s="57"/>
      <c r="E59" s="57"/>
      <c r="F59" s="90"/>
      <c r="G59" s="57"/>
      <c r="H59" s="57"/>
      <c r="I59" s="87"/>
    </row>
    <row r="60" spans="1:9" ht="15">
      <c r="A60" s="39"/>
      <c r="B60" s="88" t="s">
        <v>113</v>
      </c>
      <c r="C60" s="220"/>
      <c r="D60" s="220"/>
      <c r="E60" s="220"/>
      <c r="F60" s="220"/>
      <c r="G60" s="220"/>
      <c r="H60" s="220" t="s">
        <v>77</v>
      </c>
      <c r="I60" s="87"/>
    </row>
    <row r="61" spans="1:9" ht="15">
      <c r="A61" s="39"/>
      <c r="B61" s="220"/>
      <c r="C61" s="220"/>
      <c r="D61" s="220"/>
      <c r="E61" s="220"/>
      <c r="F61" s="220"/>
      <c r="G61" s="220"/>
      <c r="H61" s="220"/>
      <c r="I61" s="87"/>
    </row>
    <row r="62" spans="1:9" ht="15">
      <c r="A62" s="39"/>
      <c r="B62" s="88" t="s">
        <v>78</v>
      </c>
      <c r="C62" s="221">
        <v>42423.6460300926</v>
      </c>
      <c r="D62" s="220"/>
      <c r="E62" s="220"/>
      <c r="F62" s="220"/>
      <c r="G62" s="220"/>
      <c r="H62" s="220" t="s">
        <v>78</v>
      </c>
      <c r="I62" s="221">
        <v>42434.08420138889</v>
      </c>
    </row>
    <row r="63" spans="1:9" ht="15">
      <c r="A63" s="39"/>
      <c r="B63" s="88" t="s">
        <v>80</v>
      </c>
      <c r="C63" s="221">
        <v>42436.58549145833</v>
      </c>
      <c r="D63" s="220"/>
      <c r="E63" s="220"/>
      <c r="F63" s="220"/>
      <c r="G63" s="220"/>
      <c r="H63" s="220" t="s">
        <v>80</v>
      </c>
      <c r="I63" s="221">
        <v>42436.59757753472</v>
      </c>
    </row>
    <row r="64" spans="1:9" ht="15">
      <c r="A64" s="39"/>
      <c r="B64" s="88" t="s">
        <v>82</v>
      </c>
      <c r="C64" s="88" t="s">
        <v>83</v>
      </c>
      <c r="D64" s="220"/>
      <c r="E64" s="220"/>
      <c r="F64" s="220"/>
      <c r="G64" s="220"/>
      <c r="H64" s="220" t="s">
        <v>82</v>
      </c>
      <c r="I64" s="87" t="s">
        <v>83</v>
      </c>
    </row>
    <row r="65" spans="1:9" ht="15">
      <c r="A65" s="39"/>
      <c r="B65" s="220"/>
      <c r="C65" s="220"/>
      <c r="D65" s="220"/>
      <c r="E65" s="220"/>
      <c r="F65" s="220"/>
      <c r="G65" s="220"/>
      <c r="H65" s="220"/>
      <c r="I65" s="87"/>
    </row>
    <row r="66" spans="1:9" ht="15">
      <c r="A66" s="39"/>
      <c r="B66" s="88" t="s">
        <v>93</v>
      </c>
      <c r="C66" s="88" t="s">
        <v>114</v>
      </c>
      <c r="D66" s="220"/>
      <c r="E66" s="220"/>
      <c r="F66" s="220"/>
      <c r="G66" s="220"/>
      <c r="H66" s="220" t="s">
        <v>86</v>
      </c>
      <c r="I66" s="87" t="s">
        <v>87</v>
      </c>
    </row>
    <row r="67" spans="1:9" ht="15">
      <c r="A67" s="39"/>
      <c r="B67" s="88" t="s">
        <v>115</v>
      </c>
      <c r="C67" s="88" t="s">
        <v>95</v>
      </c>
      <c r="D67" s="220"/>
      <c r="E67" s="220"/>
      <c r="F67" s="220"/>
      <c r="G67" s="220"/>
      <c r="H67" s="220"/>
      <c r="I67" s="87"/>
    </row>
    <row r="68" spans="1:10" ht="15">
      <c r="A68" s="39"/>
      <c r="B68" s="220"/>
      <c r="C68" s="220"/>
      <c r="D68" s="220"/>
      <c r="E68" s="220"/>
      <c r="F68" s="220"/>
      <c r="G68" s="220"/>
      <c r="H68" s="8"/>
      <c r="I68" s="8"/>
      <c r="J68" s="8"/>
    </row>
    <row r="69" spans="1:21" ht="15">
      <c r="A69" s="39"/>
      <c r="B69" s="208"/>
      <c r="C69" s="496" t="s">
        <v>116</v>
      </c>
      <c r="D69" s="498"/>
      <c r="E69" s="496" t="s">
        <v>117</v>
      </c>
      <c r="F69" s="498"/>
      <c r="G69" s="87"/>
      <c r="H69" s="8"/>
      <c r="I69" s="8"/>
      <c r="J69" s="8"/>
      <c r="M69" s="208"/>
      <c r="N69" s="496" t="s">
        <v>116</v>
      </c>
      <c r="O69" s="499"/>
      <c r="P69" s="496" t="s">
        <v>117</v>
      </c>
      <c r="Q69" s="497"/>
      <c r="S69" s="8"/>
      <c r="T69" s="8"/>
      <c r="U69" s="8"/>
    </row>
    <row r="70" spans="1:31" ht="24">
      <c r="A70" s="39"/>
      <c r="B70" s="209"/>
      <c r="C70" s="213" t="s">
        <v>53</v>
      </c>
      <c r="D70" s="214" t="s">
        <v>54</v>
      </c>
      <c r="E70" s="213" t="s">
        <v>53</v>
      </c>
      <c r="F70" s="214" t="s">
        <v>54</v>
      </c>
      <c r="G70" s="87"/>
      <c r="H70" s="161"/>
      <c r="I70" s="236" t="s">
        <v>116</v>
      </c>
      <c r="J70" s="161" t="s">
        <v>117</v>
      </c>
      <c r="K70" s="184" t="s">
        <v>144</v>
      </c>
      <c r="M70" s="209"/>
      <c r="N70" s="213" t="s">
        <v>53</v>
      </c>
      <c r="O70" s="214" t="s">
        <v>54</v>
      </c>
      <c r="P70" s="213" t="s">
        <v>53</v>
      </c>
      <c r="Q70" s="214" t="s">
        <v>54</v>
      </c>
      <c r="R70" s="9"/>
      <c r="S70" s="237"/>
      <c r="T70" s="238" t="s">
        <v>122</v>
      </c>
      <c r="U70" s="239" t="s">
        <v>123</v>
      </c>
      <c r="AE70" s="10"/>
    </row>
    <row r="71" spans="1:21" ht="15">
      <c r="A71" s="39"/>
      <c r="B71" s="210" t="s">
        <v>23</v>
      </c>
      <c r="C71" s="222">
        <v>11273</v>
      </c>
      <c r="D71" s="223">
        <v>36061</v>
      </c>
      <c r="E71" s="222">
        <v>11354</v>
      </c>
      <c r="F71" s="223">
        <v>36714</v>
      </c>
      <c r="G71" s="87"/>
      <c r="H71" s="235" t="s">
        <v>23</v>
      </c>
      <c r="I71" s="334">
        <v>98.9</v>
      </c>
      <c r="J71" s="335">
        <v>99.38</v>
      </c>
      <c r="K71" s="323">
        <f>J71/I71</f>
        <v>1.0048533872598584</v>
      </c>
      <c r="M71" s="210" t="s">
        <v>23</v>
      </c>
      <c r="N71" s="222">
        <v>11273</v>
      </c>
      <c r="O71" s="223">
        <v>36061</v>
      </c>
      <c r="P71" s="228">
        <f aca="true" t="shared" si="0" ref="P71:P100">E71/K71</f>
        <v>11299.160796941034</v>
      </c>
      <c r="Q71" s="332">
        <f aca="true" t="shared" si="1" ref="Q71:Q100">F71/K71</f>
        <v>36536.67337492453</v>
      </c>
      <c r="R71" s="10"/>
      <c r="S71" s="235" t="s">
        <v>23</v>
      </c>
      <c r="T71" s="342">
        <f>((P71-N71)/P71)*100</f>
        <v>0.23152867200647909</v>
      </c>
      <c r="U71" s="187">
        <f>((Q71-O71)/Q71)*100</f>
        <v>1.3019066351316797</v>
      </c>
    </row>
    <row r="72" spans="1:21" ht="15">
      <c r="A72" s="39"/>
      <c r="B72" s="211" t="s">
        <v>24</v>
      </c>
      <c r="C72" s="224">
        <v>2322</v>
      </c>
      <c r="D72" s="225">
        <v>11976</v>
      </c>
      <c r="E72" s="224">
        <v>2496</v>
      </c>
      <c r="F72" s="225">
        <v>13462</v>
      </c>
      <c r="G72" s="87"/>
      <c r="H72" s="150" t="s">
        <v>24</v>
      </c>
      <c r="I72" s="336">
        <v>102.72</v>
      </c>
      <c r="J72" s="337">
        <v>101.08</v>
      </c>
      <c r="K72" s="324">
        <f aca="true" t="shared" si="2" ref="K72:K101">J72/I72</f>
        <v>0.9840342679127726</v>
      </c>
      <c r="M72" s="211" t="s">
        <v>24</v>
      </c>
      <c r="N72" s="224">
        <v>2322</v>
      </c>
      <c r="O72" s="225">
        <v>11976</v>
      </c>
      <c r="P72" s="224">
        <f t="shared" si="0"/>
        <v>2536.4970320538187</v>
      </c>
      <c r="Q72" s="330">
        <f t="shared" si="1"/>
        <v>13680.417886822319</v>
      </c>
      <c r="R72" s="10"/>
      <c r="S72" s="150" t="s">
        <v>24</v>
      </c>
      <c r="T72" s="191">
        <f aca="true" t="shared" si="3" ref="T72:T100">((P72-N72)/P72)*100</f>
        <v>8.456427480230047</v>
      </c>
      <c r="U72" s="190">
        <f aca="true" t="shared" si="4" ref="U72:U100">((Q72-O72)/Q72)*100</f>
        <v>12.458814496186566</v>
      </c>
    </row>
    <row r="73" spans="1:21" ht="15">
      <c r="A73" s="39"/>
      <c r="B73" s="211" t="s">
        <v>25</v>
      </c>
      <c r="C73" s="224">
        <v>121292</v>
      </c>
      <c r="D73" s="225">
        <v>337535</v>
      </c>
      <c r="E73" s="224">
        <v>119708</v>
      </c>
      <c r="F73" s="225">
        <v>344024</v>
      </c>
      <c r="G73" s="87"/>
      <c r="H73" s="150" t="s">
        <v>25</v>
      </c>
      <c r="I73" s="336">
        <v>99.3</v>
      </c>
      <c r="J73" s="337">
        <v>99.8</v>
      </c>
      <c r="K73" s="324">
        <f t="shared" si="2"/>
        <v>1.0050352467270895</v>
      </c>
      <c r="M73" s="211" t="s">
        <v>25</v>
      </c>
      <c r="N73" s="224">
        <v>121292</v>
      </c>
      <c r="O73" s="225">
        <v>337535</v>
      </c>
      <c r="P73" s="224">
        <f t="shared" si="0"/>
        <v>119108.26052104209</v>
      </c>
      <c r="Q73" s="330">
        <f t="shared" si="1"/>
        <v>342300.4328657315</v>
      </c>
      <c r="R73" s="10"/>
      <c r="S73" s="150" t="s">
        <v>25</v>
      </c>
      <c r="T73" s="191">
        <f t="shared" si="3"/>
        <v>-1.8334072459836863</v>
      </c>
      <c r="U73" s="190">
        <f t="shared" si="4"/>
        <v>1.3921784514951911</v>
      </c>
    </row>
    <row r="74" spans="1:21" ht="15">
      <c r="A74" s="39"/>
      <c r="B74" s="211" t="s">
        <v>70</v>
      </c>
      <c r="C74" s="224">
        <v>117617</v>
      </c>
      <c r="D74" s="225">
        <v>340797</v>
      </c>
      <c r="E74" s="224">
        <v>116965</v>
      </c>
      <c r="F74" s="225">
        <v>352540</v>
      </c>
      <c r="G74" s="87"/>
      <c r="H74" s="150" t="s">
        <v>26</v>
      </c>
      <c r="I74" s="336">
        <v>99.4</v>
      </c>
      <c r="J74" s="337">
        <v>99.8</v>
      </c>
      <c r="K74" s="324">
        <f t="shared" si="2"/>
        <v>1.004024144869215</v>
      </c>
      <c r="M74" s="211" t="s">
        <v>70</v>
      </c>
      <c r="N74" s="224">
        <v>117617</v>
      </c>
      <c r="O74" s="225">
        <v>340797</v>
      </c>
      <c r="P74" s="224">
        <f t="shared" si="0"/>
        <v>116496.20240480964</v>
      </c>
      <c r="Q74" s="330">
        <f t="shared" si="1"/>
        <v>351127.0140280562</v>
      </c>
      <c r="R74" s="10"/>
      <c r="S74" s="150" t="s">
        <v>26</v>
      </c>
      <c r="T74" s="191">
        <f t="shared" si="3"/>
        <v>-0.9620893832193207</v>
      </c>
      <c r="U74" s="190">
        <f t="shared" si="4"/>
        <v>2.9419593524156404</v>
      </c>
    </row>
    <row r="75" spans="1:21" ht="15">
      <c r="A75" s="39"/>
      <c r="B75" s="211" t="s">
        <v>64</v>
      </c>
      <c r="C75" s="224">
        <v>9977</v>
      </c>
      <c r="D75" s="225">
        <v>36561</v>
      </c>
      <c r="E75" s="224">
        <v>9656</v>
      </c>
      <c r="F75" s="225">
        <v>36870</v>
      </c>
      <c r="G75" s="87"/>
      <c r="H75" s="150" t="s">
        <v>64</v>
      </c>
      <c r="I75" s="336">
        <v>99.1</v>
      </c>
      <c r="J75" s="337">
        <v>99.9</v>
      </c>
      <c r="K75" s="324">
        <f t="shared" si="2"/>
        <v>1.0080726538849647</v>
      </c>
      <c r="M75" s="211" t="s">
        <v>64</v>
      </c>
      <c r="N75" s="224">
        <v>9977</v>
      </c>
      <c r="O75" s="225">
        <v>36561</v>
      </c>
      <c r="P75" s="224">
        <f t="shared" si="0"/>
        <v>9578.674674674674</v>
      </c>
      <c r="Q75" s="330">
        <f t="shared" si="1"/>
        <v>36574.74474474474</v>
      </c>
      <c r="R75" s="10"/>
      <c r="S75" s="150" t="s">
        <v>64</v>
      </c>
      <c r="T75" s="191">
        <f t="shared" si="3"/>
        <v>-4.158459691490197</v>
      </c>
      <c r="U75" s="190">
        <f t="shared" si="4"/>
        <v>0.0375798787952337</v>
      </c>
    </row>
    <row r="76" spans="1:21" ht="15">
      <c r="A76" s="39"/>
      <c r="B76" s="211" t="s">
        <v>75</v>
      </c>
      <c r="C76" s="224">
        <v>3179</v>
      </c>
      <c r="D76" s="225">
        <v>14085</v>
      </c>
      <c r="E76" s="224">
        <v>3234</v>
      </c>
      <c r="F76" s="225">
        <v>16436</v>
      </c>
      <c r="G76" s="87"/>
      <c r="H76" s="150" t="s">
        <v>27</v>
      </c>
      <c r="I76" s="336">
        <v>99.46</v>
      </c>
      <c r="J76" s="337">
        <v>99.93</v>
      </c>
      <c r="K76" s="324">
        <f t="shared" si="2"/>
        <v>1.004725517796099</v>
      </c>
      <c r="M76" s="211" t="s">
        <v>75</v>
      </c>
      <c r="N76" s="224">
        <v>3179</v>
      </c>
      <c r="O76" s="225">
        <v>14085</v>
      </c>
      <c r="P76" s="224">
        <f t="shared" si="0"/>
        <v>3218.7895526868806</v>
      </c>
      <c r="Q76" s="330">
        <f t="shared" si="1"/>
        <v>16358.696687681377</v>
      </c>
      <c r="R76" s="10"/>
      <c r="S76" s="150" t="s">
        <v>27</v>
      </c>
      <c r="T76" s="191">
        <f t="shared" si="3"/>
        <v>1.236165087390268</v>
      </c>
      <c r="U76" s="190">
        <f t="shared" si="4"/>
        <v>13.89900877246256</v>
      </c>
    </row>
    <row r="77" spans="1:21" ht="15">
      <c r="A77" s="39"/>
      <c r="B77" s="211" t="s">
        <v>28</v>
      </c>
      <c r="C77" s="224">
        <v>10449</v>
      </c>
      <c r="D77" s="225">
        <v>37661</v>
      </c>
      <c r="E77" s="224">
        <v>10517</v>
      </c>
      <c r="F77" s="225">
        <v>38626</v>
      </c>
      <c r="G77" s="39"/>
      <c r="H77" s="150" t="s">
        <v>28</v>
      </c>
      <c r="I77" s="336">
        <v>99.7</v>
      </c>
      <c r="J77" s="337">
        <v>100</v>
      </c>
      <c r="K77" s="324">
        <f t="shared" si="2"/>
        <v>1.0030090270812437</v>
      </c>
      <c r="M77" s="211" t="s">
        <v>28</v>
      </c>
      <c r="N77" s="224">
        <v>10449</v>
      </c>
      <c r="O77" s="225">
        <v>37661</v>
      </c>
      <c r="P77" s="224">
        <f t="shared" si="0"/>
        <v>10485.449</v>
      </c>
      <c r="Q77" s="330">
        <f t="shared" si="1"/>
        <v>38510.122</v>
      </c>
      <c r="R77" s="10"/>
      <c r="S77" s="150" t="s">
        <v>28</v>
      </c>
      <c r="T77" s="191">
        <f t="shared" si="3"/>
        <v>0.3476150615963181</v>
      </c>
      <c r="U77" s="190">
        <f t="shared" si="4"/>
        <v>2.204931991646256</v>
      </c>
    </row>
    <row r="78" spans="1:21" ht="15">
      <c r="A78" s="39"/>
      <c r="B78" s="211" t="s">
        <v>29</v>
      </c>
      <c r="C78" s="224">
        <v>3172</v>
      </c>
      <c r="D78" s="225">
        <v>15840</v>
      </c>
      <c r="E78" s="224">
        <v>3000</v>
      </c>
      <c r="F78" s="225">
        <v>15512</v>
      </c>
      <c r="G78" s="39"/>
      <c r="H78" s="150" t="s">
        <v>29</v>
      </c>
      <c r="I78" s="336">
        <v>102.54</v>
      </c>
      <c r="J78" s="337">
        <v>101.11</v>
      </c>
      <c r="K78" s="324">
        <f t="shared" si="2"/>
        <v>0.9860542227423443</v>
      </c>
      <c r="M78" s="211" t="s">
        <v>29</v>
      </c>
      <c r="N78" s="224">
        <v>3172</v>
      </c>
      <c r="O78" s="225">
        <v>15840</v>
      </c>
      <c r="P78" s="224">
        <f t="shared" si="0"/>
        <v>3042.429037681733</v>
      </c>
      <c r="Q78" s="330">
        <f t="shared" si="1"/>
        <v>15731.386410839681</v>
      </c>
      <c r="R78" s="10"/>
      <c r="S78" s="150" t="s">
        <v>29</v>
      </c>
      <c r="T78" s="191">
        <f t="shared" si="3"/>
        <v>-4.258799817957212</v>
      </c>
      <c r="U78" s="190">
        <f t="shared" si="4"/>
        <v>-0.690426045891791</v>
      </c>
    </row>
    <row r="79" spans="1:21" ht="15">
      <c r="A79" s="39"/>
      <c r="B79" s="211" t="s">
        <v>63</v>
      </c>
      <c r="C79" s="224">
        <v>5567</v>
      </c>
      <c r="D79" s="225">
        <v>27860</v>
      </c>
      <c r="E79" s="224">
        <v>5098</v>
      </c>
      <c r="F79" s="225">
        <v>27782</v>
      </c>
      <c r="G79" s="39"/>
      <c r="H79" s="150" t="s">
        <v>63</v>
      </c>
      <c r="I79" s="336">
        <v>100.83</v>
      </c>
      <c r="J79" s="337">
        <v>100.63</v>
      </c>
      <c r="K79" s="324">
        <f t="shared" si="2"/>
        <v>0.9980164633541604</v>
      </c>
      <c r="M79" s="211" t="s">
        <v>63</v>
      </c>
      <c r="N79" s="224">
        <v>5567</v>
      </c>
      <c r="O79" s="225">
        <v>27860</v>
      </c>
      <c r="P79" s="224">
        <f t="shared" si="0"/>
        <v>5108.132167345722</v>
      </c>
      <c r="Q79" s="330">
        <f t="shared" si="1"/>
        <v>27837.21613832853</v>
      </c>
      <c r="R79" s="10"/>
      <c r="S79" s="150" t="s">
        <v>63</v>
      </c>
      <c r="T79" s="191">
        <f t="shared" si="3"/>
        <v>-8.983084572236386</v>
      </c>
      <c r="U79" s="190">
        <f t="shared" si="4"/>
        <v>-0.0818467678601606</v>
      </c>
    </row>
    <row r="80" spans="1:21" ht="15">
      <c r="A80" s="39"/>
      <c r="B80" s="211" t="s">
        <v>30</v>
      </c>
      <c r="C80" s="224">
        <v>11632</v>
      </c>
      <c r="D80" s="225">
        <v>39275</v>
      </c>
      <c r="E80" s="224">
        <v>11651</v>
      </c>
      <c r="F80" s="225">
        <v>38752</v>
      </c>
      <c r="G80" s="39"/>
      <c r="H80" s="150" t="s">
        <v>30</v>
      </c>
      <c r="I80" s="336">
        <v>99.31</v>
      </c>
      <c r="J80" s="337">
        <v>99.91</v>
      </c>
      <c r="K80" s="324">
        <f t="shared" si="2"/>
        <v>1.0060416876447487</v>
      </c>
      <c r="M80" s="211" t="s">
        <v>30</v>
      </c>
      <c r="N80" s="224">
        <v>11632</v>
      </c>
      <c r="O80" s="225">
        <v>39275</v>
      </c>
      <c r="P80" s="224">
        <f t="shared" si="0"/>
        <v>11581.031027925133</v>
      </c>
      <c r="Q80" s="330">
        <f t="shared" si="1"/>
        <v>38519.27855069563</v>
      </c>
      <c r="R80" s="10"/>
      <c r="S80" s="150" t="s">
        <v>30</v>
      </c>
      <c r="T80" s="191">
        <f t="shared" si="3"/>
        <v>-0.4401073786260133</v>
      </c>
      <c r="U80" s="190">
        <f t="shared" si="4"/>
        <v>-1.9619304351969082</v>
      </c>
    </row>
    <row r="81" spans="1:21" ht="15">
      <c r="A81" s="39"/>
      <c r="B81" s="211" t="s">
        <v>31</v>
      </c>
      <c r="C81" s="224">
        <v>16680</v>
      </c>
      <c r="D81" s="225">
        <v>76672</v>
      </c>
      <c r="E81" s="224">
        <v>17267</v>
      </c>
      <c r="F81" s="225">
        <v>75323</v>
      </c>
      <c r="G81" s="39"/>
      <c r="H81" s="150" t="s">
        <v>31</v>
      </c>
      <c r="I81" s="336">
        <v>100.04</v>
      </c>
      <c r="J81" s="337">
        <v>100.26</v>
      </c>
      <c r="K81" s="324">
        <f t="shared" si="2"/>
        <v>1.0021991203518592</v>
      </c>
      <c r="M81" s="211" t="s">
        <v>31</v>
      </c>
      <c r="N81" s="224">
        <v>16680</v>
      </c>
      <c r="O81" s="225">
        <v>76672</v>
      </c>
      <c r="P81" s="224">
        <f t="shared" si="0"/>
        <v>17229.111111111113</v>
      </c>
      <c r="Q81" s="330">
        <f t="shared" si="1"/>
        <v>75157.71913026132</v>
      </c>
      <c r="R81" s="10"/>
      <c r="S81" s="150" t="s">
        <v>31</v>
      </c>
      <c r="T81" s="191">
        <f t="shared" si="3"/>
        <v>3.187112251873456</v>
      </c>
      <c r="U81" s="190">
        <f t="shared" si="4"/>
        <v>-2.0148041841373185</v>
      </c>
    </row>
    <row r="82" spans="1:21" ht="15">
      <c r="A82" s="102"/>
      <c r="B82" s="211" t="s">
        <v>32</v>
      </c>
      <c r="C82" s="224">
        <v>6857</v>
      </c>
      <c r="D82" s="225">
        <v>30212</v>
      </c>
      <c r="E82" s="224">
        <v>6864</v>
      </c>
      <c r="F82" s="225">
        <v>30245</v>
      </c>
      <c r="G82" s="39"/>
      <c r="H82" s="150" t="s">
        <v>32</v>
      </c>
      <c r="I82" s="336">
        <v>99.7</v>
      </c>
      <c r="J82" s="337">
        <v>99.9</v>
      </c>
      <c r="K82" s="324">
        <f t="shared" si="2"/>
        <v>1.0020060180541626</v>
      </c>
      <c r="M82" s="211" t="s">
        <v>32</v>
      </c>
      <c r="N82" s="224">
        <v>6857</v>
      </c>
      <c r="O82" s="225">
        <v>30212</v>
      </c>
      <c r="P82" s="224">
        <f t="shared" si="0"/>
        <v>6850.258258258258</v>
      </c>
      <c r="Q82" s="330">
        <f t="shared" si="1"/>
        <v>30184.449449449447</v>
      </c>
      <c r="R82" s="10"/>
      <c r="S82" s="150" t="s">
        <v>32</v>
      </c>
      <c r="T82" s="191">
        <f t="shared" si="3"/>
        <v>-0.09841587700163604</v>
      </c>
      <c r="U82" s="190">
        <f t="shared" si="4"/>
        <v>-0.09127398727842613</v>
      </c>
    </row>
    <row r="83" spans="1:21" ht="15">
      <c r="A83" s="9"/>
      <c r="B83" s="211" t="s">
        <v>33</v>
      </c>
      <c r="C83" s="224">
        <v>8340</v>
      </c>
      <c r="D83" s="225">
        <v>32482</v>
      </c>
      <c r="E83" s="224">
        <v>7714</v>
      </c>
      <c r="F83" s="225">
        <v>30376</v>
      </c>
      <c r="G83" s="39"/>
      <c r="H83" s="150" t="s">
        <v>33</v>
      </c>
      <c r="I83" s="336">
        <v>101.84</v>
      </c>
      <c r="J83" s="337">
        <v>101.57</v>
      </c>
      <c r="K83" s="324">
        <f t="shared" si="2"/>
        <v>0.9973487824037706</v>
      </c>
      <c r="M83" s="211" t="s">
        <v>33</v>
      </c>
      <c r="N83" s="224">
        <v>8340</v>
      </c>
      <c r="O83" s="225">
        <v>32482</v>
      </c>
      <c r="P83" s="224">
        <f t="shared" si="0"/>
        <v>7734.505858028946</v>
      </c>
      <c r="Q83" s="330">
        <f t="shared" si="1"/>
        <v>30456.7474648026</v>
      </c>
      <c r="R83" s="10"/>
      <c r="S83" s="150" t="s">
        <v>33</v>
      </c>
      <c r="T83" s="191">
        <f t="shared" si="3"/>
        <v>-7.828478678343874</v>
      </c>
      <c r="U83" s="190">
        <f t="shared" si="4"/>
        <v>-6.649602153144839</v>
      </c>
    </row>
    <row r="84" spans="1:21" ht="15">
      <c r="A84" s="9"/>
      <c r="B84" s="211" t="s">
        <v>34</v>
      </c>
      <c r="C84" s="224">
        <v>2046</v>
      </c>
      <c r="D84" s="225">
        <v>10586</v>
      </c>
      <c r="E84" s="224">
        <v>2333</v>
      </c>
      <c r="F84" s="225">
        <v>11519</v>
      </c>
      <c r="G84" s="39"/>
      <c r="H84" s="150" t="s">
        <v>34</v>
      </c>
      <c r="I84" s="336">
        <v>99.11</v>
      </c>
      <c r="J84" s="337">
        <v>99.79</v>
      </c>
      <c r="K84" s="324">
        <f t="shared" si="2"/>
        <v>1.0068610634648372</v>
      </c>
      <c r="M84" s="211" t="s">
        <v>34</v>
      </c>
      <c r="N84" s="224">
        <v>2046</v>
      </c>
      <c r="O84" s="225">
        <v>10586</v>
      </c>
      <c r="P84" s="224">
        <f t="shared" si="0"/>
        <v>2317.102214650766</v>
      </c>
      <c r="Q84" s="330">
        <f t="shared" si="1"/>
        <v>11440.505962521293</v>
      </c>
      <c r="R84" s="10"/>
      <c r="S84" s="150" t="s">
        <v>34</v>
      </c>
      <c r="T84" s="191">
        <f t="shared" si="3"/>
        <v>11.700054185638365</v>
      </c>
      <c r="U84" s="190">
        <f t="shared" si="4"/>
        <v>7.469127373567436</v>
      </c>
    </row>
    <row r="85" spans="1:21" ht="15">
      <c r="A85" s="9"/>
      <c r="B85" s="211" t="s">
        <v>35</v>
      </c>
      <c r="C85" s="224">
        <v>7290</v>
      </c>
      <c r="D85" s="225">
        <v>34343</v>
      </c>
      <c r="E85" s="224">
        <v>7912</v>
      </c>
      <c r="F85" s="225">
        <v>37386</v>
      </c>
      <c r="G85" s="39"/>
      <c r="H85" s="150" t="s">
        <v>35</v>
      </c>
      <c r="I85" s="336">
        <v>100.44</v>
      </c>
      <c r="J85" s="337">
        <v>100.68</v>
      </c>
      <c r="K85" s="324">
        <f t="shared" si="2"/>
        <v>1.002389486260454</v>
      </c>
      <c r="M85" s="211" t="s">
        <v>35</v>
      </c>
      <c r="N85" s="224">
        <v>7290</v>
      </c>
      <c r="O85" s="225">
        <v>34343</v>
      </c>
      <c r="P85" s="224">
        <f t="shared" si="0"/>
        <v>7893.139451728247</v>
      </c>
      <c r="Q85" s="330">
        <f t="shared" si="1"/>
        <v>37296.87961859356</v>
      </c>
      <c r="R85" s="10"/>
      <c r="S85" s="150" t="s">
        <v>35</v>
      </c>
      <c r="T85" s="191">
        <f t="shared" si="3"/>
        <v>7.6413125020385415</v>
      </c>
      <c r="U85" s="190">
        <f t="shared" si="4"/>
        <v>7.919910857960794</v>
      </c>
    </row>
    <row r="86" spans="1:21" ht="15">
      <c r="A86" s="9"/>
      <c r="B86" s="211" t="s">
        <v>36</v>
      </c>
      <c r="C86" s="224">
        <v>17449</v>
      </c>
      <c r="D86" s="225">
        <v>63041</v>
      </c>
      <c r="E86" s="224">
        <v>18167</v>
      </c>
      <c r="F86" s="225">
        <v>63548</v>
      </c>
      <c r="G86" s="39"/>
      <c r="H86" s="150" t="s">
        <v>36</v>
      </c>
      <c r="I86" s="336">
        <v>99.25</v>
      </c>
      <c r="J86" s="337">
        <v>99.94</v>
      </c>
      <c r="K86" s="324">
        <f t="shared" si="2"/>
        <v>1.0069521410579345</v>
      </c>
      <c r="M86" s="211" t="s">
        <v>36</v>
      </c>
      <c r="N86" s="224">
        <v>17449</v>
      </c>
      <c r="O86" s="225">
        <v>63041</v>
      </c>
      <c r="P86" s="224">
        <f t="shared" si="0"/>
        <v>18041.57244346608</v>
      </c>
      <c r="Q86" s="330">
        <f t="shared" si="1"/>
        <v>63109.255553332</v>
      </c>
      <c r="R86" s="10"/>
      <c r="S86" s="150" t="s">
        <v>36</v>
      </c>
      <c r="T86" s="191">
        <f t="shared" si="3"/>
        <v>3.284483352672988</v>
      </c>
      <c r="U86" s="190">
        <f t="shared" si="4"/>
        <v>0.10815458482839552</v>
      </c>
    </row>
    <row r="87" spans="1:21" ht="15">
      <c r="A87" s="9"/>
      <c r="B87" s="211" t="s">
        <v>37</v>
      </c>
      <c r="C87" s="224">
        <v>660000</v>
      </c>
      <c r="D87" s="225">
        <v>2352243</v>
      </c>
      <c r="E87" s="224">
        <v>703015</v>
      </c>
      <c r="F87" s="225">
        <v>2426662</v>
      </c>
      <c r="G87" s="39"/>
      <c r="H87" s="150" t="s">
        <v>37</v>
      </c>
      <c r="I87" s="336">
        <v>99.92</v>
      </c>
      <c r="J87" s="337">
        <v>99.94</v>
      </c>
      <c r="K87" s="324">
        <f t="shared" si="2"/>
        <v>1.0002001601281025</v>
      </c>
      <c r="M87" s="211" t="s">
        <v>37</v>
      </c>
      <c r="N87" s="224">
        <v>660000</v>
      </c>
      <c r="O87" s="225">
        <v>2352243</v>
      </c>
      <c r="P87" s="224">
        <f t="shared" si="0"/>
        <v>702874.3125875525</v>
      </c>
      <c r="Q87" s="330">
        <f t="shared" si="1"/>
        <v>2426176.3762257355</v>
      </c>
      <c r="R87" s="10"/>
      <c r="S87" s="150" t="s">
        <v>37</v>
      </c>
      <c r="T87" s="191">
        <f t="shared" si="3"/>
        <v>6.09985481326178</v>
      </c>
      <c r="U87" s="190">
        <f t="shared" si="4"/>
        <v>3.0473207533555113</v>
      </c>
    </row>
    <row r="88" spans="1:21" ht="15">
      <c r="A88" s="9"/>
      <c r="B88" s="211" t="s">
        <v>38</v>
      </c>
      <c r="C88" s="224">
        <v>6224</v>
      </c>
      <c r="D88" s="225">
        <v>21704</v>
      </c>
      <c r="E88" s="224">
        <v>6728</v>
      </c>
      <c r="F88" s="225">
        <v>23565</v>
      </c>
      <c r="G88" s="39"/>
      <c r="H88" s="150" t="s">
        <v>38</v>
      </c>
      <c r="I88" s="336">
        <v>98.08</v>
      </c>
      <c r="J88" s="337">
        <v>98.84</v>
      </c>
      <c r="K88" s="324">
        <f t="shared" si="2"/>
        <v>1.0077487765089723</v>
      </c>
      <c r="M88" s="211" t="s">
        <v>38</v>
      </c>
      <c r="N88" s="224">
        <v>6224</v>
      </c>
      <c r="O88" s="225">
        <v>21704</v>
      </c>
      <c r="P88" s="224">
        <f t="shared" si="0"/>
        <v>6676.267098340752</v>
      </c>
      <c r="Q88" s="330">
        <f t="shared" si="1"/>
        <v>23383.804127883446</v>
      </c>
      <c r="R88" s="10"/>
      <c r="S88" s="150" t="s">
        <v>38</v>
      </c>
      <c r="T88" s="191">
        <f t="shared" si="3"/>
        <v>6.7742511148655815</v>
      </c>
      <c r="U88" s="190">
        <f t="shared" si="4"/>
        <v>7.183622128789578</v>
      </c>
    </row>
    <row r="89" spans="1:21" ht="15">
      <c r="A89" s="9"/>
      <c r="B89" s="211" t="s">
        <v>39</v>
      </c>
      <c r="C89" s="224">
        <v>12339</v>
      </c>
      <c r="D89" s="225">
        <v>36093</v>
      </c>
      <c r="E89" s="224">
        <v>11959</v>
      </c>
      <c r="F89" s="225">
        <v>36351</v>
      </c>
      <c r="G89" s="39"/>
      <c r="H89" s="150" t="s">
        <v>39</v>
      </c>
      <c r="I89" s="336">
        <v>99.47</v>
      </c>
      <c r="J89" s="337">
        <v>99.79</v>
      </c>
      <c r="K89" s="324">
        <f t="shared" si="2"/>
        <v>1.0032170503669449</v>
      </c>
      <c r="M89" s="211" t="s">
        <v>39</v>
      </c>
      <c r="N89" s="224">
        <v>12339</v>
      </c>
      <c r="O89" s="225">
        <v>36093</v>
      </c>
      <c r="P89" s="224">
        <f t="shared" si="0"/>
        <v>11920.650666399439</v>
      </c>
      <c r="Q89" s="330">
        <f t="shared" si="1"/>
        <v>36234.43200721515</v>
      </c>
      <c r="R89" s="10"/>
      <c r="S89" s="150" t="s">
        <v>39</v>
      </c>
      <c r="T89" s="191">
        <f t="shared" si="3"/>
        <v>-3.509450493166085</v>
      </c>
      <c r="U89" s="190">
        <f t="shared" si="4"/>
        <v>0.3903248909407235</v>
      </c>
    </row>
    <row r="90" spans="1:21" ht="15">
      <c r="A90" s="9"/>
      <c r="B90" s="211" t="s">
        <v>40</v>
      </c>
      <c r="C90" s="224">
        <v>11652</v>
      </c>
      <c r="D90" s="225">
        <v>38994</v>
      </c>
      <c r="E90" s="224">
        <v>12393</v>
      </c>
      <c r="F90" s="225">
        <v>41572</v>
      </c>
      <c r="G90" s="39"/>
      <c r="H90" s="150" t="s">
        <v>40</v>
      </c>
      <c r="I90" s="336">
        <v>97.77</v>
      </c>
      <c r="J90" s="337">
        <v>99.2</v>
      </c>
      <c r="K90" s="324">
        <f t="shared" si="2"/>
        <v>1.0146261634448195</v>
      </c>
      <c r="M90" s="211" t="s">
        <v>40</v>
      </c>
      <c r="N90" s="224">
        <v>11652</v>
      </c>
      <c r="O90" s="225">
        <v>38994</v>
      </c>
      <c r="P90" s="224">
        <f t="shared" si="0"/>
        <v>12214.350907258064</v>
      </c>
      <c r="Q90" s="330">
        <f t="shared" si="1"/>
        <v>40972.72620967742</v>
      </c>
      <c r="R90" s="10"/>
      <c r="S90" s="150" t="s">
        <v>40</v>
      </c>
      <c r="T90" s="191">
        <f t="shared" si="3"/>
        <v>4.604017941910455</v>
      </c>
      <c r="U90" s="190">
        <f t="shared" si="4"/>
        <v>4.829374056174134</v>
      </c>
    </row>
    <row r="91" spans="1:21" ht="15">
      <c r="A91" s="9"/>
      <c r="B91" s="211" t="s">
        <v>41</v>
      </c>
      <c r="C91" s="224">
        <v>10540</v>
      </c>
      <c r="D91" s="225">
        <v>42091</v>
      </c>
      <c r="E91" s="224">
        <v>10897</v>
      </c>
      <c r="F91" s="225">
        <v>43914</v>
      </c>
      <c r="G91" s="39"/>
      <c r="H91" s="150" t="s">
        <v>41</v>
      </c>
      <c r="I91" s="336">
        <v>100.6</v>
      </c>
      <c r="J91" s="337">
        <v>100.7</v>
      </c>
      <c r="K91" s="324">
        <f t="shared" si="2"/>
        <v>1.0009940357852884</v>
      </c>
      <c r="M91" s="211" t="s">
        <v>41</v>
      </c>
      <c r="N91" s="224">
        <v>10540</v>
      </c>
      <c r="O91" s="225">
        <v>42091</v>
      </c>
      <c r="P91" s="224">
        <f t="shared" si="0"/>
        <v>10886.178748758688</v>
      </c>
      <c r="Q91" s="330">
        <f t="shared" si="1"/>
        <v>43870.39126117179</v>
      </c>
      <c r="R91" s="10"/>
      <c r="S91" s="150" t="s">
        <v>41</v>
      </c>
      <c r="T91" s="191">
        <f t="shared" si="3"/>
        <v>3.1799840582092362</v>
      </c>
      <c r="U91" s="190">
        <f t="shared" si="4"/>
        <v>4.056018672317311</v>
      </c>
    </row>
    <row r="92" spans="1:21" ht="15">
      <c r="A92" s="9"/>
      <c r="B92" s="211" t="s">
        <v>42</v>
      </c>
      <c r="C92" s="224">
        <v>3668</v>
      </c>
      <c r="D92" s="225">
        <v>17539</v>
      </c>
      <c r="E92" s="224">
        <v>3495</v>
      </c>
      <c r="F92" s="225">
        <v>17690</v>
      </c>
      <c r="G92" s="39"/>
      <c r="H92" s="150" t="s">
        <v>42</v>
      </c>
      <c r="I92" s="336">
        <v>99.65</v>
      </c>
      <c r="J92" s="337">
        <v>99.5</v>
      </c>
      <c r="K92" s="324">
        <f t="shared" si="2"/>
        <v>0.9984947315604615</v>
      </c>
      <c r="M92" s="211" t="s">
        <v>42</v>
      </c>
      <c r="N92" s="224">
        <v>3668</v>
      </c>
      <c r="O92" s="225">
        <v>17539</v>
      </c>
      <c r="P92" s="224">
        <f t="shared" si="0"/>
        <v>3500.2688442211056</v>
      </c>
      <c r="Q92" s="330">
        <f t="shared" si="1"/>
        <v>17716.668341708544</v>
      </c>
      <c r="R92" s="10"/>
      <c r="S92" s="150" t="s">
        <v>42</v>
      </c>
      <c r="T92" s="191">
        <f t="shared" si="3"/>
        <v>-4.791950654185211</v>
      </c>
      <c r="U92" s="190">
        <f t="shared" si="4"/>
        <v>1.002831561113992</v>
      </c>
    </row>
    <row r="93" spans="1:21" ht="15">
      <c r="A93" s="9"/>
      <c r="B93" s="211" t="s">
        <v>43</v>
      </c>
      <c r="C93" s="224">
        <v>3485</v>
      </c>
      <c r="D93" s="225">
        <v>19100</v>
      </c>
      <c r="E93" s="224">
        <v>3279</v>
      </c>
      <c r="F93" s="225">
        <v>19562</v>
      </c>
      <c r="G93" s="39"/>
      <c r="H93" s="150" t="s">
        <v>43</v>
      </c>
      <c r="I93" s="336">
        <v>99.04</v>
      </c>
      <c r="J93" s="337">
        <v>100.41</v>
      </c>
      <c r="K93" s="324">
        <f t="shared" si="2"/>
        <v>1.0138327948303714</v>
      </c>
      <c r="M93" s="211" t="s">
        <v>43</v>
      </c>
      <c r="N93" s="224">
        <v>3485</v>
      </c>
      <c r="O93" s="225">
        <v>19100</v>
      </c>
      <c r="P93" s="224">
        <f t="shared" si="0"/>
        <v>3234.2611293695854</v>
      </c>
      <c r="Q93" s="330">
        <f t="shared" si="1"/>
        <v>19295.094910865457</v>
      </c>
      <c r="R93" s="10"/>
      <c r="S93" s="150" t="s">
        <v>43</v>
      </c>
      <c r="T93" s="191">
        <f t="shared" si="3"/>
        <v>-7.752585848851605</v>
      </c>
      <c r="U93" s="190">
        <f t="shared" si="4"/>
        <v>1.0111114341064729</v>
      </c>
    </row>
    <row r="94" spans="1:21" ht="15">
      <c r="A94" s="9"/>
      <c r="B94" s="211" t="s">
        <v>44</v>
      </c>
      <c r="C94" s="224">
        <v>6234</v>
      </c>
      <c r="D94" s="225">
        <v>19597</v>
      </c>
      <c r="E94" s="224">
        <v>6157</v>
      </c>
      <c r="F94" s="225">
        <v>20100</v>
      </c>
      <c r="G94" s="39"/>
      <c r="H94" s="150" t="s">
        <v>44</v>
      </c>
      <c r="I94" s="336">
        <v>100.39</v>
      </c>
      <c r="J94" s="337">
        <v>100.76</v>
      </c>
      <c r="K94" s="324">
        <f t="shared" si="2"/>
        <v>1.0036856260583724</v>
      </c>
      <c r="M94" s="211" t="s">
        <v>44</v>
      </c>
      <c r="N94" s="224">
        <v>6234</v>
      </c>
      <c r="O94" s="225">
        <v>19597</v>
      </c>
      <c r="P94" s="224">
        <f t="shared" si="0"/>
        <v>6134.390928940055</v>
      </c>
      <c r="Q94" s="330">
        <f t="shared" si="1"/>
        <v>20026.1909487892</v>
      </c>
      <c r="R94" s="10"/>
      <c r="S94" s="150" t="s">
        <v>44</v>
      </c>
      <c r="T94" s="191">
        <f t="shared" si="3"/>
        <v>-1.6237809460434214</v>
      </c>
      <c r="U94" s="190">
        <f t="shared" si="4"/>
        <v>2.1431481897217703</v>
      </c>
    </row>
    <row r="95" spans="1:21" ht="15">
      <c r="A95" s="9"/>
      <c r="B95" s="211" t="s">
        <v>45</v>
      </c>
      <c r="C95" s="224">
        <v>3703</v>
      </c>
      <c r="D95" s="225">
        <v>11259</v>
      </c>
      <c r="E95" s="224">
        <v>3685</v>
      </c>
      <c r="F95" s="225">
        <v>11567</v>
      </c>
      <c r="G95" s="39"/>
      <c r="H95" s="150" t="s">
        <v>45</v>
      </c>
      <c r="I95" s="336">
        <v>100.45</v>
      </c>
      <c r="J95" s="337">
        <v>100.35</v>
      </c>
      <c r="K95" s="324">
        <f t="shared" si="2"/>
        <v>0.9990044798407167</v>
      </c>
      <c r="M95" s="211" t="s">
        <v>45</v>
      </c>
      <c r="N95" s="224">
        <v>3703</v>
      </c>
      <c r="O95" s="225">
        <v>11259</v>
      </c>
      <c r="P95" s="224">
        <f t="shared" si="0"/>
        <v>3688.672147483807</v>
      </c>
      <c r="Q95" s="330">
        <f t="shared" si="1"/>
        <v>11578.526656701546</v>
      </c>
      <c r="R95" s="10"/>
      <c r="S95" s="150" t="s">
        <v>45</v>
      </c>
      <c r="T95" s="191">
        <f t="shared" si="3"/>
        <v>-0.38842846269129044</v>
      </c>
      <c r="U95" s="190">
        <f t="shared" si="4"/>
        <v>2.759648668396051</v>
      </c>
    </row>
    <row r="96" spans="1:21" ht="15">
      <c r="A96" s="9"/>
      <c r="B96" s="211" t="s">
        <v>46</v>
      </c>
      <c r="C96" s="224">
        <v>13352</v>
      </c>
      <c r="D96" s="225">
        <v>39807</v>
      </c>
      <c r="E96" s="224">
        <v>13368</v>
      </c>
      <c r="F96" s="225">
        <v>40301</v>
      </c>
      <c r="G96" s="39"/>
      <c r="H96" s="150" t="s">
        <v>46</v>
      </c>
      <c r="I96" s="336">
        <v>98.96</v>
      </c>
      <c r="J96" s="337">
        <v>100.16</v>
      </c>
      <c r="K96" s="324">
        <f t="shared" si="2"/>
        <v>1.0121261115602265</v>
      </c>
      <c r="M96" s="211" t="s">
        <v>46</v>
      </c>
      <c r="N96" s="224">
        <v>13352</v>
      </c>
      <c r="O96" s="225">
        <v>39807</v>
      </c>
      <c r="P96" s="224">
        <f t="shared" si="0"/>
        <v>13207.840255591052</v>
      </c>
      <c r="Q96" s="330">
        <f t="shared" si="1"/>
        <v>39818.16054313099</v>
      </c>
      <c r="R96" s="10"/>
      <c r="S96" s="150" t="s">
        <v>46</v>
      </c>
      <c r="T96" s="191">
        <f t="shared" si="3"/>
        <v>-1.091470987074687</v>
      </c>
      <c r="U96" s="190">
        <f t="shared" si="4"/>
        <v>0.028028776263780746</v>
      </c>
    </row>
    <row r="97" spans="1:21" ht="15">
      <c r="A97" s="9"/>
      <c r="B97" s="211" t="s">
        <v>47</v>
      </c>
      <c r="C97" s="224">
        <v>122709</v>
      </c>
      <c r="D97" s="225">
        <v>373978</v>
      </c>
      <c r="E97" s="224">
        <v>122996</v>
      </c>
      <c r="F97" s="225">
        <v>387092</v>
      </c>
      <c r="G97" s="39"/>
      <c r="H97" s="150" t="s">
        <v>47</v>
      </c>
      <c r="I97" s="336">
        <v>99.1</v>
      </c>
      <c r="J97" s="337">
        <v>99.3</v>
      </c>
      <c r="K97" s="324">
        <f t="shared" si="2"/>
        <v>1.0020181634712413</v>
      </c>
      <c r="M97" s="211" t="s">
        <v>47</v>
      </c>
      <c r="N97" s="224">
        <v>122709</v>
      </c>
      <c r="O97" s="225">
        <v>373978</v>
      </c>
      <c r="P97" s="224">
        <f t="shared" si="0"/>
        <v>122748.27391742195</v>
      </c>
      <c r="Q97" s="330">
        <f t="shared" si="1"/>
        <v>386312.3585095669</v>
      </c>
      <c r="R97" s="10"/>
      <c r="S97" s="150" t="s">
        <v>47</v>
      </c>
      <c r="T97" s="191">
        <f t="shared" si="3"/>
        <v>0.031995494656297335</v>
      </c>
      <c r="U97" s="190">
        <f t="shared" si="4"/>
        <v>3.1928459542827357</v>
      </c>
    </row>
    <row r="98" spans="1:21" ht="15">
      <c r="A98" s="9"/>
      <c r="B98" s="212" t="s">
        <v>66</v>
      </c>
      <c r="C98" s="226">
        <v>8219</v>
      </c>
      <c r="D98" s="227">
        <v>31262</v>
      </c>
      <c r="E98" s="226">
        <v>8410</v>
      </c>
      <c r="F98" s="227">
        <v>32709</v>
      </c>
      <c r="G98" s="39"/>
      <c r="H98" s="156" t="s">
        <v>66</v>
      </c>
      <c r="I98" s="338">
        <v>98.5</v>
      </c>
      <c r="J98" s="339">
        <v>100</v>
      </c>
      <c r="K98" s="325">
        <f t="shared" si="2"/>
        <v>1.015228426395939</v>
      </c>
      <c r="M98" s="212" t="s">
        <v>66</v>
      </c>
      <c r="N98" s="226">
        <v>8219</v>
      </c>
      <c r="O98" s="227">
        <v>31262</v>
      </c>
      <c r="P98" s="226">
        <f t="shared" si="0"/>
        <v>8283.85</v>
      </c>
      <c r="Q98" s="331">
        <f t="shared" si="1"/>
        <v>32218.365</v>
      </c>
      <c r="R98" s="10"/>
      <c r="S98" s="156" t="s">
        <v>66</v>
      </c>
      <c r="T98" s="193">
        <f t="shared" si="3"/>
        <v>0.7828485547179194</v>
      </c>
      <c r="U98" s="194">
        <f t="shared" si="4"/>
        <v>2.968384646458632</v>
      </c>
    </row>
    <row r="99" spans="1:21" ht="15">
      <c r="A99" s="9"/>
      <c r="B99" s="210" t="s">
        <v>48</v>
      </c>
      <c r="C99" s="228">
        <v>2073421</v>
      </c>
      <c r="D99" s="229">
        <v>5668341</v>
      </c>
      <c r="E99" s="228">
        <v>2313411</v>
      </c>
      <c r="F99" s="229">
        <v>6020746</v>
      </c>
      <c r="G99" s="39"/>
      <c r="H99" s="157" t="s">
        <v>48</v>
      </c>
      <c r="I99" s="340">
        <v>98.76</v>
      </c>
      <c r="J99" s="341">
        <v>99.74</v>
      </c>
      <c r="K99" s="323">
        <f t="shared" si="2"/>
        <v>1.009923045767517</v>
      </c>
      <c r="M99" s="210" t="s">
        <v>48</v>
      </c>
      <c r="N99" s="228">
        <v>2073421</v>
      </c>
      <c r="O99" s="229">
        <v>5668341</v>
      </c>
      <c r="P99" s="228">
        <f t="shared" si="0"/>
        <v>2290680.472829357</v>
      </c>
      <c r="Q99" s="332">
        <f t="shared" si="1"/>
        <v>5961588.880689794</v>
      </c>
      <c r="R99" s="10"/>
      <c r="S99" s="157" t="s">
        <v>48</v>
      </c>
      <c r="T99" s="196">
        <f t="shared" si="3"/>
        <v>9.484494909104743</v>
      </c>
      <c r="U99" s="197">
        <f t="shared" si="4"/>
        <v>4.918955106744354</v>
      </c>
    </row>
    <row r="100" spans="1:21" ht="15">
      <c r="A100" s="9"/>
      <c r="B100" s="211" t="s">
        <v>49</v>
      </c>
      <c r="C100" s="224">
        <v>187721</v>
      </c>
      <c r="D100" s="225">
        <v>506438</v>
      </c>
      <c r="E100" s="224">
        <v>199278</v>
      </c>
      <c r="F100" s="225">
        <v>547611</v>
      </c>
      <c r="G100" s="39"/>
      <c r="H100" s="150" t="s">
        <v>49</v>
      </c>
      <c r="I100" s="336">
        <v>96.2</v>
      </c>
      <c r="J100" s="337">
        <v>98</v>
      </c>
      <c r="K100" s="324">
        <f t="shared" si="2"/>
        <v>1.0187110187110187</v>
      </c>
      <c r="M100" s="211" t="s">
        <v>49</v>
      </c>
      <c r="N100" s="224">
        <v>187721</v>
      </c>
      <c r="O100" s="225">
        <v>506438</v>
      </c>
      <c r="P100" s="224">
        <f t="shared" si="0"/>
        <v>195617.79183673472</v>
      </c>
      <c r="Q100" s="330">
        <f t="shared" si="1"/>
        <v>537552.8387755102</v>
      </c>
      <c r="R100" s="10"/>
      <c r="S100" s="150" t="s">
        <v>49</v>
      </c>
      <c r="T100" s="191">
        <f t="shared" si="3"/>
        <v>4.036847447560131</v>
      </c>
      <c r="U100" s="190">
        <f t="shared" si="4"/>
        <v>5.788238203036299</v>
      </c>
    </row>
    <row r="101" spans="1:21" ht="15">
      <c r="A101" s="9"/>
      <c r="B101" s="212" t="s">
        <v>50</v>
      </c>
      <c r="C101" s="226">
        <v>26167</v>
      </c>
      <c r="D101" s="227">
        <v>88839</v>
      </c>
      <c r="E101" s="230" t="s">
        <v>68</v>
      </c>
      <c r="F101" s="231" t="s">
        <v>68</v>
      </c>
      <c r="G101" s="39"/>
      <c r="H101" s="156" t="s">
        <v>50</v>
      </c>
      <c r="I101" s="338">
        <v>100.8</v>
      </c>
      <c r="J101" s="339">
        <v>100.8</v>
      </c>
      <c r="K101" s="325">
        <f t="shared" si="2"/>
        <v>1</v>
      </c>
      <c r="M101" s="212" t="s">
        <v>50</v>
      </c>
      <c r="N101" s="226">
        <v>26167</v>
      </c>
      <c r="O101" s="227">
        <v>88839</v>
      </c>
      <c r="P101" s="226" t="s">
        <v>68</v>
      </c>
      <c r="Q101" s="333" t="s">
        <v>68</v>
      </c>
      <c r="R101" s="10"/>
      <c r="S101" s="156" t="s">
        <v>50</v>
      </c>
      <c r="T101" s="193" t="s">
        <v>68</v>
      </c>
      <c r="U101" s="194" t="s">
        <v>68</v>
      </c>
    </row>
    <row r="102" spans="2:17" ht="15">
      <c r="B102" s="7"/>
      <c r="C102" s="83"/>
      <c r="D102" s="84"/>
      <c r="E102" s="7"/>
      <c r="F102" s="7"/>
      <c r="G102" s="102"/>
      <c r="P102" s="39"/>
      <c r="Q102" s="131"/>
    </row>
    <row r="103" spans="2:17" ht="15">
      <c r="B103" s="7" t="s">
        <v>72</v>
      </c>
      <c r="M103" s="7" t="s">
        <v>72</v>
      </c>
      <c r="P103" s="39"/>
      <c r="Q103" s="10"/>
    </row>
    <row r="104" spans="2:17" ht="15">
      <c r="B104" s="7" t="s">
        <v>74</v>
      </c>
      <c r="M104" s="7" t="s">
        <v>74</v>
      </c>
      <c r="P104" s="39"/>
      <c r="Q104" s="10"/>
    </row>
  </sheetData>
  <mergeCells count="4">
    <mergeCell ref="P69:Q69"/>
    <mergeCell ref="E69:F69"/>
    <mergeCell ref="C69:D69"/>
    <mergeCell ref="N69:O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1"/>
  <sheetViews>
    <sheetView showGridLines="0" workbookViewId="0" topLeftCell="A1">
      <selection activeCell="N27" sqref="N27"/>
    </sheetView>
  </sheetViews>
  <sheetFormatPr defaultColWidth="10.28125" defaultRowHeight="15"/>
  <cols>
    <col min="1" max="9" width="10.28125" style="15" customWidth="1"/>
    <col min="10" max="16" width="10.28125" style="60" customWidth="1"/>
    <col min="17" max="17" width="13.7109375" style="60" customWidth="1"/>
    <col min="18" max="25" width="10.28125" style="60" customWidth="1"/>
    <col min="26" max="27" width="10.28125" style="15" customWidth="1"/>
    <col min="28" max="16384" width="10.28125" style="15" customWidth="1"/>
  </cols>
  <sheetData>
    <row r="1" spans="1:16" s="59" customFormat="1" ht="15">
      <c r="A1" s="15"/>
      <c r="B1" s="15"/>
      <c r="C1" s="15"/>
      <c r="D1" s="15"/>
      <c r="E1" s="15"/>
      <c r="F1" s="15"/>
      <c r="G1" s="15"/>
      <c r="I1" s="15"/>
      <c r="J1" s="60"/>
      <c r="K1" s="60"/>
      <c r="L1" s="60"/>
      <c r="M1" s="60"/>
      <c r="N1" s="60"/>
      <c r="O1" s="60"/>
      <c r="P1" s="60"/>
    </row>
    <row r="2" spans="1:16" s="59" customFormat="1" ht="15">
      <c r="A2" s="15"/>
      <c r="B2" s="453" t="s">
        <v>166</v>
      </c>
      <c r="C2" s="15"/>
      <c r="D2" s="15"/>
      <c r="E2" s="15"/>
      <c r="F2" s="15"/>
      <c r="G2" s="15"/>
      <c r="I2" s="15"/>
      <c r="J2" s="60"/>
      <c r="K2" s="60"/>
      <c r="L2" s="60"/>
      <c r="M2" s="60"/>
      <c r="N2" s="60"/>
      <c r="O2" s="60"/>
      <c r="P2" s="60"/>
    </row>
    <row r="3" spans="1:16" s="59" customFormat="1" ht="15">
      <c r="A3" s="15"/>
      <c r="B3" s="48" t="s">
        <v>22</v>
      </c>
      <c r="C3" s="15"/>
      <c r="D3" s="15"/>
      <c r="E3" s="15"/>
      <c r="F3" s="15"/>
      <c r="G3" s="15"/>
      <c r="I3" s="15"/>
      <c r="J3" s="60"/>
      <c r="K3" s="60"/>
      <c r="L3" s="60"/>
      <c r="M3" s="60"/>
      <c r="N3" s="60"/>
      <c r="O3" s="60"/>
      <c r="P3" s="60"/>
    </row>
    <row r="4" spans="1:16" s="59" customFormat="1" ht="15">
      <c r="A4" s="15"/>
      <c r="B4" s="15"/>
      <c r="C4" s="15"/>
      <c r="D4" s="15"/>
      <c r="E4" s="15"/>
      <c r="F4" s="15"/>
      <c r="G4" s="15"/>
      <c r="I4" s="15"/>
      <c r="J4" s="60"/>
      <c r="K4" s="60"/>
      <c r="L4" s="60"/>
      <c r="M4" s="60"/>
      <c r="N4" s="60"/>
      <c r="O4" s="60"/>
      <c r="P4" s="60"/>
    </row>
    <row r="5" spans="1:16" s="59" customFormat="1" ht="15">
      <c r="A5" s="15"/>
      <c r="B5" s="15"/>
      <c r="C5" s="15"/>
      <c r="D5" s="15"/>
      <c r="E5" s="15"/>
      <c r="F5" s="15"/>
      <c r="G5" s="15"/>
      <c r="I5" s="15"/>
      <c r="J5" s="60"/>
      <c r="K5" s="60"/>
      <c r="L5" s="60"/>
      <c r="M5" s="60"/>
      <c r="N5" s="60"/>
      <c r="O5" s="60"/>
      <c r="P5" s="60"/>
    </row>
    <row r="6" spans="1:16" s="59" customFormat="1" ht="12" customHeight="1">
      <c r="A6" s="15"/>
      <c r="B6" s="15"/>
      <c r="C6" s="15"/>
      <c r="D6" s="15"/>
      <c r="E6" s="15"/>
      <c r="F6" s="15"/>
      <c r="G6" s="15"/>
      <c r="I6" s="15"/>
      <c r="J6" s="60"/>
      <c r="K6" s="60"/>
      <c r="L6" s="60"/>
      <c r="M6" s="60"/>
      <c r="N6" s="60"/>
      <c r="O6" s="60"/>
      <c r="P6" s="60"/>
    </row>
    <row r="7" spans="1:16" s="59" customFormat="1" ht="15">
      <c r="A7" s="15"/>
      <c r="B7" s="15"/>
      <c r="C7" s="15"/>
      <c r="D7" s="15"/>
      <c r="E7" s="15"/>
      <c r="F7" s="15"/>
      <c r="G7" s="15"/>
      <c r="I7" s="15"/>
      <c r="J7" s="60"/>
      <c r="K7" s="60"/>
      <c r="L7" s="60"/>
      <c r="M7" s="60"/>
      <c r="N7" s="60"/>
      <c r="O7" s="60"/>
      <c r="P7" s="60"/>
    </row>
    <row r="8" spans="1:16" s="59" customFormat="1" ht="15">
      <c r="A8" s="15"/>
      <c r="B8" s="15"/>
      <c r="C8" s="15"/>
      <c r="D8" s="15"/>
      <c r="E8" s="15"/>
      <c r="F8" s="15"/>
      <c r="G8" s="15"/>
      <c r="I8" s="15"/>
      <c r="J8" s="60"/>
      <c r="K8" s="60"/>
      <c r="L8" s="60"/>
      <c r="M8" s="60"/>
      <c r="N8" s="60"/>
      <c r="O8" s="60"/>
      <c r="P8" s="60"/>
    </row>
    <row r="9" spans="1:7" s="59" customFormat="1" ht="15">
      <c r="A9" s="15"/>
      <c r="B9" s="15"/>
      <c r="C9" s="15"/>
      <c r="D9" s="15"/>
      <c r="E9" s="15"/>
      <c r="F9" s="15"/>
      <c r="G9" s="15"/>
    </row>
    <row r="10" spans="1:7" s="59" customFormat="1" ht="15">
      <c r="A10" s="15"/>
      <c r="B10" s="15"/>
      <c r="C10" s="15"/>
      <c r="D10" s="15"/>
      <c r="E10" s="15"/>
      <c r="F10" s="15"/>
      <c r="G10" s="15"/>
    </row>
    <row r="11" spans="1:15" s="59" customFormat="1" ht="15">
      <c r="A11" s="15"/>
      <c r="B11" s="15"/>
      <c r="C11" s="15"/>
      <c r="D11" s="15"/>
      <c r="E11" s="15"/>
      <c r="F11" s="15"/>
      <c r="G11" s="15"/>
      <c r="I11" s="15"/>
      <c r="J11" s="60"/>
      <c r="K11" s="60"/>
      <c r="L11" s="60"/>
      <c r="M11" s="60"/>
      <c r="N11" s="60"/>
      <c r="O11" s="60"/>
    </row>
    <row r="12" spans="1:15" s="59" customFormat="1" ht="15">
      <c r="A12" s="15"/>
      <c r="B12" s="15"/>
      <c r="C12" s="15"/>
      <c r="D12" s="15"/>
      <c r="E12" s="15"/>
      <c r="F12" s="15"/>
      <c r="G12" s="15"/>
      <c r="I12" s="15"/>
      <c r="J12" s="60"/>
      <c r="K12" s="60"/>
      <c r="L12" s="60"/>
      <c r="M12" s="60"/>
      <c r="N12" s="60"/>
      <c r="O12" s="60"/>
    </row>
    <row r="13" spans="1:24" s="59" customFormat="1" ht="15">
      <c r="A13" s="15"/>
      <c r="B13" s="15"/>
      <c r="C13" s="15"/>
      <c r="D13" s="15"/>
      <c r="E13" s="15"/>
      <c r="F13" s="15"/>
      <c r="G13" s="15"/>
      <c r="I13" s="15"/>
      <c r="J13" s="60"/>
      <c r="K13" s="60"/>
      <c r="L13" s="60"/>
      <c r="M13" s="60"/>
      <c r="N13" s="60"/>
      <c r="O13" s="60"/>
      <c r="X13" s="60"/>
    </row>
    <row r="14" spans="1:24" s="59" customFormat="1" ht="15">
      <c r="A14" s="15"/>
      <c r="B14" s="15"/>
      <c r="C14" s="15"/>
      <c r="D14" s="15"/>
      <c r="E14" s="15"/>
      <c r="F14" s="15"/>
      <c r="G14" s="15"/>
      <c r="I14" s="15"/>
      <c r="J14" s="60"/>
      <c r="K14" s="60"/>
      <c r="L14" s="60"/>
      <c r="M14" s="60"/>
      <c r="N14" s="60"/>
      <c r="O14" s="60"/>
      <c r="Q14" s="60"/>
      <c r="R14" s="60"/>
      <c r="S14" s="60"/>
      <c r="T14" s="60"/>
      <c r="U14" s="60"/>
      <c r="V14" s="15"/>
      <c r="X14" s="60"/>
    </row>
    <row r="15" spans="1:24" s="59" customFormat="1" ht="15">
      <c r="A15" s="15"/>
      <c r="B15" s="15"/>
      <c r="C15" s="15"/>
      <c r="D15" s="15"/>
      <c r="E15" s="15"/>
      <c r="F15" s="15"/>
      <c r="G15" s="15"/>
      <c r="I15" s="15"/>
      <c r="J15" s="60"/>
      <c r="K15" s="60"/>
      <c r="L15" s="60"/>
      <c r="M15" s="60"/>
      <c r="N15" s="60"/>
      <c r="O15" s="60"/>
      <c r="Q15" s="60"/>
      <c r="R15" s="60"/>
      <c r="S15" s="60"/>
      <c r="T15" s="60"/>
      <c r="U15" s="60"/>
      <c r="V15" s="15"/>
      <c r="X15" s="60"/>
    </row>
    <row r="16" spans="1:24" s="59" customFormat="1" ht="15">
      <c r="A16" s="15"/>
      <c r="B16" s="15"/>
      <c r="C16" s="15"/>
      <c r="D16" s="15"/>
      <c r="E16" s="15"/>
      <c r="F16" s="15"/>
      <c r="G16" s="15"/>
      <c r="I16" s="15"/>
      <c r="J16" s="60"/>
      <c r="K16" s="60"/>
      <c r="L16" s="60"/>
      <c r="M16" s="60"/>
      <c r="N16" s="60"/>
      <c r="O16" s="60"/>
      <c r="Q16" s="60"/>
      <c r="R16" s="60"/>
      <c r="S16" s="60"/>
      <c r="T16" s="60"/>
      <c r="U16" s="60"/>
      <c r="V16" s="15"/>
      <c r="X16" s="60"/>
    </row>
    <row r="17" spans="1:24" s="59" customFormat="1" ht="15">
      <c r="A17" s="15"/>
      <c r="B17" s="15"/>
      <c r="C17" s="15"/>
      <c r="D17" s="15"/>
      <c r="E17" s="15"/>
      <c r="F17" s="15"/>
      <c r="G17" s="15"/>
      <c r="I17" s="15"/>
      <c r="J17" s="60"/>
      <c r="K17" s="60"/>
      <c r="L17" s="60"/>
      <c r="M17" s="60"/>
      <c r="N17" s="60"/>
      <c r="O17" s="60"/>
      <c r="Q17" s="60"/>
      <c r="R17" s="60"/>
      <c r="S17" s="60"/>
      <c r="T17" s="60"/>
      <c r="U17" s="60"/>
      <c r="V17" s="60"/>
      <c r="X17" s="60"/>
    </row>
    <row r="18" spans="1:24" s="59" customFormat="1" ht="15">
      <c r="A18" s="15"/>
      <c r="B18" s="15"/>
      <c r="C18" s="15"/>
      <c r="D18" s="15"/>
      <c r="E18" s="15"/>
      <c r="F18" s="15"/>
      <c r="G18" s="15"/>
      <c r="I18" s="15"/>
      <c r="J18" s="60"/>
      <c r="K18" s="60"/>
      <c r="L18" s="60"/>
      <c r="M18" s="60"/>
      <c r="N18" s="60"/>
      <c r="O18" s="60"/>
      <c r="Q18" s="60"/>
      <c r="R18" s="60"/>
      <c r="S18" s="60"/>
      <c r="T18" s="60"/>
      <c r="U18" s="60"/>
      <c r="V18" s="60"/>
      <c r="X18" s="60"/>
    </row>
    <row r="19" spans="1:24" s="59" customFormat="1" ht="15">
      <c r="A19" s="15"/>
      <c r="B19" s="15"/>
      <c r="C19" s="15"/>
      <c r="D19" s="15"/>
      <c r="E19" s="15"/>
      <c r="F19" s="15"/>
      <c r="G19" s="15"/>
      <c r="I19" s="15"/>
      <c r="J19" s="60"/>
      <c r="K19" s="60"/>
      <c r="L19" s="60"/>
      <c r="M19" s="60"/>
      <c r="N19" s="60"/>
      <c r="O19" s="60"/>
      <c r="Q19" s="60"/>
      <c r="R19" s="60"/>
      <c r="S19" s="60"/>
      <c r="T19" s="60"/>
      <c r="U19" s="60"/>
      <c r="V19" s="60"/>
      <c r="X19" s="60"/>
    </row>
    <row r="20" spans="1:24" s="59" customFormat="1" ht="15">
      <c r="A20" s="15"/>
      <c r="B20" s="15"/>
      <c r="C20" s="15"/>
      <c r="D20" s="15"/>
      <c r="E20" s="15"/>
      <c r="F20" s="15"/>
      <c r="G20" s="15"/>
      <c r="Q20" s="60"/>
      <c r="R20" s="60"/>
      <c r="S20" s="60"/>
      <c r="T20" s="60"/>
      <c r="U20" s="60"/>
      <c r="V20" s="60"/>
      <c r="W20" s="60"/>
      <c r="X20" s="60"/>
    </row>
    <row r="21" spans="1:24" s="59" customFormat="1" ht="15">
      <c r="A21" s="15"/>
      <c r="B21" s="15"/>
      <c r="C21" s="15"/>
      <c r="D21" s="15"/>
      <c r="E21" s="15"/>
      <c r="F21" s="15"/>
      <c r="G21" s="15"/>
      <c r="Q21" s="60"/>
      <c r="R21" s="60"/>
      <c r="S21" s="60"/>
      <c r="T21" s="60"/>
      <c r="U21" s="60"/>
      <c r="V21" s="60"/>
      <c r="W21" s="60"/>
      <c r="X21" s="60"/>
    </row>
    <row r="22" spans="1:22" s="59" customFormat="1" ht="15">
      <c r="A22" s="15"/>
      <c r="B22" s="15"/>
      <c r="C22" s="15"/>
      <c r="D22" s="15"/>
      <c r="E22" s="15"/>
      <c r="F22" s="15"/>
      <c r="G22" s="15"/>
      <c r="Q22" s="60"/>
      <c r="R22" s="60"/>
      <c r="S22" s="60"/>
      <c r="T22" s="60"/>
      <c r="U22" s="60"/>
      <c r="V22" s="60"/>
    </row>
    <row r="23" spans="1:22" s="59" customFormat="1" ht="15">
      <c r="A23" s="15"/>
      <c r="B23" s="15"/>
      <c r="C23" s="15"/>
      <c r="D23" s="15"/>
      <c r="E23" s="15"/>
      <c r="F23" s="15"/>
      <c r="G23" s="15"/>
      <c r="Q23" s="60"/>
      <c r="R23" s="60"/>
      <c r="S23" s="60"/>
      <c r="T23" s="60"/>
      <c r="U23" s="60"/>
      <c r="V23" s="60"/>
    </row>
    <row r="24" spans="1:22" s="59" customFormat="1" ht="15">
      <c r="A24" s="15"/>
      <c r="B24" s="60"/>
      <c r="C24" s="60"/>
      <c r="D24" s="60"/>
      <c r="E24" s="60"/>
      <c r="F24" s="60"/>
      <c r="G24" s="60"/>
      <c r="Q24" s="60"/>
      <c r="R24" s="60"/>
      <c r="S24" s="60"/>
      <c r="T24" s="60"/>
      <c r="U24" s="60"/>
      <c r="V24" s="60"/>
    </row>
    <row r="25" spans="1:22" s="59" customFormat="1" ht="15">
      <c r="A25" s="15"/>
      <c r="Q25" s="60"/>
      <c r="R25" s="60"/>
      <c r="S25" s="60"/>
      <c r="T25" s="60"/>
      <c r="U25" s="60"/>
      <c r="V25" s="60"/>
    </row>
    <row r="26" spans="1:22" s="59" customFormat="1" ht="15">
      <c r="A26" s="15"/>
      <c r="B26" s="60"/>
      <c r="C26" s="60"/>
      <c r="D26" s="60"/>
      <c r="E26" s="60"/>
      <c r="Q26" s="60"/>
      <c r="R26" s="60"/>
      <c r="S26" s="60"/>
      <c r="T26" s="60"/>
      <c r="U26" s="60"/>
      <c r="V26" s="60"/>
    </row>
    <row r="27" spans="4:22" s="59" customFormat="1" ht="33" customHeight="1">
      <c r="D27" s="60"/>
      <c r="E27" s="60"/>
      <c r="Q27" s="60"/>
      <c r="R27" s="60"/>
      <c r="S27" s="60"/>
      <c r="T27" s="60"/>
      <c r="U27" s="60"/>
      <c r="V27" s="60"/>
    </row>
    <row r="28" spans="1:22" s="59" customFormat="1" ht="24" customHeight="1">
      <c r="A28" s="15"/>
      <c r="B28" s="503" t="s">
        <v>163</v>
      </c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Q28" s="60"/>
      <c r="R28" s="60"/>
      <c r="S28" s="60"/>
      <c r="T28" s="60"/>
      <c r="U28" s="60"/>
      <c r="V28" s="60"/>
    </row>
    <row r="29" spans="1:22" s="59" customFormat="1" ht="19.5" customHeight="1">
      <c r="A29" s="15"/>
      <c r="B29" s="24" t="s">
        <v>164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59" customFormat="1" ht="19.5" customHeight="1">
      <c r="A30" s="104"/>
      <c r="B30" s="110" t="s">
        <v>154</v>
      </c>
      <c r="C30" s="104"/>
      <c r="D30" s="104"/>
      <c r="E30" s="104"/>
      <c r="F30" s="104"/>
      <c r="G30" s="104"/>
      <c r="H30" s="104"/>
      <c r="I30" s="104"/>
      <c r="J30" s="93"/>
      <c r="K30" s="93"/>
      <c r="L30" s="93"/>
      <c r="M30" s="93"/>
      <c r="N30" s="60"/>
      <c r="O30" s="60"/>
      <c r="P30" s="60"/>
      <c r="Q30" s="60"/>
      <c r="R30" s="60"/>
      <c r="S30" s="60"/>
      <c r="T30" s="60"/>
      <c r="U30" s="60"/>
      <c r="V30" s="60"/>
    </row>
    <row r="31" spans="1:22" s="110" customFormat="1" ht="15">
      <c r="A31" s="108"/>
      <c r="B31" s="58" t="s">
        <v>58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109"/>
      <c r="N31" s="109"/>
      <c r="O31" s="109"/>
      <c r="P31" s="109"/>
      <c r="Q31" s="60"/>
      <c r="R31" s="60"/>
      <c r="S31" s="60"/>
      <c r="T31" s="60"/>
      <c r="U31" s="60"/>
      <c r="V31" s="60"/>
    </row>
    <row r="32" spans="5:22" s="59" customFormat="1" ht="15">
      <c r="E32" s="28"/>
      <c r="F32" s="28"/>
      <c r="G32" s="28"/>
      <c r="H32" s="28"/>
      <c r="I32" s="1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5" ht="15">
      <c r="A33" s="31"/>
      <c r="B33" s="31"/>
      <c r="C33" s="31"/>
      <c r="D33" s="31"/>
      <c r="E33" s="31"/>
      <c r="F33" s="31"/>
      <c r="G33" s="31"/>
      <c r="H33" s="22"/>
      <c r="I33" s="60"/>
      <c r="W33" s="15"/>
      <c r="X33" s="15"/>
      <c r="Y33" s="15"/>
    </row>
    <row r="34" spans="23:25" ht="15">
      <c r="W34" s="15"/>
      <c r="X34" s="15"/>
      <c r="Y34" s="15"/>
    </row>
    <row r="35" spans="23:25" ht="15">
      <c r="W35" s="15"/>
      <c r="X35" s="15"/>
      <c r="Y35" s="15"/>
    </row>
    <row r="36" spans="23:25" ht="15">
      <c r="W36" s="15"/>
      <c r="X36" s="15"/>
      <c r="Y36" s="15"/>
    </row>
    <row r="37" spans="23:25" ht="15">
      <c r="W37" s="15"/>
      <c r="X37" s="15"/>
      <c r="Y37" s="15"/>
    </row>
    <row r="38" spans="23:25" ht="15">
      <c r="W38" s="15"/>
      <c r="X38" s="15"/>
      <c r="Y38" s="15"/>
    </row>
    <row r="54" ht="15">
      <c r="A54" s="283" t="s">
        <v>19</v>
      </c>
    </row>
    <row r="55" ht="15">
      <c r="A55" s="15" t="s">
        <v>153</v>
      </c>
    </row>
    <row r="56" ht="15">
      <c r="A56" s="15" t="s">
        <v>124</v>
      </c>
    </row>
    <row r="58" spans="2:6" ht="15">
      <c r="B58" s="17"/>
      <c r="C58" s="17"/>
      <c r="D58" s="17"/>
      <c r="E58" s="17"/>
      <c r="F58" s="17"/>
    </row>
    <row r="59" spans="2:14" ht="15">
      <c r="B59" s="14" t="s">
        <v>113</v>
      </c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N59" s="60" t="s">
        <v>77</v>
      </c>
    </row>
    <row r="60" spans="2:12" ht="15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</row>
    <row r="61" spans="2:17" ht="15">
      <c r="B61" s="14" t="s">
        <v>78</v>
      </c>
      <c r="C61" s="451">
        <v>42444.4825</v>
      </c>
      <c r="D61" s="245"/>
      <c r="E61" s="245"/>
      <c r="F61" s="245"/>
      <c r="G61" s="245"/>
      <c r="H61" s="245"/>
      <c r="I61" s="245"/>
      <c r="J61" s="245"/>
      <c r="K61" s="245"/>
      <c r="L61" s="245"/>
      <c r="N61" s="285" t="s">
        <v>78</v>
      </c>
      <c r="O61" s="286">
        <v>42434.08420138889</v>
      </c>
      <c r="P61" s="284"/>
      <c r="Q61" s="284"/>
    </row>
    <row r="62" spans="2:17" ht="15">
      <c r="B62" s="14" t="s">
        <v>80</v>
      </c>
      <c r="C62" s="451">
        <v>42468.44656788194</v>
      </c>
      <c r="D62" s="245"/>
      <c r="E62" s="245"/>
      <c r="F62" s="245"/>
      <c r="G62" s="245"/>
      <c r="H62" s="245"/>
      <c r="I62" s="245"/>
      <c r="J62" s="245"/>
      <c r="K62" s="245"/>
      <c r="L62" s="245"/>
      <c r="N62" s="285" t="s">
        <v>80</v>
      </c>
      <c r="O62" s="286">
        <v>42436.40288194444</v>
      </c>
      <c r="P62" s="284"/>
      <c r="Q62" s="284"/>
    </row>
    <row r="63" spans="2:15" ht="15">
      <c r="B63" s="14" t="s">
        <v>82</v>
      </c>
      <c r="C63" s="14" t="s">
        <v>83</v>
      </c>
      <c r="D63" s="245"/>
      <c r="E63" s="245"/>
      <c r="F63" s="245"/>
      <c r="G63" s="245"/>
      <c r="H63" s="245"/>
      <c r="I63" s="245"/>
      <c r="J63" s="245"/>
      <c r="K63" s="245"/>
      <c r="L63" s="245"/>
      <c r="N63" s="60" t="s">
        <v>82</v>
      </c>
      <c r="O63" s="60" t="s">
        <v>83</v>
      </c>
    </row>
    <row r="64" spans="2:12" ht="15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</row>
    <row r="65" spans="2:15" ht="15">
      <c r="B65" s="14" t="s">
        <v>93</v>
      </c>
      <c r="C65" s="14" t="s">
        <v>114</v>
      </c>
      <c r="D65" s="245"/>
      <c r="E65" s="245"/>
      <c r="F65" s="245"/>
      <c r="G65" s="245"/>
      <c r="H65" s="245"/>
      <c r="I65" s="245"/>
      <c r="J65" s="245"/>
      <c r="K65" s="245"/>
      <c r="L65" s="245"/>
      <c r="N65" s="60" t="s">
        <v>84</v>
      </c>
      <c r="O65" s="60" t="s">
        <v>85</v>
      </c>
    </row>
    <row r="66" spans="2:15" ht="15">
      <c r="B66" s="14" t="s">
        <v>115</v>
      </c>
      <c r="C66" s="14" t="s">
        <v>95</v>
      </c>
      <c r="D66" s="245"/>
      <c r="E66" s="245"/>
      <c r="F66" s="245"/>
      <c r="G66" s="245"/>
      <c r="H66" s="245"/>
      <c r="I66" s="245"/>
      <c r="J66" s="245"/>
      <c r="K66" s="245"/>
      <c r="L66" s="245"/>
      <c r="N66" s="60" t="s">
        <v>86</v>
      </c>
      <c r="O66" s="60" t="s">
        <v>87</v>
      </c>
    </row>
    <row r="67" spans="2:12" ht="15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</row>
    <row r="68" spans="1:29" ht="15">
      <c r="A68" s="18"/>
      <c r="B68" s="456"/>
      <c r="C68" s="500" t="s">
        <v>116</v>
      </c>
      <c r="D68" s="501"/>
      <c r="E68" s="501"/>
      <c r="F68" s="501"/>
      <c r="G68" s="501"/>
      <c r="H68" s="500" t="s">
        <v>117</v>
      </c>
      <c r="I68" s="501"/>
      <c r="J68" s="501"/>
      <c r="K68" s="501"/>
      <c r="L68" s="501"/>
      <c r="N68" s="17"/>
      <c r="O68" s="17"/>
      <c r="P68" s="17"/>
      <c r="Q68" s="147"/>
      <c r="S68" s="456"/>
      <c r="T68" s="500" t="s">
        <v>116</v>
      </c>
      <c r="U68" s="501"/>
      <c r="V68" s="501"/>
      <c r="W68" s="501"/>
      <c r="X68" s="501"/>
      <c r="Y68" s="500" t="s">
        <v>117</v>
      </c>
      <c r="Z68" s="501"/>
      <c r="AA68" s="501"/>
      <c r="AB68" s="501"/>
      <c r="AC68" s="501"/>
    </row>
    <row r="69" spans="1:50" ht="24">
      <c r="A69" s="18"/>
      <c r="B69" s="457"/>
      <c r="C69" s="458" t="s">
        <v>55</v>
      </c>
      <c r="D69" s="459" t="s">
        <v>20</v>
      </c>
      <c r="E69" s="459" t="s">
        <v>56</v>
      </c>
      <c r="F69" s="460" t="s">
        <v>57</v>
      </c>
      <c r="G69" s="461" t="s">
        <v>150</v>
      </c>
      <c r="H69" s="458" t="s">
        <v>55</v>
      </c>
      <c r="I69" s="460" t="s">
        <v>20</v>
      </c>
      <c r="J69" s="462" t="s">
        <v>56</v>
      </c>
      <c r="K69" s="461" t="s">
        <v>57</v>
      </c>
      <c r="L69" s="463" t="s">
        <v>150</v>
      </c>
      <c r="N69" s="287"/>
      <c r="O69" s="288" t="s">
        <v>116</v>
      </c>
      <c r="P69" s="288" t="s">
        <v>117</v>
      </c>
      <c r="Q69" s="288" t="s">
        <v>144</v>
      </c>
      <c r="S69" s="457"/>
      <c r="T69" s="458" t="s">
        <v>55</v>
      </c>
      <c r="U69" s="459" t="s">
        <v>20</v>
      </c>
      <c r="V69" s="459" t="s">
        <v>56</v>
      </c>
      <c r="W69" s="460" t="s">
        <v>57</v>
      </c>
      <c r="X69" s="461" t="s">
        <v>150</v>
      </c>
      <c r="Y69" s="458" t="s">
        <v>55</v>
      </c>
      <c r="Z69" s="460" t="s">
        <v>20</v>
      </c>
      <c r="AA69" s="462" t="s">
        <v>56</v>
      </c>
      <c r="AB69" s="461" t="s">
        <v>57</v>
      </c>
      <c r="AC69" s="463" t="s">
        <v>150</v>
      </c>
      <c r="AE69" s="274"/>
      <c r="AF69" s="274" t="s">
        <v>55</v>
      </c>
      <c r="AG69" s="274" t="s">
        <v>20</v>
      </c>
      <c r="AH69" s="274" t="s">
        <v>56</v>
      </c>
      <c r="AI69" s="274" t="s">
        <v>57</v>
      </c>
      <c r="AJ69" s="274" t="s">
        <v>150</v>
      </c>
      <c r="AL69" s="274"/>
      <c r="AM69" s="274" t="s">
        <v>55</v>
      </c>
      <c r="AN69" s="274" t="s">
        <v>20</v>
      </c>
      <c r="AO69" s="274" t="s">
        <v>56</v>
      </c>
      <c r="AP69" s="274" t="s">
        <v>57</v>
      </c>
      <c r="AQ69" s="274" t="s">
        <v>150</v>
      </c>
      <c r="AS69" s="274"/>
      <c r="AT69" s="448" t="s">
        <v>55</v>
      </c>
      <c r="AU69" s="448" t="s">
        <v>20</v>
      </c>
      <c r="AV69" s="448" t="s">
        <v>56</v>
      </c>
      <c r="AW69" s="448" t="s">
        <v>57</v>
      </c>
      <c r="AX69" s="448" t="s">
        <v>150</v>
      </c>
    </row>
    <row r="70" spans="2:50" ht="15">
      <c r="B70" s="272" t="s">
        <v>23</v>
      </c>
      <c r="C70" s="429">
        <v>11273</v>
      </c>
      <c r="D70" s="430">
        <v>16600</v>
      </c>
      <c r="E70" s="430">
        <v>21483</v>
      </c>
      <c r="F70" s="431">
        <v>27047</v>
      </c>
      <c r="G70" s="434">
        <v>36061</v>
      </c>
      <c r="H70" s="429">
        <v>11354</v>
      </c>
      <c r="I70" s="430">
        <v>16536</v>
      </c>
      <c r="J70" s="433">
        <v>21705</v>
      </c>
      <c r="K70" s="432">
        <v>27437</v>
      </c>
      <c r="L70" s="430">
        <v>36714</v>
      </c>
      <c r="N70" s="292" t="s">
        <v>23</v>
      </c>
      <c r="O70" s="343">
        <v>98.9</v>
      </c>
      <c r="P70" s="343">
        <v>99.38</v>
      </c>
      <c r="Q70" s="344">
        <f>P70/O70</f>
        <v>1.0048533872598584</v>
      </c>
      <c r="S70" s="272" t="s">
        <v>23</v>
      </c>
      <c r="T70" s="429">
        <v>11273</v>
      </c>
      <c r="U70" s="430">
        <v>16600</v>
      </c>
      <c r="V70" s="430">
        <v>21483</v>
      </c>
      <c r="W70" s="431">
        <v>27047</v>
      </c>
      <c r="X70" s="434">
        <v>36061</v>
      </c>
      <c r="Y70" s="289">
        <f>H70/Q70</f>
        <v>11299.160796941034</v>
      </c>
      <c r="Z70" s="289">
        <f>I70/Q70</f>
        <v>16456.132018514792</v>
      </c>
      <c r="AA70" s="289">
        <f>J70/Q70</f>
        <v>21600.16602938217</v>
      </c>
      <c r="AB70" s="289">
        <f>K70/Q70</f>
        <v>27304.480780841215</v>
      </c>
      <c r="AC70" s="289">
        <f>L70/Q70</f>
        <v>36536.67337492453</v>
      </c>
      <c r="AE70" s="277" t="s">
        <v>23</v>
      </c>
      <c r="AF70" s="438">
        <f>((Y70-T70)/Y70)*100</f>
        <v>0.23152867200647909</v>
      </c>
      <c r="AG70" s="438">
        <f aca="true" t="shared" si="0" ref="AG70:AJ85">((Z70-U70)/Z70)*100</f>
        <v>-0.8742515028643529</v>
      </c>
      <c r="AH70" s="438">
        <f t="shared" si="0"/>
        <v>0.5424311517920354</v>
      </c>
      <c r="AI70" s="438">
        <f t="shared" si="0"/>
        <v>0.9429982679688316</v>
      </c>
      <c r="AJ70" s="438">
        <f t="shared" si="0"/>
        <v>1.3019066351316797</v>
      </c>
      <c r="AL70" s="277" t="s">
        <v>63</v>
      </c>
      <c r="AM70" s="438">
        <v>-8.983084572236386</v>
      </c>
      <c r="AN70" s="438">
        <v>-3.5498143071398855</v>
      </c>
      <c r="AO70" s="438">
        <v>-1.7196069816991928</v>
      </c>
      <c r="AP70" s="438">
        <v>0.49751927110498473</v>
      </c>
      <c r="AQ70" s="438">
        <v>-0.0818467678601606</v>
      </c>
      <c r="AS70" s="443" t="s">
        <v>165</v>
      </c>
      <c r="AT70" s="444">
        <v>1.236165087390268</v>
      </c>
      <c r="AU70" s="444">
        <v>5.207944153529109</v>
      </c>
      <c r="AV70" s="444">
        <v>8.409461250096504</v>
      </c>
      <c r="AW70" s="444">
        <v>11.491743280643064</v>
      </c>
      <c r="AX70" s="444">
        <v>13.89900877246256</v>
      </c>
    </row>
    <row r="71" spans="2:50" ht="15">
      <c r="B71" s="265" t="s">
        <v>24</v>
      </c>
      <c r="C71" s="293">
        <v>2322</v>
      </c>
      <c r="D71" s="294">
        <v>4176</v>
      </c>
      <c r="E71" s="294">
        <v>5718</v>
      </c>
      <c r="F71" s="295">
        <v>7651</v>
      </c>
      <c r="G71" s="435">
        <v>11976</v>
      </c>
      <c r="H71" s="293">
        <v>2496</v>
      </c>
      <c r="I71" s="294">
        <v>4708</v>
      </c>
      <c r="J71" s="427">
        <v>6476</v>
      </c>
      <c r="K71" s="424">
        <v>8574</v>
      </c>
      <c r="L71" s="294">
        <v>13462</v>
      </c>
      <c r="N71" s="296" t="s">
        <v>24</v>
      </c>
      <c r="O71" s="345">
        <v>102.72</v>
      </c>
      <c r="P71" s="345">
        <v>101.08</v>
      </c>
      <c r="Q71" s="346">
        <f aca="true" t="shared" si="1" ref="Q71:Q100">P71/O71</f>
        <v>0.9840342679127726</v>
      </c>
      <c r="S71" s="265" t="s">
        <v>24</v>
      </c>
      <c r="T71" s="293">
        <v>2322</v>
      </c>
      <c r="U71" s="294">
        <v>4176</v>
      </c>
      <c r="V71" s="294">
        <v>5718</v>
      </c>
      <c r="W71" s="295">
        <v>7651</v>
      </c>
      <c r="X71" s="435">
        <v>11976</v>
      </c>
      <c r="Y71" s="293">
        <f aca="true" t="shared" si="2" ref="Y71:Y99">H71/Q71</f>
        <v>2536.4970320538187</v>
      </c>
      <c r="Z71" s="294">
        <f aca="true" t="shared" si="3" ref="Z71:Z99">I71/Q71</f>
        <v>4784.386228729719</v>
      </c>
      <c r="AA71" s="427">
        <f aca="true" t="shared" si="4" ref="AA71:AA99">J71/Q71</f>
        <v>6581.071626434507</v>
      </c>
      <c r="AB71" s="424">
        <f aca="true" t="shared" si="5" ref="AB71:AB99">K71/Q71</f>
        <v>8713.111199050258</v>
      </c>
      <c r="AC71" s="294">
        <f aca="true" t="shared" si="6" ref="AC71:AC99">L71/Q71</f>
        <v>13680.417886822319</v>
      </c>
      <c r="AE71" s="279" t="s">
        <v>24</v>
      </c>
      <c r="AF71" s="439">
        <f aca="true" t="shared" si="7" ref="AF71:AJ99">((Y71-T71)/Y71)*100</f>
        <v>8.456427480230047</v>
      </c>
      <c r="AG71" s="439">
        <f t="shared" si="0"/>
        <v>12.716076830846676</v>
      </c>
      <c r="AH71" s="439">
        <f t="shared" si="0"/>
        <v>13.114454232161311</v>
      </c>
      <c r="AI71" s="439">
        <f t="shared" si="0"/>
        <v>12.18980424771842</v>
      </c>
      <c r="AJ71" s="439">
        <f t="shared" si="0"/>
        <v>12.458814496186566</v>
      </c>
      <c r="AL71" s="279" t="s">
        <v>33</v>
      </c>
      <c r="AM71" s="439">
        <v>-7.828478678343874</v>
      </c>
      <c r="AN71" s="439">
        <v>-10.392659670393508</v>
      </c>
      <c r="AO71" s="439">
        <v>-9.936925160382293</v>
      </c>
      <c r="AP71" s="439">
        <v>-7.420103089477359</v>
      </c>
      <c r="AQ71" s="439">
        <v>-6.649602153144839</v>
      </c>
      <c r="AS71" s="445" t="s">
        <v>63</v>
      </c>
      <c r="AT71" s="446">
        <v>-8.983084572236386</v>
      </c>
      <c r="AU71" s="446">
        <v>-3.5498143071398855</v>
      </c>
      <c r="AV71" s="446">
        <v>-1.7196069816991928</v>
      </c>
      <c r="AW71" s="446">
        <v>0.49751927110498473</v>
      </c>
      <c r="AX71" s="446">
        <v>-0.0818467678601606</v>
      </c>
    </row>
    <row r="72" spans="2:50" ht="15">
      <c r="B72" s="265" t="s">
        <v>25</v>
      </c>
      <c r="C72" s="293">
        <v>121292</v>
      </c>
      <c r="D72" s="294">
        <v>160854</v>
      </c>
      <c r="E72" s="294">
        <v>193488</v>
      </c>
      <c r="F72" s="295">
        <v>238494</v>
      </c>
      <c r="G72" s="435">
        <v>337535</v>
      </c>
      <c r="H72" s="293">
        <v>119708</v>
      </c>
      <c r="I72" s="294">
        <v>164249</v>
      </c>
      <c r="J72" s="427">
        <v>198028</v>
      </c>
      <c r="K72" s="424">
        <v>240611</v>
      </c>
      <c r="L72" s="294">
        <v>344024</v>
      </c>
      <c r="N72" s="296" t="s">
        <v>25</v>
      </c>
      <c r="O72" s="345">
        <v>99.3</v>
      </c>
      <c r="P72" s="345">
        <v>99.8</v>
      </c>
      <c r="Q72" s="346">
        <f t="shared" si="1"/>
        <v>1.0050352467270895</v>
      </c>
      <c r="S72" s="265" t="s">
        <v>25</v>
      </c>
      <c r="T72" s="293">
        <v>121292</v>
      </c>
      <c r="U72" s="294">
        <v>160854</v>
      </c>
      <c r="V72" s="294">
        <v>193488</v>
      </c>
      <c r="W72" s="295">
        <v>238494</v>
      </c>
      <c r="X72" s="435">
        <v>337535</v>
      </c>
      <c r="Y72" s="293">
        <f t="shared" si="2"/>
        <v>119108.26052104209</v>
      </c>
      <c r="Z72" s="294">
        <f t="shared" si="3"/>
        <v>163426.10921843688</v>
      </c>
      <c r="AA72" s="427">
        <f t="shared" si="4"/>
        <v>197035.87575150302</v>
      </c>
      <c r="AB72" s="424">
        <f t="shared" si="5"/>
        <v>239405.5340681363</v>
      </c>
      <c r="AC72" s="294">
        <f t="shared" si="6"/>
        <v>342300.4328657315</v>
      </c>
      <c r="AE72" s="279" t="s">
        <v>25</v>
      </c>
      <c r="AF72" s="439">
        <f t="shared" si="7"/>
        <v>-1.8334072459836863</v>
      </c>
      <c r="AG72" s="439">
        <f t="shared" si="0"/>
        <v>1.5738667650705493</v>
      </c>
      <c r="AH72" s="439">
        <f t="shared" si="0"/>
        <v>1.8006242456970185</v>
      </c>
      <c r="AI72" s="439">
        <f t="shared" si="0"/>
        <v>0.38074895456546676</v>
      </c>
      <c r="AJ72" s="439">
        <f t="shared" si="0"/>
        <v>1.3921784514951911</v>
      </c>
      <c r="AL72" s="279" t="s">
        <v>43</v>
      </c>
      <c r="AM72" s="439">
        <v>-7.752585848851605</v>
      </c>
      <c r="AN72" s="439">
        <v>2.9545428638575637</v>
      </c>
      <c r="AO72" s="439">
        <v>3.746480433097571</v>
      </c>
      <c r="AP72" s="439">
        <v>2.621254879083899</v>
      </c>
      <c r="AQ72" s="439">
        <v>1.0111114341064729</v>
      </c>
      <c r="AS72" s="447" t="s">
        <v>43</v>
      </c>
      <c r="AT72" s="446">
        <v>-7.752585848851605</v>
      </c>
      <c r="AU72" s="446">
        <v>2.9545428638575637</v>
      </c>
      <c r="AV72" s="446">
        <v>3.746480433097571</v>
      </c>
      <c r="AW72" s="446">
        <v>2.621254879083899</v>
      </c>
      <c r="AX72" s="446">
        <v>1.0111114341064729</v>
      </c>
    </row>
    <row r="73" spans="2:50" ht="15">
      <c r="B73" s="297" t="s">
        <v>106</v>
      </c>
      <c r="C73" s="293">
        <v>117617</v>
      </c>
      <c r="D73" s="294">
        <v>162723</v>
      </c>
      <c r="E73" s="294">
        <v>204288</v>
      </c>
      <c r="F73" s="295">
        <v>250848</v>
      </c>
      <c r="G73" s="435">
        <v>340797</v>
      </c>
      <c r="H73" s="293">
        <v>116965</v>
      </c>
      <c r="I73" s="294">
        <v>165475</v>
      </c>
      <c r="J73" s="427">
        <v>207785</v>
      </c>
      <c r="K73" s="424">
        <v>257428</v>
      </c>
      <c r="L73" s="294">
        <v>352540</v>
      </c>
      <c r="N73" s="296" t="s">
        <v>26</v>
      </c>
      <c r="O73" s="345">
        <v>99.4</v>
      </c>
      <c r="P73" s="345">
        <v>99.8</v>
      </c>
      <c r="Q73" s="346">
        <f t="shared" si="1"/>
        <v>1.004024144869215</v>
      </c>
      <c r="S73" s="297" t="s">
        <v>106</v>
      </c>
      <c r="T73" s="293">
        <v>117617</v>
      </c>
      <c r="U73" s="294">
        <v>162723</v>
      </c>
      <c r="V73" s="294">
        <v>204288</v>
      </c>
      <c r="W73" s="295">
        <v>250848</v>
      </c>
      <c r="X73" s="435">
        <v>340797</v>
      </c>
      <c r="Y73" s="293">
        <f t="shared" si="2"/>
        <v>116496.20240480964</v>
      </c>
      <c r="Z73" s="294">
        <f t="shared" si="3"/>
        <v>164811.77354709423</v>
      </c>
      <c r="AA73" s="427">
        <f t="shared" si="4"/>
        <v>206952.1943887776</v>
      </c>
      <c r="AB73" s="424">
        <f t="shared" si="5"/>
        <v>256396.22444889785</v>
      </c>
      <c r="AC73" s="294">
        <f t="shared" si="6"/>
        <v>351127.0140280562</v>
      </c>
      <c r="AE73" s="297" t="s">
        <v>106</v>
      </c>
      <c r="AF73" s="439">
        <f t="shared" si="7"/>
        <v>-0.9620893832193207</v>
      </c>
      <c r="AG73" s="439">
        <f t="shared" si="0"/>
        <v>1.2673691339759598</v>
      </c>
      <c r="AH73" s="439">
        <f t="shared" si="0"/>
        <v>1.2873477358605243</v>
      </c>
      <c r="AI73" s="439">
        <f t="shared" si="0"/>
        <v>2.163925955159164</v>
      </c>
      <c r="AJ73" s="439">
        <f t="shared" si="0"/>
        <v>2.9419593524156404</v>
      </c>
      <c r="AL73" s="368" t="s">
        <v>42</v>
      </c>
      <c r="AM73" s="439">
        <v>-4.791950654185211</v>
      </c>
      <c r="AN73" s="439">
        <v>-1.758577966677654</v>
      </c>
      <c r="AO73" s="439">
        <v>0.7814871798530298</v>
      </c>
      <c r="AP73" s="439">
        <v>-0.2845866114696837</v>
      </c>
      <c r="AQ73" s="439">
        <v>1.002831561113992</v>
      </c>
      <c r="AS73" s="24"/>
      <c r="AT73" s="24"/>
      <c r="AU73" s="24"/>
      <c r="AV73" s="24"/>
      <c r="AW73" s="24"/>
      <c r="AX73" s="24"/>
    </row>
    <row r="74" spans="2:50" ht="15">
      <c r="B74" s="265" t="s">
        <v>64</v>
      </c>
      <c r="C74" s="293">
        <v>9977</v>
      </c>
      <c r="D74" s="294">
        <v>15227</v>
      </c>
      <c r="E74" s="294">
        <v>19582</v>
      </c>
      <c r="F74" s="295">
        <v>25178</v>
      </c>
      <c r="G74" s="435">
        <v>36561</v>
      </c>
      <c r="H74" s="293">
        <v>9656</v>
      </c>
      <c r="I74" s="294">
        <v>15318</v>
      </c>
      <c r="J74" s="427">
        <v>19733</v>
      </c>
      <c r="K74" s="424">
        <v>25812</v>
      </c>
      <c r="L74" s="294">
        <v>36870</v>
      </c>
      <c r="N74" s="296" t="s">
        <v>64</v>
      </c>
      <c r="O74" s="345">
        <v>99.1</v>
      </c>
      <c r="P74" s="345">
        <v>99.9</v>
      </c>
      <c r="Q74" s="346">
        <f t="shared" si="1"/>
        <v>1.0080726538849647</v>
      </c>
      <c r="S74" s="265" t="s">
        <v>64</v>
      </c>
      <c r="T74" s="293">
        <v>9977</v>
      </c>
      <c r="U74" s="294">
        <v>15227</v>
      </c>
      <c r="V74" s="294">
        <v>19582</v>
      </c>
      <c r="W74" s="295">
        <v>25178</v>
      </c>
      <c r="X74" s="435">
        <v>36561</v>
      </c>
      <c r="Y74" s="293">
        <f t="shared" si="2"/>
        <v>9578.674674674674</v>
      </c>
      <c r="Z74" s="294">
        <f t="shared" si="3"/>
        <v>15195.333333333334</v>
      </c>
      <c r="AA74" s="427">
        <f t="shared" si="4"/>
        <v>19574.97797797798</v>
      </c>
      <c r="AB74" s="424">
        <f t="shared" si="5"/>
        <v>25605.297297297297</v>
      </c>
      <c r="AC74" s="294">
        <f t="shared" si="6"/>
        <v>36574.74474474474</v>
      </c>
      <c r="AE74" s="265" t="s">
        <v>64</v>
      </c>
      <c r="AF74" s="439">
        <f t="shared" si="7"/>
        <v>-4.158459691490197</v>
      </c>
      <c r="AG74" s="439">
        <f t="shared" si="0"/>
        <v>-0.20839731496511688</v>
      </c>
      <c r="AH74" s="439">
        <f t="shared" si="0"/>
        <v>-0.0358724389366953</v>
      </c>
      <c r="AI74" s="439">
        <f t="shared" si="0"/>
        <v>1.668784753154961</v>
      </c>
      <c r="AJ74" s="439">
        <f t="shared" si="0"/>
        <v>0.0375798787952337</v>
      </c>
      <c r="AL74" s="279" t="s">
        <v>29</v>
      </c>
      <c r="AM74" s="439">
        <v>-4.258799817957212</v>
      </c>
      <c r="AN74" s="439">
        <v>-2.2874098090646857</v>
      </c>
      <c r="AO74" s="439">
        <v>-7.4773424293771384</v>
      </c>
      <c r="AP74" s="439">
        <v>-4.319425260067672</v>
      </c>
      <c r="AQ74" s="439">
        <v>-0.690426045891791</v>
      </c>
      <c r="AS74" s="279" t="s">
        <v>36</v>
      </c>
      <c r="AT74" s="439">
        <v>3.284483352672988</v>
      </c>
      <c r="AU74" s="439">
        <v>4.202851938236224</v>
      </c>
      <c r="AV74" s="439">
        <v>2.2945418141891625</v>
      </c>
      <c r="AW74" s="439">
        <v>2.7633337376751914</v>
      </c>
      <c r="AX74" s="439">
        <v>0.10815458482839552</v>
      </c>
    </row>
    <row r="75" spans="2:50" ht="15">
      <c r="B75" s="297" t="s">
        <v>112</v>
      </c>
      <c r="C75" s="293">
        <v>3179</v>
      </c>
      <c r="D75" s="294">
        <v>4856</v>
      </c>
      <c r="E75" s="294">
        <v>6579</v>
      </c>
      <c r="F75" s="295">
        <v>9003</v>
      </c>
      <c r="G75" s="435">
        <v>14085</v>
      </c>
      <c r="H75" s="293">
        <v>3234</v>
      </c>
      <c r="I75" s="294">
        <v>5147</v>
      </c>
      <c r="J75" s="427">
        <v>7217</v>
      </c>
      <c r="K75" s="424">
        <v>10220</v>
      </c>
      <c r="L75" s="294">
        <v>16436</v>
      </c>
      <c r="N75" s="296" t="s">
        <v>27</v>
      </c>
      <c r="O75" s="345">
        <v>99.46</v>
      </c>
      <c r="P75" s="345">
        <v>99.93</v>
      </c>
      <c r="Q75" s="346">
        <f t="shared" si="1"/>
        <v>1.004725517796099</v>
      </c>
      <c r="S75" s="297" t="s">
        <v>112</v>
      </c>
      <c r="T75" s="293">
        <v>3179</v>
      </c>
      <c r="U75" s="294">
        <v>4856</v>
      </c>
      <c r="V75" s="294">
        <v>6579</v>
      </c>
      <c r="W75" s="295">
        <v>9003</v>
      </c>
      <c r="X75" s="435">
        <v>14085</v>
      </c>
      <c r="Y75" s="293">
        <f t="shared" si="2"/>
        <v>3218.7895526868806</v>
      </c>
      <c r="Z75" s="294">
        <f t="shared" si="3"/>
        <v>5122.792154508155</v>
      </c>
      <c r="AA75" s="427">
        <f t="shared" si="4"/>
        <v>7183.056339437606</v>
      </c>
      <c r="AB75" s="424">
        <f t="shared" si="5"/>
        <v>10171.932352646852</v>
      </c>
      <c r="AC75" s="294">
        <f t="shared" si="6"/>
        <v>16358.696687681377</v>
      </c>
      <c r="AE75" s="297" t="s">
        <v>112</v>
      </c>
      <c r="AF75" s="439">
        <f t="shared" si="7"/>
        <v>1.236165087390268</v>
      </c>
      <c r="AG75" s="439">
        <f t="shared" si="0"/>
        <v>5.207944153529109</v>
      </c>
      <c r="AH75" s="439">
        <f t="shared" si="0"/>
        <v>8.409461250096504</v>
      </c>
      <c r="AI75" s="439">
        <f t="shared" si="0"/>
        <v>11.491743280643064</v>
      </c>
      <c r="AJ75" s="439">
        <f t="shared" si="0"/>
        <v>13.89900877246256</v>
      </c>
      <c r="AL75" s="368" t="s">
        <v>64</v>
      </c>
      <c r="AM75" s="439">
        <v>-4.158459691490197</v>
      </c>
      <c r="AN75" s="439">
        <v>-0.20839731496511688</v>
      </c>
      <c r="AO75" s="439">
        <v>-0.0358724389366953</v>
      </c>
      <c r="AP75" s="439">
        <v>1.668784753154961</v>
      </c>
      <c r="AQ75" s="439">
        <v>0.0375798787952337</v>
      </c>
      <c r="AS75" s="279" t="s">
        <v>34</v>
      </c>
      <c r="AT75" s="439">
        <v>11.700054185638365</v>
      </c>
      <c r="AU75" s="439">
        <v>8.27463127334898</v>
      </c>
      <c r="AV75" s="439">
        <v>9.705675146512963</v>
      </c>
      <c r="AW75" s="439">
        <v>7.670574522256833</v>
      </c>
      <c r="AX75" s="439">
        <v>7.469127373567436</v>
      </c>
    </row>
    <row r="76" spans="2:50" ht="15">
      <c r="B76" s="265" t="s">
        <v>28</v>
      </c>
      <c r="C76" s="293">
        <v>10449</v>
      </c>
      <c r="D76" s="294">
        <v>14620</v>
      </c>
      <c r="E76" s="294">
        <v>19065</v>
      </c>
      <c r="F76" s="295">
        <v>25336</v>
      </c>
      <c r="G76" s="435">
        <v>37661</v>
      </c>
      <c r="H76" s="293">
        <v>10402</v>
      </c>
      <c r="I76" s="294">
        <v>15003</v>
      </c>
      <c r="J76" s="427">
        <v>19477</v>
      </c>
      <c r="K76" s="424">
        <v>25564</v>
      </c>
      <c r="L76" s="294">
        <v>38574</v>
      </c>
      <c r="N76" s="296" t="s">
        <v>28</v>
      </c>
      <c r="O76" s="345">
        <v>99.7</v>
      </c>
      <c r="P76" s="345">
        <v>100</v>
      </c>
      <c r="Q76" s="346">
        <f t="shared" si="1"/>
        <v>1.0030090270812437</v>
      </c>
      <c r="S76" s="265" t="s">
        <v>28</v>
      </c>
      <c r="T76" s="293">
        <v>10449</v>
      </c>
      <c r="U76" s="294">
        <v>14620</v>
      </c>
      <c r="V76" s="294">
        <v>19065</v>
      </c>
      <c r="W76" s="295">
        <v>25336</v>
      </c>
      <c r="X76" s="435">
        <v>37661</v>
      </c>
      <c r="Y76" s="293">
        <f t="shared" si="2"/>
        <v>10370.794</v>
      </c>
      <c r="Z76" s="294">
        <f t="shared" si="3"/>
        <v>14957.991</v>
      </c>
      <c r="AA76" s="427">
        <f t="shared" si="4"/>
        <v>19418.569</v>
      </c>
      <c r="AB76" s="424">
        <f t="shared" si="5"/>
        <v>25487.308</v>
      </c>
      <c r="AC76" s="294">
        <f t="shared" si="6"/>
        <v>38458.278</v>
      </c>
      <c r="AE76" s="279" t="s">
        <v>28</v>
      </c>
      <c r="AF76" s="439">
        <f t="shared" si="7"/>
        <v>-0.7540984807913467</v>
      </c>
      <c r="AG76" s="439">
        <f t="shared" si="0"/>
        <v>2.2596015735000776</v>
      </c>
      <c r="AH76" s="439">
        <f t="shared" si="0"/>
        <v>1.8207778338352303</v>
      </c>
      <c r="AI76" s="439">
        <f t="shared" si="0"/>
        <v>0.5936601856892886</v>
      </c>
      <c r="AJ76" s="439">
        <f t="shared" si="0"/>
        <v>2.073098540709489</v>
      </c>
      <c r="AL76" s="279" t="s">
        <v>39</v>
      </c>
      <c r="AM76" s="439">
        <v>-3.509450493166085</v>
      </c>
      <c r="AN76" s="439">
        <v>-1.376461314260686</v>
      </c>
      <c r="AO76" s="439">
        <v>-0.07199326311216753</v>
      </c>
      <c r="AP76" s="439">
        <v>0.5170470339263012</v>
      </c>
      <c r="AQ76" s="439">
        <v>0.3903248909407235</v>
      </c>
      <c r="AS76" s="280" t="s">
        <v>31</v>
      </c>
      <c r="AT76" s="440">
        <v>3.187112251873456</v>
      </c>
      <c r="AU76" s="440">
        <v>-0.6921109535344541</v>
      </c>
      <c r="AV76" s="440">
        <v>3.3384010032350675</v>
      </c>
      <c r="AW76" s="440">
        <v>0.5236307573592571</v>
      </c>
      <c r="AX76" s="440">
        <v>-2.0148041841373185</v>
      </c>
    </row>
    <row r="77" spans="2:43" ht="15">
      <c r="B77" s="265" t="s">
        <v>29</v>
      </c>
      <c r="C77" s="293">
        <v>3172</v>
      </c>
      <c r="D77" s="294">
        <v>5695</v>
      </c>
      <c r="E77" s="294">
        <v>8371</v>
      </c>
      <c r="F77" s="295">
        <v>10735</v>
      </c>
      <c r="G77" s="435">
        <v>15840</v>
      </c>
      <c r="H77" s="293">
        <v>3000</v>
      </c>
      <c r="I77" s="294">
        <v>5490</v>
      </c>
      <c r="J77" s="427">
        <v>7680</v>
      </c>
      <c r="K77" s="424">
        <v>10147</v>
      </c>
      <c r="L77" s="294">
        <v>15512</v>
      </c>
      <c r="N77" s="296" t="s">
        <v>29</v>
      </c>
      <c r="O77" s="345">
        <v>102.54</v>
      </c>
      <c r="P77" s="345">
        <v>101.11</v>
      </c>
      <c r="Q77" s="346">
        <f t="shared" si="1"/>
        <v>0.9860542227423443</v>
      </c>
      <c r="S77" s="265" t="s">
        <v>29</v>
      </c>
      <c r="T77" s="293">
        <v>3172</v>
      </c>
      <c r="U77" s="294">
        <v>5695</v>
      </c>
      <c r="V77" s="294">
        <v>8371</v>
      </c>
      <c r="W77" s="295">
        <v>10735</v>
      </c>
      <c r="X77" s="435">
        <v>15840</v>
      </c>
      <c r="Y77" s="293">
        <f t="shared" si="2"/>
        <v>3042.429037681733</v>
      </c>
      <c r="Z77" s="294">
        <f t="shared" si="3"/>
        <v>5567.645138957571</v>
      </c>
      <c r="AA77" s="427">
        <f t="shared" si="4"/>
        <v>7788.618336465237</v>
      </c>
      <c r="AB77" s="424">
        <f t="shared" si="5"/>
        <v>10290.509148452182</v>
      </c>
      <c r="AC77" s="294">
        <f t="shared" si="6"/>
        <v>15731.386410839681</v>
      </c>
      <c r="AE77" s="279" t="s">
        <v>29</v>
      </c>
      <c r="AF77" s="439">
        <f t="shared" si="7"/>
        <v>-4.258799817957212</v>
      </c>
      <c r="AG77" s="439">
        <f t="shared" si="0"/>
        <v>-2.2874098090646857</v>
      </c>
      <c r="AH77" s="439">
        <f t="shared" si="0"/>
        <v>-7.4773424293771384</v>
      </c>
      <c r="AI77" s="439">
        <f t="shared" si="0"/>
        <v>-4.319425260067672</v>
      </c>
      <c r="AJ77" s="439">
        <f t="shared" si="0"/>
        <v>-0.690426045891791</v>
      </c>
      <c r="AL77" s="279" t="s">
        <v>25</v>
      </c>
      <c r="AM77" s="439">
        <v>-1.8334072459836863</v>
      </c>
      <c r="AN77" s="439">
        <v>1.5738667650705493</v>
      </c>
      <c r="AO77" s="439">
        <v>1.8006242456970185</v>
      </c>
      <c r="AP77" s="439">
        <v>0.38074895456546676</v>
      </c>
      <c r="AQ77" s="439">
        <v>1.3921784514951911</v>
      </c>
    </row>
    <row r="78" spans="2:43" ht="15">
      <c r="B78" s="265" t="s">
        <v>63</v>
      </c>
      <c r="C78" s="293">
        <v>5567</v>
      </c>
      <c r="D78" s="294">
        <v>9697</v>
      </c>
      <c r="E78" s="294">
        <v>13524</v>
      </c>
      <c r="F78" s="295">
        <v>18293</v>
      </c>
      <c r="G78" s="435">
        <v>27860</v>
      </c>
      <c r="H78" s="293">
        <v>5098</v>
      </c>
      <c r="I78" s="294">
        <v>9346</v>
      </c>
      <c r="J78" s="427">
        <v>13269</v>
      </c>
      <c r="K78" s="424">
        <v>18348</v>
      </c>
      <c r="L78" s="294">
        <v>27782</v>
      </c>
      <c r="N78" s="296" t="s">
        <v>63</v>
      </c>
      <c r="O78" s="345">
        <v>100.83</v>
      </c>
      <c r="P78" s="345">
        <v>100.63</v>
      </c>
      <c r="Q78" s="346">
        <f t="shared" si="1"/>
        <v>0.9980164633541604</v>
      </c>
      <c r="S78" s="265" t="s">
        <v>63</v>
      </c>
      <c r="T78" s="293">
        <v>5567</v>
      </c>
      <c r="U78" s="294">
        <v>9697</v>
      </c>
      <c r="V78" s="294">
        <v>13524</v>
      </c>
      <c r="W78" s="295">
        <v>18293</v>
      </c>
      <c r="X78" s="435">
        <v>27860</v>
      </c>
      <c r="Y78" s="293">
        <f t="shared" si="2"/>
        <v>5108.132167345722</v>
      </c>
      <c r="Z78" s="294">
        <f t="shared" si="3"/>
        <v>9364.574977640863</v>
      </c>
      <c r="AA78" s="427">
        <f t="shared" si="4"/>
        <v>13295.371857299016</v>
      </c>
      <c r="AB78" s="424">
        <f t="shared" si="5"/>
        <v>18384.46626254596</v>
      </c>
      <c r="AC78" s="294">
        <f t="shared" si="6"/>
        <v>27837.21613832853</v>
      </c>
      <c r="AE78" s="279" t="s">
        <v>63</v>
      </c>
      <c r="AF78" s="439">
        <f t="shared" si="7"/>
        <v>-8.983084572236386</v>
      </c>
      <c r="AG78" s="439">
        <f t="shared" si="0"/>
        <v>-3.5498143071398855</v>
      </c>
      <c r="AH78" s="439">
        <f t="shared" si="0"/>
        <v>-1.7196069816991928</v>
      </c>
      <c r="AI78" s="439">
        <f t="shared" si="0"/>
        <v>0.49751927110498473</v>
      </c>
      <c r="AJ78" s="439">
        <f t="shared" si="0"/>
        <v>-0.0818467678601606</v>
      </c>
      <c r="AL78" s="279" t="s">
        <v>44</v>
      </c>
      <c r="AM78" s="439">
        <v>-1.6237809460434214</v>
      </c>
      <c r="AN78" s="439">
        <v>-0.1264570012295672</v>
      </c>
      <c r="AO78" s="439">
        <v>0.11183105177739533</v>
      </c>
      <c r="AP78" s="439">
        <v>0.980734980715916</v>
      </c>
      <c r="AQ78" s="439">
        <v>2.1431481897217703</v>
      </c>
    </row>
    <row r="79" spans="2:43" ht="15">
      <c r="B79" s="265" t="s">
        <v>30</v>
      </c>
      <c r="C79" s="293">
        <v>11632</v>
      </c>
      <c r="D79" s="294">
        <v>16635</v>
      </c>
      <c r="E79" s="294">
        <v>20924</v>
      </c>
      <c r="F79" s="295">
        <v>26432</v>
      </c>
      <c r="G79" s="435">
        <v>39275</v>
      </c>
      <c r="H79" s="293">
        <v>11651</v>
      </c>
      <c r="I79" s="294">
        <v>16738</v>
      </c>
      <c r="J79" s="427">
        <v>21199</v>
      </c>
      <c r="K79" s="424">
        <v>26551</v>
      </c>
      <c r="L79" s="294">
        <v>38752</v>
      </c>
      <c r="N79" s="296" t="s">
        <v>30</v>
      </c>
      <c r="O79" s="345">
        <v>99.31</v>
      </c>
      <c r="P79" s="345">
        <v>99.91</v>
      </c>
      <c r="Q79" s="346">
        <f t="shared" si="1"/>
        <v>1.0060416876447487</v>
      </c>
      <c r="S79" s="265" t="s">
        <v>30</v>
      </c>
      <c r="T79" s="293">
        <v>11632</v>
      </c>
      <c r="U79" s="294">
        <v>16635</v>
      </c>
      <c r="V79" s="294">
        <v>20924</v>
      </c>
      <c r="W79" s="295">
        <v>26432</v>
      </c>
      <c r="X79" s="435">
        <v>39275</v>
      </c>
      <c r="Y79" s="293">
        <f t="shared" si="2"/>
        <v>11581.031027925133</v>
      </c>
      <c r="Z79" s="294">
        <f t="shared" si="3"/>
        <v>16637.481533380043</v>
      </c>
      <c r="AA79" s="427">
        <f t="shared" si="4"/>
        <v>21071.691422280055</v>
      </c>
      <c r="AB79" s="424">
        <f t="shared" si="5"/>
        <v>26391.550495445903</v>
      </c>
      <c r="AC79" s="294">
        <f t="shared" si="6"/>
        <v>38519.27855069563</v>
      </c>
      <c r="AE79" s="279" t="s">
        <v>30</v>
      </c>
      <c r="AF79" s="439">
        <f t="shared" si="7"/>
        <v>-0.4401073786260133</v>
      </c>
      <c r="AG79" s="439">
        <f t="shared" si="0"/>
        <v>0.014915318613966074</v>
      </c>
      <c r="AH79" s="439">
        <f t="shared" si="0"/>
        <v>0.700899701501391</v>
      </c>
      <c r="AI79" s="439">
        <f t="shared" si="0"/>
        <v>-0.15326687441526785</v>
      </c>
      <c r="AJ79" s="439">
        <f t="shared" si="0"/>
        <v>-1.9619304351969082</v>
      </c>
      <c r="AL79" s="279" t="s">
        <v>46</v>
      </c>
      <c r="AM79" s="439">
        <v>-1.091470987074687</v>
      </c>
      <c r="AN79" s="439">
        <v>-1.0603381393997526</v>
      </c>
      <c r="AO79" s="439">
        <v>0.6235808445296176</v>
      </c>
      <c r="AP79" s="439">
        <v>-0.03956036395536091</v>
      </c>
      <c r="AQ79" s="439">
        <v>0.028028776263780746</v>
      </c>
    </row>
    <row r="80" spans="2:43" ht="15">
      <c r="B80" s="265" t="s">
        <v>31</v>
      </c>
      <c r="C80" s="293">
        <v>16680</v>
      </c>
      <c r="D80" s="294">
        <v>29214</v>
      </c>
      <c r="E80" s="294">
        <v>38194</v>
      </c>
      <c r="F80" s="295">
        <v>51508</v>
      </c>
      <c r="G80" s="435">
        <v>76672</v>
      </c>
      <c r="H80" s="293">
        <v>17267</v>
      </c>
      <c r="I80" s="294">
        <v>29077</v>
      </c>
      <c r="J80" s="427">
        <v>39600</v>
      </c>
      <c r="K80" s="424">
        <v>51893</v>
      </c>
      <c r="L80" s="294">
        <v>75323</v>
      </c>
      <c r="N80" s="296" t="s">
        <v>31</v>
      </c>
      <c r="O80" s="345">
        <v>100.04</v>
      </c>
      <c r="P80" s="345">
        <v>100.26</v>
      </c>
      <c r="Q80" s="346">
        <f t="shared" si="1"/>
        <v>1.0021991203518592</v>
      </c>
      <c r="S80" s="265" t="s">
        <v>31</v>
      </c>
      <c r="T80" s="293">
        <v>16680</v>
      </c>
      <c r="U80" s="294">
        <v>29214</v>
      </c>
      <c r="V80" s="294">
        <v>38194</v>
      </c>
      <c r="W80" s="295">
        <v>51508</v>
      </c>
      <c r="X80" s="435">
        <v>76672</v>
      </c>
      <c r="Y80" s="293">
        <f t="shared" si="2"/>
        <v>17229.111111111113</v>
      </c>
      <c r="Z80" s="294">
        <f t="shared" si="3"/>
        <v>29013.19648912827</v>
      </c>
      <c r="AA80" s="427">
        <f t="shared" si="4"/>
        <v>39513.10592459605</v>
      </c>
      <c r="AB80" s="424">
        <f t="shared" si="5"/>
        <v>51779.13145820866</v>
      </c>
      <c r="AC80" s="294">
        <f t="shared" si="6"/>
        <v>75157.71913026132</v>
      </c>
      <c r="AE80" s="279" t="s">
        <v>31</v>
      </c>
      <c r="AF80" s="439">
        <f t="shared" si="7"/>
        <v>3.187112251873456</v>
      </c>
      <c r="AG80" s="439">
        <f t="shared" si="0"/>
        <v>-0.6921109535344541</v>
      </c>
      <c r="AH80" s="439">
        <f t="shared" si="0"/>
        <v>3.3384010032350675</v>
      </c>
      <c r="AI80" s="439">
        <f t="shared" si="0"/>
        <v>0.5236307573592571</v>
      </c>
      <c r="AJ80" s="439">
        <f t="shared" si="0"/>
        <v>-2.0148041841373185</v>
      </c>
      <c r="AL80" s="297" t="s">
        <v>106</v>
      </c>
      <c r="AM80" s="439">
        <v>-0.9620893832193207</v>
      </c>
      <c r="AN80" s="439">
        <v>1.2673691339759598</v>
      </c>
      <c r="AO80" s="439">
        <v>1.2873477358605243</v>
      </c>
      <c r="AP80" s="439">
        <v>2.163925955159164</v>
      </c>
      <c r="AQ80" s="439">
        <v>2.9419593524156404</v>
      </c>
    </row>
    <row r="81" spans="2:43" ht="15">
      <c r="B81" s="265" t="s">
        <v>32</v>
      </c>
      <c r="C81" s="293">
        <v>6857</v>
      </c>
      <c r="D81" s="294">
        <v>11550</v>
      </c>
      <c r="E81" s="294">
        <v>15733</v>
      </c>
      <c r="F81" s="295">
        <v>20527</v>
      </c>
      <c r="G81" s="435">
        <v>30212</v>
      </c>
      <c r="H81" s="293">
        <v>6864</v>
      </c>
      <c r="I81" s="294">
        <v>11666</v>
      </c>
      <c r="J81" s="427">
        <v>15759</v>
      </c>
      <c r="K81" s="424">
        <v>20744</v>
      </c>
      <c r="L81" s="294">
        <v>30245</v>
      </c>
      <c r="N81" s="296" t="s">
        <v>32</v>
      </c>
      <c r="O81" s="345">
        <v>99.7</v>
      </c>
      <c r="P81" s="345">
        <v>99.9</v>
      </c>
      <c r="Q81" s="346">
        <f t="shared" si="1"/>
        <v>1.0020060180541626</v>
      </c>
      <c r="S81" s="265" t="s">
        <v>32</v>
      </c>
      <c r="T81" s="293">
        <v>6857</v>
      </c>
      <c r="U81" s="294">
        <v>11550</v>
      </c>
      <c r="V81" s="294">
        <v>15733</v>
      </c>
      <c r="W81" s="295">
        <v>20527</v>
      </c>
      <c r="X81" s="435">
        <v>30212</v>
      </c>
      <c r="Y81" s="293">
        <f t="shared" si="2"/>
        <v>6850.258258258258</v>
      </c>
      <c r="Z81" s="294">
        <f t="shared" si="3"/>
        <v>11642.644644644644</v>
      </c>
      <c r="AA81" s="427">
        <f t="shared" si="4"/>
        <v>15727.45045045045</v>
      </c>
      <c r="AB81" s="424">
        <f t="shared" si="5"/>
        <v>20702.470470470467</v>
      </c>
      <c r="AC81" s="294">
        <f t="shared" si="6"/>
        <v>30184.449449449447</v>
      </c>
      <c r="AE81" s="279" t="s">
        <v>32</v>
      </c>
      <c r="AF81" s="439">
        <f t="shared" si="7"/>
        <v>-0.09841587700163604</v>
      </c>
      <c r="AG81" s="439">
        <f t="shared" si="0"/>
        <v>0.7957353975177694</v>
      </c>
      <c r="AH81" s="439">
        <f t="shared" si="0"/>
        <v>-0.035285754465001054</v>
      </c>
      <c r="AI81" s="439">
        <f t="shared" si="0"/>
        <v>0.8475822763314859</v>
      </c>
      <c r="AJ81" s="439">
        <f t="shared" si="0"/>
        <v>-0.09127398727842613</v>
      </c>
      <c r="AL81" s="279" t="s">
        <v>28</v>
      </c>
      <c r="AM81" s="439">
        <v>-0.7540984807913467</v>
      </c>
      <c r="AN81" s="439">
        <v>2.2596015735000776</v>
      </c>
      <c r="AO81" s="439">
        <v>1.8207778338352303</v>
      </c>
      <c r="AP81" s="439">
        <v>0.5936601856892886</v>
      </c>
      <c r="AQ81" s="439">
        <v>2.073098540709489</v>
      </c>
    </row>
    <row r="82" spans="2:43" ht="15">
      <c r="B82" s="265" t="s">
        <v>33</v>
      </c>
      <c r="C82" s="293">
        <v>8340</v>
      </c>
      <c r="D82" s="294">
        <v>12067</v>
      </c>
      <c r="E82" s="294">
        <v>15873</v>
      </c>
      <c r="F82" s="295">
        <v>21106</v>
      </c>
      <c r="G82" s="435">
        <v>32482</v>
      </c>
      <c r="H82" s="293">
        <v>7714</v>
      </c>
      <c r="I82" s="294">
        <v>10902</v>
      </c>
      <c r="J82" s="427">
        <v>14400</v>
      </c>
      <c r="K82" s="424">
        <v>19596</v>
      </c>
      <c r="L82" s="294">
        <v>30376</v>
      </c>
      <c r="N82" s="296" t="s">
        <v>33</v>
      </c>
      <c r="O82" s="345">
        <v>101.84</v>
      </c>
      <c r="P82" s="345">
        <v>101.57</v>
      </c>
      <c r="Q82" s="346">
        <f t="shared" si="1"/>
        <v>0.9973487824037706</v>
      </c>
      <c r="S82" s="265" t="s">
        <v>33</v>
      </c>
      <c r="T82" s="293">
        <v>8340</v>
      </c>
      <c r="U82" s="294">
        <v>12067</v>
      </c>
      <c r="V82" s="294">
        <v>15873</v>
      </c>
      <c r="W82" s="295">
        <v>21106</v>
      </c>
      <c r="X82" s="435">
        <v>32482</v>
      </c>
      <c r="Y82" s="293">
        <f t="shared" si="2"/>
        <v>7734.505858028946</v>
      </c>
      <c r="Z82" s="294">
        <f t="shared" si="3"/>
        <v>10930.98040760067</v>
      </c>
      <c r="AA82" s="427">
        <f t="shared" si="4"/>
        <v>14438.279019395492</v>
      </c>
      <c r="AB82" s="424">
        <f t="shared" si="5"/>
        <v>19648.091365560696</v>
      </c>
      <c r="AC82" s="294">
        <f t="shared" si="6"/>
        <v>30456.7474648026</v>
      </c>
      <c r="AE82" s="279" t="s">
        <v>33</v>
      </c>
      <c r="AF82" s="439">
        <f t="shared" si="7"/>
        <v>-7.828478678343874</v>
      </c>
      <c r="AG82" s="439">
        <f t="shared" si="0"/>
        <v>-10.392659670393508</v>
      </c>
      <c r="AH82" s="439">
        <f t="shared" si="0"/>
        <v>-9.936925160382293</v>
      </c>
      <c r="AI82" s="439">
        <f t="shared" si="0"/>
        <v>-7.420103089477359</v>
      </c>
      <c r="AJ82" s="439">
        <f t="shared" si="0"/>
        <v>-6.649602153144839</v>
      </c>
      <c r="AL82" s="279" t="s">
        <v>45</v>
      </c>
      <c r="AM82" s="439">
        <v>-0.38842846269129044</v>
      </c>
      <c r="AN82" s="439">
        <v>1.192045262078993</v>
      </c>
      <c r="AO82" s="439">
        <v>1.155923326671923</v>
      </c>
      <c r="AP82" s="439">
        <v>0.30156315137844825</v>
      </c>
      <c r="AQ82" s="439">
        <v>2.759648668396051</v>
      </c>
    </row>
    <row r="83" spans="2:43" ht="15">
      <c r="B83" s="265" t="s">
        <v>34</v>
      </c>
      <c r="C83" s="293">
        <v>2046</v>
      </c>
      <c r="D83" s="294">
        <v>3378</v>
      </c>
      <c r="E83" s="294">
        <v>4666</v>
      </c>
      <c r="F83" s="295">
        <v>6596</v>
      </c>
      <c r="G83" s="435">
        <v>10586</v>
      </c>
      <c r="H83" s="293">
        <v>2333</v>
      </c>
      <c r="I83" s="294">
        <v>3708</v>
      </c>
      <c r="J83" s="427">
        <v>5203</v>
      </c>
      <c r="K83" s="424">
        <v>7193</v>
      </c>
      <c r="L83" s="294">
        <v>11519</v>
      </c>
      <c r="N83" s="296" t="s">
        <v>34</v>
      </c>
      <c r="O83" s="345">
        <v>99.11</v>
      </c>
      <c r="P83" s="345">
        <v>99.79</v>
      </c>
      <c r="Q83" s="346">
        <f t="shared" si="1"/>
        <v>1.0068610634648372</v>
      </c>
      <c r="S83" s="265" t="s">
        <v>34</v>
      </c>
      <c r="T83" s="293">
        <v>2046</v>
      </c>
      <c r="U83" s="294">
        <v>3378</v>
      </c>
      <c r="V83" s="294">
        <v>4666</v>
      </c>
      <c r="W83" s="295">
        <v>6596</v>
      </c>
      <c r="X83" s="435">
        <v>10586</v>
      </c>
      <c r="Y83" s="293">
        <f t="shared" si="2"/>
        <v>2317.102214650766</v>
      </c>
      <c r="Z83" s="294">
        <f t="shared" si="3"/>
        <v>3682.7325383304938</v>
      </c>
      <c r="AA83" s="427">
        <f t="shared" si="4"/>
        <v>5167.545144804088</v>
      </c>
      <c r="AB83" s="424">
        <f t="shared" si="5"/>
        <v>7143.984667802384</v>
      </c>
      <c r="AC83" s="294">
        <f t="shared" si="6"/>
        <v>11440.505962521293</v>
      </c>
      <c r="AE83" s="279" t="s">
        <v>34</v>
      </c>
      <c r="AF83" s="439">
        <f t="shared" si="7"/>
        <v>11.700054185638365</v>
      </c>
      <c r="AG83" s="439">
        <f t="shared" si="0"/>
        <v>8.27463127334898</v>
      </c>
      <c r="AH83" s="439">
        <f t="shared" si="0"/>
        <v>9.705675146512963</v>
      </c>
      <c r="AI83" s="439">
        <f t="shared" si="0"/>
        <v>7.670574522256833</v>
      </c>
      <c r="AJ83" s="439">
        <f t="shared" si="0"/>
        <v>7.469127373567436</v>
      </c>
      <c r="AL83" s="279" t="s">
        <v>47</v>
      </c>
      <c r="AM83" s="439">
        <v>0.031995494656297335</v>
      </c>
      <c r="AN83" s="439">
        <v>1.3360678003982298</v>
      </c>
      <c r="AO83" s="439">
        <v>1.8143227934689417</v>
      </c>
      <c r="AP83" s="439">
        <v>2.4574918882572945</v>
      </c>
      <c r="AQ83" s="439">
        <v>3.1928459542827357</v>
      </c>
    </row>
    <row r="84" spans="2:43" ht="15">
      <c r="B84" s="265" t="s">
        <v>35</v>
      </c>
      <c r="C84" s="293">
        <v>7290</v>
      </c>
      <c r="D84" s="294">
        <v>11834</v>
      </c>
      <c r="E84" s="294">
        <v>16223</v>
      </c>
      <c r="F84" s="295">
        <v>22123</v>
      </c>
      <c r="G84" s="435">
        <v>34343</v>
      </c>
      <c r="H84" s="293">
        <v>7912</v>
      </c>
      <c r="I84" s="294">
        <v>12326</v>
      </c>
      <c r="J84" s="427">
        <v>16652</v>
      </c>
      <c r="K84" s="424">
        <v>23273</v>
      </c>
      <c r="L84" s="294">
        <v>37386</v>
      </c>
      <c r="N84" s="296" t="s">
        <v>35</v>
      </c>
      <c r="O84" s="345">
        <v>100.44</v>
      </c>
      <c r="P84" s="345">
        <v>100.68</v>
      </c>
      <c r="Q84" s="346">
        <f t="shared" si="1"/>
        <v>1.002389486260454</v>
      </c>
      <c r="S84" s="265" t="s">
        <v>35</v>
      </c>
      <c r="T84" s="293">
        <v>7290</v>
      </c>
      <c r="U84" s="294">
        <v>11834</v>
      </c>
      <c r="V84" s="294">
        <v>16223</v>
      </c>
      <c r="W84" s="295">
        <v>22123</v>
      </c>
      <c r="X84" s="435">
        <v>34343</v>
      </c>
      <c r="Y84" s="293">
        <f t="shared" si="2"/>
        <v>7893.139451728247</v>
      </c>
      <c r="Z84" s="294">
        <f t="shared" si="3"/>
        <v>12296.617401668653</v>
      </c>
      <c r="AA84" s="427">
        <f t="shared" si="4"/>
        <v>16612.305125148985</v>
      </c>
      <c r="AB84" s="424">
        <f t="shared" si="5"/>
        <v>23217.522050059593</v>
      </c>
      <c r="AC84" s="294">
        <f t="shared" si="6"/>
        <v>37296.87961859356</v>
      </c>
      <c r="AE84" s="279" t="s">
        <v>35</v>
      </c>
      <c r="AF84" s="439">
        <f t="shared" si="7"/>
        <v>7.6413125020385415</v>
      </c>
      <c r="AG84" s="439">
        <f t="shared" si="0"/>
        <v>3.7621517085330756</v>
      </c>
      <c r="AH84" s="439">
        <f t="shared" si="0"/>
        <v>2.3434744438905417</v>
      </c>
      <c r="AI84" s="439">
        <f t="shared" si="0"/>
        <v>4.71420700150378</v>
      </c>
      <c r="AJ84" s="439">
        <f t="shared" si="0"/>
        <v>7.919910857960794</v>
      </c>
      <c r="AL84" s="279" t="s">
        <v>23</v>
      </c>
      <c r="AM84" s="439">
        <v>0.23152867200647909</v>
      </c>
      <c r="AN84" s="439">
        <v>-0.8742515028643529</v>
      </c>
      <c r="AO84" s="439">
        <v>0.5424311517920354</v>
      </c>
      <c r="AP84" s="439">
        <v>0.9429982679688316</v>
      </c>
      <c r="AQ84" s="439">
        <v>1.3019066351316797</v>
      </c>
    </row>
    <row r="85" spans="2:43" ht="15">
      <c r="B85" s="265" t="s">
        <v>36</v>
      </c>
      <c r="C85" s="293">
        <v>17449</v>
      </c>
      <c r="D85" s="294">
        <v>25054</v>
      </c>
      <c r="E85" s="294">
        <v>33301</v>
      </c>
      <c r="F85" s="295">
        <v>43072</v>
      </c>
      <c r="G85" s="435">
        <v>63041</v>
      </c>
      <c r="H85" s="293">
        <v>18167</v>
      </c>
      <c r="I85" s="294">
        <v>26335</v>
      </c>
      <c r="J85" s="427">
        <v>34320</v>
      </c>
      <c r="K85" s="424">
        <v>44604</v>
      </c>
      <c r="L85" s="294">
        <v>63548</v>
      </c>
      <c r="N85" s="296" t="s">
        <v>36</v>
      </c>
      <c r="O85" s="345">
        <v>99.25</v>
      </c>
      <c r="P85" s="345">
        <v>99.94</v>
      </c>
      <c r="Q85" s="346">
        <f t="shared" si="1"/>
        <v>1.0069521410579345</v>
      </c>
      <c r="S85" s="265" t="s">
        <v>36</v>
      </c>
      <c r="T85" s="293">
        <v>17449</v>
      </c>
      <c r="U85" s="294">
        <v>25054</v>
      </c>
      <c r="V85" s="294">
        <v>33301</v>
      </c>
      <c r="W85" s="295">
        <v>43072</v>
      </c>
      <c r="X85" s="435">
        <v>63041</v>
      </c>
      <c r="Y85" s="293">
        <f t="shared" si="2"/>
        <v>18041.57244346608</v>
      </c>
      <c r="Z85" s="294">
        <f t="shared" si="3"/>
        <v>26153.179407644588</v>
      </c>
      <c r="AA85" s="427">
        <f t="shared" si="4"/>
        <v>34083.04982989794</v>
      </c>
      <c r="AB85" s="424">
        <f t="shared" si="5"/>
        <v>44296.047628577144</v>
      </c>
      <c r="AC85" s="294">
        <f t="shared" si="6"/>
        <v>63109.255553332</v>
      </c>
      <c r="AE85" s="279" t="s">
        <v>36</v>
      </c>
      <c r="AF85" s="439">
        <f t="shared" si="7"/>
        <v>3.284483352672988</v>
      </c>
      <c r="AG85" s="439">
        <f t="shared" si="0"/>
        <v>4.202851938236224</v>
      </c>
      <c r="AH85" s="439">
        <f t="shared" si="0"/>
        <v>2.2945418141891625</v>
      </c>
      <c r="AI85" s="439">
        <f t="shared" si="0"/>
        <v>2.7633337376751914</v>
      </c>
      <c r="AJ85" s="439">
        <f t="shared" si="0"/>
        <v>0.10815458482839552</v>
      </c>
      <c r="AL85" s="279" t="s">
        <v>66</v>
      </c>
      <c r="AM85" s="439">
        <v>0.7828485547179194</v>
      </c>
      <c r="AN85" s="439">
        <v>3.2118476456528535</v>
      </c>
      <c r="AO85" s="439">
        <v>2.864060161140676</v>
      </c>
      <c r="AP85" s="439">
        <v>4.108715940907333</v>
      </c>
      <c r="AQ85" s="439">
        <v>2.968384646458632</v>
      </c>
    </row>
    <row r="86" spans="2:43" ht="15">
      <c r="B86" s="265" t="s">
        <v>37</v>
      </c>
      <c r="C86" s="293">
        <v>659000</v>
      </c>
      <c r="D86" s="294">
        <v>1010000</v>
      </c>
      <c r="E86" s="294">
        <v>1287000</v>
      </c>
      <c r="F86" s="295">
        <v>1618200</v>
      </c>
      <c r="G86" s="435">
        <v>2351707</v>
      </c>
      <c r="H86" s="293">
        <v>687283</v>
      </c>
      <c r="I86" s="294">
        <v>1046569</v>
      </c>
      <c r="J86" s="427">
        <v>1339579</v>
      </c>
      <c r="K86" s="424">
        <v>1696000</v>
      </c>
      <c r="L86" s="294">
        <v>2471310</v>
      </c>
      <c r="N86" s="296" t="s">
        <v>37</v>
      </c>
      <c r="O86" s="345">
        <v>99.92</v>
      </c>
      <c r="P86" s="345">
        <v>99.94</v>
      </c>
      <c r="Q86" s="346">
        <f t="shared" si="1"/>
        <v>1.0002001601281025</v>
      </c>
      <c r="S86" s="265" t="s">
        <v>37</v>
      </c>
      <c r="T86" s="293">
        <v>659000</v>
      </c>
      <c r="U86" s="294">
        <v>1010000</v>
      </c>
      <c r="V86" s="294">
        <v>1287000</v>
      </c>
      <c r="W86" s="295">
        <v>1618200</v>
      </c>
      <c r="X86" s="435">
        <v>2351707</v>
      </c>
      <c r="Y86" s="293">
        <f t="shared" si="2"/>
        <v>687145.4608765258</v>
      </c>
      <c r="Z86" s="294">
        <f t="shared" si="3"/>
        <v>1046359.5605363217</v>
      </c>
      <c r="AA86" s="427">
        <f t="shared" si="4"/>
        <v>1339310.9233540124</v>
      </c>
      <c r="AB86" s="424">
        <f t="shared" si="5"/>
        <v>1695660.5963578145</v>
      </c>
      <c r="AC86" s="294">
        <f t="shared" si="6"/>
        <v>2470815.441264759</v>
      </c>
      <c r="AE86" s="279" t="s">
        <v>37</v>
      </c>
      <c r="AF86" s="439">
        <f t="shared" si="7"/>
        <v>4.09599749674885</v>
      </c>
      <c r="AG86" s="439">
        <f t="shared" si="7"/>
        <v>3.474862935039775</v>
      </c>
      <c r="AH86" s="439">
        <f t="shared" si="7"/>
        <v>3.9058087589557706</v>
      </c>
      <c r="AI86" s="439">
        <f t="shared" si="7"/>
        <v>4.56816632551323</v>
      </c>
      <c r="AJ86" s="439">
        <f t="shared" si="7"/>
        <v>4.820612631584886</v>
      </c>
      <c r="AL86" s="297" t="s">
        <v>112</v>
      </c>
      <c r="AM86" s="439">
        <v>1.236165087390268</v>
      </c>
      <c r="AN86" s="439">
        <v>5.207944153529109</v>
      </c>
      <c r="AO86" s="439">
        <v>8.409461250096504</v>
      </c>
      <c r="AP86" s="439">
        <v>11.491743280643064</v>
      </c>
      <c r="AQ86" s="439">
        <v>13.89900877246256</v>
      </c>
    </row>
    <row r="87" spans="2:43" ht="15">
      <c r="B87" s="265" t="s">
        <v>38</v>
      </c>
      <c r="C87" s="293">
        <v>6224</v>
      </c>
      <c r="D87" s="294">
        <v>9054</v>
      </c>
      <c r="E87" s="294">
        <v>12093</v>
      </c>
      <c r="F87" s="295">
        <v>15287</v>
      </c>
      <c r="G87" s="435">
        <v>21704</v>
      </c>
      <c r="H87" s="293">
        <v>6728</v>
      </c>
      <c r="I87" s="294">
        <v>9575</v>
      </c>
      <c r="J87" s="427">
        <v>12787</v>
      </c>
      <c r="K87" s="424">
        <v>16181</v>
      </c>
      <c r="L87" s="294">
        <v>23565</v>
      </c>
      <c r="N87" s="296" t="s">
        <v>38</v>
      </c>
      <c r="O87" s="345">
        <v>98.08</v>
      </c>
      <c r="P87" s="345">
        <v>98.84</v>
      </c>
      <c r="Q87" s="346">
        <f t="shared" si="1"/>
        <v>1.0077487765089723</v>
      </c>
      <c r="S87" s="265" t="s">
        <v>38</v>
      </c>
      <c r="T87" s="293">
        <v>6224</v>
      </c>
      <c r="U87" s="294">
        <v>9054</v>
      </c>
      <c r="V87" s="294">
        <v>12093</v>
      </c>
      <c r="W87" s="295">
        <v>15287</v>
      </c>
      <c r="X87" s="435">
        <v>21704</v>
      </c>
      <c r="Y87" s="293">
        <f t="shared" si="2"/>
        <v>6676.267098340752</v>
      </c>
      <c r="Z87" s="294">
        <f t="shared" si="3"/>
        <v>9501.375961149331</v>
      </c>
      <c r="AA87" s="427">
        <f t="shared" si="4"/>
        <v>12688.67826790773</v>
      </c>
      <c r="AB87" s="424">
        <f t="shared" si="5"/>
        <v>16056.581141238365</v>
      </c>
      <c r="AC87" s="294">
        <f t="shared" si="6"/>
        <v>23383.804127883446</v>
      </c>
      <c r="AE87" s="279" t="s">
        <v>38</v>
      </c>
      <c r="AF87" s="439">
        <f t="shared" si="7"/>
        <v>6.7742511148655815</v>
      </c>
      <c r="AG87" s="439">
        <f t="shared" si="7"/>
        <v>4.708538668279523</v>
      </c>
      <c r="AH87" s="439">
        <f t="shared" si="7"/>
        <v>4.694565149581593</v>
      </c>
      <c r="AI87" s="439">
        <f t="shared" si="7"/>
        <v>4.792932782320873</v>
      </c>
      <c r="AJ87" s="439">
        <f t="shared" si="7"/>
        <v>7.183622128789578</v>
      </c>
      <c r="AL87" s="279" t="s">
        <v>41</v>
      </c>
      <c r="AM87" s="439">
        <v>3.1799840582092362</v>
      </c>
      <c r="AN87" s="439">
        <v>3.5073050791822187</v>
      </c>
      <c r="AO87" s="439">
        <v>3.4265765734180906</v>
      </c>
      <c r="AP87" s="439">
        <v>3.4709205195061177</v>
      </c>
      <c r="AQ87" s="439">
        <v>4.056018672317311</v>
      </c>
    </row>
    <row r="88" spans="2:43" ht="15">
      <c r="B88" s="265" t="s">
        <v>39</v>
      </c>
      <c r="C88" s="293">
        <v>12339</v>
      </c>
      <c r="D88" s="294">
        <v>16916</v>
      </c>
      <c r="E88" s="294">
        <v>20839</v>
      </c>
      <c r="F88" s="295">
        <v>25738</v>
      </c>
      <c r="G88" s="435">
        <v>36093</v>
      </c>
      <c r="H88" s="293">
        <v>11959</v>
      </c>
      <c r="I88" s="294">
        <v>16740</v>
      </c>
      <c r="J88" s="427">
        <v>20891</v>
      </c>
      <c r="K88" s="424">
        <v>25955</v>
      </c>
      <c r="L88" s="294">
        <v>36351</v>
      </c>
      <c r="N88" s="296" t="s">
        <v>39</v>
      </c>
      <c r="O88" s="345">
        <v>99.47</v>
      </c>
      <c r="P88" s="345">
        <v>99.79</v>
      </c>
      <c r="Q88" s="346">
        <f t="shared" si="1"/>
        <v>1.0032170503669449</v>
      </c>
      <c r="S88" s="265" t="s">
        <v>39</v>
      </c>
      <c r="T88" s="293">
        <v>12339</v>
      </c>
      <c r="U88" s="294">
        <v>16916</v>
      </c>
      <c r="V88" s="294">
        <v>20839</v>
      </c>
      <c r="W88" s="295">
        <v>25738</v>
      </c>
      <c r="X88" s="435">
        <v>36093</v>
      </c>
      <c r="Y88" s="293">
        <f t="shared" si="2"/>
        <v>11920.650666399439</v>
      </c>
      <c r="Z88" s="294">
        <f t="shared" si="3"/>
        <v>16686.319270467982</v>
      </c>
      <c r="AA88" s="427">
        <f t="shared" si="4"/>
        <v>20824.008117045796</v>
      </c>
      <c r="AB88" s="424">
        <f t="shared" si="5"/>
        <v>25871.769215352237</v>
      </c>
      <c r="AC88" s="294">
        <f t="shared" si="6"/>
        <v>36234.43200721515</v>
      </c>
      <c r="AE88" s="279" t="s">
        <v>39</v>
      </c>
      <c r="AF88" s="439">
        <f t="shared" si="7"/>
        <v>-3.509450493166085</v>
      </c>
      <c r="AG88" s="439">
        <f t="shared" si="7"/>
        <v>-1.376461314260686</v>
      </c>
      <c r="AH88" s="439">
        <f t="shared" si="7"/>
        <v>-0.07199326311216753</v>
      </c>
      <c r="AI88" s="439">
        <f t="shared" si="7"/>
        <v>0.5170470339263012</v>
      </c>
      <c r="AJ88" s="439">
        <f t="shared" si="7"/>
        <v>0.3903248909407235</v>
      </c>
      <c r="AL88" s="279" t="s">
        <v>37</v>
      </c>
      <c r="AM88" s="439">
        <v>4.09599749674885</v>
      </c>
      <c r="AN88" s="439">
        <v>3.474862935039775</v>
      </c>
      <c r="AO88" s="439">
        <v>3.9058087589557706</v>
      </c>
      <c r="AP88" s="439">
        <v>4.56816632551323</v>
      </c>
      <c r="AQ88" s="439">
        <v>4.820612631584886</v>
      </c>
    </row>
    <row r="89" spans="2:43" ht="15">
      <c r="B89" s="265" t="s">
        <v>40</v>
      </c>
      <c r="C89" s="293">
        <v>11652</v>
      </c>
      <c r="D89" s="294">
        <v>17552</v>
      </c>
      <c r="E89" s="294">
        <v>22073</v>
      </c>
      <c r="F89" s="295">
        <v>27532</v>
      </c>
      <c r="G89" s="435">
        <v>38994</v>
      </c>
      <c r="H89" s="293">
        <v>12393</v>
      </c>
      <c r="I89" s="294">
        <v>18393</v>
      </c>
      <c r="J89" s="427">
        <v>23211</v>
      </c>
      <c r="K89" s="424">
        <v>28970</v>
      </c>
      <c r="L89" s="294">
        <v>41572</v>
      </c>
      <c r="N89" s="296" t="s">
        <v>40</v>
      </c>
      <c r="O89" s="345">
        <v>97.77</v>
      </c>
      <c r="P89" s="345">
        <v>99.2</v>
      </c>
      <c r="Q89" s="346">
        <f t="shared" si="1"/>
        <v>1.0146261634448195</v>
      </c>
      <c r="S89" s="265" t="s">
        <v>40</v>
      </c>
      <c r="T89" s="293">
        <v>11652</v>
      </c>
      <c r="U89" s="294">
        <v>17552</v>
      </c>
      <c r="V89" s="294">
        <v>22073</v>
      </c>
      <c r="W89" s="295">
        <v>27532</v>
      </c>
      <c r="X89" s="435">
        <v>38994</v>
      </c>
      <c r="Y89" s="293">
        <f t="shared" si="2"/>
        <v>12214.350907258064</v>
      </c>
      <c r="Z89" s="294">
        <f t="shared" si="3"/>
        <v>18127.858971774192</v>
      </c>
      <c r="AA89" s="427">
        <f t="shared" si="4"/>
        <v>22876.405947580646</v>
      </c>
      <c r="AB89" s="424">
        <f t="shared" si="5"/>
        <v>28552.38810483871</v>
      </c>
      <c r="AC89" s="294">
        <f t="shared" si="6"/>
        <v>40972.72620967742</v>
      </c>
      <c r="AE89" s="279" t="s">
        <v>40</v>
      </c>
      <c r="AF89" s="439">
        <f t="shared" si="7"/>
        <v>4.604017941910455</v>
      </c>
      <c r="AG89" s="439">
        <f t="shared" si="7"/>
        <v>3.1766518741723893</v>
      </c>
      <c r="AH89" s="439">
        <f t="shared" si="7"/>
        <v>3.5119412962927097</v>
      </c>
      <c r="AI89" s="439">
        <f t="shared" si="7"/>
        <v>3.5737399656100415</v>
      </c>
      <c r="AJ89" s="439">
        <f t="shared" si="7"/>
        <v>4.829374056174134</v>
      </c>
      <c r="AL89" s="279" t="s">
        <v>40</v>
      </c>
      <c r="AM89" s="439">
        <v>4.604017941910455</v>
      </c>
      <c r="AN89" s="439">
        <v>3.1766518741723893</v>
      </c>
      <c r="AO89" s="439">
        <v>3.5119412962927097</v>
      </c>
      <c r="AP89" s="439">
        <v>3.5737399656100415</v>
      </c>
      <c r="AQ89" s="439">
        <v>4.829374056174134</v>
      </c>
    </row>
    <row r="90" spans="2:43" ht="15">
      <c r="B90" s="265" t="s">
        <v>41</v>
      </c>
      <c r="C90" s="293">
        <v>10540</v>
      </c>
      <c r="D90" s="294">
        <v>16400</v>
      </c>
      <c r="E90" s="294">
        <v>21610</v>
      </c>
      <c r="F90" s="295">
        <v>28145</v>
      </c>
      <c r="G90" s="435">
        <v>42091</v>
      </c>
      <c r="H90" s="293">
        <v>10897</v>
      </c>
      <c r="I90" s="294">
        <v>17013</v>
      </c>
      <c r="J90" s="427">
        <v>22399</v>
      </c>
      <c r="K90" s="424">
        <v>29186</v>
      </c>
      <c r="L90" s="294">
        <v>43914</v>
      </c>
      <c r="N90" s="296" t="s">
        <v>41</v>
      </c>
      <c r="O90" s="345">
        <v>100.6</v>
      </c>
      <c r="P90" s="345">
        <v>100.7</v>
      </c>
      <c r="Q90" s="346">
        <f t="shared" si="1"/>
        <v>1.0009940357852884</v>
      </c>
      <c r="S90" s="265" t="s">
        <v>41</v>
      </c>
      <c r="T90" s="293">
        <v>10540</v>
      </c>
      <c r="U90" s="294">
        <v>16400</v>
      </c>
      <c r="V90" s="294">
        <v>21610</v>
      </c>
      <c r="W90" s="295">
        <v>28145</v>
      </c>
      <c r="X90" s="435">
        <v>42091</v>
      </c>
      <c r="Y90" s="293">
        <f t="shared" si="2"/>
        <v>10886.178748758688</v>
      </c>
      <c r="Z90" s="294">
        <f t="shared" si="3"/>
        <v>16996.105263157893</v>
      </c>
      <c r="AA90" s="427">
        <f t="shared" si="4"/>
        <v>22376.75670307845</v>
      </c>
      <c r="AB90" s="424">
        <f t="shared" si="5"/>
        <v>29157.016881827203</v>
      </c>
      <c r="AC90" s="294">
        <f t="shared" si="6"/>
        <v>43870.39126117179</v>
      </c>
      <c r="AE90" s="279" t="s">
        <v>41</v>
      </c>
      <c r="AF90" s="439">
        <f t="shared" si="7"/>
        <v>3.1799840582092362</v>
      </c>
      <c r="AG90" s="439">
        <f t="shared" si="7"/>
        <v>3.5073050791822187</v>
      </c>
      <c r="AH90" s="439">
        <f t="shared" si="7"/>
        <v>3.4265765734180906</v>
      </c>
      <c r="AI90" s="439">
        <f t="shared" si="7"/>
        <v>3.4709205195061177</v>
      </c>
      <c r="AJ90" s="439">
        <f t="shared" si="7"/>
        <v>4.056018672317311</v>
      </c>
      <c r="AL90" s="279" t="s">
        <v>38</v>
      </c>
      <c r="AM90" s="439">
        <v>6.7742511148655815</v>
      </c>
      <c r="AN90" s="439">
        <v>4.708538668279523</v>
      </c>
      <c r="AO90" s="439">
        <v>4.694565149581593</v>
      </c>
      <c r="AP90" s="439">
        <v>4.792932782320873</v>
      </c>
      <c r="AQ90" s="439">
        <v>7.183622128789578</v>
      </c>
    </row>
    <row r="91" spans="2:45" ht="15">
      <c r="B91" s="265" t="s">
        <v>42</v>
      </c>
      <c r="C91" s="293">
        <v>3668</v>
      </c>
      <c r="D91" s="294">
        <v>6183</v>
      </c>
      <c r="E91" s="294">
        <v>8177</v>
      </c>
      <c r="F91" s="295">
        <v>11063</v>
      </c>
      <c r="G91" s="435">
        <v>17539</v>
      </c>
      <c r="H91" s="293">
        <v>3495</v>
      </c>
      <c r="I91" s="294">
        <v>6067</v>
      </c>
      <c r="J91" s="427">
        <v>8229</v>
      </c>
      <c r="K91" s="424">
        <v>11015</v>
      </c>
      <c r="L91" s="294">
        <v>17690</v>
      </c>
      <c r="N91" s="296" t="s">
        <v>42</v>
      </c>
      <c r="O91" s="345">
        <v>99.65</v>
      </c>
      <c r="P91" s="345">
        <v>99.5</v>
      </c>
      <c r="Q91" s="346">
        <f t="shared" si="1"/>
        <v>0.9984947315604615</v>
      </c>
      <c r="S91" s="265" t="s">
        <v>42</v>
      </c>
      <c r="T91" s="293">
        <v>3668</v>
      </c>
      <c r="U91" s="294">
        <v>6183</v>
      </c>
      <c r="V91" s="294">
        <v>8177</v>
      </c>
      <c r="W91" s="295">
        <v>11063</v>
      </c>
      <c r="X91" s="435">
        <v>17539</v>
      </c>
      <c r="Y91" s="293">
        <f t="shared" si="2"/>
        <v>3500.2688442211056</v>
      </c>
      <c r="Z91" s="294">
        <f t="shared" si="3"/>
        <v>6076.14623115578</v>
      </c>
      <c r="AA91" s="427">
        <f t="shared" si="4"/>
        <v>8241.405527638191</v>
      </c>
      <c r="AB91" s="424">
        <f t="shared" si="5"/>
        <v>11031.605527638192</v>
      </c>
      <c r="AC91" s="294">
        <f t="shared" si="6"/>
        <v>17716.668341708544</v>
      </c>
      <c r="AE91" s="279" t="s">
        <v>42</v>
      </c>
      <c r="AF91" s="439">
        <f t="shared" si="7"/>
        <v>-4.791950654185211</v>
      </c>
      <c r="AG91" s="439">
        <f t="shared" si="7"/>
        <v>-1.758577966677654</v>
      </c>
      <c r="AH91" s="439">
        <f t="shared" si="7"/>
        <v>0.7814871798530298</v>
      </c>
      <c r="AI91" s="439">
        <f t="shared" si="7"/>
        <v>-0.2845866114696837</v>
      </c>
      <c r="AJ91" s="439">
        <f t="shared" si="7"/>
        <v>1.002831561113992</v>
      </c>
      <c r="AL91" s="464" t="s">
        <v>35</v>
      </c>
      <c r="AM91" s="465">
        <v>7.6413125020385415</v>
      </c>
      <c r="AN91" s="465">
        <v>3.7621517085330756</v>
      </c>
      <c r="AO91" s="465">
        <v>2.3434744438905417</v>
      </c>
      <c r="AP91" s="465">
        <v>4.71420700150378</v>
      </c>
      <c r="AQ91" s="465">
        <v>7.919910857960794</v>
      </c>
      <c r="AS91" s="366"/>
    </row>
    <row r="92" spans="2:45" ht="15">
      <c r="B92" s="265" t="s">
        <v>43</v>
      </c>
      <c r="C92" s="293">
        <v>3485</v>
      </c>
      <c r="D92" s="294">
        <v>6376</v>
      </c>
      <c r="E92" s="294">
        <v>9213</v>
      </c>
      <c r="F92" s="295">
        <v>12499</v>
      </c>
      <c r="G92" s="435">
        <v>19100</v>
      </c>
      <c r="H92" s="293">
        <v>3279</v>
      </c>
      <c r="I92" s="294">
        <v>6661</v>
      </c>
      <c r="J92" s="427">
        <v>9704</v>
      </c>
      <c r="K92" s="424">
        <v>13013</v>
      </c>
      <c r="L92" s="294">
        <v>19562</v>
      </c>
      <c r="N92" s="296" t="s">
        <v>43</v>
      </c>
      <c r="O92" s="345">
        <v>99.04</v>
      </c>
      <c r="P92" s="345">
        <v>100.41</v>
      </c>
      <c r="Q92" s="346">
        <f t="shared" si="1"/>
        <v>1.0138327948303714</v>
      </c>
      <c r="S92" s="265" t="s">
        <v>43</v>
      </c>
      <c r="T92" s="293">
        <v>3485</v>
      </c>
      <c r="U92" s="294">
        <v>6376</v>
      </c>
      <c r="V92" s="294">
        <v>9213</v>
      </c>
      <c r="W92" s="295">
        <v>12499</v>
      </c>
      <c r="X92" s="435">
        <v>19100</v>
      </c>
      <c r="Y92" s="293">
        <f t="shared" si="2"/>
        <v>3234.2611293695854</v>
      </c>
      <c r="Z92" s="294">
        <f t="shared" si="3"/>
        <v>6570.116920625437</v>
      </c>
      <c r="AA92" s="427">
        <f t="shared" si="4"/>
        <v>9571.598048003189</v>
      </c>
      <c r="AB92" s="424">
        <f t="shared" si="5"/>
        <v>12835.449855592075</v>
      </c>
      <c r="AC92" s="294">
        <f t="shared" si="6"/>
        <v>19295.094910865457</v>
      </c>
      <c r="AE92" s="279" t="s">
        <v>43</v>
      </c>
      <c r="AF92" s="439">
        <f t="shared" si="7"/>
        <v>-7.752585848851605</v>
      </c>
      <c r="AG92" s="439">
        <f t="shared" si="7"/>
        <v>2.9545428638575637</v>
      </c>
      <c r="AH92" s="439">
        <f t="shared" si="7"/>
        <v>3.746480433097571</v>
      </c>
      <c r="AI92" s="439">
        <f t="shared" si="7"/>
        <v>2.621254879083899</v>
      </c>
      <c r="AJ92" s="439">
        <f t="shared" si="7"/>
        <v>1.0111114341064729</v>
      </c>
      <c r="AK92" s="18"/>
      <c r="AL92" s="280" t="s">
        <v>24</v>
      </c>
      <c r="AM92" s="440">
        <v>8.456427480230047</v>
      </c>
      <c r="AN92" s="440">
        <v>12.716076830846676</v>
      </c>
      <c r="AO92" s="440">
        <v>13.114454232161311</v>
      </c>
      <c r="AP92" s="440">
        <v>12.18980424771842</v>
      </c>
      <c r="AQ92" s="440">
        <v>12.458814496186566</v>
      </c>
      <c r="AR92" s="19"/>
      <c r="AS92" s="366"/>
    </row>
    <row r="93" spans="2:45" ht="15">
      <c r="B93" s="265" t="s">
        <v>44</v>
      </c>
      <c r="C93" s="293">
        <v>6234</v>
      </c>
      <c r="D93" s="294">
        <v>9512</v>
      </c>
      <c r="E93" s="294">
        <v>11852</v>
      </c>
      <c r="F93" s="295">
        <v>14457</v>
      </c>
      <c r="G93" s="435">
        <v>19597</v>
      </c>
      <c r="H93" s="293">
        <v>6157</v>
      </c>
      <c r="I93" s="294">
        <v>9535</v>
      </c>
      <c r="J93" s="427">
        <v>11909</v>
      </c>
      <c r="K93" s="424">
        <v>14654</v>
      </c>
      <c r="L93" s="294">
        <v>20100</v>
      </c>
      <c r="N93" s="296" t="s">
        <v>44</v>
      </c>
      <c r="O93" s="345">
        <v>100.39</v>
      </c>
      <c r="P93" s="345">
        <v>100.76</v>
      </c>
      <c r="Q93" s="346">
        <f t="shared" si="1"/>
        <v>1.0036856260583724</v>
      </c>
      <c r="S93" s="265" t="s">
        <v>44</v>
      </c>
      <c r="T93" s="293">
        <v>6234</v>
      </c>
      <c r="U93" s="294">
        <v>9512</v>
      </c>
      <c r="V93" s="294">
        <v>11852</v>
      </c>
      <c r="W93" s="295">
        <v>14457</v>
      </c>
      <c r="X93" s="435">
        <v>19597</v>
      </c>
      <c r="Y93" s="293">
        <f t="shared" si="2"/>
        <v>6134.390928940055</v>
      </c>
      <c r="Z93" s="294">
        <f t="shared" si="3"/>
        <v>9499.98660182612</v>
      </c>
      <c r="AA93" s="427">
        <f t="shared" si="4"/>
        <v>11865.269055180626</v>
      </c>
      <c r="AB93" s="424">
        <f t="shared" si="5"/>
        <v>14600.189162366018</v>
      </c>
      <c r="AC93" s="294">
        <f t="shared" si="6"/>
        <v>20026.1909487892</v>
      </c>
      <c r="AE93" s="279" t="s">
        <v>44</v>
      </c>
      <c r="AF93" s="439">
        <f t="shared" si="7"/>
        <v>-1.6237809460434214</v>
      </c>
      <c r="AG93" s="439">
        <f t="shared" si="7"/>
        <v>-0.1264570012295672</v>
      </c>
      <c r="AH93" s="439">
        <f t="shared" si="7"/>
        <v>0.11183105177739533</v>
      </c>
      <c r="AI93" s="439">
        <f t="shared" si="7"/>
        <v>0.980734980715916</v>
      </c>
      <c r="AJ93" s="439">
        <f t="shared" si="7"/>
        <v>2.1431481897217703</v>
      </c>
      <c r="AK93" s="18"/>
      <c r="AL93" s="466"/>
      <c r="AM93" s="467"/>
      <c r="AN93" s="467"/>
      <c r="AO93" s="467"/>
      <c r="AP93" s="467"/>
      <c r="AQ93" s="467"/>
      <c r="AR93" s="19"/>
      <c r="AS93" s="366"/>
    </row>
    <row r="94" spans="2:43" ht="15">
      <c r="B94" s="265" t="s">
        <v>45</v>
      </c>
      <c r="C94" s="293">
        <v>3703</v>
      </c>
      <c r="D94" s="294">
        <v>5517</v>
      </c>
      <c r="E94" s="294">
        <v>6737</v>
      </c>
      <c r="F94" s="295">
        <v>8390</v>
      </c>
      <c r="G94" s="435">
        <v>11259</v>
      </c>
      <c r="H94" s="293">
        <v>3685</v>
      </c>
      <c r="I94" s="294">
        <v>5578</v>
      </c>
      <c r="J94" s="427">
        <v>6809</v>
      </c>
      <c r="K94" s="424">
        <v>8407</v>
      </c>
      <c r="L94" s="294">
        <v>11567</v>
      </c>
      <c r="N94" s="296" t="s">
        <v>45</v>
      </c>
      <c r="O94" s="345">
        <v>100.45</v>
      </c>
      <c r="P94" s="345">
        <v>100.35</v>
      </c>
      <c r="Q94" s="346">
        <f t="shared" si="1"/>
        <v>0.9990044798407167</v>
      </c>
      <c r="S94" s="265" t="s">
        <v>45</v>
      </c>
      <c r="T94" s="293">
        <v>3703</v>
      </c>
      <c r="U94" s="294">
        <v>5517</v>
      </c>
      <c r="V94" s="294">
        <v>6737</v>
      </c>
      <c r="W94" s="295">
        <v>8390</v>
      </c>
      <c r="X94" s="435">
        <v>11259</v>
      </c>
      <c r="Y94" s="293">
        <f t="shared" si="2"/>
        <v>3688.672147483807</v>
      </c>
      <c r="Z94" s="294">
        <f t="shared" si="3"/>
        <v>5583.558545092178</v>
      </c>
      <c r="AA94" s="427">
        <f t="shared" si="4"/>
        <v>6815.7852516193325</v>
      </c>
      <c r="AB94" s="424">
        <f t="shared" si="5"/>
        <v>8415.377678126557</v>
      </c>
      <c r="AC94" s="294">
        <f t="shared" si="6"/>
        <v>11578.526656701546</v>
      </c>
      <c r="AE94" s="279" t="s">
        <v>45</v>
      </c>
      <c r="AF94" s="439">
        <f t="shared" si="7"/>
        <v>-0.38842846269129044</v>
      </c>
      <c r="AG94" s="439">
        <f t="shared" si="7"/>
        <v>1.192045262078993</v>
      </c>
      <c r="AH94" s="439">
        <f t="shared" si="7"/>
        <v>1.155923326671923</v>
      </c>
      <c r="AI94" s="439">
        <f t="shared" si="7"/>
        <v>0.30156315137844825</v>
      </c>
      <c r="AJ94" s="439">
        <f t="shared" si="7"/>
        <v>2.759648668396051</v>
      </c>
      <c r="AL94" s="468" t="s">
        <v>49</v>
      </c>
      <c r="AM94" s="469">
        <v>4.036847447560131</v>
      </c>
      <c r="AN94" s="469">
        <v>5.316289597290971</v>
      </c>
      <c r="AO94" s="469">
        <v>4.384502082725274</v>
      </c>
      <c r="AP94" s="469">
        <v>4.831186777417082</v>
      </c>
      <c r="AQ94" s="469">
        <v>5.788238203036299</v>
      </c>
    </row>
    <row r="95" spans="2:43" ht="15">
      <c r="B95" s="265" t="s">
        <v>46</v>
      </c>
      <c r="C95" s="293">
        <v>13352</v>
      </c>
      <c r="D95" s="294">
        <v>18583</v>
      </c>
      <c r="E95" s="294">
        <v>23272</v>
      </c>
      <c r="F95" s="295">
        <v>29081</v>
      </c>
      <c r="G95" s="435">
        <v>39807</v>
      </c>
      <c r="H95" s="293">
        <v>13368</v>
      </c>
      <c r="I95" s="294">
        <v>18611</v>
      </c>
      <c r="J95" s="427">
        <v>23702</v>
      </c>
      <c r="K95" s="424">
        <v>29422</v>
      </c>
      <c r="L95" s="294">
        <v>40301</v>
      </c>
      <c r="N95" s="296" t="s">
        <v>46</v>
      </c>
      <c r="O95" s="345">
        <v>98.96</v>
      </c>
      <c r="P95" s="345">
        <v>100.16</v>
      </c>
      <c r="Q95" s="346">
        <f t="shared" si="1"/>
        <v>1.0121261115602265</v>
      </c>
      <c r="S95" s="265" t="s">
        <v>46</v>
      </c>
      <c r="T95" s="293">
        <v>13352</v>
      </c>
      <c r="U95" s="294">
        <v>18583</v>
      </c>
      <c r="V95" s="294">
        <v>23272</v>
      </c>
      <c r="W95" s="295">
        <v>29081</v>
      </c>
      <c r="X95" s="435">
        <v>39807</v>
      </c>
      <c r="Y95" s="293">
        <f t="shared" si="2"/>
        <v>13207.840255591052</v>
      </c>
      <c r="Z95" s="294">
        <f t="shared" si="3"/>
        <v>18388.024760383385</v>
      </c>
      <c r="AA95" s="427">
        <f t="shared" si="4"/>
        <v>23418.030351437697</v>
      </c>
      <c r="AB95" s="424">
        <f t="shared" si="5"/>
        <v>29069.499999999996</v>
      </c>
      <c r="AC95" s="294">
        <f t="shared" si="6"/>
        <v>39818.16054313099</v>
      </c>
      <c r="AE95" s="279" t="s">
        <v>46</v>
      </c>
      <c r="AF95" s="439">
        <f t="shared" si="7"/>
        <v>-1.091470987074687</v>
      </c>
      <c r="AG95" s="439">
        <f t="shared" si="7"/>
        <v>-1.0603381393997526</v>
      </c>
      <c r="AH95" s="439">
        <f t="shared" si="7"/>
        <v>0.6235808445296176</v>
      </c>
      <c r="AI95" s="439">
        <f t="shared" si="7"/>
        <v>-0.03956036395536091</v>
      </c>
      <c r="AJ95" s="439">
        <f t="shared" si="7"/>
        <v>0.028028776263780746</v>
      </c>
      <c r="AL95" s="24"/>
      <c r="AM95" s="24"/>
      <c r="AN95" s="24"/>
      <c r="AO95" s="24"/>
      <c r="AP95" s="24"/>
      <c r="AQ95" s="24"/>
    </row>
    <row r="96" spans="2:38" ht="15">
      <c r="B96" s="265" t="s">
        <v>47</v>
      </c>
      <c r="C96" s="293">
        <v>122709</v>
      </c>
      <c r="D96" s="294">
        <v>182202</v>
      </c>
      <c r="E96" s="294">
        <v>229912</v>
      </c>
      <c r="F96" s="295">
        <v>280526</v>
      </c>
      <c r="G96" s="435">
        <v>373978</v>
      </c>
      <c r="H96" s="293">
        <v>122996</v>
      </c>
      <c r="I96" s="294">
        <v>185042</v>
      </c>
      <c r="J96" s="427">
        <v>234633</v>
      </c>
      <c r="K96" s="424">
        <v>288174</v>
      </c>
      <c r="L96" s="294">
        <v>387092</v>
      </c>
      <c r="N96" s="296" t="s">
        <v>47</v>
      </c>
      <c r="O96" s="345">
        <v>99.1</v>
      </c>
      <c r="P96" s="345">
        <v>99.3</v>
      </c>
      <c r="Q96" s="346">
        <f t="shared" si="1"/>
        <v>1.0020181634712413</v>
      </c>
      <c r="S96" s="265" t="s">
        <v>47</v>
      </c>
      <c r="T96" s="293">
        <v>122709</v>
      </c>
      <c r="U96" s="294">
        <v>182202</v>
      </c>
      <c r="V96" s="294">
        <v>229912</v>
      </c>
      <c r="W96" s="295">
        <v>280526</v>
      </c>
      <c r="X96" s="435">
        <v>373978</v>
      </c>
      <c r="Y96" s="293">
        <f t="shared" si="2"/>
        <v>122748.27391742195</v>
      </c>
      <c r="Z96" s="294">
        <f t="shared" si="3"/>
        <v>184669.30715005033</v>
      </c>
      <c r="AA96" s="427">
        <f t="shared" si="4"/>
        <v>234160.4259818731</v>
      </c>
      <c r="AB96" s="424">
        <f t="shared" si="5"/>
        <v>287593.58912386704</v>
      </c>
      <c r="AC96" s="294">
        <f t="shared" si="6"/>
        <v>386312.3585095669</v>
      </c>
      <c r="AE96" s="279" t="s">
        <v>47</v>
      </c>
      <c r="AF96" s="439">
        <f t="shared" si="7"/>
        <v>0.031995494656297335</v>
      </c>
      <c r="AG96" s="439">
        <f t="shared" si="7"/>
        <v>1.3360678003982298</v>
      </c>
      <c r="AH96" s="439">
        <f t="shared" si="7"/>
        <v>1.8143227934689417</v>
      </c>
      <c r="AI96" s="439">
        <f t="shared" si="7"/>
        <v>2.4574918882572945</v>
      </c>
      <c r="AJ96" s="439">
        <f t="shared" si="7"/>
        <v>3.1928459542827357</v>
      </c>
      <c r="AL96" s="24" t="s">
        <v>105</v>
      </c>
    </row>
    <row r="97" spans="2:38" ht="15">
      <c r="B97" s="269" t="s">
        <v>66</v>
      </c>
      <c r="C97" s="298">
        <v>8219</v>
      </c>
      <c r="D97" s="299">
        <v>11877</v>
      </c>
      <c r="E97" s="299">
        <v>15876</v>
      </c>
      <c r="F97" s="300">
        <v>21063</v>
      </c>
      <c r="G97" s="436">
        <v>31262</v>
      </c>
      <c r="H97" s="298">
        <v>8410</v>
      </c>
      <c r="I97" s="299">
        <v>12458</v>
      </c>
      <c r="J97" s="428">
        <v>16593</v>
      </c>
      <c r="K97" s="425">
        <v>22300</v>
      </c>
      <c r="L97" s="299">
        <v>32709</v>
      </c>
      <c r="N97" s="301" t="s">
        <v>66</v>
      </c>
      <c r="O97" s="347">
        <v>98.5</v>
      </c>
      <c r="P97" s="347">
        <v>100</v>
      </c>
      <c r="Q97" s="470">
        <f t="shared" si="1"/>
        <v>1.015228426395939</v>
      </c>
      <c r="S97" s="269" t="s">
        <v>66</v>
      </c>
      <c r="T97" s="298">
        <v>8219</v>
      </c>
      <c r="U97" s="299">
        <v>11877</v>
      </c>
      <c r="V97" s="299">
        <v>15876</v>
      </c>
      <c r="W97" s="300">
        <v>21063</v>
      </c>
      <c r="X97" s="436">
        <v>31262</v>
      </c>
      <c r="Y97" s="298">
        <f t="shared" si="2"/>
        <v>8283.85</v>
      </c>
      <c r="Z97" s="299">
        <f t="shared" si="3"/>
        <v>12271.130000000001</v>
      </c>
      <c r="AA97" s="428">
        <f t="shared" si="4"/>
        <v>16344.105000000001</v>
      </c>
      <c r="AB97" s="425">
        <f t="shared" si="5"/>
        <v>21965.5</v>
      </c>
      <c r="AC97" s="299">
        <f t="shared" si="6"/>
        <v>32218.365</v>
      </c>
      <c r="AE97" s="280" t="s">
        <v>66</v>
      </c>
      <c r="AF97" s="440">
        <f t="shared" si="7"/>
        <v>0.7828485547179194</v>
      </c>
      <c r="AG97" s="440">
        <f t="shared" si="7"/>
        <v>3.2118476456528535</v>
      </c>
      <c r="AH97" s="440">
        <f t="shared" si="7"/>
        <v>2.864060161140676</v>
      </c>
      <c r="AI97" s="440">
        <f t="shared" si="7"/>
        <v>4.108715940907333</v>
      </c>
      <c r="AJ97" s="440">
        <f t="shared" si="7"/>
        <v>2.968384646458632</v>
      </c>
      <c r="AL97" s="24" t="s">
        <v>136</v>
      </c>
    </row>
    <row r="98" spans="2:36" ht="15">
      <c r="B98" s="272" t="s">
        <v>48</v>
      </c>
      <c r="C98" s="289">
        <v>2073421</v>
      </c>
      <c r="D98" s="290">
        <v>2800613</v>
      </c>
      <c r="E98" s="290">
        <v>3412893</v>
      </c>
      <c r="F98" s="291">
        <v>4132594</v>
      </c>
      <c r="G98" s="437">
        <v>5668341</v>
      </c>
      <c r="H98" s="289">
        <v>2313411</v>
      </c>
      <c r="I98" s="290">
        <v>2998752</v>
      </c>
      <c r="J98" s="426">
        <v>3651416</v>
      </c>
      <c r="K98" s="423">
        <v>4383679</v>
      </c>
      <c r="L98" s="290">
        <v>6020746</v>
      </c>
      <c r="N98" s="292" t="s">
        <v>48</v>
      </c>
      <c r="O98" s="343">
        <v>98.76</v>
      </c>
      <c r="P98" s="343">
        <v>99.74</v>
      </c>
      <c r="Q98" s="344">
        <f t="shared" si="1"/>
        <v>1.009923045767517</v>
      </c>
      <c r="S98" s="272" t="s">
        <v>48</v>
      </c>
      <c r="T98" s="289">
        <v>2073421</v>
      </c>
      <c r="U98" s="290">
        <v>2800613</v>
      </c>
      <c r="V98" s="290">
        <v>3412893</v>
      </c>
      <c r="W98" s="291">
        <v>4132594</v>
      </c>
      <c r="X98" s="437">
        <v>5668341</v>
      </c>
      <c r="Y98" s="289">
        <f t="shared" si="2"/>
        <v>2290680.472829357</v>
      </c>
      <c r="Z98" s="290">
        <f t="shared" si="3"/>
        <v>2969287.623019852</v>
      </c>
      <c r="AA98" s="426">
        <f t="shared" si="4"/>
        <v>3615538.8425907367</v>
      </c>
      <c r="AB98" s="423">
        <f t="shared" si="5"/>
        <v>4340606.958492081</v>
      </c>
      <c r="AC98" s="290">
        <f t="shared" si="6"/>
        <v>5961588.880689794</v>
      </c>
      <c r="AE98" s="281" t="s">
        <v>48</v>
      </c>
      <c r="AF98" s="441">
        <f t="shared" si="7"/>
        <v>9.484494909104743</v>
      </c>
      <c r="AG98" s="441">
        <f t="shared" si="7"/>
        <v>5.680642781527012</v>
      </c>
      <c r="AH98" s="441">
        <f t="shared" si="7"/>
        <v>5.604858678423976</v>
      </c>
      <c r="AI98" s="441">
        <f t="shared" si="7"/>
        <v>4.7922551035199925</v>
      </c>
      <c r="AJ98" s="441">
        <f t="shared" si="7"/>
        <v>4.918955106744354</v>
      </c>
    </row>
    <row r="99" spans="2:36" ht="15">
      <c r="B99" s="265" t="s">
        <v>49</v>
      </c>
      <c r="C99" s="293">
        <v>187721</v>
      </c>
      <c r="D99" s="294">
        <v>263419</v>
      </c>
      <c r="E99" s="294">
        <v>320751</v>
      </c>
      <c r="F99" s="295">
        <v>382164</v>
      </c>
      <c r="G99" s="435">
        <v>506438</v>
      </c>
      <c r="H99" s="293">
        <v>199278</v>
      </c>
      <c r="I99" s="294">
        <v>283415</v>
      </c>
      <c r="J99" s="427">
        <v>341736</v>
      </c>
      <c r="K99" s="424">
        <v>409078</v>
      </c>
      <c r="L99" s="294">
        <v>547611</v>
      </c>
      <c r="N99" s="296" t="s">
        <v>49</v>
      </c>
      <c r="O99" s="345">
        <v>96.2</v>
      </c>
      <c r="P99" s="345">
        <v>98</v>
      </c>
      <c r="Q99" s="346">
        <f t="shared" si="1"/>
        <v>1.0187110187110187</v>
      </c>
      <c r="S99" s="265" t="s">
        <v>49</v>
      </c>
      <c r="T99" s="293">
        <v>187721</v>
      </c>
      <c r="U99" s="294">
        <v>263419</v>
      </c>
      <c r="V99" s="294">
        <v>320751</v>
      </c>
      <c r="W99" s="295">
        <v>382164</v>
      </c>
      <c r="X99" s="435">
        <v>506438</v>
      </c>
      <c r="Y99" s="293">
        <f t="shared" si="2"/>
        <v>195617.79183673472</v>
      </c>
      <c r="Z99" s="294">
        <f t="shared" si="3"/>
        <v>278209.418367347</v>
      </c>
      <c r="AA99" s="427">
        <f t="shared" si="4"/>
        <v>335459.2163265306</v>
      </c>
      <c r="AB99" s="424">
        <f t="shared" si="5"/>
        <v>401564.3224489796</v>
      </c>
      <c r="AC99" s="294">
        <f t="shared" si="6"/>
        <v>537552.8387755102</v>
      </c>
      <c r="AE99" s="279" t="s">
        <v>49</v>
      </c>
      <c r="AF99" s="439">
        <f t="shared" si="7"/>
        <v>4.036847447560131</v>
      </c>
      <c r="AG99" s="439">
        <f t="shared" si="7"/>
        <v>5.316289597290971</v>
      </c>
      <c r="AH99" s="439">
        <f t="shared" si="7"/>
        <v>4.384502082725274</v>
      </c>
      <c r="AI99" s="439">
        <f t="shared" si="7"/>
        <v>4.831186777417082</v>
      </c>
      <c r="AJ99" s="439">
        <f t="shared" si="7"/>
        <v>5.788238203036299</v>
      </c>
    </row>
    <row r="100" spans="2:36" ht="15">
      <c r="B100" s="269" t="s">
        <v>50</v>
      </c>
      <c r="C100" s="298">
        <v>26167</v>
      </c>
      <c r="D100" s="299">
        <v>38479</v>
      </c>
      <c r="E100" s="299">
        <v>49165</v>
      </c>
      <c r="F100" s="300">
        <v>62230</v>
      </c>
      <c r="G100" s="436">
        <v>88839</v>
      </c>
      <c r="H100" s="298" t="s">
        <v>68</v>
      </c>
      <c r="I100" s="299" t="s">
        <v>68</v>
      </c>
      <c r="J100" s="428" t="s">
        <v>68</v>
      </c>
      <c r="K100" s="425" t="s">
        <v>68</v>
      </c>
      <c r="L100" s="299" t="s">
        <v>68</v>
      </c>
      <c r="N100" s="301" t="s">
        <v>50</v>
      </c>
      <c r="O100" s="347">
        <v>100.8</v>
      </c>
      <c r="P100" s="347">
        <v>100.8</v>
      </c>
      <c r="Q100" s="470">
        <f t="shared" si="1"/>
        <v>1</v>
      </c>
      <c r="S100" s="269" t="s">
        <v>50</v>
      </c>
      <c r="T100" s="298">
        <v>26167</v>
      </c>
      <c r="U100" s="299">
        <v>38479</v>
      </c>
      <c r="V100" s="299">
        <v>49165</v>
      </c>
      <c r="W100" s="300">
        <v>62230</v>
      </c>
      <c r="X100" s="436">
        <v>88839</v>
      </c>
      <c r="Y100" s="298" t="s">
        <v>68</v>
      </c>
      <c r="Z100" s="299" t="s">
        <v>68</v>
      </c>
      <c r="AA100" s="428" t="s">
        <v>68</v>
      </c>
      <c r="AB100" s="425" t="s">
        <v>68</v>
      </c>
      <c r="AC100" s="299" t="s">
        <v>68</v>
      </c>
      <c r="AE100" s="280" t="s">
        <v>50</v>
      </c>
      <c r="AF100" s="440" t="s">
        <v>68</v>
      </c>
      <c r="AG100" s="440" t="s">
        <v>68</v>
      </c>
      <c r="AH100" s="440" t="s">
        <v>68</v>
      </c>
      <c r="AI100" s="440" t="s">
        <v>68</v>
      </c>
      <c r="AJ100" s="440" t="s">
        <v>68</v>
      </c>
    </row>
    <row r="102" spans="2:31" ht="15">
      <c r="B102" s="24" t="s">
        <v>105</v>
      </c>
      <c r="S102" s="24" t="s">
        <v>105</v>
      </c>
      <c r="AE102" s="24" t="s">
        <v>105</v>
      </c>
    </row>
    <row r="103" spans="2:31" ht="15">
      <c r="B103" s="24" t="s">
        <v>136</v>
      </c>
      <c r="S103" s="24" t="s">
        <v>136</v>
      </c>
      <c r="AE103" s="24" t="s">
        <v>136</v>
      </c>
    </row>
    <row r="107" spans="31:36" ht="15">
      <c r="AE107" s="274"/>
      <c r="AF107" s="274" t="s">
        <v>55</v>
      </c>
      <c r="AG107" s="274" t="s">
        <v>20</v>
      </c>
      <c r="AH107" s="274" t="s">
        <v>56</v>
      </c>
      <c r="AI107" s="274" t="s">
        <v>57</v>
      </c>
      <c r="AJ107" s="274" t="s">
        <v>150</v>
      </c>
    </row>
    <row r="108" spans="31:38" ht="15">
      <c r="AE108" s="369" t="s">
        <v>75</v>
      </c>
      <c r="AF108" s="438">
        <v>1.236165087390268</v>
      </c>
      <c r="AG108" s="438">
        <v>5.207944153529109</v>
      </c>
      <c r="AH108" s="438">
        <v>8.409461250096504</v>
      </c>
      <c r="AI108" s="438">
        <v>11.491743280643064</v>
      </c>
      <c r="AJ108" s="438">
        <v>13.89900877246256</v>
      </c>
      <c r="AL108" s="366">
        <v>-12.662843685072293</v>
      </c>
    </row>
    <row r="109" spans="31:38" ht="15">
      <c r="AE109" s="279" t="s">
        <v>63</v>
      </c>
      <c r="AF109" s="439">
        <v>-8.983084572236386</v>
      </c>
      <c r="AG109" s="439">
        <v>-3.5498143071398855</v>
      </c>
      <c r="AH109" s="439">
        <v>-1.7196069816991928</v>
      </c>
      <c r="AI109" s="439">
        <v>0.49751927110498473</v>
      </c>
      <c r="AJ109" s="439">
        <v>-0.0818467678601606</v>
      </c>
      <c r="AL109" s="366">
        <v>-8.901237804376226</v>
      </c>
    </row>
    <row r="110" spans="31:38" ht="15">
      <c r="AE110" s="279" t="s">
        <v>43</v>
      </c>
      <c r="AF110" s="439">
        <v>-7.752585848851605</v>
      </c>
      <c r="AG110" s="439">
        <v>2.9545428638575637</v>
      </c>
      <c r="AH110" s="439">
        <v>3.746480433097571</v>
      </c>
      <c r="AI110" s="439">
        <v>2.621254879083899</v>
      </c>
      <c r="AJ110" s="439">
        <v>1.0111114341064729</v>
      </c>
      <c r="AL110" s="366">
        <v>-8.763697282958077</v>
      </c>
    </row>
    <row r="111" spans="31:38" ht="15">
      <c r="AE111" s="368" t="s">
        <v>42</v>
      </c>
      <c r="AF111" s="439">
        <v>-4.791950654185211</v>
      </c>
      <c r="AG111" s="439">
        <v>-1.758577966677654</v>
      </c>
      <c r="AH111" s="439">
        <v>0.7814871798530298</v>
      </c>
      <c r="AI111" s="439">
        <v>-0.2845866114696837</v>
      </c>
      <c r="AJ111" s="439">
        <v>1.002831561113992</v>
      </c>
      <c r="AL111" s="366">
        <v>-5.794782215299203</v>
      </c>
    </row>
    <row r="112" spans="31:38" ht="15">
      <c r="AE112" s="279" t="s">
        <v>64</v>
      </c>
      <c r="AF112" s="439">
        <v>-4.158459691490197</v>
      </c>
      <c r="AG112" s="439">
        <v>-0.20839731496511688</v>
      </c>
      <c r="AH112" s="439">
        <v>-0.0358724389366953</v>
      </c>
      <c r="AI112" s="439">
        <v>1.668784753154961</v>
      </c>
      <c r="AJ112" s="439">
        <v>0.0375798787952337</v>
      </c>
      <c r="AL112" s="366">
        <v>-4.196039570285431</v>
      </c>
    </row>
    <row r="113" spans="31:38" ht="15">
      <c r="AE113" s="368" t="s">
        <v>24</v>
      </c>
      <c r="AF113" s="439">
        <v>8.456427480230047</v>
      </c>
      <c r="AG113" s="439">
        <v>12.716076830846676</v>
      </c>
      <c r="AH113" s="439">
        <v>13.114454232161311</v>
      </c>
      <c r="AI113" s="439">
        <v>12.18980424771842</v>
      </c>
      <c r="AJ113" s="439">
        <v>12.458814496186566</v>
      </c>
      <c r="AL113" s="366">
        <v>-4.0023870159565185</v>
      </c>
    </row>
    <row r="114" spans="31:38" ht="15">
      <c r="AE114" s="367" t="s">
        <v>151</v>
      </c>
      <c r="AF114" s="439">
        <v>-0.9620893832193207</v>
      </c>
      <c r="AG114" s="439">
        <v>1.2673691339759598</v>
      </c>
      <c r="AH114" s="439">
        <v>1.2873477358605243</v>
      </c>
      <c r="AI114" s="439">
        <v>2.163925955159164</v>
      </c>
      <c r="AJ114" s="439">
        <v>2.9419593524156404</v>
      </c>
      <c r="AL114" s="366">
        <v>-3.9040487356349614</v>
      </c>
    </row>
    <row r="115" spans="31:38" ht="15">
      <c r="AE115" s="279" t="s">
        <v>39</v>
      </c>
      <c r="AF115" s="439">
        <v>-3.509450493166085</v>
      </c>
      <c r="AG115" s="439">
        <v>-1.376461314260686</v>
      </c>
      <c r="AH115" s="439">
        <v>-0.07199326311216753</v>
      </c>
      <c r="AI115" s="439">
        <v>0.5170470339263012</v>
      </c>
      <c r="AJ115" s="439">
        <v>0.3903248909407235</v>
      </c>
      <c r="AL115" s="366">
        <v>-3.8997753841068086</v>
      </c>
    </row>
    <row r="116" spans="31:38" ht="15">
      <c r="AE116" s="279" t="s">
        <v>44</v>
      </c>
      <c r="AF116" s="439">
        <v>-1.6237809460434214</v>
      </c>
      <c r="AG116" s="439">
        <v>-0.1264570012295672</v>
      </c>
      <c r="AH116" s="439">
        <v>0.11183105177739533</v>
      </c>
      <c r="AI116" s="439">
        <v>0.980734980715916</v>
      </c>
      <c r="AJ116" s="439">
        <v>2.1431481897217703</v>
      </c>
      <c r="AL116" s="366">
        <v>-3.7669291357651917</v>
      </c>
    </row>
    <row r="117" spans="31:38" ht="15">
      <c r="AE117" s="279" t="s">
        <v>29</v>
      </c>
      <c r="AF117" s="439">
        <v>-4.258799817957212</v>
      </c>
      <c r="AG117" s="439">
        <v>-2.2874098090646857</v>
      </c>
      <c r="AH117" s="439">
        <v>-7.4773424293771384</v>
      </c>
      <c r="AI117" s="439">
        <v>-4.319425260067672</v>
      </c>
      <c r="AJ117" s="439">
        <v>-0.690426045891791</v>
      </c>
      <c r="AL117" s="366">
        <v>-3.5683737720654207</v>
      </c>
    </row>
    <row r="118" spans="31:38" ht="15">
      <c r="AE118" s="279" t="s">
        <v>25</v>
      </c>
      <c r="AF118" s="439">
        <v>-1.8334072459836863</v>
      </c>
      <c r="AG118" s="439">
        <v>1.5738667650705493</v>
      </c>
      <c r="AH118" s="439">
        <v>1.8006242456970185</v>
      </c>
      <c r="AI118" s="439">
        <v>0.38074895456546676</v>
      </c>
      <c r="AJ118" s="439">
        <v>1.3921784514951911</v>
      </c>
      <c r="AL118" s="366">
        <v>-3.2255856974788775</v>
      </c>
    </row>
    <row r="119" spans="31:38" ht="15">
      <c r="AE119" s="279" t="s">
        <v>47</v>
      </c>
      <c r="AF119" s="439">
        <v>0.031995494656297335</v>
      </c>
      <c r="AG119" s="439">
        <v>1.3360678003982298</v>
      </c>
      <c r="AH119" s="439">
        <v>1.8143227934689417</v>
      </c>
      <c r="AI119" s="439">
        <v>2.4574918882572945</v>
      </c>
      <c r="AJ119" s="439">
        <v>3.1928459542827357</v>
      </c>
      <c r="AL119" s="366">
        <v>-3.160850459626438</v>
      </c>
    </row>
    <row r="120" spans="31:38" ht="15">
      <c r="AE120" s="279" t="s">
        <v>45</v>
      </c>
      <c r="AF120" s="439">
        <v>-0.38842846269129044</v>
      </c>
      <c r="AG120" s="439">
        <v>1.192045262078993</v>
      </c>
      <c r="AH120" s="439">
        <v>1.155923326671923</v>
      </c>
      <c r="AI120" s="439">
        <v>0.30156315137844825</v>
      </c>
      <c r="AJ120" s="439">
        <v>2.759648668396051</v>
      </c>
      <c r="AL120" s="366">
        <v>-3.148077131087341</v>
      </c>
    </row>
    <row r="121" spans="31:38" ht="15">
      <c r="AE121" s="279" t="s">
        <v>28</v>
      </c>
      <c r="AF121" s="439">
        <v>-0.7540984807913467</v>
      </c>
      <c r="AG121" s="439">
        <v>2.2596015735000776</v>
      </c>
      <c r="AH121" s="439">
        <v>1.8207778338352303</v>
      </c>
      <c r="AI121" s="439">
        <v>0.5936601856892886</v>
      </c>
      <c r="AJ121" s="439">
        <v>2.073098540709489</v>
      </c>
      <c r="AL121" s="366">
        <v>-2.8271970215008357</v>
      </c>
    </row>
    <row r="122" spans="31:38" ht="15">
      <c r="AE122" s="279" t="s">
        <v>66</v>
      </c>
      <c r="AF122" s="439">
        <v>0.7828485547179194</v>
      </c>
      <c r="AG122" s="439">
        <v>3.2118476456528535</v>
      </c>
      <c r="AH122" s="439">
        <v>2.864060161140676</v>
      </c>
      <c r="AI122" s="439">
        <v>4.108715940907333</v>
      </c>
      <c r="AJ122" s="439">
        <v>2.968384646458632</v>
      </c>
      <c r="AL122" s="366">
        <v>-2.1855360917407127</v>
      </c>
    </row>
    <row r="123" spans="31:38" ht="15">
      <c r="AE123" s="279" t="s">
        <v>33</v>
      </c>
      <c r="AF123" s="439">
        <v>-7.828478678343874</v>
      </c>
      <c r="AG123" s="439">
        <v>-10.392659670393508</v>
      </c>
      <c r="AH123" s="439">
        <v>-9.936925160382293</v>
      </c>
      <c r="AI123" s="439">
        <v>-7.420103089477359</v>
      </c>
      <c r="AJ123" s="439">
        <v>-6.649602153144839</v>
      </c>
      <c r="AL123" s="366">
        <v>-1.1788765251990352</v>
      </c>
    </row>
    <row r="124" spans="31:38" ht="15">
      <c r="AE124" s="279" t="s">
        <v>46</v>
      </c>
      <c r="AF124" s="439">
        <v>-1.091470987074687</v>
      </c>
      <c r="AG124" s="439">
        <v>-1.0603381393997526</v>
      </c>
      <c r="AH124" s="439">
        <v>0.6235808445296176</v>
      </c>
      <c r="AI124" s="439">
        <v>-0.03956036395536091</v>
      </c>
      <c r="AJ124" s="439">
        <v>0.028028776263780746</v>
      </c>
      <c r="AL124" s="366">
        <v>-1.1194997633384678</v>
      </c>
    </row>
    <row r="125" spans="31:38" ht="15">
      <c r="AE125" s="279" t="s">
        <v>23</v>
      </c>
      <c r="AF125" s="439">
        <v>0.23152867200647909</v>
      </c>
      <c r="AG125" s="439">
        <v>-0.8742515028643529</v>
      </c>
      <c r="AH125" s="439">
        <v>0.5424311517920354</v>
      </c>
      <c r="AI125" s="439">
        <v>0.9429982679688316</v>
      </c>
      <c r="AJ125" s="439">
        <v>1.3019066351316797</v>
      </c>
      <c r="AL125" s="366">
        <v>-1.0703779631252006</v>
      </c>
    </row>
    <row r="126" spans="31:38" ht="15">
      <c r="AE126" s="279" t="s">
        <v>41</v>
      </c>
      <c r="AF126" s="439">
        <v>3.1799840582092362</v>
      </c>
      <c r="AG126" s="439">
        <v>3.5073050791822187</v>
      </c>
      <c r="AH126" s="439">
        <v>3.4265765734180906</v>
      </c>
      <c r="AI126" s="439">
        <v>3.4709205195061177</v>
      </c>
      <c r="AJ126" s="439">
        <v>4.056018672317311</v>
      </c>
      <c r="AL126" s="366">
        <v>-0.8760346141080748</v>
      </c>
    </row>
    <row r="127" spans="31:38" ht="15">
      <c r="AE127" s="279" t="s">
        <v>37</v>
      </c>
      <c r="AF127" s="439">
        <v>4.09599749674885</v>
      </c>
      <c r="AG127" s="439">
        <v>3.474862935039775</v>
      </c>
      <c r="AH127" s="439">
        <v>3.9058087589557706</v>
      </c>
      <c r="AI127" s="439">
        <v>4.56816632551323</v>
      </c>
      <c r="AJ127" s="439">
        <v>4.820612631584886</v>
      </c>
      <c r="AL127" s="366">
        <v>-0.7246151348360366</v>
      </c>
    </row>
    <row r="128" spans="31:38" ht="15">
      <c r="AE128" s="279" t="s">
        <v>38</v>
      </c>
      <c r="AF128" s="439">
        <v>6.7742511148655815</v>
      </c>
      <c r="AG128" s="439">
        <v>4.708538668279523</v>
      </c>
      <c r="AH128" s="439">
        <v>4.694565149581593</v>
      </c>
      <c r="AI128" s="439">
        <v>4.792932782320873</v>
      </c>
      <c r="AJ128" s="439">
        <v>7.183622128789578</v>
      </c>
      <c r="AL128" s="366">
        <v>-0.40937101392399633</v>
      </c>
    </row>
    <row r="129" spans="31:38" ht="15">
      <c r="AE129" s="279" t="s">
        <v>35</v>
      </c>
      <c r="AF129" s="439">
        <v>7.6413125020385415</v>
      </c>
      <c r="AG129" s="439">
        <v>3.7621517085330756</v>
      </c>
      <c r="AH129" s="439">
        <v>2.3434744438905417</v>
      </c>
      <c r="AI129" s="439">
        <v>4.71420700150378</v>
      </c>
      <c r="AJ129" s="439">
        <v>7.919910857960794</v>
      </c>
      <c r="AL129" s="366">
        <v>-0.27859835592225224</v>
      </c>
    </row>
    <row r="130" spans="31:38" ht="15">
      <c r="AE130" s="279" t="s">
        <v>40</v>
      </c>
      <c r="AF130" s="439">
        <v>4.604017941910455</v>
      </c>
      <c r="AG130" s="439">
        <v>3.1766518741723893</v>
      </c>
      <c r="AH130" s="439">
        <v>3.5119412962927097</v>
      </c>
      <c r="AI130" s="439">
        <v>3.5737399656100415</v>
      </c>
      <c r="AJ130" s="439">
        <v>4.829374056174134</v>
      </c>
      <c r="AL130" s="366">
        <v>-0.22535611426367907</v>
      </c>
    </row>
    <row r="131" spans="31:38" ht="15">
      <c r="AE131" s="279" t="s">
        <v>32</v>
      </c>
      <c r="AF131" s="439">
        <v>-0.09841587700163604</v>
      </c>
      <c r="AG131" s="439">
        <v>0.7957353975177694</v>
      </c>
      <c r="AH131" s="439">
        <v>-0.035285754465001054</v>
      </c>
      <c r="AI131" s="439">
        <v>0.8475822763314859</v>
      </c>
      <c r="AJ131" s="439">
        <v>-0.09127398727842613</v>
      </c>
      <c r="AL131" s="366">
        <v>-0.007141889723209907</v>
      </c>
    </row>
    <row r="132" spans="31:38" ht="15">
      <c r="AE132" s="279" t="s">
        <v>30</v>
      </c>
      <c r="AF132" s="439">
        <v>-0.4401073786260133</v>
      </c>
      <c r="AG132" s="439">
        <v>0.014915318613966074</v>
      </c>
      <c r="AH132" s="439">
        <v>0.700899701501391</v>
      </c>
      <c r="AI132" s="439">
        <v>-0.15326687441526785</v>
      </c>
      <c r="AJ132" s="439">
        <v>-1.9619304351969082</v>
      </c>
      <c r="AL132" s="366">
        <v>1.521823056570895</v>
      </c>
    </row>
    <row r="133" spans="31:38" ht="15">
      <c r="AE133" s="279" t="s">
        <v>36</v>
      </c>
      <c r="AF133" s="439">
        <v>3.284483352672988</v>
      </c>
      <c r="AG133" s="439">
        <v>4.202851938236224</v>
      </c>
      <c r="AH133" s="439">
        <v>2.2945418141891625</v>
      </c>
      <c r="AI133" s="439">
        <v>2.7633337376751914</v>
      </c>
      <c r="AJ133" s="439">
        <v>0.10815458482839552</v>
      </c>
      <c r="AL133" s="366">
        <v>3.1763287678445926</v>
      </c>
    </row>
    <row r="134" spans="31:38" ht="15">
      <c r="AE134" s="279" t="s">
        <v>34</v>
      </c>
      <c r="AF134" s="439">
        <v>11.700054185638365</v>
      </c>
      <c r="AG134" s="439">
        <v>8.27463127334898</v>
      </c>
      <c r="AH134" s="439">
        <v>9.705675146512963</v>
      </c>
      <c r="AI134" s="439">
        <v>7.670574522256833</v>
      </c>
      <c r="AJ134" s="439">
        <v>7.469127373567436</v>
      </c>
      <c r="AL134" s="366">
        <v>4.230926812070929</v>
      </c>
    </row>
    <row r="135" spans="31:38" ht="15">
      <c r="AE135" s="280" t="s">
        <v>31</v>
      </c>
      <c r="AF135" s="440">
        <v>3.187112251873456</v>
      </c>
      <c r="AG135" s="440">
        <v>-0.6921109535344541</v>
      </c>
      <c r="AH135" s="440">
        <v>3.3384010032350675</v>
      </c>
      <c r="AI135" s="440">
        <v>0.5236307573592571</v>
      </c>
      <c r="AJ135" s="440">
        <v>-2.0148041841373185</v>
      </c>
      <c r="AL135" s="366">
        <v>5.201916436010775</v>
      </c>
    </row>
    <row r="136" spans="31:38" ht="15">
      <c r="AE136" s="281" t="s">
        <v>49</v>
      </c>
      <c r="AF136" s="441">
        <v>4.036847447560131</v>
      </c>
      <c r="AG136" s="441">
        <v>5.316289597290971</v>
      </c>
      <c r="AH136" s="441">
        <v>4.384502082725274</v>
      </c>
      <c r="AI136" s="441">
        <v>4.831186777417082</v>
      </c>
      <c r="AJ136" s="441">
        <v>5.788238203036299</v>
      </c>
      <c r="AL136" s="366">
        <v>-1.7513907554761676</v>
      </c>
    </row>
    <row r="137" spans="31:38" ht="15">
      <c r="AE137" s="279" t="s">
        <v>48</v>
      </c>
      <c r="AF137" s="439">
        <v>9.484494909104743</v>
      </c>
      <c r="AG137" s="439">
        <v>5.680642781527012</v>
      </c>
      <c r="AH137" s="439">
        <v>5.604858678423976</v>
      </c>
      <c r="AI137" s="439">
        <v>4.7922551035199925</v>
      </c>
      <c r="AJ137" s="439">
        <v>4.918955106744354</v>
      </c>
      <c r="AL137" s="366">
        <v>4.565539802360389</v>
      </c>
    </row>
    <row r="138" spans="31:36" ht="15">
      <c r="AE138" s="280" t="s">
        <v>50</v>
      </c>
      <c r="AF138" s="440" t="s">
        <v>68</v>
      </c>
      <c r="AG138" s="440" t="s">
        <v>68</v>
      </c>
      <c r="AH138" s="440" t="s">
        <v>68</v>
      </c>
      <c r="AI138" s="440" t="s">
        <v>68</v>
      </c>
      <c r="AJ138" s="440" t="s">
        <v>68</v>
      </c>
    </row>
    <row r="140" ht="15">
      <c r="AE140" s="24" t="s">
        <v>74</v>
      </c>
    </row>
    <row r="141" ht="15">
      <c r="AE141" s="24" t="s">
        <v>152</v>
      </c>
    </row>
  </sheetData>
  <mergeCells count="5">
    <mergeCell ref="Y68:AC68"/>
    <mergeCell ref="C68:G68"/>
    <mergeCell ref="H68:L68"/>
    <mergeCell ref="B28:L28"/>
    <mergeCell ref="T68:X6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showGridLines="0" tabSelected="1" zoomScale="145" zoomScaleNormal="145" workbookViewId="0" topLeftCell="A4"/>
  </sheetViews>
  <sheetFormatPr defaultColWidth="8.8515625" defaultRowHeight="15"/>
  <cols>
    <col min="1" max="1" width="8.8515625" style="6" customWidth="1"/>
    <col min="2" max="2" width="13.28125" style="6" customWidth="1"/>
    <col min="3" max="16384" width="8.8515625" style="6" customWidth="1"/>
  </cols>
  <sheetData>
    <row r="1" ht="15">
      <c r="B1" s="4"/>
    </row>
    <row r="2" ht="15">
      <c r="B2" s="452" t="s">
        <v>155</v>
      </c>
    </row>
    <row r="3" ht="15">
      <c r="B3" s="13" t="s">
        <v>21</v>
      </c>
    </row>
    <row r="29" ht="15">
      <c r="B29" s="6" t="s">
        <v>131</v>
      </c>
    </row>
    <row r="30" ht="15">
      <c r="B30" s="6" t="s">
        <v>133</v>
      </c>
    </row>
    <row r="31" ht="15">
      <c r="B31" s="6" t="s">
        <v>134</v>
      </c>
    </row>
    <row r="32" spans="1:7" ht="33.75" customHeight="1">
      <c r="A32" s="8"/>
      <c r="B32" s="95" t="s">
        <v>0</v>
      </c>
      <c r="C32" s="8"/>
      <c r="D32" s="8"/>
      <c r="E32" s="8"/>
      <c r="F32" s="8"/>
      <c r="G32" s="8"/>
    </row>
    <row r="33" spans="1:8" ht="15">
      <c r="A33" s="12"/>
      <c r="B33" s="39"/>
      <c r="C33" s="39"/>
      <c r="D33" s="39"/>
      <c r="E33" s="39"/>
      <c r="F33" s="39"/>
      <c r="G33" s="39"/>
      <c r="H33" s="11"/>
    </row>
    <row r="34" spans="1:9" ht="15">
      <c r="A34" s="39"/>
      <c r="B34" s="39"/>
      <c r="C34" s="39"/>
      <c r="D34" s="39"/>
      <c r="E34" s="39"/>
      <c r="F34" s="39"/>
      <c r="G34" s="39"/>
      <c r="H34" s="39"/>
      <c r="I34" s="10"/>
    </row>
    <row r="35" spans="1:10" ht="15">
      <c r="A35" s="39"/>
      <c r="B35" s="39"/>
      <c r="C35" s="39"/>
      <c r="D35" s="39"/>
      <c r="E35" s="39"/>
      <c r="F35" s="39"/>
      <c r="G35" s="39"/>
      <c r="H35" s="39"/>
      <c r="I35" s="101"/>
      <c r="J35" s="98"/>
    </row>
    <row r="36" spans="1:10" ht="15">
      <c r="A36" s="39"/>
      <c r="C36" s="39"/>
      <c r="D36" s="39"/>
      <c r="E36" s="39"/>
      <c r="F36" s="39"/>
      <c r="G36" s="39"/>
      <c r="H36" s="39"/>
      <c r="I36" s="101"/>
      <c r="J36" s="98"/>
    </row>
    <row r="37" spans="1:10" ht="15">
      <c r="A37" s="39"/>
      <c r="B37" s="39"/>
      <c r="C37" s="39"/>
      <c r="D37" s="39"/>
      <c r="E37" s="39"/>
      <c r="F37" s="39"/>
      <c r="G37" s="99"/>
      <c r="H37" s="100"/>
      <c r="I37" s="98"/>
      <c r="J37" s="98"/>
    </row>
    <row r="38" spans="1:10" ht="15">
      <c r="A38" s="39"/>
      <c r="B38" s="39"/>
      <c r="C38" s="39"/>
      <c r="D38" s="39"/>
      <c r="E38" s="39"/>
      <c r="F38" s="39"/>
      <c r="G38" s="99"/>
      <c r="H38" s="100"/>
      <c r="I38" s="98"/>
      <c r="J38" s="98"/>
    </row>
    <row r="39" spans="1:10" ht="15">
      <c r="A39" s="39"/>
      <c r="B39" s="39"/>
      <c r="C39" s="39"/>
      <c r="D39" s="39"/>
      <c r="E39" s="39"/>
      <c r="F39" s="39"/>
      <c r="G39" s="99"/>
      <c r="H39" s="100"/>
      <c r="I39" s="98"/>
      <c r="J39" s="98"/>
    </row>
    <row r="40" spans="1:10" ht="15">
      <c r="A40" s="39"/>
      <c r="B40" s="39"/>
      <c r="C40" s="39"/>
      <c r="D40" s="39"/>
      <c r="E40" s="39"/>
      <c r="F40" s="39"/>
      <c r="G40" s="99"/>
      <c r="H40" s="100"/>
      <c r="I40" s="98"/>
      <c r="J40" s="98"/>
    </row>
    <row r="41" spans="1:10" ht="15">
      <c r="A41" s="39"/>
      <c r="B41" s="39"/>
      <c r="C41" s="39"/>
      <c r="D41" s="39"/>
      <c r="E41" s="39"/>
      <c r="F41" s="39"/>
      <c r="G41" s="99"/>
      <c r="H41" s="100"/>
      <c r="I41" s="98"/>
      <c r="J41" s="98"/>
    </row>
    <row r="42" spans="1:10" ht="15">
      <c r="A42" s="39"/>
      <c r="B42" s="39"/>
      <c r="C42" s="39"/>
      <c r="D42" s="39"/>
      <c r="E42" s="39"/>
      <c r="F42" s="39"/>
      <c r="G42" s="99"/>
      <c r="H42" s="100"/>
      <c r="I42" s="98"/>
      <c r="J42" s="98"/>
    </row>
    <row r="43" spans="1:10" ht="15">
      <c r="A43" s="39"/>
      <c r="B43" s="39"/>
      <c r="C43" s="39"/>
      <c r="D43" s="39"/>
      <c r="E43" s="39"/>
      <c r="F43" s="39"/>
      <c r="G43" s="99"/>
      <c r="H43" s="100"/>
      <c r="I43" s="98"/>
      <c r="J43" s="98"/>
    </row>
    <row r="44" spans="1:10" ht="15">
      <c r="A44" s="39"/>
      <c r="B44" s="39"/>
      <c r="C44" s="39"/>
      <c r="D44" s="39"/>
      <c r="E44" s="39"/>
      <c r="F44" s="39"/>
      <c r="G44" s="99"/>
      <c r="H44" s="100"/>
      <c r="I44" s="98"/>
      <c r="J44" s="98"/>
    </row>
    <row r="45" spans="1:10" ht="15">
      <c r="A45" s="39"/>
      <c r="B45" s="39"/>
      <c r="C45" s="39"/>
      <c r="D45" s="39"/>
      <c r="E45" s="39"/>
      <c r="F45" s="39"/>
      <c r="G45" s="99"/>
      <c r="H45" s="100"/>
      <c r="I45" s="98"/>
      <c r="J45" s="98"/>
    </row>
    <row r="46" spans="1:10" ht="15">
      <c r="A46" s="39"/>
      <c r="B46" s="39"/>
      <c r="C46" s="39"/>
      <c r="D46" s="39"/>
      <c r="E46" s="39"/>
      <c r="F46" s="39"/>
      <c r="G46" s="99"/>
      <c r="H46" s="100"/>
      <c r="I46" s="98"/>
      <c r="J46" s="98"/>
    </row>
    <row r="47" spans="1:7" ht="15">
      <c r="A47" s="39"/>
      <c r="B47" s="39"/>
      <c r="C47" s="39"/>
      <c r="D47" s="39"/>
      <c r="E47" s="39"/>
      <c r="F47" s="39"/>
      <c r="G47" s="10"/>
    </row>
    <row r="48" spans="1:6" ht="15">
      <c r="A48" s="100"/>
      <c r="B48" s="100"/>
      <c r="C48" s="100"/>
      <c r="D48" s="100"/>
      <c r="E48" s="100"/>
      <c r="F48" s="100"/>
    </row>
    <row r="55" ht="15">
      <c r="A55" s="1" t="s">
        <v>19</v>
      </c>
    </row>
    <row r="56" ht="15">
      <c r="A56" s="6" t="s">
        <v>146</v>
      </c>
    </row>
    <row r="58" spans="1:11" ht="15">
      <c r="A58" s="12"/>
      <c r="B58" s="12"/>
      <c r="C58" s="7"/>
      <c r="D58" s="102"/>
      <c r="E58" s="39"/>
      <c r="F58" s="39"/>
      <c r="G58" s="39"/>
      <c r="H58" s="39"/>
      <c r="I58" s="12"/>
      <c r="J58" s="12"/>
      <c r="K58" s="12"/>
    </row>
    <row r="59" spans="1:11" ht="15">
      <c r="A59" s="12"/>
      <c r="B59" s="12"/>
      <c r="C59" s="44"/>
      <c r="D59" s="44"/>
      <c r="E59" s="45"/>
      <c r="F59" s="39"/>
      <c r="G59" s="12"/>
      <c r="H59" s="12"/>
      <c r="I59" s="12"/>
      <c r="J59" s="12"/>
      <c r="K59" s="12"/>
    </row>
    <row r="60" spans="1:11" ht="15">
      <c r="A60" s="12"/>
      <c r="B60" s="12" t="s">
        <v>125</v>
      </c>
      <c r="D60" s="12"/>
      <c r="E60" s="12"/>
      <c r="F60" s="12"/>
      <c r="G60" s="12"/>
      <c r="H60" s="12"/>
      <c r="I60" s="12"/>
      <c r="J60" s="12"/>
      <c r="K60" s="12"/>
    </row>
    <row r="61" spans="1:11" ht="15">
      <c r="A61" s="12"/>
      <c r="B61" s="12"/>
      <c r="D61" s="12"/>
      <c r="E61" s="12"/>
      <c r="F61" s="12"/>
      <c r="G61" s="12"/>
      <c r="H61" s="12"/>
      <c r="I61" s="12"/>
      <c r="J61" s="12"/>
      <c r="K61" s="12"/>
    </row>
    <row r="62" spans="1:11" s="249" customFormat="1" ht="15">
      <c r="A62" s="248"/>
      <c r="B62" s="88" t="s">
        <v>78</v>
      </c>
      <c r="C62" s="221">
        <v>42409.639085648145</v>
      </c>
      <c r="D62" s="250"/>
      <c r="E62" s="250"/>
      <c r="F62" s="250"/>
      <c r="G62" s="248"/>
      <c r="H62" s="248"/>
      <c r="I62" s="248"/>
      <c r="J62" s="248"/>
      <c r="K62" s="248"/>
    </row>
    <row r="63" spans="1:11" s="249" customFormat="1" ht="15">
      <c r="A63" s="248"/>
      <c r="B63" s="88" t="s">
        <v>80</v>
      </c>
      <c r="C63" s="221">
        <v>42437.38362783565</v>
      </c>
      <c r="G63" s="248"/>
      <c r="H63" s="248"/>
      <c r="I63" s="248"/>
      <c r="J63" s="248"/>
      <c r="K63" s="248"/>
    </row>
    <row r="64" spans="1:11" ht="15">
      <c r="A64" s="12"/>
      <c r="B64" s="12" t="s">
        <v>82</v>
      </c>
      <c r="C64" s="6" t="s">
        <v>83</v>
      </c>
      <c r="G64" s="12"/>
      <c r="H64" s="12"/>
      <c r="I64" s="12"/>
      <c r="J64" s="12"/>
      <c r="K64" s="12"/>
    </row>
    <row r="65" spans="1:11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5">
      <c r="A66" s="12"/>
      <c r="B66" s="12" t="s">
        <v>126</v>
      </c>
      <c r="C66" s="12" t="s">
        <v>91</v>
      </c>
      <c r="D66" s="12"/>
      <c r="E66" s="12"/>
      <c r="F66" s="12"/>
      <c r="G66" s="12"/>
      <c r="H66" s="12"/>
      <c r="I66" s="12"/>
      <c r="J66" s="12"/>
      <c r="K66" s="12"/>
    </row>
    <row r="67" spans="1:11" ht="15">
      <c r="A67" s="12"/>
      <c r="B67" s="12" t="s">
        <v>127</v>
      </c>
      <c r="C67" s="12" t="s">
        <v>91</v>
      </c>
      <c r="D67" s="12"/>
      <c r="E67" s="12"/>
      <c r="F67" s="12"/>
      <c r="G67" s="12"/>
      <c r="H67" s="12"/>
      <c r="I67" s="12"/>
      <c r="J67" s="12"/>
      <c r="K67" s="12"/>
    </row>
    <row r="68" spans="1:11" ht="15">
      <c r="A68" s="12"/>
      <c r="B68" s="12" t="s">
        <v>84</v>
      </c>
      <c r="C68" s="12" t="s">
        <v>128</v>
      </c>
      <c r="D68" s="12"/>
      <c r="E68" s="12"/>
      <c r="F68" s="12"/>
      <c r="G68" s="12"/>
      <c r="H68" s="12"/>
      <c r="I68" s="12"/>
      <c r="J68" s="12"/>
      <c r="K68" s="12"/>
    </row>
    <row r="69" spans="1:11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5">
      <c r="A70" s="12"/>
      <c r="B70" s="247"/>
      <c r="C70" s="240" t="s">
        <v>116</v>
      </c>
      <c r="D70" s="240" t="s">
        <v>117</v>
      </c>
      <c r="E70" s="12"/>
      <c r="F70" s="12"/>
      <c r="G70" s="12"/>
      <c r="H70" s="12"/>
      <c r="I70" s="12"/>
      <c r="J70" s="12"/>
      <c r="K70" s="12"/>
    </row>
    <row r="71" spans="1:11" ht="15">
      <c r="A71" s="12"/>
      <c r="B71" s="351" t="s">
        <v>129</v>
      </c>
      <c r="C71" s="352">
        <v>10.4</v>
      </c>
      <c r="D71" s="352">
        <v>9.5</v>
      </c>
      <c r="E71" s="12"/>
      <c r="F71" s="422"/>
      <c r="G71" s="12"/>
      <c r="H71" s="12"/>
      <c r="I71" s="12"/>
      <c r="J71" s="12"/>
      <c r="K71" s="12"/>
    </row>
    <row r="72" spans="1:11" ht="15">
      <c r="A72" s="12"/>
      <c r="B72" s="353" t="s">
        <v>145</v>
      </c>
      <c r="C72" s="354">
        <v>8.4</v>
      </c>
      <c r="D72" s="354">
        <v>7.8</v>
      </c>
      <c r="E72" s="12"/>
      <c r="F72" s="422"/>
      <c r="G72" s="12"/>
      <c r="H72" s="12"/>
      <c r="I72" s="12"/>
      <c r="J72" s="12"/>
      <c r="K72" s="12"/>
    </row>
    <row r="73" spans="1:11" ht="15">
      <c r="A73" s="12"/>
      <c r="B73" s="349"/>
      <c r="C73" s="350"/>
      <c r="D73" s="350"/>
      <c r="E73" s="12"/>
      <c r="F73" s="326"/>
      <c r="G73" s="12"/>
      <c r="H73" s="12"/>
      <c r="I73" s="12"/>
      <c r="J73" s="12"/>
      <c r="K73" s="12"/>
    </row>
    <row r="74" spans="1:11" ht="15">
      <c r="A74" s="12"/>
      <c r="B74" s="162" t="s">
        <v>130</v>
      </c>
      <c r="C74" s="251">
        <v>51.1</v>
      </c>
      <c r="D74" s="251">
        <v>39.5</v>
      </c>
      <c r="E74" s="12"/>
      <c r="F74" s="422"/>
      <c r="G74" s="12"/>
      <c r="H74" s="12"/>
      <c r="I74" s="12"/>
      <c r="J74" s="12"/>
      <c r="K74" s="12"/>
    </row>
    <row r="75" spans="1:11" ht="15">
      <c r="A75" s="12"/>
      <c r="B75" s="149" t="s">
        <v>37</v>
      </c>
      <c r="C75" s="252">
        <v>34</v>
      </c>
      <c r="D75" s="252">
        <v>27.3</v>
      </c>
      <c r="E75" s="12"/>
      <c r="F75" s="422"/>
      <c r="G75" s="12"/>
      <c r="H75" s="12"/>
      <c r="I75" s="12"/>
      <c r="J75" s="12"/>
      <c r="K75" s="12"/>
    </row>
    <row r="76" spans="1:11" ht="15">
      <c r="A76" s="12"/>
      <c r="B76" s="149" t="s">
        <v>43</v>
      </c>
      <c r="C76" s="252">
        <v>22.1</v>
      </c>
      <c r="D76" s="252">
        <v>21.8</v>
      </c>
      <c r="E76" s="12"/>
      <c r="F76" s="422"/>
      <c r="G76" s="12"/>
      <c r="H76" s="12"/>
      <c r="I76" s="12"/>
      <c r="J76" s="12"/>
      <c r="K76" s="12"/>
    </row>
    <row r="77" spans="1:11" ht="15">
      <c r="A77" s="12"/>
      <c r="B77" s="149" t="s">
        <v>45</v>
      </c>
      <c r="C77" s="252">
        <v>23.7</v>
      </c>
      <c r="D77" s="252">
        <v>21.5</v>
      </c>
      <c r="E77" s="12"/>
      <c r="F77" s="422"/>
      <c r="G77" s="12"/>
      <c r="H77" s="12"/>
      <c r="I77" s="12"/>
      <c r="J77" s="12"/>
      <c r="K77" s="12"/>
    </row>
    <row r="78" spans="1:11" ht="15">
      <c r="A78" s="12"/>
      <c r="B78" s="149" t="s">
        <v>34</v>
      </c>
      <c r="C78" s="252">
        <v>23.3</v>
      </c>
      <c r="D78" s="252">
        <v>19.1</v>
      </c>
      <c r="E78" s="12"/>
      <c r="F78" s="422"/>
      <c r="G78" s="12"/>
      <c r="H78" s="12"/>
      <c r="I78" s="12"/>
      <c r="J78" s="12"/>
      <c r="K78" s="12"/>
    </row>
    <row r="79" spans="1:11" ht="15">
      <c r="A79" s="12"/>
      <c r="B79" s="149" t="s">
        <v>35</v>
      </c>
      <c r="C79" s="252">
        <v>19</v>
      </c>
      <c r="D79" s="252">
        <v>16.1</v>
      </c>
      <c r="E79" s="12"/>
      <c r="F79" s="422"/>
      <c r="G79" s="12"/>
      <c r="H79" s="12"/>
      <c r="I79" s="12"/>
      <c r="J79" s="12"/>
      <c r="K79" s="12"/>
    </row>
    <row r="80" spans="1:11" ht="15">
      <c r="A80" s="12"/>
      <c r="B80" s="149" t="s">
        <v>38</v>
      </c>
      <c r="C80" s="252">
        <v>14.9</v>
      </c>
      <c r="D80" s="252">
        <v>15.5</v>
      </c>
      <c r="E80" s="12"/>
      <c r="F80" s="422"/>
      <c r="G80" s="12"/>
      <c r="H80" s="12"/>
      <c r="I80" s="12"/>
      <c r="J80" s="12"/>
      <c r="K80" s="12"/>
    </row>
    <row r="81" spans="1:11" ht="15">
      <c r="A81" s="12"/>
      <c r="B81" s="149" t="s">
        <v>29</v>
      </c>
      <c r="C81" s="252">
        <v>13.8</v>
      </c>
      <c r="D81" s="252">
        <v>13</v>
      </c>
      <c r="E81" s="12"/>
      <c r="F81" s="422"/>
      <c r="G81" s="12"/>
      <c r="H81" s="12"/>
      <c r="I81" s="12"/>
      <c r="J81" s="12"/>
      <c r="K81" s="12"/>
    </row>
    <row r="82" spans="1:11" ht="15">
      <c r="A82" s="12"/>
      <c r="B82" s="149" t="s">
        <v>25</v>
      </c>
      <c r="C82" s="252">
        <v>13.1</v>
      </c>
      <c r="D82" s="252">
        <v>12.8</v>
      </c>
      <c r="E82" s="12"/>
      <c r="F82" s="422"/>
      <c r="G82" s="12"/>
      <c r="H82" s="12"/>
      <c r="I82" s="12"/>
      <c r="J82" s="12"/>
      <c r="K82" s="12"/>
    </row>
    <row r="83" spans="1:11" ht="15">
      <c r="A83" s="12"/>
      <c r="B83" s="149" t="s">
        <v>31</v>
      </c>
      <c r="C83" s="252">
        <v>14</v>
      </c>
      <c r="D83" s="252">
        <v>12.7</v>
      </c>
      <c r="E83" s="12"/>
      <c r="F83" s="422"/>
      <c r="G83" s="12"/>
      <c r="H83" s="12"/>
      <c r="I83" s="12"/>
      <c r="J83" s="12"/>
      <c r="K83" s="12"/>
    </row>
    <row r="84" spans="1:11" ht="15">
      <c r="A84" s="12"/>
      <c r="B84" s="149" t="s">
        <v>32</v>
      </c>
      <c r="C84" s="252">
        <v>13.9</v>
      </c>
      <c r="D84" s="252">
        <v>12.6</v>
      </c>
      <c r="E84" s="12"/>
      <c r="F84" s="422"/>
      <c r="G84" s="12"/>
      <c r="H84" s="12"/>
      <c r="I84" s="12"/>
      <c r="J84" s="12"/>
      <c r="K84" s="12"/>
    </row>
    <row r="85" spans="1:11" ht="15">
      <c r="A85" s="12"/>
      <c r="B85" s="149" t="s">
        <v>41</v>
      </c>
      <c r="C85" s="252">
        <v>13.3</v>
      </c>
      <c r="D85" s="252">
        <v>11.2</v>
      </c>
      <c r="E85" s="12"/>
      <c r="F85" s="422"/>
      <c r="G85" s="12"/>
      <c r="H85" s="12"/>
      <c r="I85" s="12"/>
      <c r="J85" s="12"/>
      <c r="K85" s="12"/>
    </row>
    <row r="86" spans="2:6" ht="15">
      <c r="B86" s="149" t="s">
        <v>40</v>
      </c>
      <c r="C86" s="252">
        <v>8.3</v>
      </c>
      <c r="D86" s="252">
        <v>8.2</v>
      </c>
      <c r="F86" s="422"/>
    </row>
    <row r="87" spans="2:6" ht="15">
      <c r="B87" s="117" t="s">
        <v>66</v>
      </c>
      <c r="C87" s="242">
        <v>8.7</v>
      </c>
      <c r="D87" s="242">
        <v>8</v>
      </c>
      <c r="F87" s="422"/>
    </row>
    <row r="88" spans="2:6" ht="15">
      <c r="B88" s="117" t="s">
        <v>44</v>
      </c>
      <c r="C88" s="242">
        <v>9.7</v>
      </c>
      <c r="D88" s="242">
        <v>7.9</v>
      </c>
      <c r="F88" s="422"/>
    </row>
    <row r="89" spans="2:6" ht="15">
      <c r="B89" s="117" t="s">
        <v>64</v>
      </c>
      <c r="C89" s="242">
        <v>8.4</v>
      </c>
      <c r="D89" s="242">
        <v>7.5</v>
      </c>
      <c r="F89" s="422"/>
    </row>
    <row r="90" spans="2:6" ht="15">
      <c r="B90" s="117" t="s">
        <v>71</v>
      </c>
      <c r="C90" s="242">
        <v>9.5</v>
      </c>
      <c r="D90" s="242">
        <v>7.5</v>
      </c>
      <c r="F90" s="422"/>
    </row>
    <row r="91" spans="2:6" ht="15">
      <c r="B91" s="117" t="s">
        <v>30</v>
      </c>
      <c r="C91" s="242">
        <v>7.1</v>
      </c>
      <c r="D91" s="242">
        <v>7.2</v>
      </c>
      <c r="F91" s="422"/>
    </row>
    <row r="92" spans="2:6" ht="15">
      <c r="B92" s="117" t="s">
        <v>33</v>
      </c>
      <c r="C92" s="242">
        <v>7.9</v>
      </c>
      <c r="D92" s="242">
        <v>5.9</v>
      </c>
      <c r="F92" s="422"/>
    </row>
    <row r="93" spans="2:6" ht="15">
      <c r="B93" s="117" t="s">
        <v>23</v>
      </c>
      <c r="C93" s="242">
        <v>4.6</v>
      </c>
      <c r="D93" s="242">
        <v>5.1</v>
      </c>
      <c r="F93" s="422"/>
    </row>
    <row r="94" spans="2:6" ht="15">
      <c r="B94" s="117" t="s">
        <v>42</v>
      </c>
      <c r="C94" s="242">
        <v>3.3</v>
      </c>
      <c r="D94" s="242">
        <v>4</v>
      </c>
      <c r="F94" s="422"/>
    </row>
    <row r="95" spans="2:6" ht="15">
      <c r="B95" s="117" t="s">
        <v>28</v>
      </c>
      <c r="C95" s="242">
        <v>4.2</v>
      </c>
      <c r="D95" s="242">
        <v>3.5</v>
      </c>
      <c r="F95" s="422"/>
    </row>
    <row r="96" spans="2:6" ht="15">
      <c r="B96" s="117" t="s">
        <v>63</v>
      </c>
      <c r="C96" s="242">
        <v>3.5</v>
      </c>
      <c r="D96" s="242">
        <v>3.3</v>
      </c>
      <c r="F96" s="422"/>
    </row>
    <row r="97" spans="2:6" ht="15">
      <c r="B97" s="117" t="s">
        <v>132</v>
      </c>
      <c r="C97" s="242">
        <v>2.8</v>
      </c>
      <c r="D97" s="242">
        <v>2.8</v>
      </c>
      <c r="F97" s="422"/>
    </row>
    <row r="98" spans="2:6" ht="15">
      <c r="B98" s="117" t="s">
        <v>46</v>
      </c>
      <c r="C98" s="242">
        <v>3.2</v>
      </c>
      <c r="D98" s="242">
        <v>2.7</v>
      </c>
      <c r="F98" s="422"/>
    </row>
    <row r="99" spans="2:6" ht="15">
      <c r="B99" s="117" t="s">
        <v>36</v>
      </c>
      <c r="C99" s="242">
        <v>2.4</v>
      </c>
      <c r="D99" s="242">
        <v>2.5</v>
      </c>
      <c r="F99" s="422"/>
    </row>
    <row r="100" spans="2:6" ht="15">
      <c r="B100" s="117" t="s">
        <v>26</v>
      </c>
      <c r="C100" s="242">
        <v>2.8</v>
      </c>
      <c r="D100" s="242">
        <v>1.7</v>
      </c>
      <c r="F100" s="422"/>
    </row>
    <row r="101" spans="1:6" ht="15">
      <c r="A101" s="9"/>
      <c r="B101" s="120" t="s">
        <v>47</v>
      </c>
      <c r="C101" s="243">
        <v>1.5</v>
      </c>
      <c r="D101" s="243">
        <v>1.2</v>
      </c>
      <c r="E101" s="10"/>
      <c r="F101" s="422"/>
    </row>
    <row r="102" spans="1:6" ht="15">
      <c r="A102" s="9"/>
      <c r="B102" s="130"/>
      <c r="C102" s="246"/>
      <c r="D102" s="246"/>
      <c r="E102" s="10"/>
      <c r="F102" s="407"/>
    </row>
    <row r="103" spans="1:6" ht="15">
      <c r="A103" s="9"/>
      <c r="B103" s="133" t="s">
        <v>48</v>
      </c>
      <c r="C103" s="241">
        <v>5.1</v>
      </c>
      <c r="D103" s="241">
        <v>4.2</v>
      </c>
      <c r="E103" s="10"/>
      <c r="F103" s="422"/>
    </row>
    <row r="104" spans="1:6" ht="15">
      <c r="A104" s="9"/>
      <c r="B104" s="117" t="s">
        <v>49</v>
      </c>
      <c r="C104" s="242">
        <v>2.5</v>
      </c>
      <c r="D104" s="242">
        <v>1.7</v>
      </c>
      <c r="E104" s="10"/>
      <c r="F104" s="422"/>
    </row>
    <row r="105" spans="2:6" ht="15">
      <c r="B105" s="118" t="s">
        <v>107</v>
      </c>
      <c r="C105" s="355">
        <v>1.6</v>
      </c>
      <c r="D105" s="355" t="s">
        <v>68</v>
      </c>
      <c r="F105" s="407"/>
    </row>
    <row r="106" spans="1:6" ht="15">
      <c r="A106" s="9"/>
      <c r="B106" s="357"/>
      <c r="C106" s="357"/>
      <c r="D106" s="357"/>
      <c r="E106" s="10"/>
      <c r="F106" s="407"/>
    </row>
    <row r="107" spans="2:6" ht="15">
      <c r="B107" s="116" t="s">
        <v>148</v>
      </c>
      <c r="C107" s="356">
        <v>53.9</v>
      </c>
      <c r="D107" s="356">
        <v>52.2</v>
      </c>
      <c r="F107" s="422"/>
    </row>
    <row r="108" spans="2:6" ht="15">
      <c r="B108" s="120" t="s">
        <v>147</v>
      </c>
      <c r="C108" s="243">
        <v>30.6</v>
      </c>
      <c r="D108" s="243">
        <v>26.1</v>
      </c>
      <c r="F108" s="422"/>
    </row>
    <row r="109" ht="15">
      <c r="F109" s="407"/>
    </row>
    <row r="110" ht="15">
      <c r="B110" s="6" t="s">
        <v>131</v>
      </c>
    </row>
    <row r="111" ht="15">
      <c r="B111" s="6" t="s">
        <v>133</v>
      </c>
    </row>
    <row r="112" ht="15">
      <c r="B112" s="6" t="s">
        <v>134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MEGLIO Emilio (ESTAT)</dc:creator>
  <cp:keywords/>
  <dc:description/>
  <cp:lastModifiedBy>RUSU Cristian (ESTAT)</cp:lastModifiedBy>
  <dcterms:created xsi:type="dcterms:W3CDTF">2013-04-19T16:14:53Z</dcterms:created>
  <dcterms:modified xsi:type="dcterms:W3CDTF">2016-11-09T13:57:45Z</dcterms:modified>
  <cp:category/>
  <cp:version/>
  <cp:contentType/>
  <cp:contentStatus/>
</cp:coreProperties>
</file>