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4" yWindow="288" windowWidth="12600" windowHeight="5652" activeTab="5"/>
  </bookViews>
  <sheets>
    <sheet name="Table 1" sheetId="15" r:id="rId1"/>
    <sheet name="Figure 1" sheetId="13" r:id="rId2"/>
    <sheet name="Figure 2" sheetId="5" r:id="rId3"/>
    <sheet name="Figure 3" sheetId="6" r:id="rId4"/>
    <sheet name="Figure 4" sheetId="21" r:id="rId5"/>
    <sheet name="Figure 5" sheetId="28" r:id="rId6"/>
  </sheets>
  <definedNames>
    <definedName name="_xlnm._FilterDatabase" localSheetId="4" hidden="1">'Figure 4'!$Y$7:$AH$7</definedName>
    <definedName name="_xlnm._FilterDatabase" localSheetId="5" hidden="1">'Figure 5'!$AL$7:$AQ$7</definedName>
  </definedNames>
  <calcPr calcId="152511"/>
</workbook>
</file>

<file path=xl/sharedStrings.xml><?xml version="1.0" encoding="utf-8"?>
<sst xmlns="http://schemas.openxmlformats.org/spreadsheetml/2006/main" count="802" uniqueCount="136">
  <si>
    <t>%</t>
  </si>
  <si>
    <t>Agriculture</t>
  </si>
  <si>
    <t xml:space="preserve">Other sectors </t>
  </si>
  <si>
    <t xml:space="preserve">Total EU-28  </t>
  </si>
  <si>
    <t>AT</t>
  </si>
  <si>
    <t>BG</t>
  </si>
  <si>
    <t>BE</t>
  </si>
  <si>
    <t>SE</t>
  </si>
  <si>
    <t>NL</t>
  </si>
  <si>
    <t>CY</t>
  </si>
  <si>
    <t>RO</t>
  </si>
  <si>
    <t>CZ</t>
  </si>
  <si>
    <t>UK</t>
  </si>
  <si>
    <t>DK</t>
  </si>
  <si>
    <t>PT</t>
  </si>
  <si>
    <t>EE</t>
  </si>
  <si>
    <t>FI</t>
  </si>
  <si>
    <t>LV</t>
  </si>
  <si>
    <t>FR</t>
  </si>
  <si>
    <t>ES</t>
  </si>
  <si>
    <t>DE</t>
  </si>
  <si>
    <t>EL</t>
  </si>
  <si>
    <t>HU</t>
  </si>
  <si>
    <t>IE</t>
  </si>
  <si>
    <t>IT</t>
  </si>
  <si>
    <t>LU</t>
  </si>
  <si>
    <t>LT</t>
  </si>
  <si>
    <t>SI</t>
  </si>
  <si>
    <t>MT</t>
  </si>
  <si>
    <t>PL</t>
  </si>
  <si>
    <t>SK</t>
  </si>
  <si>
    <t>EU-28</t>
  </si>
  <si>
    <t>HR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</si>
  <si>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</si>
  <si>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</si>
  <si>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</si>
  <si>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</si>
  <si>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</si>
  <si>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</si>
  <si>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</si>
  <si>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</si>
  <si>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</si>
  <si>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</si>
  <si>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</si>
  <si>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</si>
  <si>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</si>
  <si>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</si>
  <si>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</si>
  <si>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Manure management</t>
  </si>
  <si>
    <t>Agricultural soils</t>
  </si>
  <si>
    <t>of which:</t>
  </si>
  <si>
    <t>IS</t>
  </si>
  <si>
    <t>LI</t>
  </si>
  <si>
    <t>NO</t>
  </si>
  <si>
    <t>CH</t>
  </si>
  <si>
    <t>TR</t>
  </si>
  <si>
    <t>(% distance from LRTAP ceiling)</t>
  </si>
  <si>
    <t xml:space="preserve">(% of total ammonia emissions) </t>
  </si>
  <si>
    <t xml:space="preserve">(1 000 tonnes) </t>
  </si>
  <si>
    <t>Gothenburg protocol target</t>
  </si>
  <si>
    <t>(1 000 tonnes)</t>
  </si>
  <si>
    <t>(%)</t>
  </si>
  <si>
    <t>Emissions</t>
  </si>
  <si>
    <t>Ammonia emissions from agriculture</t>
  </si>
  <si>
    <t xml:space="preserve">Total ammonia emissions  </t>
  </si>
  <si>
    <t>STOP</t>
  </si>
  <si>
    <t>START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</si>
  <si>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Note the y-axis starts at 70.</t>
    </r>
  </si>
  <si>
    <r>
      <t>NH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emissions</t>
    </r>
  </si>
  <si>
    <t>Table 1: Ammonia emissions from agriculture, 1990 and 2013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</si>
  <si>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</si>
  <si>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</si>
  <si>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</si>
  <si>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</si>
  <si>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</si>
  <si>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</si>
  <si>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</si>
  <si>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</si>
  <si>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EU28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</si>
  <si>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</si>
  <si>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</si>
  <si>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</si>
  <si>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</si>
  <si>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</si>
  <si>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</si>
  <si>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</si>
  <si>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</si>
  <si>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</si>
  <si>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</si>
  <si>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</si>
  <si>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</si>
  <si>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</si>
  <si>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</si>
  <si>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</si>
  <si>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</si>
  <si>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</si>
  <si>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</si>
  <si>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</si>
  <si>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</si>
  <si>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</si>
  <si>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</si>
  <si>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</si>
  <si>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</si>
  <si>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</si>
  <si>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Change, 
1990–2013</t>
  </si>
  <si>
    <t>Share of EU-28 
emissions, 2013</t>
  </si>
  <si>
    <t>Figure 1: Ammonia emissions, EU-28, 2013</t>
  </si>
  <si>
    <t/>
  </si>
  <si>
    <t>total emissions</t>
  </si>
  <si>
    <t>Agri emissions</t>
  </si>
  <si>
    <t>% of agri in total emissions</t>
  </si>
  <si>
    <t>2005</t>
  </si>
  <si>
    <t>Figure 3: Ammonia emissions, EU-28, 1990–2013</t>
  </si>
  <si>
    <t>Country</t>
  </si>
  <si>
    <t>Pollutant_name</t>
  </si>
  <si>
    <t>Sector_code</t>
  </si>
  <si>
    <t>Sector_name</t>
  </si>
  <si>
    <t>Year</t>
  </si>
  <si>
    <t>Unit</t>
  </si>
  <si>
    <t>2013 total emission</t>
  </si>
  <si>
    <t>distance</t>
  </si>
  <si>
    <t>NH3</t>
  </si>
  <si>
    <t>NATIONAL TOTAL</t>
  </si>
  <si>
    <t>National total for the entire territory (based on fuel sold)</t>
  </si>
  <si>
    <t>Gg (1000 tonnes)</t>
  </si>
  <si>
    <t>country</t>
  </si>
  <si>
    <t>Figure 4: Ammonia emission attaintment status (2010 ceilings), 2013</t>
  </si>
  <si>
    <t>Emission ceilings 2010 Table 3 GP (1000t NH3 per year)</t>
  </si>
  <si>
    <t>2013 total emissions</t>
  </si>
  <si>
    <t>2005 Emissions</t>
  </si>
  <si>
    <r>
      <t>Source:</t>
    </r>
    <r>
      <rPr>
        <sz val="9"/>
        <rFont val="Arial"/>
        <family val="2"/>
      </rPr>
      <t xml:space="preserve"> European Environment Agency</t>
    </r>
  </si>
  <si>
    <r>
      <t>Figure 2: Ammonia emissions from agriculture, 2013 (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)</t>
    </r>
  </si>
  <si>
    <t>Emission reduction 2005-2013</t>
  </si>
  <si>
    <t>LRTAP emission reduction commitments for 2020 (reduction from 2005 level)</t>
  </si>
  <si>
    <t>Figure 5: Change in ammonia emissions between 2005 and 2013 compared to Goethenburg commitments for 2020</t>
  </si>
  <si>
    <t>(% distance from reduction targets)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</si>
</sst>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_i"/>
    <numFmt numFmtId="166" formatCode="#,##0_i"/>
    <numFmt numFmtId="167" formatCode="#,##0.0000"/>
    <numFmt numFmtId="168" formatCode="0.0"/>
    <numFmt numFmtId="169" formatCode="0.00000"/>
    <numFmt numFmtId="170" formatCode="#,##0.0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theme="10"/>
      <name val="Calibri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bscript"/>
      <sz val="9"/>
      <color theme="1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9"/>
      <color theme="1"/>
      <name val="Arial"/>
      <family val="2"/>
      <scheme val="minor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/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14" borderId="0" applyBorder="0" applyAlignment="0">
      <protection/>
    </xf>
    <xf numFmtId="4" fontId="5" fillId="14" borderId="0" applyBorder="0" applyAlignment="0">
      <protection/>
    </xf>
    <xf numFmtId="0" fontId="4" fillId="14" borderId="0" applyBorder="0">
      <alignment horizontal="right" vertical="center"/>
      <protection/>
    </xf>
    <xf numFmtId="4" fontId="4" fillId="14" borderId="0" applyBorder="0">
      <alignment horizontal="right" vertical="center"/>
      <protection/>
    </xf>
    <xf numFmtId="0" fontId="4" fillId="14" borderId="1">
      <alignment horizontal="right" vertical="center"/>
      <protection/>
    </xf>
    <xf numFmtId="4" fontId="4" fillId="15" borderId="0" applyBorder="0">
      <alignment horizontal="right" vertical="center"/>
      <protection/>
    </xf>
    <xf numFmtId="4" fontId="4" fillId="15" borderId="0" applyBorder="0">
      <alignment horizontal="right" vertical="center"/>
      <protection/>
    </xf>
    <xf numFmtId="0" fontId="6" fillId="15" borderId="1">
      <alignment horizontal="right" vertical="center"/>
      <protection/>
    </xf>
    <xf numFmtId="4" fontId="6" fillId="15" borderId="1">
      <alignment horizontal="right" vertical="center"/>
      <protection/>
    </xf>
    <xf numFmtId="0" fontId="6" fillId="15" borderId="2">
      <alignment horizontal="right" vertical="center"/>
      <protection/>
    </xf>
    <xf numFmtId="0" fontId="7" fillId="15" borderId="1">
      <alignment horizontal="right" vertical="center"/>
      <protection/>
    </xf>
    <xf numFmtId="4" fontId="7" fillId="15" borderId="1">
      <alignment horizontal="right" vertical="center"/>
      <protection/>
    </xf>
    <xf numFmtId="0" fontId="6" fillId="16" borderId="1">
      <alignment horizontal="right" vertical="center"/>
      <protection/>
    </xf>
    <xf numFmtId="4" fontId="6" fillId="16" borderId="1">
      <alignment horizontal="right" vertical="center"/>
      <protection/>
    </xf>
    <xf numFmtId="0" fontId="6" fillId="16" borderId="2">
      <alignment horizontal="right" vertical="center"/>
      <protection/>
    </xf>
    <xf numFmtId="0" fontId="6" fillId="16" borderId="1">
      <alignment horizontal="right" vertical="center"/>
      <protection/>
    </xf>
    <xf numFmtId="4" fontId="6" fillId="16" borderId="1">
      <alignment horizontal="right" vertical="center"/>
      <protection/>
    </xf>
    <xf numFmtId="0" fontId="6" fillId="16" borderId="3">
      <alignment horizontal="right" vertical="center"/>
      <protection/>
    </xf>
    <xf numFmtId="0" fontId="6" fillId="16" borderId="4">
      <alignment horizontal="right" vertical="center"/>
      <protection/>
    </xf>
    <xf numFmtId="4" fontId="6" fillId="16" borderId="4">
      <alignment horizontal="right" vertical="center"/>
      <protection/>
    </xf>
    <xf numFmtId="0" fontId="6" fillId="16" borderId="5">
      <alignment horizontal="right" vertical="center"/>
      <protection/>
    </xf>
    <xf numFmtId="4" fontId="6" fillId="16" borderId="5">
      <alignment horizontal="right" vertical="center"/>
      <protection/>
    </xf>
    <xf numFmtId="4" fontId="5" fillId="0" borderId="6" applyFill="0" applyBorder="0" applyProtection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>
      <alignment horizontal="right"/>
      <protection/>
    </xf>
    <xf numFmtId="0" fontId="4" fillId="16" borderId="7">
      <alignment horizontal="left" vertical="center" wrapText="1" indent="2"/>
      <protection/>
    </xf>
    <xf numFmtId="0" fontId="4" fillId="0" borderId="7">
      <alignment horizontal="left" vertical="center" wrapText="1" indent="2"/>
      <protection/>
    </xf>
    <xf numFmtId="0" fontId="4" fillId="15" borderId="4">
      <alignment horizontal="left" vertical="center"/>
      <protection/>
    </xf>
    <xf numFmtId="0" fontId="6" fillId="0" borderId="8">
      <alignment horizontal="left" vertical="top" wrapText="1"/>
      <protection/>
    </xf>
    <xf numFmtId="0" fontId="1" fillId="0" borderId="9">
      <alignment/>
      <protection/>
    </xf>
    <xf numFmtId="0" fontId="8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  <xf numFmtId="4" fontId="4" fillId="0" borderId="0" applyBorder="0">
      <alignment horizontal="right" vertical="center"/>
      <protection/>
    </xf>
    <xf numFmtId="0" fontId="4" fillId="0" borderId="1">
      <alignment horizontal="right" vertical="center"/>
      <protection/>
    </xf>
    <xf numFmtId="4" fontId="4" fillId="0" borderId="1">
      <alignment horizontal="right" vertical="center"/>
      <protection/>
    </xf>
    <xf numFmtId="0" fontId="4" fillId="0" borderId="2">
      <alignment horizontal="right" vertical="center"/>
      <protection/>
    </xf>
    <xf numFmtId="1" fontId="9" fillId="15" borderId="0" applyBorder="0">
      <alignment horizontal="right" vertical="center"/>
      <protection/>
    </xf>
    <xf numFmtId="0" fontId="1" fillId="17" borderId="1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" fillId="0" borderId="1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4" fontId="1" fillId="0" borderId="0">
      <alignment/>
      <protection/>
    </xf>
    <xf numFmtId="0" fontId="3" fillId="0" borderId="0">
      <alignment/>
      <protection/>
    </xf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0" fontId="2" fillId="19" borderId="10" applyNumberFormat="0" applyFont="0" applyAlignment="0" applyProtection="0"/>
    <xf numFmtId="165" fontId="12" fillId="0" borderId="0" applyFill="0" applyBorder="0" applyProtection="0">
      <alignment horizontal="right"/>
    </xf>
    <xf numFmtId="0" fontId="4" fillId="20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18" borderId="1">
      <alignment/>
      <protection/>
    </xf>
    <xf numFmtId="4" fontId="4" fillId="18" borderId="1">
      <alignment/>
      <protection/>
    </xf>
    <xf numFmtId="0" fontId="4" fillId="18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79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top" wrapText="1"/>
    </xf>
    <xf numFmtId="170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 vertical="center"/>
    </xf>
    <xf numFmtId="168" fontId="17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wrapText="1"/>
    </xf>
    <xf numFmtId="1" fontId="14" fillId="0" borderId="0" xfId="0" applyNumberFormat="1" applyFont="1" applyAlignment="1">
      <alignment vertical="center"/>
    </xf>
    <xf numFmtId="0" fontId="13" fillId="2" borderId="0" xfId="0" applyFont="1" applyFill="1" applyBorder="1" applyAlignment="1">
      <alignment horizontal="left"/>
    </xf>
    <xf numFmtId="49" fontId="16" fillId="21" borderId="0" xfId="0" applyNumberFormat="1" applyFont="1" applyFill="1" applyAlignment="1">
      <alignment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6" fontId="14" fillId="0" borderId="0" xfId="109" applyNumberFormat="1" applyFont="1" applyFill="1" applyBorder="1" applyAlignment="1">
      <alignment horizontal="right"/>
    </xf>
    <xf numFmtId="165" fontId="14" fillId="0" borderId="0" xfId="109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165" fontId="14" fillId="0" borderId="0" xfId="109" applyFont="1" applyFill="1" applyBorder="1" applyAlignment="1">
      <alignment horizontal="right"/>
    </xf>
    <xf numFmtId="0" fontId="0" fillId="0" borderId="0" xfId="88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right" vertical="center"/>
    </xf>
    <xf numFmtId="0" fontId="15" fillId="0" borderId="0" xfId="88" applyFont="1" applyBorder="1" applyAlignment="1">
      <alignment horizontal="left"/>
      <protection/>
    </xf>
    <xf numFmtId="165" fontId="14" fillId="0" borderId="0" xfId="109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5" fillId="0" borderId="13" xfId="88" applyFont="1" applyBorder="1" applyAlignment="1">
      <alignment horizontal="left"/>
      <protection/>
    </xf>
    <xf numFmtId="0" fontId="15" fillId="0" borderId="11" xfId="88" applyFont="1" applyBorder="1" applyAlignment="1">
      <alignment horizontal="left"/>
      <protection/>
    </xf>
    <xf numFmtId="165" fontId="14" fillId="0" borderId="11" xfId="109" applyNumberFormat="1" applyFont="1" applyBorder="1" applyAlignment="1">
      <alignment horizontal="right"/>
    </xf>
    <xf numFmtId="165" fontId="14" fillId="0" borderId="13" xfId="0" applyNumberFormat="1" applyFont="1" applyBorder="1" applyAlignment="1">
      <alignment horizontal="right"/>
    </xf>
    <xf numFmtId="0" fontId="13" fillId="8" borderId="14" xfId="0" applyFont="1" applyFill="1" applyBorder="1" applyAlignment="1">
      <alignment horizontal="left"/>
    </xf>
    <xf numFmtId="165" fontId="14" fillId="8" borderId="15" xfId="109" applyNumberFormat="1" applyFont="1" applyFill="1" applyBorder="1" applyAlignment="1">
      <alignment horizontal="right"/>
    </xf>
    <xf numFmtId="165" fontId="14" fillId="8" borderId="16" xfId="109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168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21" borderId="0" xfId="0" applyFont="1" applyFill="1" applyAlignment="1">
      <alignment/>
    </xf>
    <xf numFmtId="0" fontId="14" fillId="0" borderId="0" xfId="120" applyNumberFormat="1" applyFont="1">
      <alignment/>
      <protection/>
    </xf>
    <xf numFmtId="0" fontId="13" fillId="22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88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14" fillId="0" borderId="0" xfId="120" applyFont="1">
      <alignment/>
      <protection/>
    </xf>
    <xf numFmtId="0" fontId="0" fillId="0" borderId="0" xfId="89" applyFont="1">
      <alignment/>
      <protection/>
    </xf>
    <xf numFmtId="0" fontId="0" fillId="0" borderId="0" xfId="0" applyAlignment="1">
      <alignment/>
    </xf>
    <xf numFmtId="0" fontId="0" fillId="23" borderId="0" xfId="0" applyFill="1" applyBorder="1" applyAlignment="1">
      <alignment vertical="center" wrapText="1"/>
    </xf>
    <xf numFmtId="0" fontId="1" fillId="0" borderId="0" xfId="93" applyFont="1">
      <alignment/>
      <protection/>
    </xf>
    <xf numFmtId="0" fontId="0" fillId="0" borderId="0" xfId="0" applyBorder="1" applyAlignment="1">
      <alignment/>
    </xf>
    <xf numFmtId="0" fontId="13" fillId="2" borderId="14" xfId="0" applyFont="1" applyFill="1" applyBorder="1" applyAlignment="1">
      <alignment horizontal="center" vertical="center"/>
    </xf>
    <xf numFmtId="0" fontId="21" fillId="24" borderId="17" xfId="121" applyFont="1" applyFill="1" applyBorder="1" applyAlignment="1">
      <alignment horizontal="center" wrapText="1"/>
      <protection/>
    </xf>
    <xf numFmtId="0" fontId="13" fillId="2" borderId="14" xfId="120" applyFont="1" applyFill="1" applyBorder="1" applyAlignment="1">
      <alignment horizontal="center" wrapText="1"/>
      <protection/>
    </xf>
    <xf numFmtId="0" fontId="13" fillId="2" borderId="14" xfId="0" applyFont="1" applyFill="1" applyBorder="1" applyAlignment="1">
      <alignment horizontal="center" vertical="top" wrapText="1"/>
    </xf>
    <xf numFmtId="0" fontId="13" fillId="2" borderId="14" xfId="120" applyFont="1" applyFill="1" applyBorder="1" applyAlignment="1">
      <alignment horizontal="center" vertical="top" wrapText="1"/>
      <protection/>
    </xf>
    <xf numFmtId="0" fontId="21" fillId="24" borderId="17" xfId="121" applyFont="1" applyFill="1" applyBorder="1" applyAlignment="1">
      <alignment horizontal="center" vertical="top" wrapText="1"/>
      <protection/>
    </xf>
    <xf numFmtId="0" fontId="13" fillId="2" borderId="18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49" fontId="16" fillId="21" borderId="0" xfId="0" applyNumberFormat="1" applyFont="1" applyFill="1" applyAlignment="1">
      <alignment horizontal="justify" wrapText="1"/>
    </xf>
    <xf numFmtId="0" fontId="0" fillId="21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</cellXfs>
  <cellStyles count="1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2x indented GHG Textfiels" xfId="32"/>
    <cellStyle name="2x indented GHG Textfiels 2" xfId="33"/>
    <cellStyle name="2x indented GHG Textfiels 2 2" xfId="34"/>
    <cellStyle name="40% - Accent1 2" xfId="35"/>
    <cellStyle name="40% - Accent1 3" xfId="36"/>
    <cellStyle name="40% - Accent2 2" xfId="37"/>
    <cellStyle name="40% - Accent2 3" xfId="38"/>
    <cellStyle name="40% - Accent3 2" xfId="39"/>
    <cellStyle name="40% - Accent3 3" xfId="40"/>
    <cellStyle name="40% - Accent4 2" xfId="41"/>
    <cellStyle name="40% - Accent4 3" xfId="42"/>
    <cellStyle name="40% - Accent5 2" xfId="43"/>
    <cellStyle name="40% - Accent5 3" xfId="44"/>
    <cellStyle name="40% - Accent6 2" xfId="45"/>
    <cellStyle name="40% - Accent6 3" xfId="46"/>
    <cellStyle name="5x indented GHG Textfiels" xfId="47"/>
    <cellStyle name="5x indented GHG Textfiels 2" xfId="48"/>
    <cellStyle name="AggblueBoldCels" xfId="49"/>
    <cellStyle name="AggblueBoldCels 2" xfId="50"/>
    <cellStyle name="AggblueCels" xfId="51"/>
    <cellStyle name="AggblueCels 2" xfId="52"/>
    <cellStyle name="AggblueCels_1x" xfId="53"/>
    <cellStyle name="AggBoldCells" xfId="54"/>
    <cellStyle name="AggCels" xfId="55"/>
    <cellStyle name="AggGreen" xfId="56"/>
    <cellStyle name="AggGreen 2" xfId="57"/>
    <cellStyle name="AggGreen_Bbdr" xfId="58"/>
    <cellStyle name="AggGreen12" xfId="59"/>
    <cellStyle name="AggGreen12 2" xfId="60"/>
    <cellStyle name="AggOrange" xfId="61"/>
    <cellStyle name="AggOrange 2" xfId="62"/>
    <cellStyle name="AggOrange_B_border" xfId="63"/>
    <cellStyle name="AggOrange9" xfId="64"/>
    <cellStyle name="AggOrange9 2" xfId="65"/>
    <cellStyle name="AggOrangeLB_2x" xfId="66"/>
    <cellStyle name="AggOrangeLBorder" xfId="67"/>
    <cellStyle name="AggOrangeLBorder 2" xfId="68"/>
    <cellStyle name="AggOrangeRBorder" xfId="69"/>
    <cellStyle name="AggOrangeRBorder 2" xfId="70"/>
    <cellStyle name="Bold GHG Numbers (0.00)" xfId="71"/>
    <cellStyle name="Comma 2" xfId="72"/>
    <cellStyle name="Comma 2 2" xfId="73"/>
    <cellStyle name="Constants" xfId="74"/>
    <cellStyle name="CustomCellsOrange" xfId="75"/>
    <cellStyle name="CustomizationCells" xfId="76"/>
    <cellStyle name="CustomizationGreenCells" xfId="77"/>
    <cellStyle name="DocBox_EmptyRow" xfId="78"/>
    <cellStyle name="Empty_B_border" xfId="79"/>
    <cellStyle name="Headline" xfId="80"/>
    <cellStyle name="Hyperlink 2" xfId="81"/>
    <cellStyle name="InputCells" xfId="82"/>
    <cellStyle name="InputCells12" xfId="83"/>
    <cellStyle name="InputCells12 2" xfId="84"/>
    <cellStyle name="InputCells12_BBorder" xfId="85"/>
    <cellStyle name="IntCells" xfId="86"/>
    <cellStyle name="KP_thin_border_dark_grey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GHG Numbers (0.00)" xfId="96"/>
    <cellStyle name="Normal GHG Numbers (0.00) 2" xfId="97"/>
    <cellStyle name="Normal GHG Textfiels Bold" xfId="98"/>
    <cellStyle name="Normal GHG whole table" xfId="99"/>
    <cellStyle name="Normal GHG-Shade" xfId="100"/>
    <cellStyle name="Normal GHG-Shade 2" xfId="101"/>
    <cellStyle name="Normal GHG-Shade 2 2" xfId="102"/>
    <cellStyle name="Normal GHG-Shade 3" xfId="103"/>
    <cellStyle name="Normál_Munka1" xfId="104"/>
    <cellStyle name="normální_BGR" xfId="105"/>
    <cellStyle name="Note 2" xfId="106"/>
    <cellStyle name="Note 3" xfId="107"/>
    <cellStyle name="Note 4" xfId="108"/>
    <cellStyle name="NumberCellStyle" xfId="109"/>
    <cellStyle name="Pattern" xfId="110"/>
    <cellStyle name="Percent 2" xfId="111"/>
    <cellStyle name="Percent 2 2" xfId="112"/>
    <cellStyle name="Shade" xfId="113"/>
    <cellStyle name="Shade 2" xfId="114"/>
    <cellStyle name="Shade_B_border2" xfId="115"/>
    <cellStyle name="Standard 2" xfId="116"/>
    <cellStyle name="Standard 2 2" xfId="117"/>
    <cellStyle name="Гиперссылка" xfId="118"/>
    <cellStyle name="Обычный_2++" xfId="119"/>
    <cellStyle name="Normal 9" xfId="120"/>
    <cellStyle name="Normal_Query 2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75"/>
          <c:y val="0.0235"/>
          <c:w val="0.8875"/>
          <c:h val="0.795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rgbClr val="C39955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3025"/>
                  <c:y val="0.4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1075"/>
                  <c:y val="-0.01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465"/>
                  <c:y val="-0.00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4375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4255"/>
                  <c:y val="0.46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('Figure 1'!$C$12,'Figure 1'!$C$17,'Figure 1'!$C$16,'Figure 1'!$C$17,'Figure 1'!$C$17)</c:f>
              <c:strCache/>
            </c:strRef>
          </c:cat>
          <c:val>
            <c:numRef>
              <c:f>('Figure 1'!$E$12,'Figure 1'!$E$18,'Figure 1'!$E$16,'Figure 1'!$E$17)</c:f>
              <c:numCache/>
            </c:numRef>
          </c:val>
        </c:ser>
        <c:gapWidth val="100"/>
        <c:splitType val="pos"/>
        <c:splitPos val="3"/>
        <c:secondPieSize val="100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5"/>
          <c:y val="0.0465"/>
          <c:w val="0.839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axId val="11901966"/>
        <c:axId val="40008831"/>
      </c:barChart>
      <c:catAx>
        <c:axId val="119019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ax val="100"/>
          <c:min val="7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0196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32"/>
          <c:w val="0.9395"/>
          <c:h val="0.750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3'!$C$13</c:f>
              <c:strCache>
                <c:ptCount val="1"/>
                <c:pt idx="0">
                  <c:v>Gothenburg protocol 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>
                <a:solidFill>
                  <a:schemeClr val="bg1">
                    <a:lumMod val="50000"/>
                  </a:schemeClr>
                </a:solidFill>
                <a:prstDash val="dash"/>
              </a:ln>
            </c:spPr>
          </c:errBars>
          <c:cat>
            <c:strRef>
              <c:f>'Figure 3'!$D$10:$AA$10</c:f>
              <c:strCache/>
            </c:strRef>
          </c:cat>
          <c:val>
            <c:numRef>
              <c:f>'Figure 3'!$D$13:$Y$13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Total ammonia emissions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3'!$D$10:$AA$10</c:f>
              <c:strCache/>
            </c:strRef>
          </c:cat>
          <c:val>
            <c:numRef>
              <c:f>'Figure 3'!$D$12:$AA$12</c:f>
              <c:numCache/>
            </c:numRef>
          </c:val>
          <c:smooth val="0"/>
        </c:ser>
        <c:ser>
          <c:idx val="0"/>
          <c:order val="2"/>
          <c:tx>
            <c:strRef>
              <c:f>'Figure 3'!$C$11</c:f>
              <c:strCache>
                <c:ptCount val="1"/>
                <c:pt idx="0">
                  <c:v>Ammonia emissions from 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3'!$D$10:$AA$10</c:f>
              <c:strCache/>
            </c:strRef>
          </c:cat>
          <c:val>
            <c:numRef>
              <c:f>'Figure 3'!$D$11:$AA$11</c:f>
              <c:numCache/>
            </c:numRef>
          </c:val>
          <c:smooth val="0"/>
        </c:ser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5351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225"/>
          <c:y val="0.8545"/>
          <c:w val="0.42475"/>
          <c:h val="0.134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4'!$D$11:$D$40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1909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5'!$C$10</c:f>
              <c:strCache>
                <c:ptCount val="1"/>
                <c:pt idx="0">
                  <c:v>Emission reduction 2005-2013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5'!$B$11:$B$41</c:f>
              <c:strCache/>
            </c:strRef>
          </c:cat>
          <c:val>
            <c:numRef>
              <c:f>'Figure 5'!$C$11:$C$41</c:f>
              <c:numCache/>
            </c:numRef>
          </c:val>
        </c:ser>
        <c:axId val="48129708"/>
        <c:axId val="30514189"/>
      </c:barChart>
      <c:scatterChart>
        <c:scatterStyle val="lineMarker"/>
        <c:varyColors val="0"/>
        <c:ser>
          <c:idx val="1"/>
          <c:order val="1"/>
          <c:tx>
            <c:strRef>
              <c:f>'Figure 5'!$D$10</c:f>
              <c:strCache>
                <c:ptCount val="1"/>
                <c:pt idx="0">
                  <c:v>LRTAP emission reduction commitments for 2020 (reduction from 2005 level)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'Figure 5'!$D$11:$D$41</c:f>
              <c:numCache/>
            </c:numRef>
          </c:yVal>
          <c:smooth val="0"/>
        </c:ser>
        <c:axId val="48129708"/>
        <c:axId val="30514189"/>
      </c:scatterChart>
      <c:catAx>
        <c:axId val="481297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2970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0.26575</cdr:y>
    </cdr:from>
    <cdr:to>
      <cdr:x>0.44425</cdr:x>
      <cdr:y>0.48125</cdr:y>
    </cdr:to>
    <cdr:sp macro="" textlink="">
      <cdr:nvSpPr>
        <cdr:cNvPr id="2" name="TextBox 1"/>
        <cdr:cNvSpPr txBox="1"/>
      </cdr:nvSpPr>
      <cdr:spPr>
        <a:xfrm>
          <a:off x="2562225" y="1457325"/>
          <a:ext cx="1152525" cy="1181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0.27425</cdr:x>
      <cdr:y>0.25225</cdr:y>
    </cdr:from>
    <cdr:to>
      <cdr:x>0.41125</cdr:x>
      <cdr:y>0.46775</cdr:y>
    </cdr:to>
    <cdr:sp macro="" textlink="">
      <cdr:nvSpPr>
        <cdr:cNvPr id="3" name="TextBox 2"/>
        <cdr:cNvSpPr txBox="1"/>
      </cdr:nvSpPr>
      <cdr:spPr>
        <a:xfrm>
          <a:off x="2286000" y="1381125"/>
          <a:ext cx="1143000" cy="1181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0.27275</cdr:x>
      <cdr:y>0.185</cdr:y>
    </cdr:from>
    <cdr:to>
      <cdr:x>0.41</cdr:x>
      <cdr:y>0.40025</cdr:y>
    </cdr:to>
    <cdr:sp macro="" textlink="">
      <cdr:nvSpPr>
        <cdr:cNvPr id="4" name="TextBox 3"/>
        <cdr:cNvSpPr txBox="1"/>
      </cdr:nvSpPr>
      <cdr:spPr>
        <a:xfrm>
          <a:off x="2276475" y="1009650"/>
          <a:ext cx="1152525" cy="1181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0.34275</cdr:x>
      <cdr:y>0.396</cdr:y>
    </cdr:from>
    <cdr:to>
      <cdr:x>0.48275</cdr:x>
      <cdr:y>0.4845</cdr:y>
    </cdr:to>
    <cdr:sp macro="" textlink="">
      <cdr:nvSpPr>
        <cdr:cNvPr id="5" name="TextBox 4"/>
        <cdr:cNvSpPr txBox="1"/>
      </cdr:nvSpPr>
      <cdr:spPr>
        <a:xfrm>
          <a:off x="2857500" y="2171700"/>
          <a:ext cx="1171575" cy="4857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Agriculture</a:t>
          </a:r>
        </a:p>
        <a:p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    93.3 %</a:t>
          </a:r>
        </a:p>
      </cdr:txBody>
    </cdr:sp>
  </cdr:relSizeAnchor>
  <cdr:relSizeAnchor xmlns:cdr="http://schemas.openxmlformats.org/drawingml/2006/chartDrawing">
    <cdr:from>
      <cdr:x>0</cdr:x>
      <cdr:y>0.38525</cdr:y>
    </cdr:from>
    <cdr:to>
      <cdr:x>0.13625</cdr:x>
      <cdr:y>0.48925</cdr:y>
    </cdr:to>
    <cdr:sp macro="" textlink="">
      <cdr:nvSpPr>
        <cdr:cNvPr id="6" name="TextBox 5"/>
        <cdr:cNvSpPr txBox="1"/>
      </cdr:nvSpPr>
      <cdr:spPr>
        <a:xfrm>
          <a:off x="0" y="2114550"/>
          <a:ext cx="1143000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Other sectors</a:t>
          </a:r>
        </a:p>
        <a:p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       6.7 %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5</xdr:row>
      <xdr:rowOff>47625</xdr:rowOff>
    </xdr:from>
    <xdr:to>
      <xdr:col>21</xdr:col>
      <xdr:colOff>161925</xdr:colOff>
      <xdr:row>41</xdr:row>
      <xdr:rowOff>114300</xdr:rowOff>
    </xdr:to>
    <xdr:graphicFrame macro="">
      <xdr:nvGraphicFramePr>
        <xdr:cNvPr id="130274" name="Chart 4"/>
        <xdr:cNvGraphicFramePr/>
      </xdr:nvGraphicFramePr>
      <xdr:xfrm>
        <a:off x="6515100" y="809625"/>
        <a:ext cx="8362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7</xdr:row>
      <xdr:rowOff>38100</xdr:rowOff>
    </xdr:from>
    <xdr:to>
      <xdr:col>21</xdr:col>
      <xdr:colOff>238125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4210050" y="1162050"/>
        <a:ext cx="98488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0.60225</cdr:x>
      <cdr:y>0.93675</cdr:y>
    </cdr:from>
    <cdr:to>
      <cdr:x>0.99725</cdr:x>
      <cdr:y>0.99975</cdr:y>
    </cdr:to>
    <cdr:sp macro="" textlink="">
      <cdr:nvSpPr>
        <cdr:cNvPr id="3" name="Rectangle 2"/>
        <cdr:cNvSpPr/>
      </cdr:nvSpPr>
      <cdr:spPr>
        <a:xfrm>
          <a:off x="5734050" y="5172075"/>
          <a:ext cx="3762375" cy="3524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 sz="900">
            <a:solidFill>
              <a:sysClr val="windowText" lastClr="000000"/>
            </a:solidFill>
            <a:latin typeface="Arial Narrow" pitchFamily="34" charset="0"/>
          </a:endParaRPr>
        </a:p>
        <a:p>
          <a:endParaRPr lang="en-US" sz="900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19</xdr:row>
      <xdr:rowOff>38100</xdr:rowOff>
    </xdr:from>
    <xdr:to>
      <xdr:col>22</xdr:col>
      <xdr:colOff>180975</xdr:colOff>
      <xdr:row>55</xdr:row>
      <xdr:rowOff>76200</xdr:rowOff>
    </xdr:to>
    <xdr:graphicFrame macro="">
      <xdr:nvGraphicFramePr>
        <xdr:cNvPr id="21704" name="Chart 1"/>
        <xdr:cNvGraphicFramePr/>
      </xdr:nvGraphicFramePr>
      <xdr:xfrm>
        <a:off x="1428750" y="2971800"/>
        <a:ext cx="9525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6</xdr:row>
      <xdr:rowOff>142875</xdr:rowOff>
    </xdr:from>
    <xdr:to>
      <xdr:col>23</xdr:col>
      <xdr:colOff>304800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5715000" y="1114425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14</xdr:row>
      <xdr:rowOff>0</xdr:rowOff>
    </xdr:from>
    <xdr:to>
      <xdr:col>20</xdr:col>
      <xdr:colOff>523875</xdr:colOff>
      <xdr:row>38</xdr:row>
      <xdr:rowOff>47625</xdr:rowOff>
    </xdr:to>
    <xdr:graphicFrame macro="">
      <xdr:nvGraphicFramePr>
        <xdr:cNvPr id="4" name="Chart 3"/>
        <xdr:cNvGraphicFramePr/>
      </xdr:nvGraphicFramePr>
      <xdr:xfrm>
        <a:off x="5495925" y="2400300"/>
        <a:ext cx="8877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42</xdr:col>
      <xdr:colOff>0</xdr:colOff>
      <xdr:row>20</xdr:row>
      <xdr:rowOff>57150</xdr:rowOff>
    </xdr:from>
    <xdr:ext cx="914400" cy="266700"/>
    <xdr:sp macro="" textlink="">
      <xdr:nvSpPr>
        <xdr:cNvPr id="3" name="Textfeld 1"/>
        <xdr:cNvSpPr txBox="1"/>
      </xdr:nvSpPr>
      <xdr:spPr>
        <a:xfrm>
          <a:off x="31422975" y="34290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25</xdr:row>
      <xdr:rowOff>57150</xdr:rowOff>
    </xdr:from>
    <xdr:ext cx="914400" cy="266700"/>
    <xdr:sp macro="" textlink="">
      <xdr:nvSpPr>
        <xdr:cNvPr id="5" name="Textfeld 1"/>
        <xdr:cNvSpPr txBox="1"/>
      </xdr:nvSpPr>
      <xdr:spPr>
        <a:xfrm>
          <a:off x="34470975" y="423862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23</xdr:row>
      <xdr:rowOff>57150</xdr:rowOff>
    </xdr:from>
    <xdr:ext cx="914400" cy="266700"/>
    <xdr:sp macro="" textlink="">
      <xdr:nvSpPr>
        <xdr:cNvPr id="6" name="Textfeld 1"/>
        <xdr:cNvSpPr txBox="1"/>
      </xdr:nvSpPr>
      <xdr:spPr>
        <a:xfrm>
          <a:off x="0" y="39147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9"/>
  <sheetViews>
    <sheetView showGridLines="0" workbookViewId="0" topLeftCell="A10">
      <selection activeCell="J23" sqref="J23"/>
    </sheetView>
  </sheetViews>
  <sheetFormatPr defaultColWidth="9.140625" defaultRowHeight="12"/>
  <cols>
    <col min="1" max="2" width="9.140625" style="1" customWidth="1"/>
    <col min="3" max="3" width="16.00390625" style="1" customWidth="1"/>
    <col min="4" max="7" width="22.140625" style="1" customWidth="1"/>
    <col min="8" max="8" width="14.00390625" style="1" customWidth="1"/>
    <col min="9" max="16384" width="9.140625" style="1" customWidth="1"/>
  </cols>
  <sheetData>
    <row r="6" ht="17.1" customHeight="1">
      <c r="C6" s="47" t="s">
        <v>69</v>
      </c>
    </row>
    <row r="9" ht="11.25" customHeight="1"/>
    <row r="10" spans="3:7" ht="12" customHeight="1">
      <c r="C10" s="2"/>
      <c r="D10" s="74" t="s">
        <v>62</v>
      </c>
      <c r="E10" s="75"/>
      <c r="F10" s="68" t="s">
        <v>104</v>
      </c>
      <c r="G10" s="66" t="s">
        <v>105</v>
      </c>
    </row>
    <row r="11" spans="3:7" ht="12" customHeight="1">
      <c r="C11" s="13"/>
      <c r="D11" s="3">
        <v>1990</v>
      </c>
      <c r="E11" s="3">
        <v>2013</v>
      </c>
      <c r="F11" s="69"/>
      <c r="G11" s="67"/>
    </row>
    <row r="12" spans="3:7" ht="12" customHeight="1">
      <c r="C12" s="13"/>
      <c r="D12" s="70" t="s">
        <v>60</v>
      </c>
      <c r="E12" s="71"/>
      <c r="F12" s="72" t="s">
        <v>61</v>
      </c>
      <c r="G12" s="73"/>
    </row>
    <row r="13" spans="3:7" ht="12" customHeight="1">
      <c r="C13" s="36" t="s">
        <v>31</v>
      </c>
      <c r="D13" s="37">
        <v>5028.414585341</v>
      </c>
      <c r="E13" s="38">
        <v>3591.3376408080003</v>
      </c>
      <c r="F13" s="38">
        <v>-28.579126087224665</v>
      </c>
      <c r="G13" s="38">
        <v>100</v>
      </c>
    </row>
    <row r="14" spans="1:7" ht="12" customHeight="1">
      <c r="A14" s="49"/>
      <c r="C14" s="29" t="s">
        <v>71</v>
      </c>
      <c r="D14" s="30">
        <v>108.92754030299999</v>
      </c>
      <c r="E14" s="30">
        <v>55.999388167000006</v>
      </c>
      <c r="F14" s="30">
        <v>-48.59023896874157</v>
      </c>
      <c r="G14" s="30">
        <v>1.5592905420722551</v>
      </c>
    </row>
    <row r="15" spans="1:7" ht="12" customHeight="1">
      <c r="A15" s="49"/>
      <c r="C15" s="29" t="s">
        <v>72</v>
      </c>
      <c r="D15" s="30">
        <v>110.84460296499999</v>
      </c>
      <c r="E15" s="30">
        <v>27.051462856</v>
      </c>
      <c r="F15" s="30">
        <v>-75.59514659947702</v>
      </c>
      <c r="G15" s="30">
        <v>0.7532419828371749</v>
      </c>
    </row>
    <row r="16" spans="1:7" ht="12" customHeight="1">
      <c r="A16" s="49"/>
      <c r="C16" s="29" t="s">
        <v>75</v>
      </c>
      <c r="D16" s="30">
        <v>156</v>
      </c>
      <c r="E16" s="30">
        <v>66.05000000000001</v>
      </c>
      <c r="F16" s="30">
        <v>-57.66025641025641</v>
      </c>
      <c r="G16" s="30">
        <v>1.8391475991975985</v>
      </c>
    </row>
    <row r="17" spans="1:7" ht="12" customHeight="1">
      <c r="A17" s="49"/>
      <c r="C17" s="29" t="s">
        <v>76</v>
      </c>
      <c r="D17" s="30">
        <v>123.71470482600002</v>
      </c>
      <c r="E17" s="30">
        <v>70.530600257</v>
      </c>
      <c r="F17" s="30">
        <v>-42.98931533143244</v>
      </c>
      <c r="G17" s="30">
        <v>1.9639089194947321</v>
      </c>
    </row>
    <row r="18" spans="1:7" ht="12" customHeight="1">
      <c r="A18" s="49"/>
      <c r="C18" s="29" t="s">
        <v>81</v>
      </c>
      <c r="D18" s="30">
        <v>760.8492909390001</v>
      </c>
      <c r="E18" s="30">
        <v>633.261365439</v>
      </c>
      <c r="F18" s="30">
        <v>-16.769145613914922</v>
      </c>
      <c r="G18" s="30">
        <v>17.63302225453035</v>
      </c>
    </row>
    <row r="19" spans="1:7" ht="12" customHeight="1">
      <c r="A19" s="49"/>
      <c r="C19" s="29" t="s">
        <v>77</v>
      </c>
      <c r="D19" s="30">
        <v>25.00132</v>
      </c>
      <c r="E19" s="30">
        <v>10.581341</v>
      </c>
      <c r="F19" s="30">
        <v>-57.67687066122909</v>
      </c>
      <c r="G19" s="30">
        <v>0.29463509305739766</v>
      </c>
    </row>
    <row r="20" spans="1:7" ht="12" customHeight="1">
      <c r="A20" s="49"/>
      <c r="C20" s="29" t="s">
        <v>85</v>
      </c>
      <c r="D20" s="30">
        <v>107.957769918</v>
      </c>
      <c r="E20" s="30">
        <v>106.317979031</v>
      </c>
      <c r="F20" s="30">
        <v>-1.5189188219111205</v>
      </c>
      <c r="G20" s="30">
        <v>2.9604005433217897</v>
      </c>
    </row>
    <row r="21" spans="1:7" ht="12" customHeight="1">
      <c r="A21" s="49"/>
      <c r="C21" s="29" t="s">
        <v>82</v>
      </c>
      <c r="D21" s="30">
        <v>84.53847075299998</v>
      </c>
      <c r="E21" s="30">
        <v>59.03999999999999</v>
      </c>
      <c r="F21" s="30">
        <v>-30.161973035329765</v>
      </c>
      <c r="G21" s="30">
        <v>1.6439557041124326</v>
      </c>
    </row>
    <row r="22" spans="1:7" ht="12" customHeight="1">
      <c r="A22" s="49"/>
      <c r="C22" s="29" t="s">
        <v>99</v>
      </c>
      <c r="D22" s="30">
        <v>316.19594793199997</v>
      </c>
      <c r="E22" s="30">
        <v>351.04306983699996</v>
      </c>
      <c r="F22" s="30">
        <v>11.020736392388589</v>
      </c>
      <c r="G22" s="30">
        <v>9.774716413409132</v>
      </c>
    </row>
    <row r="23" spans="1:7" ht="12" customHeight="1">
      <c r="A23" s="49"/>
      <c r="C23" s="29" t="s">
        <v>80</v>
      </c>
      <c r="D23" s="30">
        <v>729.029227587</v>
      </c>
      <c r="E23" s="30">
        <v>700.616661339</v>
      </c>
      <c r="F23" s="30">
        <v>-3.8973151106770145</v>
      </c>
      <c r="G23" s="30">
        <v>19.508515528530786</v>
      </c>
    </row>
    <row r="24" spans="1:7" ht="12" customHeight="1">
      <c r="A24" s="49"/>
      <c r="C24" s="29" t="s">
        <v>73</v>
      </c>
      <c r="D24" s="30">
        <v>50.25721606600001</v>
      </c>
      <c r="E24" s="30">
        <v>29.350303009999998</v>
      </c>
      <c r="F24" s="30">
        <v>-41.59982325432456</v>
      </c>
      <c r="G24" s="30">
        <v>0.8172526770108028</v>
      </c>
    </row>
    <row r="25" spans="1:7" ht="12" customHeight="1">
      <c r="A25" s="49"/>
      <c r="C25" s="29" t="s">
        <v>86</v>
      </c>
      <c r="D25" s="30">
        <v>461.30269072500005</v>
      </c>
      <c r="E25" s="30">
        <v>385.74429718599987</v>
      </c>
      <c r="F25" s="30">
        <v>-16.37935244215677</v>
      </c>
      <c r="G25" s="30">
        <v>10.740964391730454</v>
      </c>
    </row>
    <row r="26" spans="1:7" ht="12" customHeight="1">
      <c r="A26" s="49"/>
      <c r="C26" s="29" t="s">
        <v>74</v>
      </c>
      <c r="D26" s="30">
        <v>5.0898449</v>
      </c>
      <c r="E26" s="30">
        <v>4.372987695999999</v>
      </c>
      <c r="F26" s="30">
        <v>-14.084067748311957</v>
      </c>
      <c r="G26" s="30">
        <v>0.1217648724060414</v>
      </c>
    </row>
    <row r="27" spans="1:7" ht="12" customHeight="1">
      <c r="A27" s="49"/>
      <c r="C27" s="29" t="s">
        <v>87</v>
      </c>
      <c r="D27" s="30">
        <v>38.065444324</v>
      </c>
      <c r="E27" s="30">
        <v>11.299903298</v>
      </c>
      <c r="F27" s="30">
        <v>-70.3145372432301</v>
      </c>
      <c r="G27" s="30">
        <v>0.31464330085816383</v>
      </c>
    </row>
    <row r="28" spans="1:7" ht="12" customHeight="1">
      <c r="A28" s="49"/>
      <c r="C28" s="29" t="s">
        <v>89</v>
      </c>
      <c r="D28" s="30">
        <v>96.92378476500001</v>
      </c>
      <c r="E28" s="30">
        <v>37.557321169999994</v>
      </c>
      <c r="F28" s="30">
        <v>-61.25066591130245</v>
      </c>
      <c r="G28" s="30">
        <v>1.0457752772460047</v>
      </c>
    </row>
    <row r="29" spans="1:7" ht="12" customHeight="1">
      <c r="A29" s="49"/>
      <c r="C29" s="29" t="s">
        <v>90</v>
      </c>
      <c r="D29" s="30">
        <v>4.873356096999999</v>
      </c>
      <c r="E29" s="30">
        <v>4.320030783000001</v>
      </c>
      <c r="F29" s="30">
        <v>-11.354091574400265</v>
      </c>
      <c r="G29" s="30">
        <v>0.12029029891013128</v>
      </c>
    </row>
    <row r="30" spans="1:7" ht="12" customHeight="1">
      <c r="A30" s="49"/>
      <c r="C30" s="29" t="s">
        <v>83</v>
      </c>
      <c r="D30" s="30">
        <v>146.80561636599998</v>
      </c>
      <c r="E30" s="30">
        <v>77.239437957</v>
      </c>
      <c r="F30" s="30">
        <v>-47.38659196495934</v>
      </c>
      <c r="G30" s="30">
        <v>2.150715017138356</v>
      </c>
    </row>
    <row r="31" spans="1:7" ht="12" customHeight="1">
      <c r="A31" s="49"/>
      <c r="C31" s="29" t="s">
        <v>91</v>
      </c>
      <c r="D31" s="30">
        <v>1.870947501</v>
      </c>
      <c r="E31" s="30">
        <v>1.497402656</v>
      </c>
      <c r="F31" s="30">
        <v>-19.96554391827374</v>
      </c>
      <c r="G31" s="30">
        <v>0.04169484481172608</v>
      </c>
    </row>
    <row r="32" spans="1:7" ht="12" customHeight="1">
      <c r="A32" s="49"/>
      <c r="C32" s="29" t="s">
        <v>92</v>
      </c>
      <c r="D32" s="30">
        <v>351.26837855700006</v>
      </c>
      <c r="E32" s="30">
        <v>113.776316665</v>
      </c>
      <c r="F32" s="30">
        <v>-67.60986083279408</v>
      </c>
      <c r="G32" s="30">
        <v>3.1680763003782046</v>
      </c>
    </row>
    <row r="33" spans="1:7" ht="12" customHeight="1">
      <c r="A33" s="49"/>
      <c r="C33" s="29" t="s">
        <v>70</v>
      </c>
      <c r="D33" s="30">
        <v>63.55209094399999</v>
      </c>
      <c r="E33" s="30">
        <v>61.985211966</v>
      </c>
      <c r="F33" s="30">
        <v>-2.4655034236098907</v>
      </c>
      <c r="G33" s="30">
        <v>1.7259644780170045</v>
      </c>
    </row>
    <row r="34" spans="1:7" ht="12" customHeight="1">
      <c r="A34" s="49"/>
      <c r="C34" s="29" t="s">
        <v>94</v>
      </c>
      <c r="D34" s="30">
        <v>490.25261575400003</v>
      </c>
      <c r="E34" s="30">
        <v>258.456123052</v>
      </c>
      <c r="F34" s="30">
        <v>-47.281031299649676</v>
      </c>
      <c r="G34" s="30">
        <v>7.196653417244585</v>
      </c>
    </row>
    <row r="35" spans="1:7" ht="12" customHeight="1">
      <c r="A35" s="49"/>
      <c r="C35" s="29" t="s">
        <v>95</v>
      </c>
      <c r="D35" s="30">
        <v>56.13598345999999</v>
      </c>
      <c r="E35" s="30">
        <v>43.955025459000005</v>
      </c>
      <c r="F35" s="30">
        <v>-21.699019506230965</v>
      </c>
      <c r="G35" s="30">
        <v>1.2239179340740223</v>
      </c>
    </row>
    <row r="36" spans="1:7" ht="12" customHeight="1">
      <c r="A36" s="49"/>
      <c r="C36" s="29" t="s">
        <v>96</v>
      </c>
      <c r="D36" s="30">
        <v>262.36087057700007</v>
      </c>
      <c r="E36" s="30">
        <v>139.08252026399998</v>
      </c>
      <c r="F36" s="30">
        <v>-46.98808554868673</v>
      </c>
      <c r="G36" s="30">
        <v>3.872721926326826</v>
      </c>
    </row>
    <row r="37" spans="1:7" ht="12" customHeight="1">
      <c r="A37" s="49"/>
      <c r="C37" s="29" t="s">
        <v>98</v>
      </c>
      <c r="D37" s="30">
        <v>21.605925964999997</v>
      </c>
      <c r="E37" s="30">
        <v>16.899687727</v>
      </c>
      <c r="F37" s="30">
        <v>-21.782164048991724</v>
      </c>
      <c r="G37" s="30">
        <v>0.4705680561741281</v>
      </c>
    </row>
    <row r="38" spans="1:7" ht="12" customHeight="1">
      <c r="A38" s="49"/>
      <c r="C38" s="29" t="s">
        <v>97</v>
      </c>
      <c r="D38" s="30">
        <v>63.111408703</v>
      </c>
      <c r="E38" s="30">
        <v>24.445616052</v>
      </c>
      <c r="F38" s="30">
        <v>-61.26593185862769</v>
      </c>
      <c r="G38" s="30">
        <v>0.6806827565926127</v>
      </c>
    </row>
    <row r="39" spans="1:7" ht="12" customHeight="1">
      <c r="A39" s="49"/>
      <c r="C39" s="29" t="s">
        <v>79</v>
      </c>
      <c r="D39" s="30">
        <v>35.143124234000005</v>
      </c>
      <c r="E39" s="30">
        <v>33.763288215</v>
      </c>
      <c r="F39" s="30">
        <v>-3.926332814955163</v>
      </c>
      <c r="G39" s="30">
        <v>0.9401312711829495</v>
      </c>
    </row>
    <row r="40" spans="1:7" ht="12" customHeight="1">
      <c r="A40" s="49"/>
      <c r="C40" s="29" t="s">
        <v>100</v>
      </c>
      <c r="D40" s="30">
        <v>48.95</v>
      </c>
      <c r="E40" s="30">
        <v>45.227900000000005</v>
      </c>
      <c r="F40" s="30">
        <v>-7.603881511746676</v>
      </c>
      <c r="G40" s="30">
        <v>1.259360843327011</v>
      </c>
    </row>
    <row r="41" spans="1:7" ht="12" customHeight="1">
      <c r="A41" s="49"/>
      <c r="C41" s="29" t="s">
        <v>103</v>
      </c>
      <c r="D41" s="30">
        <v>307.789352772</v>
      </c>
      <c r="E41" s="30">
        <v>221.87166662700002</v>
      </c>
      <c r="F41" s="30">
        <v>-27.914443878974883</v>
      </c>
      <c r="G41" s="30">
        <v>6.177967343028266</v>
      </c>
    </row>
    <row r="42" spans="1:7" ht="12" customHeight="1">
      <c r="A42" s="49"/>
      <c r="C42" s="33" t="s">
        <v>84</v>
      </c>
      <c r="D42" s="34">
        <v>5.776015855000001</v>
      </c>
      <c r="E42" s="34">
        <v>5.317205683</v>
      </c>
      <c r="F42" s="34">
        <v>-7.94336760005311</v>
      </c>
      <c r="G42" s="34">
        <v>0.14805641281346368</v>
      </c>
    </row>
    <row r="43" spans="1:7" ht="12" customHeight="1">
      <c r="A43" s="49"/>
      <c r="C43" s="29" t="s">
        <v>88</v>
      </c>
      <c r="D43" s="30">
        <v>0.16801785000000002</v>
      </c>
      <c r="E43" s="30">
        <v>0.16516599300000004</v>
      </c>
      <c r="F43" s="30">
        <v>-1.6973535847530399</v>
      </c>
      <c r="G43" s="30">
        <v>0.004599010438986183</v>
      </c>
    </row>
    <row r="44" spans="1:7" ht="12" customHeight="1">
      <c r="A44" s="49"/>
      <c r="C44" s="29" t="s">
        <v>93</v>
      </c>
      <c r="D44" s="30">
        <v>23.389858965</v>
      </c>
      <c r="E44" s="30">
        <v>25.109917981000002</v>
      </c>
      <c r="F44" s="30">
        <v>7.353866556330491</v>
      </c>
      <c r="G44" s="30">
        <v>0.6991800964542734</v>
      </c>
    </row>
    <row r="45" spans="1:7" ht="12" customHeight="1">
      <c r="A45" s="49"/>
      <c r="C45" s="32" t="s">
        <v>101</v>
      </c>
      <c r="D45" s="35">
        <v>69.55763898000001</v>
      </c>
      <c r="E45" s="35">
        <v>57.314204839999995</v>
      </c>
      <c r="F45" s="35">
        <v>-17.60185411629682</v>
      </c>
      <c r="G45" s="35">
        <v>1.595901320687439</v>
      </c>
    </row>
    <row r="46" spans="1:7" ht="12" customHeight="1">
      <c r="A46" s="49"/>
      <c r="C46" s="32" t="s">
        <v>102</v>
      </c>
      <c r="D46" s="35">
        <v>502.47629201099994</v>
      </c>
      <c r="E46" s="35">
        <v>1060.83413338</v>
      </c>
      <c r="F46" s="35">
        <v>111.12123104044413</v>
      </c>
      <c r="G46" s="35">
        <v>29.53869113630116</v>
      </c>
    </row>
    <row r="47" spans="1:7" ht="12" customHeight="1">
      <c r="A47" s="49"/>
      <c r="C47" s="29"/>
      <c r="D47" s="30"/>
      <c r="E47" s="30"/>
      <c r="F47" s="30"/>
      <c r="G47" s="31"/>
    </row>
    <row r="48" spans="1:4" ht="12" customHeight="1">
      <c r="A48" s="49"/>
      <c r="C48" s="14" t="s">
        <v>130</v>
      </c>
      <c r="D48" s="48"/>
    </row>
    <row r="49" ht="12" customHeight="1">
      <c r="H49" s="15" t="s">
        <v>65</v>
      </c>
    </row>
  </sheetData>
  <mergeCells count="5">
    <mergeCell ref="G10:G11"/>
    <mergeCell ref="F10:F11"/>
    <mergeCell ref="D12:E12"/>
    <mergeCell ref="F12:G12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7"/>
  <sheetViews>
    <sheetView showGridLines="0" zoomScale="70" zoomScaleNormal="70" workbookViewId="0" topLeftCell="A1">
      <selection activeCell="C47" sqref="C47"/>
    </sheetView>
  </sheetViews>
  <sheetFormatPr defaultColWidth="9.140625" defaultRowHeight="12"/>
  <cols>
    <col min="1" max="2" width="9.140625" style="1" customWidth="1"/>
    <col min="3" max="3" width="32.00390625" style="1" customWidth="1"/>
    <col min="4" max="4" width="14.140625" style="1" customWidth="1"/>
    <col min="5" max="5" width="10.00390625" style="1" customWidth="1"/>
    <col min="6" max="20" width="9.140625" style="1" customWidth="1"/>
    <col min="21" max="16384" width="9.140625" style="1" customWidth="1"/>
  </cols>
  <sheetData>
    <row r="6" ht="17.1" customHeight="1">
      <c r="C6" s="47" t="s">
        <v>106</v>
      </c>
    </row>
    <row r="7" ht="11.25" customHeight="1">
      <c r="C7" s="21" t="s">
        <v>57</v>
      </c>
    </row>
    <row r="8" ht="11.25" customHeight="1"/>
    <row r="9" spans="3:5" ht="11.25" customHeight="1">
      <c r="C9" s="78"/>
      <c r="D9" s="78" t="s">
        <v>68</v>
      </c>
      <c r="E9" s="78"/>
    </row>
    <row r="10" spans="3:11" ht="11.25" customHeight="1">
      <c r="C10" s="78"/>
      <c r="D10" s="16" t="s">
        <v>58</v>
      </c>
      <c r="E10" s="39" t="s">
        <v>61</v>
      </c>
      <c r="I10" s="5"/>
      <c r="K10" s="5"/>
    </row>
    <row r="11" spans="3:5" ht="11.25" customHeight="1">
      <c r="C11" s="17" t="s">
        <v>3</v>
      </c>
      <c r="D11" s="18">
        <v>3847.870009</v>
      </c>
      <c r="E11" s="18">
        <v>100</v>
      </c>
    </row>
    <row r="12" spans="3:5" ht="11.25" customHeight="1">
      <c r="C12" s="17" t="s">
        <v>2</v>
      </c>
      <c r="D12" s="18">
        <f>+D11-D13</f>
        <v>256.5323681919999</v>
      </c>
      <c r="E12" s="19">
        <f>D12/D11*100</f>
        <v>6.666866801424734</v>
      </c>
    </row>
    <row r="13" spans="3:5" ht="11.25" customHeight="1">
      <c r="C13" s="17" t="s">
        <v>1</v>
      </c>
      <c r="D13" s="18">
        <v>3591.3376408080003</v>
      </c>
      <c r="E13" s="19">
        <f>D13/D11*100</f>
        <v>93.33313319857527</v>
      </c>
    </row>
    <row r="14" spans="3:5" ht="11.25" customHeight="1">
      <c r="C14" s="17" t="s">
        <v>50</v>
      </c>
      <c r="D14" s="18"/>
      <c r="E14" s="19"/>
    </row>
    <row r="15" ht="11.25" customHeight="1">
      <c r="F15" s="6"/>
    </row>
    <row r="16" spans="3:6" ht="11.25" customHeight="1">
      <c r="C16" s="20" t="s">
        <v>49</v>
      </c>
      <c r="D16" s="18">
        <v>1323.520605191</v>
      </c>
      <c r="E16" s="19">
        <f>+D16/D11*100</f>
        <v>34.39618807535969</v>
      </c>
      <c r="F16" s="6">
        <f>+D16/D13*100</f>
        <v>36.853137676390304</v>
      </c>
    </row>
    <row r="17" spans="3:6" ht="11.25" customHeight="1">
      <c r="C17" s="20" t="s">
        <v>48</v>
      </c>
      <c r="D17" s="18">
        <v>2267.8170356170003</v>
      </c>
      <c r="E17" s="19">
        <f>+D17/D11*100</f>
        <v>58.93694512321558</v>
      </c>
      <c r="F17" s="6">
        <f>+D17/D13*100</f>
        <v>63.146862323609696</v>
      </c>
    </row>
    <row r="18" spans="3:5" ht="11.25" customHeight="1">
      <c r="C18" s="20"/>
      <c r="D18" s="18"/>
      <c r="E18" s="19"/>
    </row>
    <row r="19" spans="2:4" ht="12">
      <c r="B19" s="15" t="s">
        <v>66</v>
      </c>
      <c r="C19" s="76" t="s">
        <v>130</v>
      </c>
      <c r="D19" s="77"/>
    </row>
    <row r="20" ht="12">
      <c r="F20" s="15" t="s">
        <v>65</v>
      </c>
    </row>
    <row r="24" ht="12">
      <c r="C24" s="50"/>
    </row>
    <row r="25" ht="12">
      <c r="C25" s="21"/>
    </row>
    <row r="27" spans="3:5" ht="12">
      <c r="C27" s="78"/>
      <c r="D27" s="78"/>
      <c r="E27" s="78"/>
    </row>
    <row r="28" spans="3:5" ht="12">
      <c r="C28" s="78"/>
      <c r="D28" s="16"/>
      <c r="E28" s="39"/>
    </row>
    <row r="29" spans="3:5" ht="12">
      <c r="C29" s="17"/>
      <c r="D29" s="18"/>
      <c r="E29" s="18"/>
    </row>
    <row r="30" spans="3:5" ht="12">
      <c r="C30" s="17"/>
      <c r="D30" s="18"/>
      <c r="E30" s="19"/>
    </row>
    <row r="31" spans="3:5" ht="12">
      <c r="C31" s="17"/>
      <c r="D31" s="18"/>
      <c r="E31" s="19"/>
    </row>
    <row r="32" spans="3:5" ht="12">
      <c r="C32" s="17"/>
      <c r="D32" s="18"/>
      <c r="E32" s="19"/>
    </row>
    <row r="33" spans="3:5" ht="12">
      <c r="C33" s="20"/>
      <c r="D33" s="18"/>
      <c r="E33" s="19"/>
    </row>
    <row r="34" spans="3:5" ht="12">
      <c r="C34" s="20"/>
      <c r="D34" s="18"/>
      <c r="E34" s="19"/>
    </row>
    <row r="35" spans="3:5" ht="12">
      <c r="C35" s="20"/>
      <c r="D35" s="18"/>
      <c r="E35" s="19"/>
    </row>
    <row r="36" ht="12">
      <c r="E36" s="7"/>
    </row>
    <row r="37" spans="3:4" ht="12">
      <c r="C37" s="76"/>
      <c r="D37" s="77"/>
    </row>
  </sheetData>
  <mergeCells count="6">
    <mergeCell ref="C37:D37"/>
    <mergeCell ref="C9:C10"/>
    <mergeCell ref="D9:E9"/>
    <mergeCell ref="C19:D19"/>
    <mergeCell ref="C27:C28"/>
    <mergeCell ref="D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93"/>
  <sheetViews>
    <sheetView showGridLines="0" zoomScale="55" zoomScaleNormal="55" workbookViewId="0" topLeftCell="A1">
      <selection activeCell="C6" sqref="C6"/>
    </sheetView>
  </sheetViews>
  <sheetFormatPr defaultColWidth="9.140625" defaultRowHeight="12"/>
  <cols>
    <col min="1" max="3" width="9.140625" style="1" customWidth="1"/>
    <col min="4" max="4" width="24.421875" style="1" customWidth="1"/>
    <col min="5" max="16384" width="9.140625" style="1" customWidth="1"/>
  </cols>
  <sheetData>
    <row r="6" spans="3:29" ht="17.1" customHeight="1">
      <c r="C6" s="51" t="s">
        <v>131</v>
      </c>
      <c r="AA6" s="1" t="s">
        <v>108</v>
      </c>
      <c r="AB6" s="1" t="s">
        <v>109</v>
      </c>
      <c r="AC6" s="1" t="s">
        <v>110</v>
      </c>
    </row>
    <row r="7" spans="3:29" ht="12">
      <c r="C7" s="1" t="s">
        <v>57</v>
      </c>
      <c r="Z7" s="1" t="s">
        <v>78</v>
      </c>
      <c r="AA7" s="1">
        <v>3847.870009</v>
      </c>
      <c r="AB7" s="1">
        <v>3591.3376408080003</v>
      </c>
      <c r="AC7" s="1">
        <v>93.33313319857527</v>
      </c>
    </row>
    <row r="8" spans="25:29" ht="12">
      <c r="Y8" s="1" t="s">
        <v>23</v>
      </c>
      <c r="Z8" s="1" t="s">
        <v>85</v>
      </c>
      <c r="AA8" s="1">
        <v>107.7584778</v>
      </c>
      <c r="AB8" s="1">
        <v>106.317979031</v>
      </c>
      <c r="AC8" s="1">
        <v>98.66321536977019</v>
      </c>
    </row>
    <row r="9" spans="25:29" ht="12">
      <c r="Y9" s="1" t="s">
        <v>29</v>
      </c>
      <c r="Z9" s="1" t="s">
        <v>94</v>
      </c>
      <c r="AA9" s="1">
        <v>263.4015026</v>
      </c>
      <c r="AB9" s="1">
        <v>258.456123052</v>
      </c>
      <c r="AC9" s="1">
        <v>98.12249379780114</v>
      </c>
    </row>
    <row r="10" spans="3:29" ht="11.25" customHeight="1">
      <c r="C10" s="22"/>
      <c r="D10" s="27" t="s">
        <v>0</v>
      </c>
      <c r="Y10" s="1" t="s">
        <v>18</v>
      </c>
      <c r="Z10" s="1" t="s">
        <v>80</v>
      </c>
      <c r="AA10" s="1">
        <v>718.1332597</v>
      </c>
      <c r="AB10" s="1">
        <v>700.616661339</v>
      </c>
      <c r="AC10" s="1">
        <v>97.56081505425362</v>
      </c>
    </row>
    <row r="11" spans="3:29" ht="12">
      <c r="C11" s="23" t="s">
        <v>31</v>
      </c>
      <c r="D11" s="24">
        <v>93.33313319857527</v>
      </c>
      <c r="G11" s="8"/>
      <c r="I11" s="9"/>
      <c r="Y11" s="1" t="s">
        <v>21</v>
      </c>
      <c r="Z11" s="1" t="s">
        <v>82</v>
      </c>
      <c r="AA11" s="1">
        <v>60.57</v>
      </c>
      <c r="AB11" s="1">
        <v>59.040000000000006</v>
      </c>
      <c r="AC11" s="1">
        <v>97.4739970282318</v>
      </c>
    </row>
    <row r="12" spans="3:29" ht="12">
      <c r="C12" s="25" t="s">
        <v>85</v>
      </c>
      <c r="D12" s="24">
        <v>98.66321536977019</v>
      </c>
      <c r="G12" s="8"/>
      <c r="I12" s="9"/>
      <c r="Y12" s="1" t="s">
        <v>27</v>
      </c>
      <c r="Z12" s="1" t="s">
        <v>98</v>
      </c>
      <c r="AA12" s="1">
        <v>17.45067446</v>
      </c>
      <c r="AB12" s="1">
        <v>16.899687727</v>
      </c>
      <c r="AC12" s="1">
        <v>96.84260494192957</v>
      </c>
    </row>
    <row r="13" spans="3:29" ht="12">
      <c r="C13" s="25" t="s">
        <v>94</v>
      </c>
      <c r="D13" s="24">
        <v>98.12249379780114</v>
      </c>
      <c r="G13" s="8"/>
      <c r="I13" s="9"/>
      <c r="Y13" s="1" t="s">
        <v>30</v>
      </c>
      <c r="Z13" s="1" t="s">
        <v>97</v>
      </c>
      <c r="AA13" s="1">
        <v>25.24549444</v>
      </c>
      <c r="AB13" s="1">
        <v>24.445616052</v>
      </c>
      <c r="AC13" s="1">
        <v>96.83159943687757</v>
      </c>
    </row>
    <row r="14" spans="3:29" ht="12">
      <c r="C14" s="25" t="s">
        <v>80</v>
      </c>
      <c r="D14" s="24">
        <v>97.56081505425362</v>
      </c>
      <c r="G14" s="8"/>
      <c r="I14" s="9"/>
      <c r="Y14" s="1" t="s">
        <v>11</v>
      </c>
      <c r="Z14" s="1" t="s">
        <v>75</v>
      </c>
      <c r="AA14" s="1">
        <v>68.50048067</v>
      </c>
      <c r="AB14" s="1">
        <v>66.05000000000001</v>
      </c>
      <c r="AC14" s="1">
        <v>96.42268105853864</v>
      </c>
    </row>
    <row r="15" spans="3:29" ht="12">
      <c r="C15" s="25" t="s">
        <v>82</v>
      </c>
      <c r="D15" s="24">
        <v>97.4739970282318</v>
      </c>
      <c r="G15" s="8"/>
      <c r="I15" s="9"/>
      <c r="Y15" s="1" t="s">
        <v>24</v>
      </c>
      <c r="Z15" s="1" t="s">
        <v>86</v>
      </c>
      <c r="AA15" s="1">
        <v>402.2298096</v>
      </c>
      <c r="AB15" s="1">
        <v>385.744297186</v>
      </c>
      <c r="AC15" s="1">
        <v>95.90146925450549</v>
      </c>
    </row>
    <row r="16" spans="3:29" ht="12">
      <c r="C16" s="25" t="s">
        <v>98</v>
      </c>
      <c r="D16" s="24">
        <v>96.84260494192957</v>
      </c>
      <c r="G16" s="8"/>
      <c r="I16" s="9"/>
      <c r="Y16" s="1" t="s">
        <v>22</v>
      </c>
      <c r="Z16" s="1" t="s">
        <v>83</v>
      </c>
      <c r="AA16" s="1">
        <v>81.24261983</v>
      </c>
      <c r="AB16" s="1">
        <v>77.23943795699998</v>
      </c>
      <c r="AC16" s="1">
        <v>95.07255935200433</v>
      </c>
    </row>
    <row r="17" spans="3:29" ht="12">
      <c r="C17" s="25" t="s">
        <v>97</v>
      </c>
      <c r="D17" s="24">
        <v>96.83159943687757</v>
      </c>
      <c r="G17" s="8"/>
      <c r="I17" s="9"/>
      <c r="Y17" s="1" t="s">
        <v>13</v>
      </c>
      <c r="Z17" s="1" t="s">
        <v>76</v>
      </c>
      <c r="AA17" s="1">
        <v>74.31985465</v>
      </c>
      <c r="AB17" s="1">
        <v>70.530600257</v>
      </c>
      <c r="AC17" s="1">
        <v>94.90142383775505</v>
      </c>
    </row>
    <row r="18" spans="3:29" ht="12">
      <c r="C18" s="25" t="s">
        <v>75</v>
      </c>
      <c r="D18" s="24">
        <v>96.42268105853864</v>
      </c>
      <c r="G18" s="8"/>
      <c r="I18" s="9"/>
      <c r="Y18" s="1" t="s">
        <v>25</v>
      </c>
      <c r="Z18" s="1" t="s">
        <v>90</v>
      </c>
      <c r="AA18" s="1">
        <v>4.572557129</v>
      </c>
      <c r="AB18" s="1">
        <v>4.320030783</v>
      </c>
      <c r="AC18" s="1">
        <v>94.47734956883467</v>
      </c>
    </row>
    <row r="19" spans="3:29" ht="12">
      <c r="C19" s="25" t="s">
        <v>86</v>
      </c>
      <c r="D19" s="24">
        <v>95.90146925450549</v>
      </c>
      <c r="G19" s="8"/>
      <c r="I19" s="9"/>
      <c r="Y19" s="1" t="s">
        <v>28</v>
      </c>
      <c r="Z19" s="1" t="s">
        <v>91</v>
      </c>
      <c r="AA19" s="1">
        <v>1.585523974</v>
      </c>
      <c r="AB19" s="1">
        <v>1.497402656</v>
      </c>
      <c r="AC19" s="1">
        <v>94.44213273056444</v>
      </c>
    </row>
    <row r="20" spans="3:29" ht="12">
      <c r="C20" s="25" t="s">
        <v>83</v>
      </c>
      <c r="D20" s="24">
        <v>95.07255935200433</v>
      </c>
      <c r="G20" s="8"/>
      <c r="I20" s="9"/>
      <c r="Y20" s="1" t="s">
        <v>20</v>
      </c>
      <c r="Z20" s="1" t="s">
        <v>81</v>
      </c>
      <c r="AA20" s="1">
        <v>670.8488657</v>
      </c>
      <c r="AB20" s="1">
        <v>633.261365439</v>
      </c>
      <c r="AC20" s="1">
        <v>94.39702410143018</v>
      </c>
    </row>
    <row r="21" spans="3:29" ht="12">
      <c r="C21" s="25" t="s">
        <v>76</v>
      </c>
      <c r="D21" s="24">
        <v>94.90142383775505</v>
      </c>
      <c r="G21" s="8"/>
      <c r="I21" s="9"/>
      <c r="Y21" s="1" t="s">
        <v>15</v>
      </c>
      <c r="Z21" s="1" t="s">
        <v>77</v>
      </c>
      <c r="AA21" s="1">
        <v>11.303305</v>
      </c>
      <c r="AB21" s="1">
        <v>10.581341</v>
      </c>
      <c r="AC21" s="1">
        <v>93.6128061659842</v>
      </c>
    </row>
    <row r="22" spans="3:29" ht="12">
      <c r="C22" s="25" t="s">
        <v>90</v>
      </c>
      <c r="D22" s="24">
        <v>94.47734956883467</v>
      </c>
      <c r="G22" s="8"/>
      <c r="I22" s="9"/>
      <c r="Y22" s="1" t="s">
        <v>4</v>
      </c>
      <c r="Z22" s="1" t="s">
        <v>70</v>
      </c>
      <c r="AA22" s="1">
        <v>66.24946875</v>
      </c>
      <c r="AB22" s="1">
        <v>61.985211966</v>
      </c>
      <c r="AC22" s="1">
        <v>93.56333437164353</v>
      </c>
    </row>
    <row r="23" spans="3:29" ht="12">
      <c r="C23" s="25" t="s">
        <v>91</v>
      </c>
      <c r="D23" s="24">
        <v>94.44213273056444</v>
      </c>
      <c r="G23" s="8"/>
      <c r="I23" s="9"/>
      <c r="Y23" s="1" t="s">
        <v>26</v>
      </c>
      <c r="Z23" s="1" t="s">
        <v>89</v>
      </c>
      <c r="AA23" s="1">
        <v>40.40961963</v>
      </c>
      <c r="AB23" s="1">
        <v>37.557321169999994</v>
      </c>
      <c r="AC23" s="1">
        <v>92.94153598545019</v>
      </c>
    </row>
    <row r="24" spans="3:29" ht="12">
      <c r="C24" s="25" t="s">
        <v>81</v>
      </c>
      <c r="D24" s="24">
        <v>94.39702410143018</v>
      </c>
      <c r="G24" s="8"/>
      <c r="I24" s="9"/>
      <c r="Y24" s="1" t="s">
        <v>19</v>
      </c>
      <c r="Z24" s="1" t="s">
        <v>99</v>
      </c>
      <c r="AA24" s="1">
        <v>379.3078467</v>
      </c>
      <c r="AB24" s="1">
        <v>351.04306983699996</v>
      </c>
      <c r="AC24" s="1">
        <v>92.54832793233643</v>
      </c>
    </row>
    <row r="25" spans="3:29" ht="12">
      <c r="C25" s="25" t="s">
        <v>77</v>
      </c>
      <c r="D25" s="24">
        <v>93.6128061659842</v>
      </c>
      <c r="G25" s="8"/>
      <c r="I25" s="9"/>
      <c r="Y25" s="1" t="s">
        <v>9</v>
      </c>
      <c r="Z25" s="1" t="s">
        <v>74</v>
      </c>
      <c r="AA25" s="1">
        <v>4.755818435</v>
      </c>
      <c r="AB25" s="1">
        <v>4.372987695999999</v>
      </c>
      <c r="AC25" s="1">
        <v>91.95026588520298</v>
      </c>
    </row>
    <row r="26" spans="3:29" ht="12">
      <c r="C26" s="25" t="s">
        <v>70</v>
      </c>
      <c r="D26" s="24">
        <v>93.56333437164353</v>
      </c>
      <c r="G26" s="8"/>
      <c r="I26" s="9"/>
      <c r="Y26" s="1" t="s">
        <v>16</v>
      </c>
      <c r="Z26" s="1" t="s">
        <v>79</v>
      </c>
      <c r="AA26" s="1">
        <v>37.28341203</v>
      </c>
      <c r="AB26" s="1">
        <v>33.763288215</v>
      </c>
      <c r="AC26" s="1">
        <v>90.55847192266754</v>
      </c>
    </row>
    <row r="27" spans="3:29" ht="12">
      <c r="C27" s="25" t="s">
        <v>89</v>
      </c>
      <c r="D27" s="24">
        <v>92.94153598545019</v>
      </c>
      <c r="G27" s="8"/>
      <c r="I27" s="9"/>
      <c r="Y27" s="1" t="s">
        <v>6</v>
      </c>
      <c r="Z27" s="1" t="s">
        <v>71</v>
      </c>
      <c r="AA27" s="1">
        <v>62.23263927</v>
      </c>
      <c r="AB27" s="1">
        <v>55.999388167000006</v>
      </c>
      <c r="AC27" s="1">
        <v>89.98395186815608</v>
      </c>
    </row>
    <row r="28" spans="3:29" ht="12">
      <c r="C28" s="25" t="s">
        <v>99</v>
      </c>
      <c r="D28" s="24">
        <v>92.54832793233643</v>
      </c>
      <c r="G28" s="8"/>
      <c r="I28" s="9"/>
      <c r="Y28" s="1" t="s">
        <v>14</v>
      </c>
      <c r="Z28" s="1" t="s">
        <v>95</v>
      </c>
      <c r="AA28" s="1">
        <v>49.11070841</v>
      </c>
      <c r="AB28" s="1">
        <v>43.955025459</v>
      </c>
      <c r="AC28" s="1">
        <v>89.5019169588069</v>
      </c>
    </row>
    <row r="29" spans="3:29" ht="12">
      <c r="C29" s="25" t="s">
        <v>74</v>
      </c>
      <c r="D29" s="24">
        <v>91.95026588520298</v>
      </c>
      <c r="G29" s="8"/>
      <c r="I29" s="9"/>
      <c r="Y29" s="1" t="s">
        <v>5</v>
      </c>
      <c r="Z29" s="1" t="s">
        <v>72</v>
      </c>
      <c r="AA29" s="1">
        <v>30.49731687</v>
      </c>
      <c r="AB29" s="1">
        <v>27.051462856</v>
      </c>
      <c r="AC29" s="1">
        <v>88.70112400809377</v>
      </c>
    </row>
    <row r="30" spans="3:29" ht="12">
      <c r="C30" s="25" t="s">
        <v>79</v>
      </c>
      <c r="D30" s="24">
        <v>90.55847192266754</v>
      </c>
      <c r="G30" s="8"/>
      <c r="I30" s="9"/>
      <c r="Y30" s="1" t="s">
        <v>32</v>
      </c>
      <c r="Z30" s="1" t="s">
        <v>73</v>
      </c>
      <c r="AA30" s="1">
        <v>33.7289084</v>
      </c>
      <c r="AB30" s="1">
        <v>29.350303009999998</v>
      </c>
      <c r="AC30" s="1">
        <v>87.01824162800358</v>
      </c>
    </row>
    <row r="31" spans="3:29" ht="12">
      <c r="C31" s="25" t="s">
        <v>71</v>
      </c>
      <c r="D31" s="24">
        <v>89.98395186815608</v>
      </c>
      <c r="G31" s="8"/>
      <c r="I31" s="9"/>
      <c r="Y31" s="1" t="s">
        <v>7</v>
      </c>
      <c r="Z31" s="1" t="s">
        <v>100</v>
      </c>
      <c r="AA31" s="1">
        <v>52.16787589</v>
      </c>
      <c r="AB31" s="1">
        <v>45.2279</v>
      </c>
      <c r="AC31" s="1">
        <v>86.69684020749958</v>
      </c>
    </row>
    <row r="32" spans="3:29" ht="12">
      <c r="C32" s="25" t="s">
        <v>95</v>
      </c>
      <c r="D32" s="24">
        <v>89.5019169588069</v>
      </c>
      <c r="G32" s="8"/>
      <c r="I32" s="9"/>
      <c r="Y32" s="1" t="s">
        <v>8</v>
      </c>
      <c r="Z32" s="1" t="s">
        <v>92</v>
      </c>
      <c r="AA32" s="1">
        <v>133.8008841</v>
      </c>
      <c r="AB32" s="1">
        <v>113.77631666500001</v>
      </c>
      <c r="AC32" s="1">
        <v>85.0340544685534</v>
      </c>
    </row>
    <row r="33" spans="3:29" ht="12">
      <c r="C33" s="25" t="s">
        <v>72</v>
      </c>
      <c r="D33" s="24">
        <v>88.70112400809377</v>
      </c>
      <c r="G33" s="8"/>
      <c r="I33" s="9"/>
      <c r="Y33" s="1" t="s">
        <v>10</v>
      </c>
      <c r="Z33" s="1" t="s">
        <v>96</v>
      </c>
      <c r="AA33" s="1">
        <v>165.1469585</v>
      </c>
      <c r="AB33" s="1">
        <v>139.08252026399998</v>
      </c>
      <c r="AC33" s="1">
        <v>84.21742763370358</v>
      </c>
    </row>
    <row r="34" spans="3:29" ht="12">
      <c r="C34" s="25" t="s">
        <v>73</v>
      </c>
      <c r="D34" s="24">
        <v>87.01824162800358</v>
      </c>
      <c r="G34" s="8"/>
      <c r="I34" s="9"/>
      <c r="Y34" s="1" t="s">
        <v>12</v>
      </c>
      <c r="Z34" s="1" t="s">
        <v>103</v>
      </c>
      <c r="AA34" s="1">
        <v>271.3094972</v>
      </c>
      <c r="AB34" s="1">
        <v>221.87166662700002</v>
      </c>
      <c r="AC34" s="1">
        <v>81.77806855889158</v>
      </c>
    </row>
    <row r="35" spans="3:29" ht="12">
      <c r="C35" s="20" t="s">
        <v>100</v>
      </c>
      <c r="D35" s="28">
        <v>86.69684020749958</v>
      </c>
      <c r="G35" s="8"/>
      <c r="I35" s="9"/>
      <c r="Y35" s="1" t="s">
        <v>17</v>
      </c>
      <c r="Z35" s="1" t="s">
        <v>87</v>
      </c>
      <c r="AA35" s="1">
        <v>14.7066296</v>
      </c>
      <c r="AB35" s="1">
        <v>11.299903298</v>
      </c>
      <c r="AC35" s="1">
        <v>76.8354382026457</v>
      </c>
    </row>
    <row r="36" spans="3:9" ht="12">
      <c r="C36" s="20" t="s">
        <v>92</v>
      </c>
      <c r="D36" s="28">
        <v>85.0340544685534</v>
      </c>
      <c r="G36" s="8"/>
      <c r="I36" s="9"/>
    </row>
    <row r="37" spans="3:29" ht="12">
      <c r="C37" s="20" t="s">
        <v>96</v>
      </c>
      <c r="D37" s="28">
        <v>84.21742763370358</v>
      </c>
      <c r="G37" s="8"/>
      <c r="I37" s="9"/>
      <c r="Y37" s="1" t="s">
        <v>51</v>
      </c>
      <c r="Z37" s="1" t="s">
        <v>84</v>
      </c>
      <c r="AA37" s="1">
        <v>5.336970373</v>
      </c>
      <c r="AB37" s="1">
        <v>5.317205683</v>
      </c>
      <c r="AC37" s="1">
        <v>99.62966461084382</v>
      </c>
    </row>
    <row r="38" spans="3:29" ht="12">
      <c r="C38" s="20" t="s">
        <v>103</v>
      </c>
      <c r="D38" s="28">
        <v>81.77806855889158</v>
      </c>
      <c r="G38" s="8"/>
      <c r="I38" s="9"/>
      <c r="Y38" s="1" t="s">
        <v>52</v>
      </c>
      <c r="Z38" s="1" t="s">
        <v>88</v>
      </c>
      <c r="AA38" s="1">
        <v>0.173930582</v>
      </c>
      <c r="AB38" s="1">
        <v>0.165165993</v>
      </c>
      <c r="AC38" s="1">
        <v>94.9608695036736</v>
      </c>
    </row>
    <row r="39" spans="3:29" ht="12">
      <c r="C39" s="20" t="s">
        <v>87</v>
      </c>
      <c r="D39" s="28">
        <v>76.8354382026457</v>
      </c>
      <c r="G39" s="8"/>
      <c r="I39" s="9"/>
      <c r="Y39" s="1" t="s">
        <v>54</v>
      </c>
      <c r="Z39" s="1" t="s">
        <v>101</v>
      </c>
      <c r="AA39" s="1">
        <v>61.68983664</v>
      </c>
      <c r="AB39" s="1">
        <v>57.31420484</v>
      </c>
      <c r="AC39" s="1">
        <v>92.9070458955263</v>
      </c>
    </row>
    <row r="40" spans="3:29" ht="12">
      <c r="C40" s="20" t="s">
        <v>84</v>
      </c>
      <c r="D40" s="28">
        <v>99.62966461084382</v>
      </c>
      <c r="Y40" s="1" t="s">
        <v>53</v>
      </c>
      <c r="Z40" s="1" t="s">
        <v>93</v>
      </c>
      <c r="AA40" s="1">
        <v>27.23947015</v>
      </c>
      <c r="AB40" s="1">
        <v>25.109917981</v>
      </c>
      <c r="AC40" s="1">
        <v>92.18210869274195</v>
      </c>
    </row>
    <row r="41" spans="3:4" ht="12">
      <c r="C41" s="20" t="s">
        <v>88</v>
      </c>
      <c r="D41" s="28">
        <v>94.9608695036736</v>
      </c>
    </row>
    <row r="42" spans="3:29" ht="12">
      <c r="C42" s="20" t="s">
        <v>101</v>
      </c>
      <c r="D42" s="28">
        <v>92.9070458955263</v>
      </c>
      <c r="Y42" s="1" t="s">
        <v>55</v>
      </c>
      <c r="Z42" s="1" t="s">
        <v>102</v>
      </c>
      <c r="AA42" s="1">
        <v>1089.747728</v>
      </c>
      <c r="AB42" s="1">
        <v>1060.83413338</v>
      </c>
      <c r="AC42" s="1">
        <v>97.346762569254</v>
      </c>
    </row>
    <row r="43" spans="3:4" ht="12">
      <c r="C43" s="20" t="s">
        <v>93</v>
      </c>
      <c r="D43" s="28">
        <v>92.18210869274195</v>
      </c>
    </row>
    <row r="44" spans="3:25" ht="12">
      <c r="C44" s="1" t="s">
        <v>102</v>
      </c>
      <c r="D44" s="28">
        <v>97.346762569254</v>
      </c>
      <c r="Y44" s="1" t="s">
        <v>107</v>
      </c>
    </row>
    <row r="45" spans="3:4" ht="12">
      <c r="C45" s="52"/>
      <c r="D45" s="24"/>
    </row>
    <row r="46" spans="2:4" ht="13.2">
      <c r="B46" s="15" t="s">
        <v>66</v>
      </c>
      <c r="C46" s="1" t="s">
        <v>67</v>
      </c>
      <c r="D46" s="24"/>
    </row>
    <row r="47" spans="3:4" ht="11.25" customHeight="1">
      <c r="C47" s="14" t="s">
        <v>130</v>
      </c>
      <c r="D47" s="24"/>
    </row>
    <row r="48" spans="3:5" ht="12">
      <c r="C48" s="53"/>
      <c r="D48" s="24"/>
      <c r="E48" s="15" t="s">
        <v>65</v>
      </c>
    </row>
    <row r="49" spans="3:4" ht="12">
      <c r="C49" s="52"/>
      <c r="D49" s="24"/>
    </row>
    <row r="52" ht="12">
      <c r="C52" s="51"/>
    </row>
    <row r="56" spans="3:4" ht="12">
      <c r="C56" s="22"/>
      <c r="D56" s="27"/>
    </row>
    <row r="57" spans="3:7" ht="12">
      <c r="C57" s="23"/>
      <c r="D57" s="24"/>
      <c r="G57" s="8"/>
    </row>
    <row r="58" spans="3:7" ht="12">
      <c r="C58" s="25"/>
      <c r="D58" s="24"/>
      <c r="G58" s="8"/>
    </row>
    <row r="59" spans="3:7" ht="12">
      <c r="C59" s="25"/>
      <c r="D59" s="24"/>
      <c r="G59" s="8"/>
    </row>
    <row r="60" spans="3:7" ht="12">
      <c r="C60" s="25"/>
      <c r="D60" s="24"/>
      <c r="G60" s="8"/>
    </row>
    <row r="61" spans="3:7" ht="12">
      <c r="C61" s="25"/>
      <c r="D61" s="24"/>
      <c r="G61" s="8"/>
    </row>
    <row r="62" spans="3:7" ht="12">
      <c r="C62" s="25"/>
      <c r="D62" s="24"/>
      <c r="G62" s="8"/>
    </row>
    <row r="63" spans="3:7" ht="12">
      <c r="C63" s="25"/>
      <c r="D63" s="24"/>
      <c r="G63" s="8"/>
    </row>
    <row r="64" spans="3:7" ht="12">
      <c r="C64" s="25"/>
      <c r="D64" s="24"/>
      <c r="G64" s="8"/>
    </row>
    <row r="65" spans="3:7" ht="12">
      <c r="C65" s="25"/>
      <c r="D65" s="24"/>
      <c r="G65" s="8"/>
    </row>
    <row r="66" spans="3:7" ht="12">
      <c r="C66" s="25"/>
      <c r="D66" s="24"/>
      <c r="G66" s="8"/>
    </row>
    <row r="67" spans="3:7" ht="12">
      <c r="C67" s="25"/>
      <c r="D67" s="24"/>
      <c r="G67" s="8"/>
    </row>
    <row r="68" spans="3:7" ht="12">
      <c r="C68" s="25"/>
      <c r="D68" s="24"/>
      <c r="G68" s="8"/>
    </row>
    <row r="69" spans="3:7" ht="12">
      <c r="C69" s="25"/>
      <c r="D69" s="24"/>
      <c r="G69" s="8"/>
    </row>
    <row r="70" spans="3:7" ht="12">
      <c r="C70" s="25"/>
      <c r="D70" s="24"/>
      <c r="G70" s="8"/>
    </row>
    <row r="71" spans="3:7" ht="12">
      <c r="C71" s="25"/>
      <c r="D71" s="24"/>
      <c r="G71" s="8"/>
    </row>
    <row r="72" spans="3:7" ht="12">
      <c r="C72" s="25"/>
      <c r="D72" s="24"/>
      <c r="G72" s="8"/>
    </row>
    <row r="73" spans="3:7" ht="12">
      <c r="C73" s="25"/>
      <c r="D73" s="24"/>
      <c r="G73" s="8"/>
    </row>
    <row r="74" spans="3:7" ht="12">
      <c r="C74" s="25"/>
      <c r="D74" s="24"/>
      <c r="G74" s="8"/>
    </row>
    <row r="75" spans="3:7" ht="12">
      <c r="C75" s="25"/>
      <c r="D75" s="24"/>
      <c r="G75" s="8"/>
    </row>
    <row r="76" spans="3:7" ht="12">
      <c r="C76" s="25"/>
      <c r="D76" s="24"/>
      <c r="G76" s="8"/>
    </row>
    <row r="77" spans="3:7" ht="12">
      <c r="C77" s="25"/>
      <c r="D77" s="24"/>
      <c r="G77" s="8"/>
    </row>
    <row r="78" spans="3:7" ht="12">
      <c r="C78" s="25"/>
      <c r="D78" s="24"/>
      <c r="G78" s="8"/>
    </row>
    <row r="79" spans="3:7" ht="12">
      <c r="C79" s="25"/>
      <c r="D79" s="24"/>
      <c r="G79" s="8"/>
    </row>
    <row r="80" spans="3:7" ht="12">
      <c r="C80" s="25"/>
      <c r="D80" s="24"/>
      <c r="G80" s="8"/>
    </row>
    <row r="81" spans="3:7" ht="12">
      <c r="C81" s="20"/>
      <c r="D81" s="28"/>
      <c r="G81" s="8"/>
    </row>
    <row r="82" spans="3:7" ht="12">
      <c r="C82" s="20"/>
      <c r="D82" s="28"/>
      <c r="G82" s="8"/>
    </row>
    <row r="83" spans="3:7" ht="12">
      <c r="C83" s="20"/>
      <c r="D83" s="28"/>
      <c r="G83" s="8"/>
    </row>
    <row r="84" spans="3:7" ht="12">
      <c r="C84" s="20"/>
      <c r="D84" s="28"/>
      <c r="G84" s="8"/>
    </row>
    <row r="85" spans="3:7" ht="12">
      <c r="C85" s="20"/>
      <c r="D85" s="28"/>
      <c r="G85" s="8"/>
    </row>
    <row r="86" spans="3:4" ht="12">
      <c r="C86" s="20"/>
      <c r="D86" s="28"/>
    </row>
    <row r="87" spans="3:4" ht="12">
      <c r="C87" s="20"/>
      <c r="D87" s="28"/>
    </row>
    <row r="88" spans="3:4" ht="12">
      <c r="C88" s="20"/>
      <c r="D88" s="28"/>
    </row>
    <row r="89" spans="3:4" ht="12">
      <c r="C89" s="20"/>
      <c r="D89" s="28"/>
    </row>
    <row r="90" spans="3:4" ht="12">
      <c r="C90" s="20"/>
      <c r="D90" s="28"/>
    </row>
    <row r="91" spans="3:4" ht="12">
      <c r="C91" s="52"/>
      <c r="D91" s="24"/>
    </row>
    <row r="92" ht="12">
      <c r="D92" s="24"/>
    </row>
    <row r="93" spans="3:4" ht="12">
      <c r="C93" s="14"/>
      <c r="D93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18"/>
  <sheetViews>
    <sheetView showGridLines="0" workbookViewId="0" topLeftCell="C18">
      <selection activeCell="I13" sqref="I13"/>
    </sheetView>
  </sheetViews>
  <sheetFormatPr defaultColWidth="9.140625" defaultRowHeight="12"/>
  <cols>
    <col min="1" max="2" width="9.140625" style="1" customWidth="1"/>
    <col min="3" max="3" width="34.7109375" style="1" customWidth="1"/>
    <col min="4" max="25" width="5.7109375" style="1" customWidth="1"/>
    <col min="26" max="16384" width="9.140625" style="1" customWidth="1"/>
  </cols>
  <sheetData>
    <row r="6" ht="17.1" customHeight="1">
      <c r="C6" s="47" t="s">
        <v>112</v>
      </c>
    </row>
    <row r="7" ht="12">
      <c r="C7" s="1" t="s">
        <v>60</v>
      </c>
    </row>
    <row r="10" spans="3:27" ht="12" customHeight="1">
      <c r="C10" s="39"/>
      <c r="D10" s="26" t="s">
        <v>33</v>
      </c>
      <c r="E10" s="26" t="s">
        <v>34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6" t="s">
        <v>40</v>
      </c>
      <c r="L10" s="26" t="s">
        <v>41</v>
      </c>
      <c r="M10" s="26" t="s">
        <v>42</v>
      </c>
      <c r="N10" s="26" t="s">
        <v>43</v>
      </c>
      <c r="O10" s="26" t="s">
        <v>44</v>
      </c>
      <c r="P10" s="26" t="s">
        <v>45</v>
      </c>
      <c r="Q10" s="26" t="s">
        <v>46</v>
      </c>
      <c r="R10" s="26" t="s">
        <v>47</v>
      </c>
      <c r="S10" s="26">
        <v>2005</v>
      </c>
      <c r="T10" s="26">
        <v>2006</v>
      </c>
      <c r="U10" s="26">
        <v>2007</v>
      </c>
      <c r="V10" s="26">
        <v>2008</v>
      </c>
      <c r="W10" s="26">
        <v>2009</v>
      </c>
      <c r="X10" s="26">
        <v>2010</v>
      </c>
      <c r="Y10" s="26">
        <v>2011</v>
      </c>
      <c r="Z10" s="26">
        <v>2012</v>
      </c>
      <c r="AA10" s="26">
        <v>2013</v>
      </c>
    </row>
    <row r="11" spans="3:27" ht="12" customHeight="1">
      <c r="C11" s="17" t="s">
        <v>63</v>
      </c>
      <c r="D11" s="18">
        <v>5028.414585340999</v>
      </c>
      <c r="E11" s="18">
        <v>4781.518733119</v>
      </c>
      <c r="F11" s="18">
        <v>4525.33040074</v>
      </c>
      <c r="G11" s="18">
        <v>4325.375963287</v>
      </c>
      <c r="H11" s="18">
        <v>4219.158741251</v>
      </c>
      <c r="I11" s="18">
        <v>4079.886483611</v>
      </c>
      <c r="J11" s="18">
        <v>4086.880065063</v>
      </c>
      <c r="K11" s="18">
        <v>4081.656494428</v>
      </c>
      <c r="L11" s="18">
        <v>4050.8680263220003</v>
      </c>
      <c r="M11" s="18">
        <v>4059.281781159</v>
      </c>
      <c r="N11" s="18">
        <v>3959.015171423999</v>
      </c>
      <c r="O11" s="18">
        <v>3923.3604487939997</v>
      </c>
      <c r="P11" s="18">
        <v>3847.0511055629995</v>
      </c>
      <c r="Q11" s="18">
        <v>3860.193070163</v>
      </c>
      <c r="R11" s="18">
        <v>3805.8781228519997</v>
      </c>
      <c r="S11" s="18">
        <v>3744.533722606</v>
      </c>
      <c r="T11" s="18">
        <v>3771.39556974</v>
      </c>
      <c r="U11" s="18">
        <v>3775.5403480530003</v>
      </c>
      <c r="V11" s="18">
        <v>3698.410316932</v>
      </c>
      <c r="W11" s="18">
        <v>3676.7149399329996</v>
      </c>
      <c r="X11" s="18">
        <v>3612.107472334</v>
      </c>
      <c r="Y11" s="18">
        <v>3623.956672794999</v>
      </c>
      <c r="Z11" s="1">
        <v>3588.314289591</v>
      </c>
      <c r="AA11" s="1">
        <v>3591.337640808</v>
      </c>
    </row>
    <row r="12" spans="3:27" ht="12" customHeight="1">
      <c r="C12" s="17" t="s">
        <v>64</v>
      </c>
      <c r="D12" s="18">
        <v>5272.702111</v>
      </c>
      <c r="E12" s="18">
        <v>5013.823285</v>
      </c>
      <c r="F12" s="18">
        <v>4753.713461</v>
      </c>
      <c r="G12" s="18">
        <v>4551.857312</v>
      </c>
      <c r="H12" s="18">
        <v>4457.861752</v>
      </c>
      <c r="I12" s="18">
        <v>4328.878106</v>
      </c>
      <c r="J12" s="18">
        <v>4350.290862</v>
      </c>
      <c r="K12" s="18">
        <v>4353.622849</v>
      </c>
      <c r="L12" s="18">
        <v>4332.729443</v>
      </c>
      <c r="M12" s="18">
        <v>4346.879216</v>
      </c>
      <c r="N12" s="18">
        <v>4264.886178</v>
      </c>
      <c r="O12" s="18">
        <v>4223.247818</v>
      </c>
      <c r="P12" s="18">
        <v>4145.223068</v>
      </c>
      <c r="Q12" s="18">
        <v>4160.409461</v>
      </c>
      <c r="R12" s="18">
        <v>4107.314136</v>
      </c>
      <c r="S12" s="18">
        <v>4047.273546</v>
      </c>
      <c r="T12" s="18">
        <v>4064.041939</v>
      </c>
      <c r="U12" s="18">
        <v>4063.946928</v>
      </c>
      <c r="V12" s="18">
        <v>3979.998095</v>
      </c>
      <c r="W12" s="18">
        <v>3944.322614</v>
      </c>
      <c r="X12" s="18">
        <v>3884.452635</v>
      </c>
      <c r="Y12" s="18">
        <v>3889.822273</v>
      </c>
      <c r="Z12" s="1">
        <v>3852.597164</v>
      </c>
      <c r="AA12" s="1">
        <v>3847.870009</v>
      </c>
    </row>
    <row r="13" spans="3:27" ht="12" customHeight="1">
      <c r="C13" s="17" t="s">
        <v>59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8">
        <v>4331</v>
      </c>
      <c r="Y13" s="24"/>
      <c r="AA13" s="9">
        <f>+(AA12-D12)/D12*100</f>
        <v>-27.022806750783264</v>
      </c>
    </row>
    <row r="14" ht="10.5" customHeight="1">
      <c r="AA14" s="9"/>
    </row>
    <row r="15" spans="2:3" ht="12">
      <c r="B15" s="15" t="s">
        <v>66</v>
      </c>
      <c r="C15" s="14" t="s">
        <v>130</v>
      </c>
    </row>
    <row r="16" ht="12">
      <c r="D16" s="15" t="s">
        <v>65</v>
      </c>
    </row>
    <row r="17" ht="12">
      <c r="B17" s="54"/>
    </row>
    <row r="18" ht="12">
      <c r="B18" s="54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D10:R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H90"/>
  <sheetViews>
    <sheetView showGridLines="0" workbookViewId="0" topLeftCell="H7">
      <selection activeCell="C11" sqref="C11"/>
    </sheetView>
  </sheetViews>
  <sheetFormatPr defaultColWidth="9.140625" defaultRowHeight="12"/>
  <cols>
    <col min="1" max="5" width="9.140625" style="1" customWidth="1"/>
    <col min="6" max="6" width="22.8515625" style="1" customWidth="1"/>
    <col min="7" max="24" width="9.140625" style="1" customWidth="1"/>
    <col min="25" max="25" width="21.28125" style="1" customWidth="1"/>
    <col min="26" max="26" width="9.140625" style="1" customWidth="1"/>
    <col min="27" max="27" width="14.00390625" style="1" bestFit="1" customWidth="1"/>
    <col min="28" max="28" width="16.140625" style="1" bestFit="1" customWidth="1"/>
    <col min="29" max="29" width="5.140625" style="1" customWidth="1"/>
    <col min="30" max="30" width="5.28125" style="1" bestFit="1" customWidth="1"/>
    <col min="31" max="31" width="11.8515625" style="1" bestFit="1" customWidth="1"/>
    <col min="32" max="32" width="15.140625" style="1" bestFit="1" customWidth="1"/>
    <col min="33" max="33" width="26.8515625" style="1" bestFit="1" customWidth="1"/>
    <col min="34" max="34" width="19.28125" style="1" bestFit="1" customWidth="1"/>
    <col min="35" max="16384" width="9.140625" style="1" customWidth="1"/>
  </cols>
  <sheetData>
    <row r="6" ht="17.1" customHeight="1">
      <c r="C6" s="47" t="s">
        <v>126</v>
      </c>
    </row>
    <row r="7" spans="3:34" ht="16.2" customHeight="1">
      <c r="C7" s="21" t="s">
        <v>56</v>
      </c>
      <c r="Y7" s="1" t="s">
        <v>120</v>
      </c>
      <c r="Z7" s="60" t="s">
        <v>127</v>
      </c>
      <c r="AA7" s="61" t="s">
        <v>113</v>
      </c>
      <c r="AB7" s="62" t="s">
        <v>119</v>
      </c>
      <c r="AC7" s="61" t="s">
        <v>114</v>
      </c>
      <c r="AD7" s="61" t="s">
        <v>115</v>
      </c>
      <c r="AE7" s="61" t="s">
        <v>116</v>
      </c>
      <c r="AF7" s="61" t="s">
        <v>117</v>
      </c>
      <c r="AG7" s="61" t="s">
        <v>62</v>
      </c>
      <c r="AH7" s="61" t="s">
        <v>118</v>
      </c>
    </row>
    <row r="8" spans="25:34" ht="12">
      <c r="Y8" s="40">
        <f aca="true" t="shared" si="0" ref="Y8:Y37">+(AB8-Z8)/Z8*100</f>
        <v>22.974433013742416</v>
      </c>
      <c r="Z8" s="1">
        <v>3129</v>
      </c>
      <c r="AA8" s="1" t="s">
        <v>78</v>
      </c>
      <c r="AB8" s="41">
        <v>3847.870009</v>
      </c>
      <c r="AC8" s="1" t="s">
        <v>121</v>
      </c>
      <c r="AD8" s="1" t="s">
        <v>122</v>
      </c>
      <c r="AE8" s="1" t="s">
        <v>123</v>
      </c>
      <c r="AF8" s="1" t="s">
        <v>111</v>
      </c>
      <c r="AG8" s="1">
        <v>4047.273546</v>
      </c>
      <c r="AH8" s="1" t="s">
        <v>124</v>
      </c>
    </row>
    <row r="9" spans="25:34" ht="12">
      <c r="Y9" s="40">
        <f t="shared" si="0"/>
        <v>21.97252103636364</v>
      </c>
      <c r="Z9" s="1">
        <v>550</v>
      </c>
      <c r="AA9" s="1" t="s">
        <v>81</v>
      </c>
      <c r="AB9" s="41">
        <v>670.8488657</v>
      </c>
      <c r="AC9" s="1" t="s">
        <v>121</v>
      </c>
      <c r="AD9" s="1" t="s">
        <v>122</v>
      </c>
      <c r="AE9" s="1" t="s">
        <v>123</v>
      </c>
      <c r="AF9" s="1" t="s">
        <v>111</v>
      </c>
      <c r="AG9" s="1">
        <v>667.8574797</v>
      </c>
      <c r="AH9" s="1" t="s">
        <v>124</v>
      </c>
    </row>
    <row r="10" spans="3:34" ht="12">
      <c r="C10" s="1" t="s">
        <v>125</v>
      </c>
      <c r="D10" s="10" t="s">
        <v>61</v>
      </c>
      <c r="F10" s="11"/>
      <c r="Y10" s="40">
        <f t="shared" si="0"/>
        <v>20.26907106451613</v>
      </c>
      <c r="Z10" s="1">
        <v>31</v>
      </c>
      <c r="AA10" s="1" t="s">
        <v>79</v>
      </c>
      <c r="AB10" s="41">
        <v>37.28341203</v>
      </c>
      <c r="AC10" s="1" t="s">
        <v>121</v>
      </c>
      <c r="AD10" s="1" t="s">
        <v>122</v>
      </c>
      <c r="AE10" s="1" t="s">
        <v>123</v>
      </c>
      <c r="AF10" s="1" t="s">
        <v>111</v>
      </c>
      <c r="AG10" s="1">
        <v>39.151823</v>
      </c>
      <c r="AH10" s="1" t="s">
        <v>124</v>
      </c>
    </row>
    <row r="11" spans="3:34" ht="12">
      <c r="C11" s="1" t="s">
        <v>31</v>
      </c>
      <c r="D11" s="12">
        <v>22.974433013742416</v>
      </c>
      <c r="F11" s="4"/>
      <c r="G11" s="4"/>
      <c r="I11" s="4"/>
      <c r="K11" s="9"/>
      <c r="Y11" s="40">
        <f t="shared" si="0"/>
        <v>18.432478913043475</v>
      </c>
      <c r="Z11" s="1">
        <v>23</v>
      </c>
      <c r="AA11" s="1" t="s">
        <v>93</v>
      </c>
      <c r="AB11" s="41">
        <v>27.23947015</v>
      </c>
      <c r="AC11" s="1" t="s">
        <v>121</v>
      </c>
      <c r="AD11" s="1" t="s">
        <v>122</v>
      </c>
      <c r="AE11" s="1" t="s">
        <v>123</v>
      </c>
      <c r="AF11" s="1" t="s">
        <v>111</v>
      </c>
      <c r="AG11" s="1">
        <v>27.50263498</v>
      </c>
      <c r="AH11" s="1" t="s">
        <v>124</v>
      </c>
    </row>
    <row r="12" spans="3:34" ht="12">
      <c r="C12" s="1" t="s">
        <v>81</v>
      </c>
      <c r="D12" s="12">
        <v>21.97252103636364</v>
      </c>
      <c r="F12" s="4"/>
      <c r="G12" s="4"/>
      <c r="I12" s="4"/>
      <c r="K12" s="9"/>
      <c r="Y12" s="40">
        <f t="shared" si="0"/>
        <v>15.953721333333338</v>
      </c>
      <c r="Z12" s="1">
        <v>0.15</v>
      </c>
      <c r="AA12" s="1" t="s">
        <v>88</v>
      </c>
      <c r="AB12" s="41">
        <v>0.173930582</v>
      </c>
      <c r="AC12" s="1" t="s">
        <v>121</v>
      </c>
      <c r="AD12" s="1" t="s">
        <v>122</v>
      </c>
      <c r="AE12" s="1" t="s">
        <v>123</v>
      </c>
      <c r="AF12" s="1" t="s">
        <v>111</v>
      </c>
      <c r="AG12" s="1">
        <v>0.162941794</v>
      </c>
      <c r="AH12" s="1" t="s">
        <v>124</v>
      </c>
    </row>
    <row r="13" spans="3:34" ht="12">
      <c r="C13" s="1" t="s">
        <v>79</v>
      </c>
      <c r="D13" s="12">
        <v>20.26907106451613</v>
      </c>
      <c r="F13" s="4"/>
      <c r="G13" s="4"/>
      <c r="I13" s="4"/>
      <c r="K13" s="9"/>
      <c r="Y13" s="40">
        <f t="shared" si="0"/>
        <v>12.429694666666673</v>
      </c>
      <c r="Z13" s="1">
        <v>30</v>
      </c>
      <c r="AA13" s="1" t="s">
        <v>73</v>
      </c>
      <c r="AB13" s="41">
        <v>33.7289084</v>
      </c>
      <c r="AC13" s="1" t="s">
        <v>121</v>
      </c>
      <c r="AD13" s="1" t="s">
        <v>122</v>
      </c>
      <c r="AE13" s="1" t="s">
        <v>123</v>
      </c>
      <c r="AF13" s="1" t="s">
        <v>111</v>
      </c>
      <c r="AG13" s="1">
        <v>42.06481376</v>
      </c>
      <c r="AH13" s="1" t="s">
        <v>124</v>
      </c>
    </row>
    <row r="14" spans="3:34" ht="12">
      <c r="C14" s="1" t="s">
        <v>73</v>
      </c>
      <c r="D14" s="12">
        <v>12.429694666666673</v>
      </c>
      <c r="F14" s="4"/>
      <c r="G14" s="4"/>
      <c r="I14" s="4"/>
      <c r="K14" s="9"/>
      <c r="Y14" s="40">
        <f t="shared" si="0"/>
        <v>7.709934275362314</v>
      </c>
      <c r="Z14" s="1">
        <v>69</v>
      </c>
      <c r="AA14" s="1" t="s">
        <v>76</v>
      </c>
      <c r="AB14" s="41">
        <v>74.31985465</v>
      </c>
      <c r="AC14" s="1" t="s">
        <v>121</v>
      </c>
      <c r="AD14" s="1" t="s">
        <v>122</v>
      </c>
      <c r="AE14" s="1" t="s">
        <v>123</v>
      </c>
      <c r="AF14" s="1" t="s">
        <v>111</v>
      </c>
      <c r="AG14" s="1">
        <v>88.78715498</v>
      </c>
      <c r="AH14" s="1" t="s">
        <v>124</v>
      </c>
    </row>
    <row r="15" spans="3:34" ht="12">
      <c r="C15" s="1" t="s">
        <v>76</v>
      </c>
      <c r="D15" s="12">
        <v>7.709934275362314</v>
      </c>
      <c r="F15" s="4"/>
      <c r="G15" s="4"/>
      <c r="I15" s="4"/>
      <c r="K15" s="9"/>
      <c r="Y15" s="40">
        <f t="shared" si="0"/>
        <v>7.45264779036828</v>
      </c>
      <c r="Z15" s="1">
        <v>353</v>
      </c>
      <c r="AA15" s="1" t="s">
        <v>99</v>
      </c>
      <c r="AB15" s="41">
        <v>379.3078467</v>
      </c>
      <c r="AC15" s="1" t="s">
        <v>121</v>
      </c>
      <c r="AD15" s="1" t="s">
        <v>122</v>
      </c>
      <c r="AE15" s="1" t="s">
        <v>123</v>
      </c>
      <c r="AF15" s="1" t="s">
        <v>111</v>
      </c>
      <c r="AG15" s="1">
        <v>379.3193404</v>
      </c>
      <c r="AH15" s="1" t="s">
        <v>124</v>
      </c>
    </row>
    <row r="16" spans="3:34" ht="12">
      <c r="C16" s="1" t="s">
        <v>99</v>
      </c>
      <c r="D16" s="12">
        <v>7.45264779036828</v>
      </c>
      <c r="F16" s="4"/>
      <c r="G16" s="4"/>
      <c r="I16" s="4"/>
      <c r="K16" s="9"/>
      <c r="Y16" s="40">
        <f t="shared" si="0"/>
        <v>4.5319407031249925</v>
      </c>
      <c r="Z16" s="1">
        <v>128</v>
      </c>
      <c r="AA16" s="1" t="s">
        <v>92</v>
      </c>
      <c r="AB16" s="41">
        <v>133.8008841</v>
      </c>
      <c r="AC16" s="1" t="s">
        <v>121</v>
      </c>
      <c r="AD16" s="1" t="s">
        <v>122</v>
      </c>
      <c r="AE16" s="1" t="s">
        <v>123</v>
      </c>
      <c r="AF16" s="1" t="s">
        <v>111</v>
      </c>
      <c r="AG16" s="1">
        <v>159.956073</v>
      </c>
      <c r="AH16" s="1" t="s">
        <v>124</v>
      </c>
    </row>
    <row r="17" spans="3:34" ht="12">
      <c r="C17" s="1" t="s">
        <v>92</v>
      </c>
      <c r="D17" s="12">
        <v>4.5319407031249925</v>
      </c>
      <c r="F17" s="4"/>
      <c r="G17" s="4"/>
      <c r="I17" s="4"/>
      <c r="K17" s="9"/>
      <c r="Y17" s="40">
        <f t="shared" si="0"/>
        <v>0.3779829545454628</v>
      </c>
      <c r="Z17" s="1">
        <v>66</v>
      </c>
      <c r="AA17" s="1" t="s">
        <v>70</v>
      </c>
      <c r="AB17" s="41">
        <v>66.24946875</v>
      </c>
      <c r="AC17" s="1" t="s">
        <v>121</v>
      </c>
      <c r="AD17" s="1" t="s">
        <v>122</v>
      </c>
      <c r="AE17" s="1" t="s">
        <v>123</v>
      </c>
      <c r="AF17" s="1" t="s">
        <v>111</v>
      </c>
      <c r="AG17" s="1">
        <v>66.10387128</v>
      </c>
      <c r="AH17" s="1" t="s">
        <v>124</v>
      </c>
    </row>
    <row r="18" spans="3:34" ht="12">
      <c r="C18" s="1" t="s">
        <v>70</v>
      </c>
      <c r="D18" s="12">
        <v>0.3779829545454628</v>
      </c>
      <c r="F18" s="4"/>
      <c r="G18" s="4"/>
      <c r="I18" s="4"/>
      <c r="K18" s="9"/>
      <c r="Y18" s="40">
        <f t="shared" si="0"/>
        <v>-2.0796243809523762</v>
      </c>
      <c r="Z18" s="1">
        <v>63</v>
      </c>
      <c r="AA18" s="1" t="s">
        <v>101</v>
      </c>
      <c r="AB18" s="41">
        <v>61.68983664</v>
      </c>
      <c r="AC18" s="1" t="s">
        <v>121</v>
      </c>
      <c r="AD18" s="1" t="s">
        <v>122</v>
      </c>
      <c r="AE18" s="1" t="s">
        <v>123</v>
      </c>
      <c r="AF18" s="1" t="s">
        <v>111</v>
      </c>
      <c r="AG18" s="1">
        <v>64.09124899</v>
      </c>
      <c r="AH18" s="1" t="s">
        <v>124</v>
      </c>
    </row>
    <row r="19" spans="3:34" ht="12">
      <c r="C19" s="1" t="s">
        <v>86</v>
      </c>
      <c r="D19" s="12">
        <v>-4.002432076372313</v>
      </c>
      <c r="F19" s="4"/>
      <c r="G19" s="4"/>
      <c r="I19" s="4"/>
      <c r="K19" s="9"/>
      <c r="Y19" s="40">
        <f t="shared" si="0"/>
        <v>-4.002432076372313</v>
      </c>
      <c r="Z19" s="1">
        <v>419</v>
      </c>
      <c r="AA19" s="1" t="s">
        <v>86</v>
      </c>
      <c r="AB19" s="41">
        <v>402.2298096</v>
      </c>
      <c r="AC19" s="1" t="s">
        <v>121</v>
      </c>
      <c r="AD19" s="1" t="s">
        <v>122</v>
      </c>
      <c r="AE19" s="1" t="s">
        <v>123</v>
      </c>
      <c r="AF19" s="1" t="s">
        <v>111</v>
      </c>
      <c r="AG19" s="1">
        <v>421.1389845</v>
      </c>
      <c r="AH19" s="1" t="s">
        <v>124</v>
      </c>
    </row>
    <row r="20" spans="3:34" ht="12">
      <c r="C20" s="1" t="s">
        <v>85</v>
      </c>
      <c r="D20" s="12">
        <v>-7.104760517241385</v>
      </c>
      <c r="F20" s="4"/>
      <c r="G20" s="4"/>
      <c r="I20" s="4"/>
      <c r="K20" s="9"/>
      <c r="Y20" s="40">
        <f t="shared" si="0"/>
        <v>-7.104760517241385</v>
      </c>
      <c r="Z20" s="1">
        <v>116</v>
      </c>
      <c r="AA20" s="1" t="s">
        <v>85</v>
      </c>
      <c r="AB20" s="41">
        <v>107.7584778</v>
      </c>
      <c r="AC20" s="1" t="s">
        <v>121</v>
      </c>
      <c r="AD20" s="1" t="s">
        <v>122</v>
      </c>
      <c r="AE20" s="1" t="s">
        <v>123</v>
      </c>
      <c r="AF20" s="1" t="s">
        <v>111</v>
      </c>
      <c r="AG20" s="1">
        <v>112.5063603</v>
      </c>
      <c r="AH20" s="1" t="s">
        <v>124</v>
      </c>
    </row>
    <row r="21" spans="3:34" ht="12">
      <c r="C21" s="1" t="s">
        <v>80</v>
      </c>
      <c r="D21" s="12">
        <v>-7.931633371794865</v>
      </c>
      <c r="F21" s="4"/>
      <c r="G21" s="4"/>
      <c r="I21" s="4"/>
      <c r="K21" s="9"/>
      <c r="Y21" s="40">
        <f t="shared" si="0"/>
        <v>-7.931633371794865</v>
      </c>
      <c r="Z21" s="1">
        <v>780</v>
      </c>
      <c r="AA21" s="1" t="s">
        <v>80</v>
      </c>
      <c r="AB21" s="41">
        <v>718.1332597</v>
      </c>
      <c r="AC21" s="1" t="s">
        <v>121</v>
      </c>
      <c r="AD21" s="1" t="s">
        <v>122</v>
      </c>
      <c r="AE21" s="1" t="s">
        <v>123</v>
      </c>
      <c r="AF21" s="1" t="s">
        <v>111</v>
      </c>
      <c r="AG21" s="1">
        <v>714.2148072</v>
      </c>
      <c r="AH21" s="1" t="s">
        <v>124</v>
      </c>
    </row>
    <row r="22" spans="3:34" ht="12">
      <c r="C22" s="1" t="s">
        <v>100</v>
      </c>
      <c r="D22" s="12">
        <v>-8.477410719298248</v>
      </c>
      <c r="F22" s="4"/>
      <c r="G22" s="4"/>
      <c r="I22" s="4"/>
      <c r="K22" s="9"/>
      <c r="Y22" s="40">
        <f t="shared" si="0"/>
        <v>-8.477410719298248</v>
      </c>
      <c r="Z22" s="1">
        <v>57</v>
      </c>
      <c r="AA22" s="1" t="s">
        <v>100</v>
      </c>
      <c r="AB22" s="41">
        <v>52.16787589</v>
      </c>
      <c r="AC22" s="1" t="s">
        <v>121</v>
      </c>
      <c r="AD22" s="1" t="s">
        <v>122</v>
      </c>
      <c r="AE22" s="1" t="s">
        <v>123</v>
      </c>
      <c r="AF22" s="1" t="s">
        <v>111</v>
      </c>
      <c r="AG22" s="1">
        <v>55.40151552</v>
      </c>
      <c r="AH22" s="1" t="s">
        <v>124</v>
      </c>
    </row>
    <row r="23" spans="3:34" ht="12">
      <c r="C23" s="1" t="s">
        <v>103</v>
      </c>
      <c r="D23" s="12">
        <v>-8.65000094276094</v>
      </c>
      <c r="F23" s="4"/>
      <c r="G23" s="4"/>
      <c r="I23" s="4"/>
      <c r="K23" s="9"/>
      <c r="Y23" s="40">
        <f t="shared" si="0"/>
        <v>-8.65000094276094</v>
      </c>
      <c r="Z23" s="1">
        <v>297</v>
      </c>
      <c r="AA23" s="1" t="s">
        <v>103</v>
      </c>
      <c r="AB23" s="41">
        <v>271.3094972</v>
      </c>
      <c r="AC23" s="1" t="s">
        <v>121</v>
      </c>
      <c r="AD23" s="1" t="s">
        <v>122</v>
      </c>
      <c r="AE23" s="1" t="s">
        <v>123</v>
      </c>
      <c r="AF23" s="1" t="s">
        <v>111</v>
      </c>
      <c r="AG23" s="1">
        <v>304.4428413</v>
      </c>
      <c r="AH23" s="1" t="s">
        <v>124</v>
      </c>
    </row>
    <row r="24" spans="3:34" ht="12">
      <c r="C24" s="1" t="s">
        <v>83</v>
      </c>
      <c r="D24" s="12">
        <v>-9.730422411111116</v>
      </c>
      <c r="F24" s="4"/>
      <c r="G24" s="4"/>
      <c r="I24" s="4"/>
      <c r="K24" s="9"/>
      <c r="Y24" s="40">
        <f t="shared" si="0"/>
        <v>-9.730422411111116</v>
      </c>
      <c r="Z24" s="1">
        <v>90</v>
      </c>
      <c r="AA24" s="1" t="s">
        <v>83</v>
      </c>
      <c r="AB24" s="41">
        <v>81.24261983</v>
      </c>
      <c r="AC24" s="1" t="s">
        <v>121</v>
      </c>
      <c r="AD24" s="1" t="s">
        <v>122</v>
      </c>
      <c r="AE24" s="1" t="s">
        <v>123</v>
      </c>
      <c r="AF24" s="1" t="s">
        <v>111</v>
      </c>
      <c r="AG24" s="1">
        <v>88.58025968</v>
      </c>
      <c r="AH24" s="1" t="s">
        <v>124</v>
      </c>
    </row>
    <row r="25" spans="3:34" ht="12">
      <c r="C25" s="1" t="s">
        <v>98</v>
      </c>
      <c r="D25" s="12">
        <v>-12.746627700000007</v>
      </c>
      <c r="F25" s="4"/>
      <c r="G25" s="4"/>
      <c r="I25" s="4"/>
      <c r="K25" s="9"/>
      <c r="Y25" s="40">
        <f t="shared" si="0"/>
        <v>-12.746627700000007</v>
      </c>
      <c r="Z25" s="1">
        <v>20</v>
      </c>
      <c r="AA25" s="1" t="s">
        <v>98</v>
      </c>
      <c r="AB25" s="41">
        <v>17.45067446</v>
      </c>
      <c r="AC25" s="1" t="s">
        <v>121</v>
      </c>
      <c r="AD25" s="1" t="s">
        <v>122</v>
      </c>
      <c r="AE25" s="1" t="s">
        <v>123</v>
      </c>
      <c r="AF25" s="1" t="s">
        <v>111</v>
      </c>
      <c r="AG25" s="1">
        <v>19.60414981</v>
      </c>
      <c r="AH25" s="1" t="s">
        <v>124</v>
      </c>
    </row>
    <row r="26" spans="3:34" ht="12">
      <c r="C26" s="1" t="s">
        <v>71</v>
      </c>
      <c r="D26" s="12">
        <v>-15.901838824324324</v>
      </c>
      <c r="F26" s="4"/>
      <c r="G26" s="4"/>
      <c r="I26" s="4"/>
      <c r="K26" s="9"/>
      <c r="Y26" s="40">
        <f t="shared" si="0"/>
        <v>-15.901838824324324</v>
      </c>
      <c r="Z26" s="1">
        <v>74</v>
      </c>
      <c r="AA26" s="1" t="s">
        <v>71</v>
      </c>
      <c r="AB26" s="41">
        <v>62.23263927</v>
      </c>
      <c r="AC26" s="1" t="s">
        <v>121</v>
      </c>
      <c r="AD26" s="1" t="s">
        <v>122</v>
      </c>
      <c r="AE26" s="1" t="s">
        <v>123</v>
      </c>
      <c r="AF26" s="1" t="s">
        <v>111</v>
      </c>
      <c r="AG26" s="1">
        <v>68.60440382</v>
      </c>
      <c r="AH26" s="1" t="s">
        <v>124</v>
      </c>
    </row>
    <row r="27" spans="3:34" ht="12">
      <c r="C27" s="1" t="s">
        <v>82</v>
      </c>
      <c r="D27" s="12">
        <v>-17.027397260273972</v>
      </c>
      <c r="F27" s="4"/>
      <c r="G27" s="4"/>
      <c r="I27" s="4"/>
      <c r="K27" s="9"/>
      <c r="Y27" s="40">
        <f t="shared" si="0"/>
        <v>-17.027397260273972</v>
      </c>
      <c r="Z27" s="1">
        <v>73</v>
      </c>
      <c r="AA27" s="1" t="s">
        <v>82</v>
      </c>
      <c r="AB27" s="41">
        <v>60.57</v>
      </c>
      <c r="AC27" s="1" t="s">
        <v>121</v>
      </c>
      <c r="AD27" s="1" t="s">
        <v>122</v>
      </c>
      <c r="AE27" s="1" t="s">
        <v>123</v>
      </c>
      <c r="AF27" s="1" t="s">
        <v>111</v>
      </c>
      <c r="AG27" s="1">
        <v>67.52381505</v>
      </c>
      <c r="AH27" s="1" t="s">
        <v>124</v>
      </c>
    </row>
    <row r="28" spans="3:34" ht="12">
      <c r="C28" s="1" t="s">
        <v>96</v>
      </c>
      <c r="D28" s="12">
        <v>-21.358591190476186</v>
      </c>
      <c r="F28" s="4"/>
      <c r="G28" s="4"/>
      <c r="I28" s="4"/>
      <c r="K28" s="9"/>
      <c r="Y28" s="40">
        <f t="shared" si="0"/>
        <v>-21.358591190476186</v>
      </c>
      <c r="Z28" s="1">
        <v>210</v>
      </c>
      <c r="AA28" s="1" t="s">
        <v>96</v>
      </c>
      <c r="AB28" s="41">
        <v>165.1469585</v>
      </c>
      <c r="AC28" s="1" t="s">
        <v>121</v>
      </c>
      <c r="AD28" s="1" t="s">
        <v>122</v>
      </c>
      <c r="AE28" s="1" t="s">
        <v>123</v>
      </c>
      <c r="AF28" s="1" t="s">
        <v>111</v>
      </c>
      <c r="AG28" s="1">
        <v>204.6040095</v>
      </c>
      <c r="AH28" s="1" t="s">
        <v>124</v>
      </c>
    </row>
    <row r="29" spans="3:34" ht="12">
      <c r="C29" s="1" t="s">
        <v>75</v>
      </c>
      <c r="D29" s="12">
        <v>-32.177741910891086</v>
      </c>
      <c r="F29" s="4"/>
      <c r="G29" s="4"/>
      <c r="I29" s="4"/>
      <c r="K29" s="9"/>
      <c r="Y29" s="40">
        <f t="shared" si="0"/>
        <v>-32.177741910891086</v>
      </c>
      <c r="Z29" s="1">
        <v>101</v>
      </c>
      <c r="AA29" s="1" t="s">
        <v>75</v>
      </c>
      <c r="AB29" s="41">
        <v>68.50048067</v>
      </c>
      <c r="AC29" s="1" t="s">
        <v>121</v>
      </c>
      <c r="AD29" s="1" t="s">
        <v>122</v>
      </c>
      <c r="AE29" s="1" t="s">
        <v>123</v>
      </c>
      <c r="AF29" s="1" t="s">
        <v>111</v>
      </c>
      <c r="AG29" s="1">
        <v>68.41900879</v>
      </c>
      <c r="AH29" s="1" t="s">
        <v>124</v>
      </c>
    </row>
    <row r="30" spans="3:34" ht="12">
      <c r="C30" s="1" t="s">
        <v>90</v>
      </c>
      <c r="D30" s="12">
        <v>-34.6777553</v>
      </c>
      <c r="F30" s="4"/>
      <c r="G30" s="4"/>
      <c r="I30" s="4"/>
      <c r="K30" s="9"/>
      <c r="Y30" s="40">
        <f t="shared" si="0"/>
        <v>-34.6777553</v>
      </c>
      <c r="Z30" s="1">
        <v>7</v>
      </c>
      <c r="AA30" s="1" t="s">
        <v>90</v>
      </c>
      <c r="AB30" s="41">
        <v>4.572557129</v>
      </c>
      <c r="AC30" s="1" t="s">
        <v>121</v>
      </c>
      <c r="AD30" s="1" t="s">
        <v>122</v>
      </c>
      <c r="AE30" s="1" t="s">
        <v>123</v>
      </c>
      <c r="AF30" s="1" t="s">
        <v>111</v>
      </c>
      <c r="AG30" s="1">
        <v>4.802215219</v>
      </c>
      <c r="AH30" s="1" t="s">
        <v>124</v>
      </c>
    </row>
    <row r="31" spans="3:34" ht="12">
      <c r="C31" s="1" t="s">
        <v>97</v>
      </c>
      <c r="D31" s="12">
        <v>-35.267962974358966</v>
      </c>
      <c r="F31" s="4"/>
      <c r="G31" s="4"/>
      <c r="I31" s="4"/>
      <c r="K31" s="9"/>
      <c r="Y31" s="40">
        <f t="shared" si="0"/>
        <v>-35.267962974358966</v>
      </c>
      <c r="Z31" s="1">
        <v>39</v>
      </c>
      <c r="AA31" s="1" t="s">
        <v>97</v>
      </c>
      <c r="AB31" s="41">
        <v>25.24549444</v>
      </c>
      <c r="AC31" s="1" t="s">
        <v>121</v>
      </c>
      <c r="AD31" s="1" t="s">
        <v>122</v>
      </c>
      <c r="AE31" s="1" t="s">
        <v>123</v>
      </c>
      <c r="AF31" s="1" t="s">
        <v>111</v>
      </c>
      <c r="AG31" s="1">
        <v>28.64105603</v>
      </c>
      <c r="AH31" s="1" t="s">
        <v>124</v>
      </c>
    </row>
    <row r="32" spans="3:34" ht="12">
      <c r="C32" s="1" t="s">
        <v>94</v>
      </c>
      <c r="D32" s="12">
        <v>-43.71762764957265</v>
      </c>
      <c r="F32" s="4"/>
      <c r="G32" s="4"/>
      <c r="I32" s="4"/>
      <c r="K32" s="9"/>
      <c r="Y32" s="40">
        <f t="shared" si="0"/>
        <v>-43.71762764957265</v>
      </c>
      <c r="Z32" s="1">
        <v>468</v>
      </c>
      <c r="AA32" s="1" t="s">
        <v>94</v>
      </c>
      <c r="AB32" s="41">
        <v>263.4015026</v>
      </c>
      <c r="AC32" s="1" t="s">
        <v>121</v>
      </c>
      <c r="AD32" s="1" t="s">
        <v>122</v>
      </c>
      <c r="AE32" s="1" t="s">
        <v>123</v>
      </c>
      <c r="AF32" s="1" t="s">
        <v>111</v>
      </c>
      <c r="AG32" s="1">
        <v>271.6630086</v>
      </c>
      <c r="AH32" s="1" t="s">
        <v>124</v>
      </c>
    </row>
    <row r="33" spans="3:34" ht="12">
      <c r="C33" s="1" t="s">
        <v>74</v>
      </c>
      <c r="D33" s="12">
        <v>-47.15757294444444</v>
      </c>
      <c r="F33" s="4"/>
      <c r="G33" s="4"/>
      <c r="I33" s="4"/>
      <c r="K33" s="9"/>
      <c r="Y33" s="40">
        <f t="shared" si="0"/>
        <v>-47.15757294444444</v>
      </c>
      <c r="Z33" s="1">
        <v>9</v>
      </c>
      <c r="AA33" s="1" t="s">
        <v>74</v>
      </c>
      <c r="AB33" s="41">
        <v>4.755818435</v>
      </c>
      <c r="AC33" s="1" t="s">
        <v>121</v>
      </c>
      <c r="AD33" s="1" t="s">
        <v>122</v>
      </c>
      <c r="AE33" s="1" t="s">
        <v>123</v>
      </c>
      <c r="AF33" s="1" t="s">
        <v>111</v>
      </c>
      <c r="AG33" s="1">
        <v>6.017521256</v>
      </c>
      <c r="AH33" s="1" t="s">
        <v>124</v>
      </c>
    </row>
    <row r="34" spans="3:34" ht="12">
      <c r="C34" s="1" t="s">
        <v>89</v>
      </c>
      <c r="D34" s="12">
        <v>-51.89330996428572</v>
      </c>
      <c r="F34" s="4"/>
      <c r="G34" s="4"/>
      <c r="I34" s="4"/>
      <c r="K34" s="9"/>
      <c r="Y34" s="40">
        <f t="shared" si="0"/>
        <v>-51.89330996428572</v>
      </c>
      <c r="Z34" s="1">
        <v>84</v>
      </c>
      <c r="AA34" s="1" t="s">
        <v>89</v>
      </c>
      <c r="AB34" s="41">
        <v>40.40961963</v>
      </c>
      <c r="AC34" s="1" t="s">
        <v>121</v>
      </c>
      <c r="AD34" s="1" t="s">
        <v>122</v>
      </c>
      <c r="AE34" s="1" t="s">
        <v>123</v>
      </c>
      <c r="AF34" s="1" t="s">
        <v>111</v>
      </c>
      <c r="AG34" s="1">
        <v>44.67234535</v>
      </c>
      <c r="AH34" s="1" t="s">
        <v>124</v>
      </c>
    </row>
    <row r="35" spans="3:34" ht="12">
      <c r="C35" s="1" t="s">
        <v>95</v>
      </c>
      <c r="D35" s="12">
        <v>-54.5271218425926</v>
      </c>
      <c r="F35" s="4"/>
      <c r="G35" s="4"/>
      <c r="I35" s="4"/>
      <c r="K35" s="9"/>
      <c r="Y35" s="40">
        <f t="shared" si="0"/>
        <v>-54.5271218425926</v>
      </c>
      <c r="Z35" s="1">
        <v>108</v>
      </c>
      <c r="AA35" s="1" t="s">
        <v>95</v>
      </c>
      <c r="AB35" s="41">
        <v>49.11070841</v>
      </c>
      <c r="AC35" s="1" t="s">
        <v>121</v>
      </c>
      <c r="AD35" s="1" t="s">
        <v>122</v>
      </c>
      <c r="AE35" s="1" t="s">
        <v>123</v>
      </c>
      <c r="AF35" s="1" t="s">
        <v>111</v>
      </c>
      <c r="AG35" s="1">
        <v>49.20077006</v>
      </c>
      <c r="AH35" s="1" t="s">
        <v>124</v>
      </c>
    </row>
    <row r="36" spans="3:34" ht="12">
      <c r="C36" s="1" t="s">
        <v>87</v>
      </c>
      <c r="D36" s="12">
        <v>-66.57584181818183</v>
      </c>
      <c r="F36" s="4"/>
      <c r="G36" s="4"/>
      <c r="I36" s="4"/>
      <c r="K36" s="9"/>
      <c r="Y36" s="40">
        <f t="shared" si="0"/>
        <v>-66.57584181818183</v>
      </c>
      <c r="Z36" s="1">
        <v>44</v>
      </c>
      <c r="AA36" s="1" t="s">
        <v>87</v>
      </c>
      <c r="AB36" s="41">
        <v>14.7066296</v>
      </c>
      <c r="AC36" s="1" t="s">
        <v>121</v>
      </c>
      <c r="AD36" s="1" t="s">
        <v>122</v>
      </c>
      <c r="AE36" s="1" t="s">
        <v>123</v>
      </c>
      <c r="AF36" s="1" t="s">
        <v>111</v>
      </c>
      <c r="AG36" s="1">
        <v>14.85400277</v>
      </c>
      <c r="AH36" s="1" t="s">
        <v>124</v>
      </c>
    </row>
    <row r="37" spans="3:34" ht="12">
      <c r="C37" s="1" t="s">
        <v>72</v>
      </c>
      <c r="D37" s="12">
        <v>-71.7617436388889</v>
      </c>
      <c r="F37" s="4"/>
      <c r="G37" s="4"/>
      <c r="I37" s="4"/>
      <c r="K37" s="9"/>
      <c r="Y37" s="40">
        <f t="shared" si="0"/>
        <v>-71.7617436388889</v>
      </c>
      <c r="Z37" s="1">
        <v>108</v>
      </c>
      <c r="AA37" s="1" t="s">
        <v>72</v>
      </c>
      <c r="AB37" s="41">
        <v>30.49731687</v>
      </c>
      <c r="AC37" s="1" t="s">
        <v>121</v>
      </c>
      <c r="AD37" s="1" t="s">
        <v>122</v>
      </c>
      <c r="AE37" s="1" t="s">
        <v>123</v>
      </c>
      <c r="AF37" s="1" t="s">
        <v>111</v>
      </c>
      <c r="AG37" s="1">
        <v>47.43093113</v>
      </c>
      <c r="AH37" s="1" t="s">
        <v>124</v>
      </c>
    </row>
    <row r="38" spans="3:11" ht="12">
      <c r="C38" s="1" t="s">
        <v>93</v>
      </c>
      <c r="D38" s="12">
        <v>18.432478913043475</v>
      </c>
      <c r="F38" s="4"/>
      <c r="G38" s="4"/>
      <c r="I38" s="4"/>
      <c r="K38" s="9"/>
    </row>
    <row r="39" spans="3:11" ht="12">
      <c r="C39" s="1" t="s">
        <v>88</v>
      </c>
      <c r="D39" s="12">
        <v>15.953721333333338</v>
      </c>
      <c r="F39" s="4"/>
      <c r="G39" s="4"/>
      <c r="I39" s="4"/>
      <c r="K39" s="9"/>
    </row>
    <row r="40" spans="3:34" ht="12">
      <c r="C40" s="1" t="s">
        <v>101</v>
      </c>
      <c r="D40" s="12">
        <v>-2.0796243809523762</v>
      </c>
      <c r="F40" s="4"/>
      <c r="G40" s="4"/>
      <c r="I40" s="4"/>
      <c r="K40" s="9"/>
      <c r="AA40" s="1" t="s">
        <v>77</v>
      </c>
      <c r="AB40" s="41">
        <v>11.303305</v>
      </c>
      <c r="AC40" s="1" t="s">
        <v>121</v>
      </c>
      <c r="AD40" s="1" t="s">
        <v>122</v>
      </c>
      <c r="AE40" s="1" t="s">
        <v>123</v>
      </c>
      <c r="AF40" s="1" t="s">
        <v>111</v>
      </c>
      <c r="AG40" s="1">
        <v>10.106431</v>
      </c>
      <c r="AH40" s="1" t="s">
        <v>124</v>
      </c>
    </row>
    <row r="41" spans="6:34" ht="12">
      <c r="F41" s="4"/>
      <c r="G41" s="4"/>
      <c r="I41" s="4"/>
      <c r="K41" s="9"/>
      <c r="AA41" s="1" t="s">
        <v>91</v>
      </c>
      <c r="AB41" s="41">
        <v>1.585523974</v>
      </c>
      <c r="AC41" s="1" t="s">
        <v>121</v>
      </c>
      <c r="AD41" s="1" t="s">
        <v>122</v>
      </c>
      <c r="AE41" s="1" t="s">
        <v>123</v>
      </c>
      <c r="AF41" s="1" t="s">
        <v>111</v>
      </c>
      <c r="AG41" s="1">
        <v>1.604553276</v>
      </c>
      <c r="AH41" s="1" t="s">
        <v>124</v>
      </c>
    </row>
    <row r="42" spans="6:34" ht="12">
      <c r="F42" s="4"/>
      <c r="G42" s="4"/>
      <c r="I42" s="4"/>
      <c r="K42" s="9"/>
      <c r="AA42" s="1" t="s">
        <v>102</v>
      </c>
      <c r="AB42" s="41">
        <v>1089.747728</v>
      </c>
      <c r="AC42" s="1" t="s">
        <v>121</v>
      </c>
      <c r="AD42" s="1" t="s">
        <v>122</v>
      </c>
      <c r="AE42" s="1" t="s">
        <v>123</v>
      </c>
      <c r="AF42" s="1" t="s">
        <v>111</v>
      </c>
      <c r="AG42" s="1">
        <v>495.8923706</v>
      </c>
      <c r="AH42" s="1" t="s">
        <v>124</v>
      </c>
    </row>
    <row r="43" spans="6:34" ht="12">
      <c r="F43" s="4"/>
      <c r="G43" s="4"/>
      <c r="I43" s="4"/>
      <c r="K43" s="9"/>
      <c r="Y43" s="40"/>
      <c r="AA43" s="1" t="s">
        <v>84</v>
      </c>
      <c r="AB43" s="41">
        <v>5.336970373</v>
      </c>
      <c r="AC43" s="1" t="s">
        <v>121</v>
      </c>
      <c r="AD43" s="1" t="s">
        <v>122</v>
      </c>
      <c r="AE43" s="1" t="s">
        <v>123</v>
      </c>
      <c r="AF43" s="1" t="s">
        <v>111</v>
      </c>
      <c r="AG43" s="1">
        <v>5.20864712</v>
      </c>
      <c r="AH43" s="1" t="s">
        <v>124</v>
      </c>
    </row>
    <row r="44" spans="2:11" ht="12">
      <c r="B44" s="15" t="s">
        <v>66</v>
      </c>
      <c r="D44" s="9"/>
      <c r="F44" s="4"/>
      <c r="G44" s="4"/>
      <c r="I44" s="4"/>
      <c r="K44" s="9"/>
    </row>
    <row r="45" ht="12">
      <c r="G45" s="15" t="s">
        <v>65</v>
      </c>
    </row>
    <row r="46" ht="12">
      <c r="C46" s="14" t="s">
        <v>130</v>
      </c>
    </row>
    <row r="52" ht="12">
      <c r="C52" s="47"/>
    </row>
    <row r="53" ht="12">
      <c r="C53" s="21"/>
    </row>
    <row r="56" spans="4:6" ht="12">
      <c r="D56" s="10"/>
      <c r="F56" s="11"/>
    </row>
    <row r="57" spans="4:7" ht="12">
      <c r="D57" s="12"/>
      <c r="F57" s="4"/>
      <c r="G57" s="4"/>
    </row>
    <row r="58" spans="4:7" ht="12">
      <c r="D58" s="12"/>
      <c r="F58" s="4"/>
      <c r="G58" s="4"/>
    </row>
    <row r="59" spans="4:7" ht="12">
      <c r="D59" s="12"/>
      <c r="F59" s="4"/>
      <c r="G59" s="4"/>
    </row>
    <row r="60" spans="4:7" ht="12">
      <c r="D60" s="12"/>
      <c r="F60" s="4"/>
      <c r="G60" s="4"/>
    </row>
    <row r="61" spans="4:7" ht="12">
      <c r="D61" s="12"/>
      <c r="F61" s="4"/>
      <c r="G61" s="4"/>
    </row>
    <row r="62" spans="4:7" ht="12">
      <c r="D62" s="12"/>
      <c r="F62" s="4"/>
      <c r="G62" s="4"/>
    </row>
    <row r="63" spans="4:7" ht="12">
      <c r="D63" s="12"/>
      <c r="F63" s="4"/>
      <c r="G63" s="4"/>
    </row>
    <row r="64" spans="4:7" ht="12">
      <c r="D64" s="12"/>
      <c r="F64" s="4"/>
      <c r="G64" s="4"/>
    </row>
    <row r="65" spans="4:7" ht="12">
      <c r="D65" s="12"/>
      <c r="F65" s="4"/>
      <c r="G65" s="4"/>
    </row>
    <row r="66" spans="4:7" ht="12">
      <c r="D66" s="12"/>
      <c r="F66" s="4"/>
      <c r="G66" s="4"/>
    </row>
    <row r="67" spans="4:7" ht="12">
      <c r="D67" s="12"/>
      <c r="F67" s="4"/>
      <c r="G67" s="4"/>
    </row>
    <row r="68" spans="4:7" ht="12">
      <c r="D68" s="12"/>
      <c r="F68" s="4"/>
      <c r="G68" s="4"/>
    </row>
    <row r="69" spans="4:7" ht="12">
      <c r="D69" s="12"/>
      <c r="F69" s="4"/>
      <c r="G69" s="4"/>
    </row>
    <row r="70" spans="4:7" ht="12">
      <c r="D70" s="12"/>
      <c r="F70" s="4"/>
      <c r="G70" s="4"/>
    </row>
    <row r="71" spans="4:7" ht="12">
      <c r="D71" s="12"/>
      <c r="F71" s="4"/>
      <c r="G71" s="4"/>
    </row>
    <row r="72" spans="4:7" ht="12">
      <c r="D72" s="12"/>
      <c r="F72" s="4"/>
      <c r="G72" s="4"/>
    </row>
    <row r="73" spans="4:7" ht="12">
      <c r="D73" s="12"/>
      <c r="F73" s="4"/>
      <c r="G73" s="4"/>
    </row>
    <row r="74" spans="4:7" ht="12">
      <c r="D74" s="12"/>
      <c r="F74" s="4"/>
      <c r="G74" s="4"/>
    </row>
    <row r="75" spans="4:7" ht="12">
      <c r="D75" s="12"/>
      <c r="F75" s="4"/>
      <c r="G75" s="4"/>
    </row>
    <row r="76" spans="4:7" ht="12">
      <c r="D76" s="12"/>
      <c r="F76" s="4"/>
      <c r="G76" s="4"/>
    </row>
    <row r="77" spans="4:7" ht="12">
      <c r="D77" s="12"/>
      <c r="F77" s="4"/>
      <c r="G77" s="4"/>
    </row>
    <row r="78" spans="4:7" ht="12">
      <c r="D78" s="12"/>
      <c r="F78" s="4"/>
      <c r="G78" s="4"/>
    </row>
    <row r="79" spans="4:7" ht="12">
      <c r="D79" s="12"/>
      <c r="F79" s="4"/>
      <c r="G79" s="4"/>
    </row>
    <row r="80" spans="4:7" ht="12">
      <c r="D80" s="12"/>
      <c r="F80" s="4"/>
      <c r="G80" s="4"/>
    </row>
    <row r="81" spans="4:7" ht="12">
      <c r="D81" s="12"/>
      <c r="F81" s="4"/>
      <c r="G81" s="4"/>
    </row>
    <row r="82" spans="4:7" ht="12">
      <c r="D82" s="12"/>
      <c r="F82" s="4"/>
      <c r="G82" s="4"/>
    </row>
    <row r="83" spans="4:7" ht="12">
      <c r="D83" s="12"/>
      <c r="F83" s="4"/>
      <c r="G83" s="4"/>
    </row>
    <row r="84" spans="4:7" ht="12">
      <c r="D84" s="12"/>
      <c r="F84" s="4"/>
      <c r="G84" s="4"/>
    </row>
    <row r="85" spans="4:7" ht="12">
      <c r="D85" s="12"/>
      <c r="F85" s="4"/>
      <c r="G85" s="4"/>
    </row>
    <row r="86" spans="4:7" ht="12">
      <c r="D86" s="12"/>
      <c r="F86" s="4"/>
      <c r="G86" s="4"/>
    </row>
    <row r="87" spans="4:7" ht="12">
      <c r="D87" s="12"/>
      <c r="F87" s="4"/>
      <c r="G87" s="4"/>
    </row>
    <row r="88" spans="4:7" ht="12">
      <c r="D88" s="12"/>
      <c r="F88" s="4"/>
      <c r="G88" s="4"/>
    </row>
    <row r="89" spans="4:7" ht="12">
      <c r="D89" s="9"/>
      <c r="F89" s="4"/>
      <c r="G89" s="4"/>
    </row>
    <row r="90" spans="3:7" ht="12">
      <c r="C90" s="14"/>
      <c r="D90" s="9"/>
      <c r="F90" s="4"/>
      <c r="G90" s="4"/>
    </row>
  </sheetData>
  <autoFilter ref="Y7:AH7">
    <sortState ref="Y8:AH90">
      <sortCondition descending="1" sortBy="value" ref="Y8:Y9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V90"/>
  <sheetViews>
    <sheetView showGridLines="0" tabSelected="1" workbookViewId="0" topLeftCell="F7">
      <selection activeCell="H53" sqref="H53"/>
    </sheetView>
  </sheetViews>
  <sheetFormatPr defaultColWidth="9.140625" defaultRowHeight="12"/>
  <cols>
    <col min="1" max="1" width="20.28125" style="1" customWidth="1"/>
    <col min="2" max="4" width="9.140625" style="1" customWidth="1"/>
    <col min="5" max="5" width="22.8515625" style="1" customWidth="1"/>
    <col min="6" max="23" width="9.140625" style="1" customWidth="1"/>
    <col min="24" max="25" width="21.28125" style="1" customWidth="1"/>
    <col min="26" max="26" width="9.140625" style="1" customWidth="1"/>
    <col min="27" max="27" width="14.140625" style="1" customWidth="1"/>
    <col min="28" max="28" width="14.00390625" style="1" bestFit="1" customWidth="1"/>
    <col min="29" max="29" width="20.00390625" style="1" customWidth="1"/>
    <col min="30" max="30" width="6.7109375" style="1" customWidth="1"/>
    <col min="31" max="31" width="7.00390625" style="1" customWidth="1"/>
    <col min="32" max="32" width="11.8515625" style="1" bestFit="1" customWidth="1"/>
    <col min="33" max="33" width="10.57421875" style="1" customWidth="1"/>
    <col min="34" max="34" width="16.8515625" style="1" customWidth="1"/>
    <col min="35" max="35" width="19.28125" style="1" bestFit="1" customWidth="1"/>
    <col min="36" max="16384" width="9.140625" style="1" customWidth="1"/>
  </cols>
  <sheetData>
    <row r="6" ht="17.1" customHeight="1">
      <c r="B6" s="47" t="s">
        <v>134</v>
      </c>
    </row>
    <row r="7" spans="2:44" ht="16.2" customHeight="1">
      <c r="B7" s="21" t="s">
        <v>135</v>
      </c>
      <c r="Z7" s="63" t="s">
        <v>133</v>
      </c>
      <c r="AA7" s="60" t="s">
        <v>132</v>
      </c>
      <c r="AB7" s="61" t="s">
        <v>113</v>
      </c>
      <c r="AC7" s="64" t="s">
        <v>128</v>
      </c>
      <c r="AD7" s="65" t="s">
        <v>114</v>
      </c>
      <c r="AE7" s="61" t="s">
        <v>115</v>
      </c>
      <c r="AF7" s="61" t="s">
        <v>116</v>
      </c>
      <c r="AG7" s="61" t="s">
        <v>117</v>
      </c>
      <c r="AH7" s="65" t="s">
        <v>129</v>
      </c>
      <c r="AI7" s="61" t="s">
        <v>118</v>
      </c>
      <c r="AJ7" s="60"/>
      <c r="AK7" s="60"/>
      <c r="AL7" s="60"/>
      <c r="AM7" s="60"/>
      <c r="AN7" s="60"/>
      <c r="AO7" s="60"/>
      <c r="AP7" s="60"/>
      <c r="AQ7" s="60"/>
      <c r="AR7" s="60"/>
    </row>
    <row r="8" spans="24:40" ht="12">
      <c r="X8" s="43"/>
      <c r="Y8" s="43"/>
      <c r="Z8" s="42">
        <v>-1</v>
      </c>
      <c r="AA8" s="46">
        <f>(AC8-AH8)/AH8*100</f>
        <v>0.22025558742737292</v>
      </c>
      <c r="AB8" s="42" t="s">
        <v>70</v>
      </c>
      <c r="AC8" s="42">
        <v>66.24946875</v>
      </c>
      <c r="AD8" s="45" t="s">
        <v>121</v>
      </c>
      <c r="AE8" s="44" t="s">
        <v>122</v>
      </c>
      <c r="AF8" s="44" t="s">
        <v>123</v>
      </c>
      <c r="AG8" s="42" t="s">
        <v>111</v>
      </c>
      <c r="AH8" s="42">
        <v>66.10387128</v>
      </c>
      <c r="AI8" s="42" t="s">
        <v>124</v>
      </c>
      <c r="AJ8" s="1">
        <f>+AH8-AC8</f>
        <v>-0.14559746999999845</v>
      </c>
      <c r="AL8" s="1">
        <v>1</v>
      </c>
      <c r="AM8" s="1" t="s">
        <v>78</v>
      </c>
      <c r="AN8" s="12">
        <v>-4.926860878901406</v>
      </c>
    </row>
    <row r="9" spans="24:43" ht="12">
      <c r="X9" s="43"/>
      <c r="Y9" s="43"/>
      <c r="Z9" s="42">
        <v>-2</v>
      </c>
      <c r="AA9" s="46">
        <f>(AC9-AH9)/AH9*100</f>
        <v>-9.287690286935288</v>
      </c>
      <c r="AB9" s="42" t="s">
        <v>71</v>
      </c>
      <c r="AC9" s="42">
        <v>62.23263927</v>
      </c>
      <c r="AD9" s="45" t="s">
        <v>121</v>
      </c>
      <c r="AE9" s="44" t="s">
        <v>122</v>
      </c>
      <c r="AF9" s="44" t="s">
        <v>123</v>
      </c>
      <c r="AG9" s="42" t="s">
        <v>111</v>
      </c>
      <c r="AH9" s="42">
        <v>68.60440382</v>
      </c>
      <c r="AI9" s="42" t="s">
        <v>124</v>
      </c>
      <c r="AJ9" s="1">
        <f aca="true" t="shared" si="0" ref="AJ9:AJ38">+AH9-AC9</f>
        <v>6.371764550000002</v>
      </c>
      <c r="AL9" s="1">
        <v>2</v>
      </c>
      <c r="AM9" s="1" t="s">
        <v>5</v>
      </c>
      <c r="AN9" s="12">
        <v>-35.7016273064256</v>
      </c>
      <c r="AP9" s="55" t="s">
        <v>5</v>
      </c>
      <c r="AQ9" s="56" t="s">
        <v>72</v>
      </c>
    </row>
    <row r="10" spans="3:43" ht="12">
      <c r="C10" s="44" t="s">
        <v>132</v>
      </c>
      <c r="D10" s="1" t="s">
        <v>133</v>
      </c>
      <c r="E10" s="11"/>
      <c r="X10" s="43"/>
      <c r="Y10" s="43"/>
      <c r="Z10" s="42">
        <v>-3</v>
      </c>
      <c r="AA10" s="46">
        <f aca="true" t="shared" si="1" ref="AA10:AA38">(AC10-AH10)/AH10*100</f>
        <v>-35.7016273064256</v>
      </c>
      <c r="AB10" s="42" t="s">
        <v>72</v>
      </c>
      <c r="AC10" s="42">
        <v>30.49731687</v>
      </c>
      <c r="AD10" s="45" t="s">
        <v>121</v>
      </c>
      <c r="AE10" s="44" t="s">
        <v>122</v>
      </c>
      <c r="AF10" s="44" t="s">
        <v>123</v>
      </c>
      <c r="AG10" s="42" t="s">
        <v>111</v>
      </c>
      <c r="AH10" s="42">
        <v>47.43093113</v>
      </c>
      <c r="AI10" s="42" t="s">
        <v>124</v>
      </c>
      <c r="AJ10" s="1">
        <f t="shared" si="0"/>
        <v>16.93361426</v>
      </c>
      <c r="AL10" s="1">
        <v>3</v>
      </c>
      <c r="AM10" s="1" t="s">
        <v>9</v>
      </c>
      <c r="AN10" s="12">
        <v>-20.967151877394215</v>
      </c>
      <c r="AP10" s="55" t="s">
        <v>9</v>
      </c>
      <c r="AQ10" s="56" t="s">
        <v>74</v>
      </c>
    </row>
    <row r="11" spans="2:43" ht="22.8" customHeight="1">
      <c r="B11" s="1" t="s">
        <v>31</v>
      </c>
      <c r="C11" s="1">
        <v>-4.926860878901406</v>
      </c>
      <c r="D11" s="1">
        <v>-6</v>
      </c>
      <c r="E11" s="1">
        <f>+D11-C11</f>
        <v>-1.0731391210985937</v>
      </c>
      <c r="F11" s="4"/>
      <c r="H11" s="4"/>
      <c r="J11" s="9"/>
      <c r="X11" s="43"/>
      <c r="Y11" s="43"/>
      <c r="Z11" s="42">
        <v>-1</v>
      </c>
      <c r="AA11" s="46">
        <f t="shared" si="1"/>
        <v>-19.816812710880757</v>
      </c>
      <c r="AB11" s="42" t="s">
        <v>73</v>
      </c>
      <c r="AC11" s="42">
        <v>33.7289084</v>
      </c>
      <c r="AD11" s="45" t="s">
        <v>121</v>
      </c>
      <c r="AE11" s="44" t="s">
        <v>122</v>
      </c>
      <c r="AF11" s="44" t="s">
        <v>123</v>
      </c>
      <c r="AG11" s="42" t="s">
        <v>111</v>
      </c>
      <c r="AH11" s="42">
        <v>42.06481376</v>
      </c>
      <c r="AI11" s="42" t="s">
        <v>124</v>
      </c>
      <c r="AJ11" s="1">
        <f t="shared" si="0"/>
        <v>8.335905359999998</v>
      </c>
      <c r="AL11" s="1">
        <v>4</v>
      </c>
      <c r="AM11" s="1" t="s">
        <v>32</v>
      </c>
      <c r="AN11" s="12">
        <v>-19.816812710880757</v>
      </c>
      <c r="AP11" s="58" t="s">
        <v>32</v>
      </c>
      <c r="AQ11" s="56" t="s">
        <v>73</v>
      </c>
    </row>
    <row r="12" spans="1:43" ht="13.2" customHeight="1">
      <c r="A12" s="56" t="s">
        <v>72</v>
      </c>
      <c r="B12" s="1" t="s">
        <v>72</v>
      </c>
      <c r="C12" s="1">
        <v>-35.7016273064256</v>
      </c>
      <c r="D12" s="1">
        <v>-3</v>
      </c>
      <c r="E12" s="1">
        <f aca="true" t="shared" si="2" ref="E12:E41">+D12-C12</f>
        <v>32.7016273064256</v>
      </c>
      <c r="F12" s="4"/>
      <c r="H12" s="4"/>
      <c r="J12" s="9"/>
      <c r="X12" s="43"/>
      <c r="Y12" s="43"/>
      <c r="Z12" s="42">
        <v>-10</v>
      </c>
      <c r="AA12" s="46">
        <f t="shared" si="1"/>
        <v>-20.967151877394215</v>
      </c>
      <c r="AB12" s="42" t="s">
        <v>74</v>
      </c>
      <c r="AC12" s="42">
        <v>4.755818435</v>
      </c>
      <c r="AD12" s="45" t="s">
        <v>121</v>
      </c>
      <c r="AE12" s="44" t="s">
        <v>122</v>
      </c>
      <c r="AF12" s="44" t="s">
        <v>123</v>
      </c>
      <c r="AG12" s="42" t="s">
        <v>111</v>
      </c>
      <c r="AH12" s="42">
        <v>6.017521256</v>
      </c>
      <c r="AI12" s="42" t="s">
        <v>124</v>
      </c>
      <c r="AJ12" s="1">
        <f t="shared" si="0"/>
        <v>1.261702821</v>
      </c>
      <c r="AL12" s="1">
        <v>5</v>
      </c>
      <c r="AM12" s="1" t="s">
        <v>10</v>
      </c>
      <c r="AN12" s="12">
        <v>-19.284593247426063</v>
      </c>
      <c r="AP12" s="55" t="s">
        <v>10</v>
      </c>
      <c r="AQ12" s="56" t="s">
        <v>96</v>
      </c>
    </row>
    <row r="13" spans="1:43" ht="13.2" customHeight="1">
      <c r="A13" s="56" t="s">
        <v>74</v>
      </c>
      <c r="B13" s="1" t="s">
        <v>74</v>
      </c>
      <c r="C13" s="1">
        <v>-20.967151877394215</v>
      </c>
      <c r="D13" s="1">
        <v>-10</v>
      </c>
      <c r="E13" s="1">
        <f t="shared" si="2"/>
        <v>10.967151877394215</v>
      </c>
      <c r="F13" s="4"/>
      <c r="H13" s="4"/>
      <c r="J13" s="9"/>
      <c r="X13" s="43"/>
      <c r="Y13" s="43"/>
      <c r="Z13" s="42">
        <v>-7</v>
      </c>
      <c r="AA13" s="46">
        <f t="shared" si="1"/>
        <v>0.1190778431912959</v>
      </c>
      <c r="AB13" s="42" t="s">
        <v>75</v>
      </c>
      <c r="AC13" s="42">
        <v>68.50048067</v>
      </c>
      <c r="AD13" s="45" t="s">
        <v>121</v>
      </c>
      <c r="AE13" s="44" t="s">
        <v>122</v>
      </c>
      <c r="AF13" s="44" t="s">
        <v>123</v>
      </c>
      <c r="AG13" s="42" t="s">
        <v>111</v>
      </c>
      <c r="AH13" s="42">
        <v>68.41900879</v>
      </c>
      <c r="AI13" s="42" t="s">
        <v>124</v>
      </c>
      <c r="AJ13" s="1">
        <f t="shared" si="0"/>
        <v>-0.08147187999999517</v>
      </c>
      <c r="AL13" s="1">
        <v>6</v>
      </c>
      <c r="AM13" s="1" t="s">
        <v>8</v>
      </c>
      <c r="AN13" s="12">
        <v>-16.35148225975766</v>
      </c>
      <c r="AP13" s="55" t="s">
        <v>8</v>
      </c>
      <c r="AQ13" s="56" t="s">
        <v>92</v>
      </c>
    </row>
    <row r="14" spans="1:43" ht="13.2" customHeight="1">
      <c r="A14" s="56" t="s">
        <v>73</v>
      </c>
      <c r="B14" s="1" t="s">
        <v>73</v>
      </c>
      <c r="C14" s="1">
        <v>-19.816812710880757</v>
      </c>
      <c r="D14" s="1">
        <v>-1</v>
      </c>
      <c r="E14" s="1">
        <f t="shared" si="2"/>
        <v>18.816812710880757</v>
      </c>
      <c r="F14" s="4"/>
      <c r="H14" s="4"/>
      <c r="J14" s="9"/>
      <c r="X14" s="43"/>
      <c r="Y14" s="43"/>
      <c r="Z14" s="42">
        <v>-24</v>
      </c>
      <c r="AA14" s="46">
        <f t="shared" si="1"/>
        <v>-16.294361873920696</v>
      </c>
      <c r="AB14" s="42" t="s">
        <v>76</v>
      </c>
      <c r="AC14" s="42">
        <v>74.31985465</v>
      </c>
      <c r="AD14" s="45" t="s">
        <v>121</v>
      </c>
      <c r="AE14" s="44" t="s">
        <v>122</v>
      </c>
      <c r="AF14" s="44" t="s">
        <v>123</v>
      </c>
      <c r="AG14" s="42" t="s">
        <v>111</v>
      </c>
      <c r="AH14" s="42">
        <v>88.78715498</v>
      </c>
      <c r="AI14" s="42" t="s">
        <v>124</v>
      </c>
      <c r="AJ14" s="1">
        <f t="shared" si="0"/>
        <v>14.46730033</v>
      </c>
      <c r="AL14" s="1">
        <v>7</v>
      </c>
      <c r="AM14" s="1" t="s">
        <v>13</v>
      </c>
      <c r="AN14" s="12">
        <v>-16.294361873920696</v>
      </c>
      <c r="AP14" s="55" t="s">
        <v>13</v>
      </c>
      <c r="AQ14" s="56" t="s">
        <v>76</v>
      </c>
    </row>
    <row r="15" spans="1:43" ht="13.2" customHeight="1">
      <c r="A15" s="56" t="s">
        <v>96</v>
      </c>
      <c r="B15" s="1" t="s">
        <v>96</v>
      </c>
      <c r="C15" s="1">
        <v>-19.284593247426063</v>
      </c>
      <c r="D15" s="1">
        <v>-13</v>
      </c>
      <c r="E15" s="1">
        <f t="shared" si="2"/>
        <v>6.284593247426063</v>
      </c>
      <c r="F15" s="4"/>
      <c r="H15" s="4"/>
      <c r="J15" s="9"/>
      <c r="X15" s="43"/>
      <c r="Y15" s="43"/>
      <c r="Z15" s="42">
        <v>-6</v>
      </c>
      <c r="AA15" s="46">
        <f t="shared" si="1"/>
        <v>-4.926860878901406</v>
      </c>
      <c r="AB15" s="42" t="s">
        <v>78</v>
      </c>
      <c r="AC15" s="42">
        <v>3847.870009</v>
      </c>
      <c r="AD15" s="45" t="s">
        <v>121</v>
      </c>
      <c r="AE15" s="44" t="s">
        <v>122</v>
      </c>
      <c r="AF15" s="44" t="s">
        <v>123</v>
      </c>
      <c r="AG15" s="42" t="s">
        <v>111</v>
      </c>
      <c r="AH15" s="1">
        <v>4047.273546</v>
      </c>
      <c r="AI15" s="1" t="s">
        <v>124</v>
      </c>
      <c r="AJ15" s="1">
        <f t="shared" si="0"/>
        <v>199.4035369999997</v>
      </c>
      <c r="AL15" s="1">
        <v>8</v>
      </c>
      <c r="AM15" s="1" t="s">
        <v>30</v>
      </c>
      <c r="AN15" s="1">
        <v>-11.855573992953778</v>
      </c>
      <c r="AP15" s="1" t="s">
        <v>30</v>
      </c>
      <c r="AQ15" s="1" t="s">
        <v>97</v>
      </c>
    </row>
    <row r="16" spans="1:43" ht="13.2" customHeight="1">
      <c r="A16" s="56" t="s">
        <v>92</v>
      </c>
      <c r="B16" s="1" t="s">
        <v>92</v>
      </c>
      <c r="C16" s="1">
        <v>-16.35148225975766</v>
      </c>
      <c r="D16" s="1">
        <v>-13</v>
      </c>
      <c r="E16" s="1">
        <f t="shared" si="2"/>
        <v>3.3514822597576597</v>
      </c>
      <c r="F16" s="4"/>
      <c r="H16" s="4"/>
      <c r="J16" s="9"/>
      <c r="X16" s="43"/>
      <c r="Y16" s="43"/>
      <c r="Z16" s="42">
        <v>-20</v>
      </c>
      <c r="AA16" s="46">
        <f t="shared" si="1"/>
        <v>-4.772219597539555</v>
      </c>
      <c r="AB16" s="42" t="s">
        <v>79</v>
      </c>
      <c r="AC16" s="42">
        <v>37.28341203</v>
      </c>
      <c r="AD16" s="45" t="s">
        <v>121</v>
      </c>
      <c r="AE16" s="44" t="s">
        <v>122</v>
      </c>
      <c r="AF16" s="44" t="s">
        <v>123</v>
      </c>
      <c r="AG16" s="42" t="s">
        <v>111</v>
      </c>
      <c r="AH16" s="1">
        <v>39.151823</v>
      </c>
      <c r="AI16" s="1" t="s">
        <v>124</v>
      </c>
      <c r="AJ16" s="1">
        <f t="shared" si="0"/>
        <v>1.8684109699999993</v>
      </c>
      <c r="AL16" s="1">
        <v>9</v>
      </c>
      <c r="AM16" s="1" t="s">
        <v>27</v>
      </c>
      <c r="AN16" s="1">
        <v>-10.984793377275262</v>
      </c>
      <c r="AP16" s="1" t="s">
        <v>27</v>
      </c>
      <c r="AQ16" s="1" t="s">
        <v>98</v>
      </c>
    </row>
    <row r="17" spans="1:43" ht="13.2" customHeight="1">
      <c r="A17" s="56" t="s">
        <v>76</v>
      </c>
      <c r="B17" s="1" t="s">
        <v>76</v>
      </c>
      <c r="C17" s="1">
        <v>-16.294361873920696</v>
      </c>
      <c r="D17" s="1">
        <v>-24</v>
      </c>
      <c r="E17" s="1">
        <f t="shared" si="2"/>
        <v>-7.705638126079304</v>
      </c>
      <c r="F17" s="4"/>
      <c r="H17" s="4"/>
      <c r="J17" s="9"/>
      <c r="X17" s="43"/>
      <c r="Y17" s="43"/>
      <c r="Z17" s="42">
        <v>-4</v>
      </c>
      <c r="AA17" s="46">
        <f t="shared" si="1"/>
        <v>0.5486378132318366</v>
      </c>
      <c r="AB17" s="42" t="s">
        <v>80</v>
      </c>
      <c r="AC17" s="42">
        <v>718.1332597</v>
      </c>
      <c r="AD17" s="45" t="s">
        <v>121</v>
      </c>
      <c r="AE17" s="44" t="s">
        <v>122</v>
      </c>
      <c r="AF17" s="44" t="s">
        <v>123</v>
      </c>
      <c r="AG17" s="42" t="s">
        <v>111</v>
      </c>
      <c r="AH17" s="1">
        <v>714.2148072</v>
      </c>
      <c r="AI17" s="1" t="s">
        <v>124</v>
      </c>
      <c r="AJ17" s="1">
        <f t="shared" si="0"/>
        <v>-3.9184525000000576</v>
      </c>
      <c r="AL17" s="1">
        <v>10</v>
      </c>
      <c r="AM17" s="1" t="s">
        <v>12</v>
      </c>
      <c r="AN17" s="1">
        <v>-10.883272524496698</v>
      </c>
      <c r="AP17" s="1" t="s">
        <v>12</v>
      </c>
      <c r="AQ17" s="1" t="s">
        <v>103</v>
      </c>
    </row>
    <row r="18" spans="1:43" ht="13.2" customHeight="1">
      <c r="A18" s="56" t="s">
        <v>97</v>
      </c>
      <c r="B18" s="1" t="s">
        <v>97</v>
      </c>
      <c r="C18" s="1">
        <v>-11.855573992953778</v>
      </c>
      <c r="D18" s="1">
        <v>-15</v>
      </c>
      <c r="E18" s="1">
        <f t="shared" si="2"/>
        <v>-3.1444260070462224</v>
      </c>
      <c r="F18" s="4"/>
      <c r="H18" s="4"/>
      <c r="J18" s="9"/>
      <c r="X18" s="43"/>
      <c r="Y18" s="43"/>
      <c r="Z18" s="42">
        <v>-5</v>
      </c>
      <c r="AA18" s="46">
        <f t="shared" si="1"/>
        <v>0.44790783826270203</v>
      </c>
      <c r="AB18" s="42" t="s">
        <v>81</v>
      </c>
      <c r="AC18" s="42">
        <v>670.8488657</v>
      </c>
      <c r="AD18" s="45" t="s">
        <v>121</v>
      </c>
      <c r="AE18" s="44" t="s">
        <v>122</v>
      </c>
      <c r="AF18" s="44" t="s">
        <v>123</v>
      </c>
      <c r="AG18" s="42" t="s">
        <v>111</v>
      </c>
      <c r="AH18" s="1">
        <v>667.8574797</v>
      </c>
      <c r="AI18" s="1" t="s">
        <v>124</v>
      </c>
      <c r="AJ18" s="1">
        <f t="shared" si="0"/>
        <v>-2.991386000000034</v>
      </c>
      <c r="AL18" s="1">
        <v>11</v>
      </c>
      <c r="AM18" s="1" t="s">
        <v>21</v>
      </c>
      <c r="AN18" s="1">
        <v>-10.298314816558927</v>
      </c>
      <c r="AP18" s="1" t="s">
        <v>21</v>
      </c>
      <c r="AQ18" s="1" t="s">
        <v>82</v>
      </c>
    </row>
    <row r="19" spans="1:43" ht="13.2" customHeight="1">
      <c r="A19" s="56" t="s">
        <v>98</v>
      </c>
      <c r="B19" s="1" t="s">
        <v>98</v>
      </c>
      <c r="C19" s="1">
        <v>-10.984793377275262</v>
      </c>
      <c r="D19" s="1">
        <v>-1</v>
      </c>
      <c r="E19" s="1">
        <f t="shared" si="2"/>
        <v>9.984793377275262</v>
      </c>
      <c r="F19" s="4"/>
      <c r="H19" s="4"/>
      <c r="J19" s="9"/>
      <c r="X19" s="43"/>
      <c r="Y19" s="43"/>
      <c r="Z19" s="42">
        <v>-7</v>
      </c>
      <c r="AA19" s="46">
        <f t="shared" si="1"/>
        <v>-10.298314816558927</v>
      </c>
      <c r="AB19" s="42" t="s">
        <v>82</v>
      </c>
      <c r="AC19" s="42">
        <v>60.57</v>
      </c>
      <c r="AD19" s="45" t="s">
        <v>121</v>
      </c>
      <c r="AE19" s="44" t="s">
        <v>122</v>
      </c>
      <c r="AF19" s="44" t="s">
        <v>123</v>
      </c>
      <c r="AG19" s="42" t="s">
        <v>111</v>
      </c>
      <c r="AH19" s="1">
        <v>67.52381505</v>
      </c>
      <c r="AI19" s="1" t="s">
        <v>124</v>
      </c>
      <c r="AJ19" s="1">
        <f t="shared" si="0"/>
        <v>6.953815049999996</v>
      </c>
      <c r="AL19" s="1">
        <v>12</v>
      </c>
      <c r="AM19" s="1" t="s">
        <v>26</v>
      </c>
      <c r="AN19" s="1">
        <v>-9.542202645959797</v>
      </c>
      <c r="AP19" s="1" t="s">
        <v>26</v>
      </c>
      <c r="AQ19" s="1" t="s">
        <v>89</v>
      </c>
    </row>
    <row r="20" spans="1:43" ht="13.2" customHeight="1">
      <c r="A20" s="59" t="s">
        <v>103</v>
      </c>
      <c r="B20" s="1" t="s">
        <v>103</v>
      </c>
      <c r="C20" s="1">
        <v>-10.883272524496698</v>
      </c>
      <c r="D20" s="1">
        <v>-8</v>
      </c>
      <c r="E20" s="1">
        <f t="shared" si="2"/>
        <v>2.8832725244966984</v>
      </c>
      <c r="F20" s="4"/>
      <c r="H20" s="4"/>
      <c r="J20" s="9"/>
      <c r="X20" s="43"/>
      <c r="Y20" s="43"/>
      <c r="Z20" s="42">
        <v>-10</v>
      </c>
      <c r="AA20" s="46">
        <f t="shared" si="1"/>
        <v>-8.283606162939172</v>
      </c>
      <c r="AB20" s="42" t="s">
        <v>83</v>
      </c>
      <c r="AC20" s="42">
        <v>81.24261983</v>
      </c>
      <c r="AD20" s="45" t="s">
        <v>121</v>
      </c>
      <c r="AE20" s="44" t="s">
        <v>122</v>
      </c>
      <c r="AF20" s="44" t="s">
        <v>123</v>
      </c>
      <c r="AG20" s="42" t="s">
        <v>111</v>
      </c>
      <c r="AH20" s="1">
        <v>88.58025968</v>
      </c>
      <c r="AI20" s="1" t="s">
        <v>124</v>
      </c>
      <c r="AJ20" s="1">
        <f t="shared" si="0"/>
        <v>7.337639850000002</v>
      </c>
      <c r="AL20" s="1">
        <v>13</v>
      </c>
      <c r="AM20" s="1" t="s">
        <v>6</v>
      </c>
      <c r="AN20" s="1">
        <v>-9.287690286935288</v>
      </c>
      <c r="AP20" s="1" t="s">
        <v>6</v>
      </c>
      <c r="AQ20" s="1" t="s">
        <v>71</v>
      </c>
    </row>
    <row r="21" spans="1:43" ht="13.2" customHeight="1">
      <c r="A21" s="56" t="s">
        <v>82</v>
      </c>
      <c r="B21" s="1" t="s">
        <v>82</v>
      </c>
      <c r="C21" s="1">
        <v>-10.298314816558927</v>
      </c>
      <c r="D21" s="1">
        <v>-7</v>
      </c>
      <c r="E21" s="1">
        <f t="shared" si="2"/>
        <v>3.2983148165589267</v>
      </c>
      <c r="F21" s="4"/>
      <c r="H21" s="4"/>
      <c r="J21" s="9"/>
      <c r="X21" s="43"/>
      <c r="Y21" s="43"/>
      <c r="Z21" s="42">
        <v>-1</v>
      </c>
      <c r="AA21" s="46">
        <f t="shared" si="1"/>
        <v>-4.220101412346555</v>
      </c>
      <c r="AB21" s="42" t="s">
        <v>85</v>
      </c>
      <c r="AC21" s="42">
        <v>107.7584778</v>
      </c>
      <c r="AD21" s="45" t="s">
        <v>121</v>
      </c>
      <c r="AE21" s="44" t="s">
        <v>122</v>
      </c>
      <c r="AF21" s="44" t="s">
        <v>123</v>
      </c>
      <c r="AG21" s="42" t="s">
        <v>111</v>
      </c>
      <c r="AH21" s="1">
        <v>112.5063603</v>
      </c>
      <c r="AI21" s="1" t="s">
        <v>124</v>
      </c>
      <c r="AJ21" s="1">
        <f t="shared" si="0"/>
        <v>4.747882500000003</v>
      </c>
      <c r="AL21" s="1">
        <v>14</v>
      </c>
      <c r="AM21" s="1" t="s">
        <v>22</v>
      </c>
      <c r="AN21" s="1">
        <v>-8.283606162939172</v>
      </c>
      <c r="AP21" s="1" t="s">
        <v>22</v>
      </c>
      <c r="AQ21" s="1" t="s">
        <v>83</v>
      </c>
    </row>
    <row r="22" spans="1:43" ht="13.2" customHeight="1">
      <c r="A22" s="56" t="s">
        <v>89</v>
      </c>
      <c r="B22" s="1" t="s">
        <v>89</v>
      </c>
      <c r="C22" s="1">
        <v>-9.542202645959797</v>
      </c>
      <c r="D22" s="1">
        <v>-10</v>
      </c>
      <c r="E22" s="1">
        <f t="shared" si="2"/>
        <v>-0.4577973540402027</v>
      </c>
      <c r="F22" s="4"/>
      <c r="H22" s="4"/>
      <c r="J22" s="9"/>
      <c r="X22" s="43"/>
      <c r="Y22" s="43"/>
      <c r="Z22" s="42">
        <v>-5</v>
      </c>
      <c r="AA22" s="46">
        <f t="shared" si="1"/>
        <v>-4.490008191108221</v>
      </c>
      <c r="AB22" s="42" t="s">
        <v>86</v>
      </c>
      <c r="AC22" s="42">
        <v>402.2298096</v>
      </c>
      <c r="AD22" s="45" t="s">
        <v>121</v>
      </c>
      <c r="AE22" s="44" t="s">
        <v>122</v>
      </c>
      <c r="AF22" s="44" t="s">
        <v>123</v>
      </c>
      <c r="AG22" s="42" t="s">
        <v>111</v>
      </c>
      <c r="AH22" s="1">
        <v>421.1389845</v>
      </c>
      <c r="AI22" s="1" t="s">
        <v>124</v>
      </c>
      <c r="AJ22" s="1">
        <f t="shared" si="0"/>
        <v>18.909174899999982</v>
      </c>
      <c r="AL22" s="1">
        <v>15</v>
      </c>
      <c r="AM22" s="1" t="s">
        <v>7</v>
      </c>
      <c r="AN22" s="1">
        <v>-5.836734969520197</v>
      </c>
      <c r="AP22" s="1" t="s">
        <v>7</v>
      </c>
      <c r="AQ22" s="1" t="s">
        <v>100</v>
      </c>
    </row>
    <row r="23" spans="1:48" ht="13.2" customHeight="1">
      <c r="A23" s="56" t="s">
        <v>71</v>
      </c>
      <c r="B23" s="1" t="s">
        <v>71</v>
      </c>
      <c r="C23" s="1">
        <v>-9.287690286935288</v>
      </c>
      <c r="D23" s="1">
        <v>-2</v>
      </c>
      <c r="E23" s="1">
        <f t="shared" si="2"/>
        <v>7.2876902869352875</v>
      </c>
      <c r="F23" s="4"/>
      <c r="H23" s="4"/>
      <c r="J23" s="9"/>
      <c r="X23" s="43"/>
      <c r="Y23" s="43"/>
      <c r="Z23" s="42">
        <v>-1</v>
      </c>
      <c r="AA23" s="46">
        <f t="shared" si="1"/>
        <v>-0.9921444898182138</v>
      </c>
      <c r="AB23" s="42" t="s">
        <v>87</v>
      </c>
      <c r="AC23" s="42">
        <v>14.7066296</v>
      </c>
      <c r="AD23" s="45" t="s">
        <v>121</v>
      </c>
      <c r="AE23" s="44" t="s">
        <v>122</v>
      </c>
      <c r="AF23" s="44" t="s">
        <v>123</v>
      </c>
      <c r="AG23" s="42" t="s">
        <v>111</v>
      </c>
      <c r="AH23" s="1">
        <v>14.85400277</v>
      </c>
      <c r="AI23" s="1" t="s">
        <v>124</v>
      </c>
      <c r="AJ23" s="1">
        <f t="shared" si="0"/>
        <v>0.14737316999999983</v>
      </c>
      <c r="AL23" s="1">
        <v>16</v>
      </c>
      <c r="AM23" s="1" t="s">
        <v>25</v>
      </c>
      <c r="AN23" s="1">
        <v>-4.782336474453626</v>
      </c>
      <c r="AP23" s="1" t="s">
        <v>25</v>
      </c>
      <c r="AQ23" s="1" t="s">
        <v>90</v>
      </c>
      <c r="AU23" s="1" t="s">
        <v>51</v>
      </c>
      <c r="AV23" s="1" t="s">
        <v>84</v>
      </c>
    </row>
    <row r="24" spans="1:43" ht="13.2" customHeight="1">
      <c r="A24" s="56" t="s">
        <v>83</v>
      </c>
      <c r="B24" s="1" t="s">
        <v>83</v>
      </c>
      <c r="C24" s="1">
        <v>-8.283606162939172</v>
      </c>
      <c r="D24" s="1">
        <v>-10</v>
      </c>
      <c r="E24" s="1">
        <f t="shared" si="2"/>
        <v>-1.7163938370608278</v>
      </c>
      <c r="F24" s="4"/>
      <c r="H24" s="4"/>
      <c r="J24" s="9"/>
      <c r="X24" s="43"/>
      <c r="Y24" s="43"/>
      <c r="Z24" s="42">
        <v>-10</v>
      </c>
      <c r="AA24" s="46">
        <f t="shared" si="1"/>
        <v>-9.542202645959797</v>
      </c>
      <c r="AB24" s="42" t="s">
        <v>89</v>
      </c>
      <c r="AC24" s="42">
        <v>40.40961963</v>
      </c>
      <c r="AD24" s="45" t="s">
        <v>121</v>
      </c>
      <c r="AE24" s="44" t="s">
        <v>122</v>
      </c>
      <c r="AF24" s="44" t="s">
        <v>123</v>
      </c>
      <c r="AG24" s="42" t="s">
        <v>111</v>
      </c>
      <c r="AH24" s="1">
        <v>44.67234535</v>
      </c>
      <c r="AI24" s="1" t="s">
        <v>124</v>
      </c>
      <c r="AJ24" s="1">
        <f t="shared" si="0"/>
        <v>4.262725719999999</v>
      </c>
      <c r="AL24" s="1">
        <v>17</v>
      </c>
      <c r="AM24" s="1" t="s">
        <v>16</v>
      </c>
      <c r="AN24" s="1">
        <v>-4.772219597539555</v>
      </c>
      <c r="AP24" s="1" t="s">
        <v>16</v>
      </c>
      <c r="AQ24" s="1" t="s">
        <v>79</v>
      </c>
    </row>
    <row r="25" spans="1:43" ht="13.2" customHeight="1">
      <c r="A25" s="56" t="s">
        <v>100</v>
      </c>
      <c r="B25" s="1" t="s">
        <v>100</v>
      </c>
      <c r="C25" s="1">
        <v>-5.836734969520197</v>
      </c>
      <c r="D25" s="1">
        <v>-15</v>
      </c>
      <c r="E25" s="1">
        <f t="shared" si="2"/>
        <v>-9.163265030479803</v>
      </c>
      <c r="F25" s="4"/>
      <c r="H25" s="4"/>
      <c r="J25" s="9"/>
      <c r="X25" s="43"/>
      <c r="Y25" s="43"/>
      <c r="Z25" s="42">
        <v>-1</v>
      </c>
      <c r="AA25" s="46">
        <f t="shared" si="1"/>
        <v>-4.782336474453626</v>
      </c>
      <c r="AB25" s="42" t="s">
        <v>90</v>
      </c>
      <c r="AC25" s="42">
        <v>4.572557129</v>
      </c>
      <c r="AD25" s="45" t="s">
        <v>121</v>
      </c>
      <c r="AE25" s="44" t="s">
        <v>122</v>
      </c>
      <c r="AF25" s="44" t="s">
        <v>123</v>
      </c>
      <c r="AG25" s="42" t="s">
        <v>111</v>
      </c>
      <c r="AH25" s="1">
        <v>4.802215219</v>
      </c>
      <c r="AI25" s="1" t="s">
        <v>124</v>
      </c>
      <c r="AJ25" s="1">
        <f t="shared" si="0"/>
        <v>0.22965809000000004</v>
      </c>
      <c r="AL25" s="1">
        <v>18</v>
      </c>
      <c r="AM25" s="1" t="s">
        <v>24</v>
      </c>
      <c r="AN25" s="1">
        <v>-4.490008191108221</v>
      </c>
      <c r="AP25" s="1" t="s">
        <v>24</v>
      </c>
      <c r="AQ25" s="1" t="s">
        <v>86</v>
      </c>
    </row>
    <row r="26" spans="1:48" ht="13.2" customHeight="1">
      <c r="A26" s="56" t="s">
        <v>90</v>
      </c>
      <c r="B26" s="1" t="s">
        <v>90</v>
      </c>
      <c r="C26" s="1">
        <v>-4.782336474453626</v>
      </c>
      <c r="D26" s="1">
        <v>-1</v>
      </c>
      <c r="E26" s="1">
        <f t="shared" si="2"/>
        <v>3.7823364744536256</v>
      </c>
      <c r="F26" s="4"/>
      <c r="H26" s="4"/>
      <c r="J26" s="9"/>
      <c r="X26" s="43"/>
      <c r="Y26" s="43"/>
      <c r="Z26" s="42">
        <v>-13</v>
      </c>
      <c r="AA26" s="46">
        <f t="shared" si="1"/>
        <v>-16.35148225975766</v>
      </c>
      <c r="AB26" s="42" t="s">
        <v>92</v>
      </c>
      <c r="AC26" s="42">
        <v>133.8008841</v>
      </c>
      <c r="AD26" s="45" t="s">
        <v>121</v>
      </c>
      <c r="AE26" s="44" t="s">
        <v>122</v>
      </c>
      <c r="AF26" s="44" t="s">
        <v>123</v>
      </c>
      <c r="AG26" s="42" t="s">
        <v>111</v>
      </c>
      <c r="AH26" s="1">
        <v>159.956073</v>
      </c>
      <c r="AI26" s="1" t="s">
        <v>124</v>
      </c>
      <c r="AJ26" s="1">
        <f t="shared" si="0"/>
        <v>26.155188900000013</v>
      </c>
      <c r="AL26" s="1">
        <v>19</v>
      </c>
      <c r="AM26" s="1" t="s">
        <v>23</v>
      </c>
      <c r="AN26" s="1">
        <v>-4.220101412346555</v>
      </c>
      <c r="AP26" s="1" t="s">
        <v>23</v>
      </c>
      <c r="AQ26" s="1" t="s">
        <v>85</v>
      </c>
      <c r="AU26" s="1" t="s">
        <v>52</v>
      </c>
      <c r="AV26" s="1" t="s">
        <v>88</v>
      </c>
    </row>
    <row r="27" spans="1:43" ht="13.2" customHeight="1">
      <c r="A27" s="56" t="s">
        <v>79</v>
      </c>
      <c r="B27" s="1" t="s">
        <v>79</v>
      </c>
      <c r="C27" s="1">
        <v>-4.772219597539555</v>
      </c>
      <c r="D27" s="1">
        <v>-20</v>
      </c>
      <c r="E27" s="1">
        <f t="shared" si="2"/>
        <v>-15.227780402460445</v>
      </c>
      <c r="F27" s="4"/>
      <c r="H27" s="4"/>
      <c r="J27" s="9"/>
      <c r="X27" s="43"/>
      <c r="Y27" s="43"/>
      <c r="Z27" s="42">
        <v>-8</v>
      </c>
      <c r="AA27" s="46">
        <f t="shared" si="1"/>
        <v>-0.9568713332063461</v>
      </c>
      <c r="AB27" s="42" t="s">
        <v>93</v>
      </c>
      <c r="AC27" s="42">
        <v>27.23947015</v>
      </c>
      <c r="AD27" s="45" t="s">
        <v>121</v>
      </c>
      <c r="AE27" s="44" t="s">
        <v>122</v>
      </c>
      <c r="AF27" s="44" t="s">
        <v>123</v>
      </c>
      <c r="AG27" s="42" t="s">
        <v>111</v>
      </c>
      <c r="AH27" s="1">
        <v>27.50263498</v>
      </c>
      <c r="AI27" s="1" t="s">
        <v>124</v>
      </c>
      <c r="AJ27" s="1">
        <f t="shared" si="0"/>
        <v>0.2631648300000009</v>
      </c>
      <c r="AL27" s="1">
        <v>20</v>
      </c>
      <c r="AM27" s="1" t="s">
        <v>54</v>
      </c>
      <c r="AN27" s="1">
        <v>-3.7468646466457227</v>
      </c>
      <c r="AP27" s="1" t="s">
        <v>54</v>
      </c>
      <c r="AQ27" s="1" t="s">
        <v>101</v>
      </c>
    </row>
    <row r="28" spans="1:43" ht="13.2" customHeight="1">
      <c r="A28" s="56" t="s">
        <v>86</v>
      </c>
      <c r="B28" s="1" t="s">
        <v>86</v>
      </c>
      <c r="C28" s="1">
        <v>-4.490008191108221</v>
      </c>
      <c r="D28" s="1">
        <v>-5</v>
      </c>
      <c r="E28" s="1">
        <f t="shared" si="2"/>
        <v>-0.5099918088917788</v>
      </c>
      <c r="F28" s="4"/>
      <c r="H28" s="4"/>
      <c r="J28" s="9"/>
      <c r="X28" s="43"/>
      <c r="Y28" s="43"/>
      <c r="Z28" s="42">
        <v>-1</v>
      </c>
      <c r="AA28" s="46">
        <f t="shared" si="1"/>
        <v>-3.041086102438165</v>
      </c>
      <c r="AB28" s="42" t="s">
        <v>94</v>
      </c>
      <c r="AC28" s="42">
        <v>263.4015026</v>
      </c>
      <c r="AD28" s="45" t="s">
        <v>121</v>
      </c>
      <c r="AE28" s="44" t="s">
        <v>122</v>
      </c>
      <c r="AF28" s="44" t="s">
        <v>123</v>
      </c>
      <c r="AG28" s="42" t="s">
        <v>111</v>
      </c>
      <c r="AH28" s="1">
        <v>271.6630086</v>
      </c>
      <c r="AI28" s="1" t="s">
        <v>124</v>
      </c>
      <c r="AJ28" s="1">
        <f t="shared" si="0"/>
        <v>8.261505999999997</v>
      </c>
      <c r="AL28" s="1">
        <v>21</v>
      </c>
      <c r="AM28" s="1" t="s">
        <v>29</v>
      </c>
      <c r="AN28" s="1">
        <v>-3.041086102438165</v>
      </c>
      <c r="AP28" s="1" t="s">
        <v>29</v>
      </c>
      <c r="AQ28" s="1" t="s">
        <v>94</v>
      </c>
    </row>
    <row r="29" spans="1:43" ht="13.2" customHeight="1">
      <c r="A29" s="56" t="s">
        <v>85</v>
      </c>
      <c r="B29" s="1" t="s">
        <v>85</v>
      </c>
      <c r="C29" s="1">
        <v>-4.220101412346555</v>
      </c>
      <c r="D29" s="1">
        <v>-1</v>
      </c>
      <c r="E29" s="1">
        <f t="shared" si="2"/>
        <v>3.220101412346555</v>
      </c>
      <c r="F29" s="4"/>
      <c r="H29" s="4"/>
      <c r="J29" s="9"/>
      <c r="X29" s="43"/>
      <c r="Y29" s="43"/>
      <c r="Z29" s="42">
        <v>-7</v>
      </c>
      <c r="AA29" s="46">
        <f t="shared" si="1"/>
        <v>-0.1830492691276439</v>
      </c>
      <c r="AB29" s="42" t="s">
        <v>95</v>
      </c>
      <c r="AC29" s="42">
        <v>49.11070841</v>
      </c>
      <c r="AD29" s="45" t="s">
        <v>121</v>
      </c>
      <c r="AE29" s="44" t="s">
        <v>122</v>
      </c>
      <c r="AF29" s="44" t="s">
        <v>123</v>
      </c>
      <c r="AG29" s="42" t="s">
        <v>111</v>
      </c>
      <c r="AH29" s="1">
        <v>49.20077006</v>
      </c>
      <c r="AI29" s="1" t="s">
        <v>124</v>
      </c>
      <c r="AJ29" s="1">
        <f t="shared" si="0"/>
        <v>0.09006165000000266</v>
      </c>
      <c r="AL29" s="1">
        <v>22</v>
      </c>
      <c r="AM29" s="1" t="s">
        <v>28</v>
      </c>
      <c r="AN29" s="1">
        <v>-1.1859563832893312</v>
      </c>
      <c r="AP29" s="1" t="s">
        <v>28</v>
      </c>
      <c r="AQ29" s="1" t="s">
        <v>91</v>
      </c>
    </row>
    <row r="30" spans="1:43" ht="13.2" customHeight="1">
      <c r="A30" s="57" t="s">
        <v>101</v>
      </c>
      <c r="B30" s="1" t="s">
        <v>101</v>
      </c>
      <c r="C30" s="1">
        <v>-3.7468646466457227</v>
      </c>
      <c r="D30" s="1">
        <v>-8</v>
      </c>
      <c r="E30" s="1">
        <f t="shared" si="2"/>
        <v>-4.253135353354278</v>
      </c>
      <c r="F30" s="4"/>
      <c r="H30" s="4"/>
      <c r="J30" s="9"/>
      <c r="X30" s="43"/>
      <c r="Y30" s="43"/>
      <c r="Z30" s="42">
        <v>-13</v>
      </c>
      <c r="AA30" s="46">
        <f t="shared" si="1"/>
        <v>-19.284593247426063</v>
      </c>
      <c r="AB30" s="42" t="s">
        <v>96</v>
      </c>
      <c r="AC30" s="42">
        <v>165.1469585</v>
      </c>
      <c r="AD30" s="45" t="s">
        <v>121</v>
      </c>
      <c r="AE30" s="44" t="s">
        <v>122</v>
      </c>
      <c r="AF30" s="44" t="s">
        <v>123</v>
      </c>
      <c r="AG30" s="42" t="s">
        <v>111</v>
      </c>
      <c r="AH30" s="1">
        <v>204.6040095</v>
      </c>
      <c r="AI30" s="1" t="s">
        <v>124</v>
      </c>
      <c r="AJ30" s="1">
        <f t="shared" si="0"/>
        <v>39.45705099999998</v>
      </c>
      <c r="AL30" s="1">
        <v>23</v>
      </c>
      <c r="AM30" s="1" t="s">
        <v>17</v>
      </c>
      <c r="AN30" s="1">
        <v>-0.9921444898182138</v>
      </c>
      <c r="AP30" s="1" t="s">
        <v>17</v>
      </c>
      <c r="AQ30" s="1" t="s">
        <v>87</v>
      </c>
    </row>
    <row r="31" spans="1:43" ht="13.2" customHeight="1">
      <c r="A31" s="56" t="s">
        <v>94</v>
      </c>
      <c r="B31" s="1" t="s">
        <v>94</v>
      </c>
      <c r="C31" s="1">
        <v>-3.041086102438165</v>
      </c>
      <c r="D31" s="1">
        <v>-1</v>
      </c>
      <c r="E31" s="1">
        <f t="shared" si="2"/>
        <v>2.041086102438165</v>
      </c>
      <c r="F31" s="4"/>
      <c r="H31" s="4"/>
      <c r="J31" s="9"/>
      <c r="X31" s="43"/>
      <c r="Y31" s="43"/>
      <c r="Z31" s="42">
        <v>-15</v>
      </c>
      <c r="AA31" s="46">
        <f t="shared" si="1"/>
        <v>-11.855573992953778</v>
      </c>
      <c r="AB31" s="42" t="s">
        <v>97</v>
      </c>
      <c r="AC31" s="42">
        <v>25.24549444</v>
      </c>
      <c r="AD31" s="45" t="s">
        <v>121</v>
      </c>
      <c r="AE31" s="44" t="s">
        <v>122</v>
      </c>
      <c r="AF31" s="44" t="s">
        <v>123</v>
      </c>
      <c r="AG31" s="42" t="s">
        <v>111</v>
      </c>
      <c r="AH31" s="1">
        <v>28.64105603</v>
      </c>
      <c r="AI31" s="1" t="s">
        <v>124</v>
      </c>
      <c r="AJ31" s="1">
        <f t="shared" si="0"/>
        <v>3.39556159</v>
      </c>
      <c r="AL31" s="1">
        <v>24</v>
      </c>
      <c r="AM31" s="1" t="s">
        <v>53</v>
      </c>
      <c r="AN31" s="1">
        <v>-0.9568713332063461</v>
      </c>
      <c r="AP31" s="1" t="s">
        <v>53</v>
      </c>
      <c r="AQ31" s="1" t="s">
        <v>93</v>
      </c>
    </row>
    <row r="32" spans="1:43" ht="13.2" customHeight="1">
      <c r="A32" s="56" t="s">
        <v>91</v>
      </c>
      <c r="B32" s="1" t="s">
        <v>91</v>
      </c>
      <c r="C32" s="1">
        <v>-1.1859563832893312</v>
      </c>
      <c r="D32" s="1">
        <v>-4</v>
      </c>
      <c r="E32" s="1">
        <f t="shared" si="2"/>
        <v>-2.814043616710669</v>
      </c>
      <c r="F32" s="4"/>
      <c r="H32" s="4"/>
      <c r="J32" s="9"/>
      <c r="X32" s="43"/>
      <c r="Y32" s="43"/>
      <c r="Z32" s="42">
        <v>-1</v>
      </c>
      <c r="AA32" s="46">
        <f t="shared" si="1"/>
        <v>-10.984793377275262</v>
      </c>
      <c r="AB32" s="42" t="s">
        <v>98</v>
      </c>
      <c r="AC32" s="42">
        <v>17.45067446</v>
      </c>
      <c r="AD32" s="45" t="s">
        <v>121</v>
      </c>
      <c r="AE32" s="44" t="s">
        <v>122</v>
      </c>
      <c r="AF32" s="44" t="s">
        <v>123</v>
      </c>
      <c r="AG32" s="42" t="s">
        <v>111</v>
      </c>
      <c r="AH32" s="1">
        <v>19.60414981</v>
      </c>
      <c r="AI32" s="1" t="s">
        <v>124</v>
      </c>
      <c r="AJ32" s="1">
        <f t="shared" si="0"/>
        <v>2.153475350000001</v>
      </c>
      <c r="AL32" s="1">
        <v>25</v>
      </c>
      <c r="AM32" s="1" t="s">
        <v>14</v>
      </c>
      <c r="AN32" s="1">
        <v>-0.1830492691276439</v>
      </c>
      <c r="AP32" s="1" t="s">
        <v>14</v>
      </c>
      <c r="AQ32" s="1" t="s">
        <v>95</v>
      </c>
    </row>
    <row r="33" spans="1:43" ht="13.2" customHeight="1">
      <c r="A33" s="56" t="s">
        <v>87</v>
      </c>
      <c r="B33" s="1" t="s">
        <v>87</v>
      </c>
      <c r="C33" s="1">
        <v>-0.9921444898182138</v>
      </c>
      <c r="D33" s="1">
        <v>-1</v>
      </c>
      <c r="E33" s="1">
        <f t="shared" si="2"/>
        <v>-0.007855510181786207</v>
      </c>
      <c r="F33" s="4"/>
      <c r="H33" s="4"/>
      <c r="J33" s="9"/>
      <c r="X33" s="43"/>
      <c r="Y33" s="43"/>
      <c r="Z33" s="42">
        <v>-3</v>
      </c>
      <c r="AA33" s="46">
        <f t="shared" si="1"/>
        <v>-0.003030085412423113</v>
      </c>
      <c r="AB33" s="42" t="s">
        <v>99</v>
      </c>
      <c r="AC33" s="42">
        <v>379.3078467</v>
      </c>
      <c r="AD33" s="45" t="s">
        <v>121</v>
      </c>
      <c r="AE33" s="44" t="s">
        <v>122</v>
      </c>
      <c r="AF33" s="44" t="s">
        <v>123</v>
      </c>
      <c r="AG33" s="42" t="s">
        <v>111</v>
      </c>
      <c r="AH33" s="1">
        <v>379.3193404</v>
      </c>
      <c r="AI33" s="1" t="s">
        <v>124</v>
      </c>
      <c r="AJ33" s="1">
        <f t="shared" si="0"/>
        <v>0.011493699999959972</v>
      </c>
      <c r="AL33" s="1">
        <v>26</v>
      </c>
      <c r="AM33" s="1" t="s">
        <v>19</v>
      </c>
      <c r="AN33" s="1">
        <v>-0.003030085412423113</v>
      </c>
      <c r="AP33" s="1" t="s">
        <v>19</v>
      </c>
      <c r="AQ33" s="1" t="s">
        <v>99</v>
      </c>
    </row>
    <row r="34" spans="1:43" ht="13.2" customHeight="1">
      <c r="A34" s="56" t="s">
        <v>93</v>
      </c>
      <c r="B34" s="1" t="s">
        <v>93</v>
      </c>
      <c r="C34" s="1">
        <v>-0.9568713332063461</v>
      </c>
      <c r="D34" s="1">
        <v>-8</v>
      </c>
      <c r="E34" s="1">
        <f t="shared" si="2"/>
        <v>-7.043128666793654</v>
      </c>
      <c r="F34" s="4"/>
      <c r="H34" s="4"/>
      <c r="J34" s="9"/>
      <c r="X34" s="43"/>
      <c r="Y34" s="43"/>
      <c r="Z34" s="42">
        <v>-15</v>
      </c>
      <c r="AA34" s="46">
        <f t="shared" si="1"/>
        <v>-5.836734969520197</v>
      </c>
      <c r="AB34" s="42" t="s">
        <v>100</v>
      </c>
      <c r="AC34" s="42">
        <v>52.16787589</v>
      </c>
      <c r="AD34" s="45" t="s">
        <v>121</v>
      </c>
      <c r="AE34" s="44" t="s">
        <v>122</v>
      </c>
      <c r="AF34" s="44" t="s">
        <v>123</v>
      </c>
      <c r="AG34" s="42" t="s">
        <v>111</v>
      </c>
      <c r="AH34" s="1">
        <v>55.40151552</v>
      </c>
      <c r="AI34" s="1" t="s">
        <v>124</v>
      </c>
      <c r="AJ34" s="1">
        <f t="shared" si="0"/>
        <v>3.233639629999999</v>
      </c>
      <c r="AL34" s="1">
        <v>27</v>
      </c>
      <c r="AM34" s="1" t="s">
        <v>11</v>
      </c>
      <c r="AN34" s="1">
        <v>0.1190778431912959</v>
      </c>
      <c r="AP34" s="1" t="s">
        <v>11</v>
      </c>
      <c r="AQ34" s="1" t="s">
        <v>75</v>
      </c>
    </row>
    <row r="35" spans="1:43" ht="13.2" customHeight="1">
      <c r="A35" s="4" t="s">
        <v>95</v>
      </c>
      <c r="B35" s="1" t="s">
        <v>95</v>
      </c>
      <c r="C35" s="1">
        <v>-0.1830492691276439</v>
      </c>
      <c r="D35" s="1">
        <v>-7</v>
      </c>
      <c r="E35" s="1">
        <f t="shared" si="2"/>
        <v>-6.816950730872356</v>
      </c>
      <c r="F35" s="4"/>
      <c r="H35" s="4"/>
      <c r="J35" s="9"/>
      <c r="X35" s="43"/>
      <c r="Y35" s="43"/>
      <c r="Z35" s="42">
        <v>-8</v>
      </c>
      <c r="AA35" s="46">
        <f t="shared" si="1"/>
        <v>-3.7468646466457227</v>
      </c>
      <c r="AB35" s="42" t="s">
        <v>101</v>
      </c>
      <c r="AC35" s="42">
        <v>61.68983664</v>
      </c>
      <c r="AD35" s="45" t="s">
        <v>121</v>
      </c>
      <c r="AE35" s="44" t="s">
        <v>122</v>
      </c>
      <c r="AF35" s="44" t="s">
        <v>123</v>
      </c>
      <c r="AG35" s="42" t="s">
        <v>111</v>
      </c>
      <c r="AH35" s="1">
        <v>64.09124899</v>
      </c>
      <c r="AI35" s="1" t="s">
        <v>124</v>
      </c>
      <c r="AJ35" s="1">
        <f t="shared" si="0"/>
        <v>2.401412349999994</v>
      </c>
      <c r="AL35" s="1">
        <v>28</v>
      </c>
      <c r="AM35" s="1" t="s">
        <v>4</v>
      </c>
      <c r="AN35" s="1">
        <v>0.22025558742737292</v>
      </c>
      <c r="AP35" s="1" t="s">
        <v>4</v>
      </c>
      <c r="AQ35" s="1" t="s">
        <v>70</v>
      </c>
    </row>
    <row r="36" spans="1:43" ht="13.2" customHeight="1">
      <c r="A36" s="4" t="s">
        <v>99</v>
      </c>
      <c r="B36" s="1" t="s">
        <v>99</v>
      </c>
      <c r="C36" s="1">
        <v>-0.003030085412423113</v>
      </c>
      <c r="D36" s="1">
        <v>-3</v>
      </c>
      <c r="E36" s="1">
        <f t="shared" si="2"/>
        <v>-2.9969699145875768</v>
      </c>
      <c r="F36" s="4"/>
      <c r="H36" s="4"/>
      <c r="J36" s="9"/>
      <c r="X36" s="43"/>
      <c r="Y36" s="43"/>
      <c r="Z36" s="42">
        <v>-8</v>
      </c>
      <c r="AA36" s="46">
        <f t="shared" si="1"/>
        <v>-10.883272524496698</v>
      </c>
      <c r="AB36" s="42" t="s">
        <v>103</v>
      </c>
      <c r="AC36" s="42">
        <v>271.3094972</v>
      </c>
      <c r="AD36" s="45" t="s">
        <v>121</v>
      </c>
      <c r="AE36" s="44" t="s">
        <v>122</v>
      </c>
      <c r="AF36" s="44" t="s">
        <v>123</v>
      </c>
      <c r="AG36" s="42" t="s">
        <v>111</v>
      </c>
      <c r="AH36" s="1">
        <v>304.4428413</v>
      </c>
      <c r="AI36" s="1" t="s">
        <v>124</v>
      </c>
      <c r="AJ36" s="1">
        <f t="shared" si="0"/>
        <v>33.13334409999999</v>
      </c>
      <c r="AL36" s="1">
        <v>29</v>
      </c>
      <c r="AM36" s="1" t="s">
        <v>20</v>
      </c>
      <c r="AN36" s="1">
        <v>0.44790783826270203</v>
      </c>
      <c r="AP36" s="1" t="s">
        <v>20</v>
      </c>
      <c r="AQ36" s="1" t="s">
        <v>81</v>
      </c>
    </row>
    <row r="37" spans="1:48" ht="13.2" customHeight="1">
      <c r="A37" s="4" t="s">
        <v>75</v>
      </c>
      <c r="B37" s="1" t="s">
        <v>75</v>
      </c>
      <c r="C37" s="1">
        <v>0.1190778431912959</v>
      </c>
      <c r="D37" s="1">
        <v>-7</v>
      </c>
      <c r="E37" s="1">
        <f t="shared" si="2"/>
        <v>-7.119077843191296</v>
      </c>
      <c r="F37" s="4"/>
      <c r="H37" s="4"/>
      <c r="J37" s="9"/>
      <c r="X37" s="43"/>
      <c r="Y37" s="43"/>
      <c r="Z37" s="42">
        <v>-1</v>
      </c>
      <c r="AA37" s="46">
        <f t="shared" si="1"/>
        <v>11.84269699164818</v>
      </c>
      <c r="AB37" s="42" t="s">
        <v>77</v>
      </c>
      <c r="AC37" s="42">
        <v>11.303305</v>
      </c>
      <c r="AD37" s="45" t="s">
        <v>121</v>
      </c>
      <c r="AE37" s="44" t="s">
        <v>122</v>
      </c>
      <c r="AF37" s="44" t="s">
        <v>123</v>
      </c>
      <c r="AG37" s="42" t="s">
        <v>111</v>
      </c>
      <c r="AH37" s="1">
        <v>10.106431</v>
      </c>
      <c r="AI37" s="1" t="s">
        <v>124</v>
      </c>
      <c r="AJ37" s="1">
        <f t="shared" si="0"/>
        <v>-1.1968739999999993</v>
      </c>
      <c r="AL37" s="1">
        <v>30</v>
      </c>
      <c r="AM37" s="1" t="s">
        <v>18</v>
      </c>
      <c r="AN37" s="1">
        <v>0.5486378132318366</v>
      </c>
      <c r="AP37" s="1" t="s">
        <v>18</v>
      </c>
      <c r="AQ37" s="1" t="s">
        <v>80</v>
      </c>
      <c r="AU37" s="1" t="s">
        <v>55</v>
      </c>
      <c r="AV37" s="1" t="s">
        <v>102</v>
      </c>
    </row>
    <row r="38" spans="1:43" ht="13.2" customHeight="1">
      <c r="A38" s="4" t="s">
        <v>70</v>
      </c>
      <c r="B38" s="1" t="s">
        <v>70</v>
      </c>
      <c r="C38" s="1">
        <v>0.22025558742737292</v>
      </c>
      <c r="D38" s="1">
        <v>-1</v>
      </c>
      <c r="E38" s="1">
        <f t="shared" si="2"/>
        <v>-1.2202555874273728</v>
      </c>
      <c r="F38" s="4"/>
      <c r="H38" s="4"/>
      <c r="J38" s="9"/>
      <c r="X38" s="43"/>
      <c r="Y38" s="43"/>
      <c r="Z38" s="42">
        <v>-4</v>
      </c>
      <c r="AA38" s="46">
        <f t="shared" si="1"/>
        <v>-1.1859563832893312</v>
      </c>
      <c r="AB38" s="42" t="s">
        <v>91</v>
      </c>
      <c r="AC38" s="42">
        <v>1.585523974</v>
      </c>
      <c r="AD38" s="45" t="s">
        <v>121</v>
      </c>
      <c r="AE38" s="44" t="s">
        <v>122</v>
      </c>
      <c r="AF38" s="44" t="s">
        <v>123</v>
      </c>
      <c r="AG38" s="42" t="s">
        <v>111</v>
      </c>
      <c r="AH38" s="1">
        <v>1.604553276</v>
      </c>
      <c r="AI38" s="1" t="s">
        <v>124</v>
      </c>
      <c r="AJ38" s="1">
        <f t="shared" si="0"/>
        <v>0.01902930200000008</v>
      </c>
      <c r="AL38" s="1">
        <v>31</v>
      </c>
      <c r="AM38" s="1" t="s">
        <v>15</v>
      </c>
      <c r="AN38" s="1">
        <v>11.84269699164818</v>
      </c>
      <c r="AP38" s="1" t="s">
        <v>15</v>
      </c>
      <c r="AQ38" s="1" t="s">
        <v>77</v>
      </c>
    </row>
    <row r="39" spans="1:33" ht="13.2" customHeight="1">
      <c r="A39" s="4" t="s">
        <v>81</v>
      </c>
      <c r="B39" s="1" t="s">
        <v>81</v>
      </c>
      <c r="C39" s="1">
        <v>0.44790783826270203</v>
      </c>
      <c r="D39" s="1">
        <v>-5</v>
      </c>
      <c r="E39" s="1">
        <f t="shared" si="2"/>
        <v>-5.447907838262702</v>
      </c>
      <c r="F39" s="4"/>
      <c r="H39" s="4"/>
      <c r="J39" s="9"/>
      <c r="AG39" s="42"/>
    </row>
    <row r="40" spans="1:33" ht="13.2" customHeight="1">
      <c r="A40" s="4" t="s">
        <v>80</v>
      </c>
      <c r="B40" s="1" t="s">
        <v>80</v>
      </c>
      <c r="C40" s="1">
        <v>0.5486378132318366</v>
      </c>
      <c r="D40" s="1">
        <v>-4</v>
      </c>
      <c r="E40" s="1">
        <f t="shared" si="2"/>
        <v>-4.548637813231837</v>
      </c>
      <c r="F40" s="4"/>
      <c r="H40" s="4"/>
      <c r="J40" s="9"/>
      <c r="X40" s="40"/>
      <c r="Y40" s="40"/>
      <c r="AG40" s="42"/>
    </row>
    <row r="41" spans="1:33" ht="13.2" customHeight="1">
      <c r="A41" s="4" t="s">
        <v>77</v>
      </c>
      <c r="B41" s="1" t="s">
        <v>77</v>
      </c>
      <c r="C41" s="1">
        <v>11.84269699164818</v>
      </c>
      <c r="D41" s="1">
        <v>-1</v>
      </c>
      <c r="E41" s="1">
        <f t="shared" si="2"/>
        <v>-12.84269699164818</v>
      </c>
      <c r="F41" s="4"/>
      <c r="H41" s="4"/>
      <c r="J41" s="9"/>
      <c r="X41" s="40"/>
      <c r="Y41" s="40"/>
      <c r="AG41" s="42"/>
    </row>
    <row r="42" spans="1:10" ht="12">
      <c r="A42" s="4"/>
      <c r="E42" s="4"/>
      <c r="F42" s="4"/>
      <c r="H42" s="4"/>
      <c r="J42" s="9"/>
    </row>
    <row r="43" spans="5:10" ht="12">
      <c r="E43" s="4"/>
      <c r="F43" s="4"/>
      <c r="H43" s="4"/>
      <c r="J43" s="9"/>
    </row>
    <row r="44" spans="3:10" ht="12">
      <c r="C44" s="9"/>
      <c r="E44" s="4"/>
      <c r="F44" s="4"/>
      <c r="H44" s="4"/>
      <c r="J44" s="9"/>
    </row>
    <row r="45" ht="12">
      <c r="F45" s="15" t="s">
        <v>65</v>
      </c>
    </row>
    <row r="46" ht="12">
      <c r="B46" s="14" t="s">
        <v>130</v>
      </c>
    </row>
    <row r="52" ht="12">
      <c r="B52" s="47"/>
    </row>
    <row r="53" ht="12">
      <c r="B53" s="21"/>
    </row>
    <row r="56" spans="3:5" ht="12">
      <c r="C56" s="10"/>
      <c r="E56" s="11"/>
    </row>
    <row r="57" spans="3:6" ht="12">
      <c r="C57" s="12"/>
      <c r="E57" s="4"/>
      <c r="F57" s="4"/>
    </row>
    <row r="58" spans="3:6" ht="12">
      <c r="C58" s="12"/>
      <c r="E58" s="4"/>
      <c r="F58" s="4"/>
    </row>
    <row r="59" spans="3:6" ht="12">
      <c r="C59" s="12"/>
      <c r="E59" s="4"/>
      <c r="F59" s="4"/>
    </row>
    <row r="60" spans="3:6" ht="12">
      <c r="C60" s="12"/>
      <c r="E60" s="4"/>
      <c r="F60" s="4"/>
    </row>
    <row r="61" spans="3:6" ht="12">
      <c r="C61" s="12"/>
      <c r="E61" s="4"/>
      <c r="F61" s="4"/>
    </row>
    <row r="62" spans="3:6" ht="12">
      <c r="C62" s="12"/>
      <c r="E62" s="4"/>
      <c r="F62" s="4"/>
    </row>
    <row r="63" spans="3:6" ht="12">
      <c r="C63" s="12"/>
      <c r="E63" s="4"/>
      <c r="F63" s="4"/>
    </row>
    <row r="64" spans="3:6" ht="12">
      <c r="C64" s="12"/>
      <c r="E64" s="4"/>
      <c r="F64" s="4"/>
    </row>
    <row r="65" spans="3:6" ht="12">
      <c r="C65" s="12"/>
      <c r="E65" s="4"/>
      <c r="F65" s="4"/>
    </row>
    <row r="66" spans="3:6" ht="12">
      <c r="C66" s="12"/>
      <c r="E66" s="4"/>
      <c r="F66" s="4"/>
    </row>
    <row r="67" spans="3:6" ht="12">
      <c r="C67" s="12"/>
      <c r="E67" s="4"/>
      <c r="F67" s="4"/>
    </row>
    <row r="68" spans="3:6" ht="12">
      <c r="C68" s="12"/>
      <c r="E68" s="4"/>
      <c r="F68" s="4"/>
    </row>
    <row r="69" spans="3:6" ht="12">
      <c r="C69" s="12"/>
      <c r="E69" s="4"/>
      <c r="F69" s="4"/>
    </row>
    <row r="70" spans="3:6" ht="12">
      <c r="C70" s="12"/>
      <c r="E70" s="4"/>
      <c r="F70" s="4"/>
    </row>
    <row r="71" spans="3:6" ht="12">
      <c r="C71" s="12"/>
      <c r="E71" s="4"/>
      <c r="F71" s="4"/>
    </row>
    <row r="72" spans="3:6" ht="12">
      <c r="C72" s="12"/>
      <c r="E72" s="4"/>
      <c r="F72" s="4"/>
    </row>
    <row r="73" spans="3:6" ht="12">
      <c r="C73" s="12"/>
      <c r="E73" s="4"/>
      <c r="F73" s="4"/>
    </row>
    <row r="74" spans="3:6" ht="12">
      <c r="C74" s="12"/>
      <c r="E74" s="4"/>
      <c r="F74" s="4"/>
    </row>
    <row r="75" spans="3:6" ht="12">
      <c r="C75" s="12"/>
      <c r="E75" s="4"/>
      <c r="F75" s="4"/>
    </row>
    <row r="76" spans="3:6" ht="12">
      <c r="C76" s="12"/>
      <c r="E76" s="4"/>
      <c r="F76" s="4"/>
    </row>
    <row r="77" spans="3:6" ht="12">
      <c r="C77" s="12"/>
      <c r="E77" s="4"/>
      <c r="F77" s="4"/>
    </row>
    <row r="78" spans="3:6" ht="12">
      <c r="C78" s="12"/>
      <c r="E78" s="4"/>
      <c r="F78" s="4"/>
    </row>
    <row r="79" spans="3:6" ht="12">
      <c r="C79" s="12"/>
      <c r="E79" s="4"/>
      <c r="F79" s="4"/>
    </row>
    <row r="80" spans="3:6" ht="12">
      <c r="C80" s="12"/>
      <c r="E80" s="4"/>
      <c r="F80" s="4"/>
    </row>
    <row r="81" spans="3:6" ht="12">
      <c r="C81" s="12"/>
      <c r="E81" s="4"/>
      <c r="F81" s="4"/>
    </row>
    <row r="82" spans="3:6" ht="12">
      <c r="C82" s="12"/>
      <c r="E82" s="4"/>
      <c r="F82" s="4"/>
    </row>
    <row r="83" spans="3:6" ht="12">
      <c r="C83" s="12"/>
      <c r="E83" s="4"/>
      <c r="F83" s="4"/>
    </row>
    <row r="84" spans="3:6" ht="12">
      <c r="C84" s="12"/>
      <c r="E84" s="4"/>
      <c r="F84" s="4"/>
    </row>
    <row r="85" spans="3:6" ht="12">
      <c r="C85" s="12"/>
      <c r="E85" s="4"/>
      <c r="F85" s="4"/>
    </row>
    <row r="86" spans="3:6" ht="12">
      <c r="C86" s="12"/>
      <c r="E86" s="4"/>
      <c r="F86" s="4"/>
    </row>
    <row r="87" spans="3:6" ht="12">
      <c r="C87" s="12"/>
      <c r="E87" s="4"/>
      <c r="F87" s="4"/>
    </row>
    <row r="88" spans="3:6" ht="12">
      <c r="C88" s="12"/>
      <c r="E88" s="4"/>
      <c r="F88" s="4"/>
    </row>
    <row r="89" spans="3:6" ht="12">
      <c r="C89" s="9"/>
      <c r="E89" s="4"/>
      <c r="F89" s="4"/>
    </row>
    <row r="90" spans="2:6" ht="12">
      <c r="B90" s="14"/>
      <c r="C90" s="9"/>
      <c r="E90" s="4"/>
      <c r="F90" s="4"/>
    </row>
  </sheetData>
  <autoFilter ref="AL7:AQ7">
    <sortState ref="AL8:AQ90">
      <sortCondition sortBy="value" ref="AL8:AL90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MARTINS Carla</cp:lastModifiedBy>
  <dcterms:created xsi:type="dcterms:W3CDTF">2013-07-26T07:18:27Z</dcterms:created>
  <dcterms:modified xsi:type="dcterms:W3CDTF">2015-10-13T07:12:49Z</dcterms:modified>
  <cp:category/>
  <cp:version/>
  <cp:contentType/>
  <cp:contentStatus/>
</cp:coreProperties>
</file>