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dissemination\Publications and Statistics Explained\Statistics Explained\Proofreading\Proofreading 2023\Recent developments in STS\"/>
    </mc:Choice>
  </mc:AlternateContent>
  <xr:revisionPtr revIDLastSave="0" documentId="13_ncr:1_{E7AD8E74-C09D-4571-9975-9238B4C5A8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gure 1" sheetId="40" r:id="rId1"/>
    <sheet name="Figure 2" sheetId="38" r:id="rId2"/>
    <sheet name="Figure 3" sheetId="39" r:id="rId3"/>
    <sheet name="Figure 4" sheetId="41" r:id="rId4"/>
    <sheet name="Figure 5" sheetId="42" r:id="rId5"/>
    <sheet name="Table 1" sheetId="43" r:id="rId6"/>
    <sheet name="Figure 6" sheetId="4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1" i="42" l="1"/>
  <c r="AX17" i="40"/>
  <c r="L113" i="43" l="1"/>
  <c r="I111" i="43"/>
  <c r="I112" i="43"/>
  <c r="I113" i="43"/>
  <c r="I110" i="43"/>
  <c r="I92" i="43"/>
  <c r="I93" i="43"/>
  <c r="I94" i="43"/>
  <c r="I95" i="43"/>
  <c r="I96" i="43"/>
  <c r="I97" i="43"/>
  <c r="I91" i="43"/>
  <c r="I75" i="43"/>
  <c r="I76" i="43"/>
  <c r="I74" i="43"/>
  <c r="I57" i="43"/>
  <c r="I58" i="43"/>
  <c r="I59" i="43"/>
  <c r="I60" i="43"/>
  <c r="I61" i="43"/>
  <c r="I62" i="43"/>
  <c r="I63" i="43"/>
  <c r="I56" i="43"/>
  <c r="F111" i="43"/>
  <c r="F112" i="43"/>
  <c r="F113" i="43"/>
  <c r="F92" i="43"/>
  <c r="F93" i="43"/>
  <c r="F94" i="43"/>
  <c r="F95" i="43"/>
  <c r="F96" i="43"/>
  <c r="F97" i="43"/>
  <c r="F57" i="43"/>
  <c r="F58" i="43"/>
  <c r="F59" i="43"/>
  <c r="F60" i="43"/>
  <c r="F61" i="43"/>
  <c r="F62" i="43"/>
  <c r="F63" i="43"/>
  <c r="F56" i="43"/>
  <c r="C111" i="43"/>
  <c r="C112" i="43"/>
  <c r="C113" i="43"/>
  <c r="C57" i="43"/>
  <c r="C58" i="43"/>
  <c r="C59" i="43"/>
  <c r="C60" i="43"/>
  <c r="C61" i="43"/>
  <c r="C62" i="43"/>
  <c r="C63" i="43"/>
  <c r="C56" i="43"/>
  <c r="DB105" i="43" l="1"/>
  <c r="DB106" i="43"/>
  <c r="DB103" i="43"/>
  <c r="DA104" i="43"/>
  <c r="L111" i="43" s="1"/>
  <c r="DA105" i="43"/>
  <c r="L112" i="43" s="1"/>
  <c r="DA103" i="43"/>
  <c r="L110" i="43" s="1"/>
  <c r="DA83" i="43"/>
  <c r="L92" i="43" s="1"/>
  <c r="DA84" i="43"/>
  <c r="L93" i="43" s="1"/>
  <c r="DA85" i="43"/>
  <c r="L94" i="43" s="1"/>
  <c r="DA86" i="43"/>
  <c r="L95" i="43" s="1"/>
  <c r="DA87" i="43"/>
  <c r="L96" i="43" s="1"/>
  <c r="DA88" i="43"/>
  <c r="L97" i="43" s="1"/>
  <c r="DA82" i="43"/>
  <c r="L91" i="43" s="1"/>
  <c r="DA70" i="43"/>
  <c r="L75" i="43" s="1"/>
  <c r="DA71" i="43"/>
  <c r="L76" i="43" s="1"/>
  <c r="DA69" i="43"/>
  <c r="L74" i="43" s="1"/>
  <c r="DA47" i="43"/>
  <c r="L57" i="43" s="1"/>
  <c r="DA48" i="43"/>
  <c r="L58" i="43" s="1"/>
  <c r="DA49" i="43"/>
  <c r="L59" i="43" s="1"/>
  <c r="DA50" i="43"/>
  <c r="L60" i="43" s="1"/>
  <c r="DA51" i="43"/>
  <c r="L61" i="43" s="1"/>
  <c r="DA52" i="43"/>
  <c r="L62" i="43" s="1"/>
  <c r="DA53" i="43"/>
  <c r="L63" i="43" s="1"/>
  <c r="DA46" i="43"/>
  <c r="L56" i="43" s="1"/>
  <c r="M56" i="43" s="1"/>
  <c r="C16" i="40"/>
  <c r="D16" i="40"/>
  <c r="E16" i="40"/>
  <c r="F16" i="40"/>
  <c r="G16" i="40"/>
  <c r="H16" i="40"/>
  <c r="I16" i="40"/>
  <c r="J16" i="40"/>
  <c r="K16" i="40"/>
  <c r="L16" i="40"/>
  <c r="M16" i="40"/>
  <c r="N16" i="40"/>
  <c r="O16" i="40"/>
  <c r="P16" i="40"/>
  <c r="Q16" i="40"/>
  <c r="R16" i="40"/>
  <c r="S16" i="40"/>
  <c r="T16" i="40"/>
  <c r="U16" i="40"/>
  <c r="V16" i="40"/>
  <c r="W16" i="40"/>
  <c r="X16" i="40"/>
  <c r="Y16" i="40"/>
  <c r="Z16" i="40"/>
  <c r="AA16" i="40"/>
  <c r="AB16" i="40"/>
  <c r="AC16" i="40"/>
  <c r="AD16" i="40"/>
  <c r="AE16" i="40"/>
  <c r="AF16" i="40"/>
  <c r="AG16" i="40"/>
  <c r="AH16" i="40"/>
  <c r="AI16" i="40"/>
  <c r="AJ16" i="40"/>
  <c r="AK16" i="40"/>
  <c r="AL16" i="40"/>
  <c r="AM16" i="40"/>
  <c r="AN16" i="40"/>
  <c r="AO16" i="40"/>
  <c r="AP16" i="40"/>
  <c r="AQ16" i="40"/>
  <c r="AR16" i="40"/>
  <c r="C13" i="40"/>
  <c r="D13" i="40"/>
  <c r="E13" i="40"/>
  <c r="F13" i="40"/>
  <c r="G13" i="40"/>
  <c r="H13" i="40"/>
  <c r="I13" i="40"/>
  <c r="J13" i="40"/>
  <c r="K13" i="40"/>
  <c r="L13" i="40"/>
  <c r="M13" i="40"/>
  <c r="N13" i="40"/>
  <c r="O13" i="40"/>
  <c r="P13" i="40"/>
  <c r="Q13" i="40"/>
  <c r="R13" i="40"/>
  <c r="S13" i="40"/>
  <c r="T13" i="40"/>
  <c r="U13" i="40"/>
  <c r="V13" i="40"/>
  <c r="W13" i="40"/>
  <c r="X13" i="40"/>
  <c r="Y13" i="40"/>
  <c r="Z13" i="40"/>
  <c r="AA13" i="40"/>
  <c r="AB13" i="40"/>
  <c r="AC13" i="40"/>
  <c r="AD13" i="40"/>
  <c r="AE13" i="40"/>
  <c r="AF13" i="40"/>
  <c r="AG13" i="40"/>
  <c r="AH13" i="40"/>
  <c r="AI13" i="40"/>
  <c r="AJ13" i="40"/>
  <c r="AK13" i="40"/>
  <c r="AL13" i="40"/>
  <c r="AM13" i="40"/>
  <c r="AN13" i="40"/>
  <c r="AO13" i="40"/>
  <c r="AP13" i="40"/>
  <c r="AQ13" i="40"/>
  <c r="AR13" i="40"/>
  <c r="C14" i="40"/>
  <c r="D14" i="40"/>
  <c r="E14" i="40"/>
  <c r="F14" i="40"/>
  <c r="G14" i="40"/>
  <c r="H14" i="40"/>
  <c r="I14" i="40"/>
  <c r="J14" i="40"/>
  <c r="K14" i="40"/>
  <c r="L14" i="40"/>
  <c r="M14" i="40"/>
  <c r="N14" i="40"/>
  <c r="O14" i="40"/>
  <c r="P14" i="40"/>
  <c r="Q14" i="40"/>
  <c r="R14" i="40"/>
  <c r="S14" i="40"/>
  <c r="T14" i="40"/>
  <c r="U14" i="40"/>
  <c r="V14" i="40"/>
  <c r="W14" i="40"/>
  <c r="X14" i="40"/>
  <c r="Y14" i="40"/>
  <c r="Z14" i="40"/>
  <c r="AA14" i="40"/>
  <c r="AB14" i="40"/>
  <c r="AC14" i="40"/>
  <c r="AD14" i="40"/>
  <c r="AE14" i="40"/>
  <c r="AF14" i="40"/>
  <c r="AG14" i="40"/>
  <c r="AH14" i="40"/>
  <c r="AI14" i="40"/>
  <c r="AJ14" i="40"/>
  <c r="AK14" i="40"/>
  <c r="AL14" i="40"/>
  <c r="AM14" i="40"/>
  <c r="AN14" i="40"/>
  <c r="AO14" i="40"/>
  <c r="AP14" i="40"/>
  <c r="AQ14" i="40"/>
  <c r="AR14" i="40"/>
  <c r="C15" i="40"/>
  <c r="D15" i="40"/>
  <c r="E15" i="40"/>
  <c r="F15" i="40"/>
  <c r="G15" i="40"/>
  <c r="H15" i="40"/>
  <c r="I15" i="40"/>
  <c r="J15" i="40"/>
  <c r="K15" i="40"/>
  <c r="L15" i="40"/>
  <c r="M15" i="40"/>
  <c r="N15" i="40"/>
  <c r="O15" i="40"/>
  <c r="P15" i="40"/>
  <c r="Q15" i="40"/>
  <c r="R15" i="40"/>
  <c r="S15" i="40"/>
  <c r="T15" i="40"/>
  <c r="U15" i="40"/>
  <c r="V15" i="40"/>
  <c r="W15" i="40"/>
  <c r="X15" i="40"/>
  <c r="Y15" i="40"/>
  <c r="Z15" i="40"/>
  <c r="AA15" i="40"/>
  <c r="AB15" i="40"/>
  <c r="AC15" i="40"/>
  <c r="AD15" i="40"/>
  <c r="AE15" i="40"/>
  <c r="AF15" i="40"/>
  <c r="AG15" i="40"/>
  <c r="AH15" i="40"/>
  <c r="AI15" i="40"/>
  <c r="AJ15" i="40"/>
  <c r="AK15" i="40"/>
  <c r="AL15" i="40"/>
  <c r="AM15" i="40"/>
  <c r="AN15" i="40"/>
  <c r="AO15" i="40"/>
  <c r="AP15" i="40"/>
  <c r="AQ15" i="40"/>
  <c r="AR15" i="40"/>
  <c r="AU13" i="39"/>
  <c r="AV13" i="39"/>
  <c r="AU14" i="39"/>
  <c r="AV14" i="39"/>
  <c r="AU15" i="39"/>
  <c r="AV15" i="39"/>
  <c r="AX14" i="38"/>
  <c r="AX15" i="38"/>
  <c r="AX16" i="38"/>
  <c r="AX17" i="38"/>
  <c r="AX18" i="38"/>
  <c r="AX19" i="38"/>
  <c r="AX20" i="38"/>
  <c r="AX21" i="38"/>
  <c r="AX22" i="38"/>
  <c r="AX23" i="38"/>
  <c r="AX24" i="38"/>
  <c r="AX25" i="38"/>
  <c r="AX26" i="38"/>
  <c r="AX27" i="38"/>
  <c r="AX28" i="38"/>
  <c r="AX29" i="38"/>
  <c r="AX30" i="38"/>
  <c r="AX31" i="38"/>
  <c r="AX32" i="38"/>
  <c r="AX33" i="38"/>
  <c r="AX34" i="38"/>
  <c r="AX35" i="38"/>
  <c r="AX36" i="38"/>
  <c r="AX37" i="38"/>
  <c r="AX38" i="38"/>
  <c r="AX39" i="38"/>
  <c r="AX40" i="38"/>
  <c r="AX41" i="38"/>
  <c r="AX42" i="38"/>
  <c r="AX43" i="38"/>
  <c r="AX13" i="38"/>
  <c r="AW13" i="38"/>
  <c r="AV13" i="38"/>
  <c r="DB104" i="43" l="1"/>
  <c r="AZ13" i="44"/>
  <c r="AZ14" i="44" l="1"/>
  <c r="AZ15" i="44"/>
  <c r="AZ16" i="44"/>
  <c r="AZ17" i="44"/>
  <c r="AZ18" i="44"/>
  <c r="AY15" i="44"/>
  <c r="AW16" i="44"/>
  <c r="AW17" i="44"/>
  <c r="AW18" i="44"/>
  <c r="AW13" i="44"/>
  <c r="AW14" i="44"/>
  <c r="AW15" i="44"/>
  <c r="BA16" i="44"/>
  <c r="BA17" i="44"/>
  <c r="AX14" i="44"/>
  <c r="AX15" i="44"/>
  <c r="AX16" i="44"/>
  <c r="AX17" i="44"/>
  <c r="AX18" i="44"/>
  <c r="AX13" i="44"/>
  <c r="AV13" i="44"/>
  <c r="AW14" i="42"/>
  <c r="AW16" i="42"/>
  <c r="AW13" i="42"/>
  <c r="AY38" i="38"/>
  <c r="AY13" i="38"/>
  <c r="BA18" i="44"/>
  <c r="AV18" i="44"/>
  <c r="AW17" i="42" l="1"/>
  <c r="AW18" i="42"/>
  <c r="AW19" i="42"/>
  <c r="AW20" i="42"/>
  <c r="AW15" i="42"/>
  <c r="AV14" i="41"/>
  <c r="AV15" i="41"/>
  <c r="AV16" i="41"/>
  <c r="AV17" i="41"/>
  <c r="AV18" i="41"/>
  <c r="AV19" i="41"/>
  <c r="AV13" i="41"/>
  <c r="AU13" i="41"/>
  <c r="AW35" i="38"/>
  <c r="AY14" i="38"/>
  <c r="AY15" i="38"/>
  <c r="AY16" i="38"/>
  <c r="AY17" i="38"/>
  <c r="AY18" i="38"/>
  <c r="AY19" i="38"/>
  <c r="AY20" i="38"/>
  <c r="AY21" i="38"/>
  <c r="AY22" i="38"/>
  <c r="AY23" i="38"/>
  <c r="AY24" i="38"/>
  <c r="AY25" i="38"/>
  <c r="AY26" i="38"/>
  <c r="AY27" i="38"/>
  <c r="AY28" i="38"/>
  <c r="AY29" i="38"/>
  <c r="AY30" i="38"/>
  <c r="AY31" i="38"/>
  <c r="AY32" i="38"/>
  <c r="AY33" i="38"/>
  <c r="AY34" i="38"/>
  <c r="AY35" i="38"/>
  <c r="AY36" i="38"/>
  <c r="AY37" i="38"/>
  <c r="AZ38" i="38"/>
  <c r="AY39" i="38"/>
  <c r="AY40" i="38"/>
  <c r="AY41" i="38"/>
  <c r="AY42" i="38"/>
  <c r="AY43" i="38"/>
  <c r="AX14" i="40"/>
  <c r="AX15" i="40"/>
  <c r="AX16" i="40"/>
  <c r="AX13" i="40"/>
  <c r="C74" i="43" l="1"/>
  <c r="C110" i="43" l="1"/>
  <c r="AW13" i="41"/>
  <c r="AU14" i="41"/>
  <c r="AW14" i="41"/>
  <c r="AU15" i="41"/>
  <c r="AW15" i="41"/>
  <c r="AU16" i="41"/>
  <c r="AW16" i="41"/>
  <c r="AU17" i="41"/>
  <c r="AW17" i="41"/>
  <c r="AU18" i="41"/>
  <c r="AW18" i="41"/>
  <c r="AU19" i="41"/>
  <c r="AW19" i="41"/>
  <c r="C91" i="43"/>
  <c r="D56" i="43"/>
  <c r="AV13" i="42"/>
  <c r="BB14" i="42"/>
  <c r="AY13" i="42"/>
  <c r="AV14" i="42"/>
  <c r="AY14" i="42"/>
  <c r="AV15" i="42"/>
  <c r="AY15" i="42"/>
  <c r="AV16" i="42"/>
  <c r="AY16" i="42"/>
  <c r="AV17" i="42"/>
  <c r="AY17" i="42"/>
  <c r="AV18" i="42"/>
  <c r="AY18" i="42"/>
  <c r="AV19" i="42"/>
  <c r="AY19" i="42"/>
  <c r="AV20" i="42"/>
  <c r="AY20" i="42"/>
  <c r="M113" i="43" l="1"/>
  <c r="M112" i="43"/>
  <c r="M111" i="43"/>
  <c r="M110" i="43"/>
  <c r="M92" i="43"/>
  <c r="M93" i="43"/>
  <c r="M94" i="43"/>
  <c r="M95" i="43"/>
  <c r="M96" i="43"/>
  <c r="M97" i="43"/>
  <c r="M91" i="43"/>
  <c r="M75" i="43"/>
  <c r="M76" i="43"/>
  <c r="M74" i="43"/>
  <c r="M57" i="43"/>
  <c r="M58" i="43"/>
  <c r="M59" i="43"/>
  <c r="M60" i="43"/>
  <c r="M61" i="43"/>
  <c r="M62" i="43"/>
  <c r="M63" i="43"/>
  <c r="AW38" i="38" l="1"/>
  <c r="BB17" i="42" l="1"/>
  <c r="AY13" i="44"/>
  <c r="C75" i="43" l="1"/>
  <c r="D75" i="43" s="1"/>
  <c r="F75" i="43"/>
  <c r="G75" i="43" s="1"/>
  <c r="J75" i="43"/>
  <c r="C76" i="43"/>
  <c r="D76" i="43" s="1"/>
  <c r="F76" i="43"/>
  <c r="G76" i="43" s="1"/>
  <c r="J76" i="43"/>
  <c r="J74" i="43"/>
  <c r="F74" i="43"/>
  <c r="G74" i="43" s="1"/>
  <c r="D74" i="43"/>
  <c r="J113" i="43"/>
  <c r="J112" i="43"/>
  <c r="J111" i="43"/>
  <c r="D110" i="43"/>
  <c r="D111" i="43"/>
  <c r="D112" i="43"/>
  <c r="D113" i="43"/>
  <c r="G111" i="43"/>
  <c r="G112" i="43"/>
  <c r="G113" i="43"/>
  <c r="J110" i="43"/>
  <c r="F110" i="43"/>
  <c r="G110" i="43" s="1"/>
  <c r="C92" i="43"/>
  <c r="D92" i="43" s="1"/>
  <c r="G92" i="43"/>
  <c r="J92" i="43"/>
  <c r="C93" i="43"/>
  <c r="D93" i="43" s="1"/>
  <c r="G93" i="43"/>
  <c r="J93" i="43"/>
  <c r="C94" i="43"/>
  <c r="D94" i="43" s="1"/>
  <c r="G94" i="43"/>
  <c r="J94" i="43"/>
  <c r="C95" i="43"/>
  <c r="D95" i="43" s="1"/>
  <c r="G95" i="43"/>
  <c r="J95" i="43"/>
  <c r="C96" i="43"/>
  <c r="D96" i="43" s="1"/>
  <c r="G96" i="43"/>
  <c r="J96" i="43"/>
  <c r="C97" i="43"/>
  <c r="D97" i="43" s="1"/>
  <c r="G97" i="43"/>
  <c r="J97" i="43"/>
  <c r="J91" i="43"/>
  <c r="F91" i="43"/>
  <c r="G91" i="43" s="1"/>
  <c r="D91" i="43"/>
  <c r="J63" i="43"/>
  <c r="J57" i="43"/>
  <c r="J58" i="43"/>
  <c r="J59" i="43"/>
  <c r="J60" i="43"/>
  <c r="J61" i="43"/>
  <c r="J62" i="43"/>
  <c r="J56" i="43"/>
  <c r="G57" i="43"/>
  <c r="G58" i="43"/>
  <c r="G59" i="43"/>
  <c r="G60" i="43"/>
  <c r="G61" i="43"/>
  <c r="G62" i="43"/>
  <c r="G63" i="43"/>
  <c r="G56" i="43"/>
  <c r="D57" i="43"/>
  <c r="D58" i="43"/>
  <c r="D59" i="43"/>
  <c r="D60" i="43"/>
  <c r="D61" i="43"/>
  <c r="D62" i="43"/>
  <c r="D63" i="43"/>
  <c r="AT13" i="40" l="1"/>
  <c r="AV13" i="40"/>
  <c r="B13" i="40"/>
  <c r="AV14" i="44" l="1"/>
  <c r="AV15" i="44"/>
  <c r="BA13" i="44"/>
  <c r="BA15" i="44"/>
  <c r="BA14" i="44"/>
  <c r="AV14" i="38" l="1"/>
  <c r="AV15" i="38"/>
  <c r="AV16" i="38"/>
  <c r="AV17" i="38"/>
  <c r="AV18" i="38"/>
  <c r="AV19" i="38"/>
  <c r="AV20" i="38"/>
  <c r="AV21" i="38"/>
  <c r="AV22" i="38"/>
  <c r="AV23" i="38"/>
  <c r="AV24" i="38"/>
  <c r="AV25" i="38"/>
  <c r="AV26" i="38"/>
  <c r="AV27" i="38"/>
  <c r="AV28" i="38"/>
  <c r="AV29" i="38"/>
  <c r="AV30" i="38"/>
  <c r="AV31" i="38"/>
  <c r="AV32" i="38"/>
  <c r="AV33" i="38"/>
  <c r="AV34" i="38"/>
  <c r="AV35" i="38"/>
  <c r="AV36" i="38"/>
  <c r="AV37" i="38"/>
  <c r="AV38" i="38"/>
  <c r="AV39" i="38"/>
  <c r="AV40" i="38"/>
  <c r="AV41" i="38"/>
  <c r="AV42" i="38"/>
  <c r="AV43" i="38"/>
  <c r="AV16" i="40" l="1"/>
  <c r="AT16" i="40"/>
  <c r="B16" i="40"/>
  <c r="AT15" i="40" l="1"/>
  <c r="AV15" i="40"/>
  <c r="B15" i="40"/>
  <c r="AT14" i="40" l="1"/>
  <c r="AV14" i="40"/>
  <c r="B14" i="40"/>
  <c r="AW43" i="38" l="1"/>
  <c r="AU43" i="38"/>
  <c r="AW42" i="38"/>
  <c r="AU42" i="38"/>
  <c r="AW41" i="38"/>
  <c r="AU41" i="38"/>
  <c r="AW40" i="38"/>
  <c r="AU40" i="38"/>
  <c r="AW39" i="38"/>
  <c r="AU39" i="38"/>
  <c r="AU38" i="38"/>
  <c r="AW37" i="38"/>
  <c r="AU37" i="38"/>
  <c r="AW36" i="38"/>
  <c r="AU36" i="38"/>
  <c r="AU35" i="38"/>
  <c r="AW34" i="38"/>
  <c r="AU34" i="38"/>
  <c r="AW33" i="38"/>
  <c r="AU33" i="38"/>
  <c r="AW32" i="38"/>
  <c r="AU32" i="38"/>
  <c r="AW31" i="38"/>
  <c r="AU31" i="38"/>
  <c r="AW30" i="38"/>
  <c r="AU30" i="38"/>
  <c r="AW29" i="38"/>
  <c r="AU29" i="38"/>
  <c r="AW28" i="38"/>
  <c r="AU28" i="38"/>
  <c r="AW27" i="38"/>
  <c r="AU27" i="38"/>
  <c r="AW26" i="38"/>
  <c r="AU26" i="38"/>
  <c r="AW25" i="38"/>
  <c r="AU25" i="38"/>
  <c r="AW24" i="38"/>
  <c r="AU24" i="38"/>
  <c r="AW23" i="38"/>
  <c r="AU23" i="38"/>
  <c r="AW22" i="38"/>
  <c r="AU22" i="38"/>
  <c r="AW21" i="38"/>
  <c r="AU21" i="38"/>
  <c r="AW20" i="38"/>
  <c r="AU20" i="38"/>
  <c r="AW19" i="38"/>
  <c r="AU19" i="38"/>
  <c r="AW18" i="38"/>
  <c r="AU18" i="38"/>
  <c r="AW17" i="38"/>
  <c r="AU17" i="38"/>
  <c r="AW16" i="38"/>
  <c r="AU16" i="38"/>
  <c r="AW15" i="38"/>
  <c r="AU15" i="38"/>
  <c r="AW14" i="38"/>
  <c r="AU14" i="38"/>
  <c r="AU13" i="38"/>
</calcChain>
</file>

<file path=xl/sharedStrings.xml><?xml version="1.0" encoding="utf-8"?>
<sst xmlns="http://schemas.openxmlformats.org/spreadsheetml/2006/main" count="992" uniqueCount="311">
  <si>
    <t>Production in industry - monthly data [sts_inpr_m]</t>
  </si>
  <si>
    <t>Last update</t>
  </si>
  <si>
    <t>Extracted on</t>
  </si>
  <si>
    <t>Source of data</t>
  </si>
  <si>
    <t>Eurostat</t>
  </si>
  <si>
    <t>INDIC_BT</t>
  </si>
  <si>
    <t>Volume index of production</t>
  </si>
  <si>
    <t>GEO</t>
  </si>
  <si>
    <t>European Union - 27 countries (from 2020)</t>
  </si>
  <si>
    <t>S_ADJ</t>
  </si>
  <si>
    <t>Seasonally and calendar adjusted data</t>
  </si>
  <si>
    <t>UNIT</t>
  </si>
  <si>
    <t>Index, 2015=100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</si>
  <si>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</si>
  <si>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</si>
  <si>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</si>
  <si>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</si>
  <si>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</si>
  <si>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</si>
  <si>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</si>
  <si>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</si>
  <si>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</si>
  <si>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</si>
  <si>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</si>
  <si>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</si>
  <si>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</si>
  <si>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</si>
  <si>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</si>
  <si>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</si>
  <si>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</si>
  <si>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</si>
  <si>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</si>
  <si>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</si>
  <si>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</si>
  <si>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</si>
  <si>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2022M02</t>
  </si>
  <si>
    <t>2022M03</t>
  </si>
  <si>
    <t>Mining of coal and lignite</t>
  </si>
  <si>
    <t>Extraction of crude petroleum and natural gas</t>
  </si>
  <si>
    <t>Mining of metal ores</t>
  </si>
  <si>
    <t>Other mining and quarrying</t>
  </si>
  <si>
    <t>Mining support service activities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</si>
  <si>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</si>
  <si>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</si>
  <si>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</si>
  <si>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</si>
  <si>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</si>
  <si>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</si>
  <si>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</si>
  <si>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</si>
  <si>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</si>
  <si>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rubber and plastic products</t>
  </si>
  <si>
    <t>Manufacture of other non-metallic mineral products</t>
  </si>
  <si>
    <t>Manufacture of basic metals</t>
  </si>
  <si>
    <t>Manufacture of electrical equipment</t>
  </si>
  <si>
    <t>Manufacture of other transport equipment</t>
  </si>
  <si>
    <t>Manufacture of furniture</t>
  </si>
  <si>
    <t>Other manufacturing</t>
  </si>
  <si>
    <t>Repair and installation of machinery and equipment</t>
  </si>
  <si>
    <t>Electricity, gas, steam and air conditioning supply</t>
  </si>
  <si>
    <t>Total Industry</t>
  </si>
  <si>
    <t>5/20 - 2/20</t>
  </si>
  <si>
    <t>Food products</t>
  </si>
  <si>
    <t>Fabricated metal products</t>
  </si>
  <si>
    <t>Computer, electronic &amp; optical products</t>
  </si>
  <si>
    <t>Machinery &amp; equipment</t>
  </si>
  <si>
    <t>Motor vehicles</t>
  </si>
  <si>
    <t xml:space="preserve"> </t>
  </si>
  <si>
    <t>Production in construction - monthly data [sts_copr_m]</t>
  </si>
  <si>
    <t>2022M04</t>
  </si>
  <si>
    <t>Construction</t>
  </si>
  <si>
    <t>Buildings</t>
  </si>
  <si>
    <t>Civil engineering</t>
  </si>
  <si>
    <t>Services</t>
  </si>
  <si>
    <t>Trade</t>
  </si>
  <si>
    <t>Production and deflated turnover (trade)</t>
  </si>
  <si>
    <t>Industry</t>
  </si>
  <si>
    <t>Production in services - monthly data [sts_sepr_m]</t>
  </si>
  <si>
    <t>Real estate activities</t>
  </si>
  <si>
    <t>Services total</t>
  </si>
  <si>
    <t>Accommodation &amp; food service activities</t>
  </si>
  <si>
    <t>Transportation &amp; storage</t>
  </si>
  <si>
    <t>Information &amp; communication</t>
  </si>
  <si>
    <t>Professional, scientific &amp; technical activities</t>
  </si>
  <si>
    <t>Administrative &amp; support services</t>
  </si>
  <si>
    <t>Index of deflated turnover</t>
  </si>
  <si>
    <t>Trade total</t>
  </si>
  <si>
    <t>Motor vehicles, trade &amp; repair</t>
  </si>
  <si>
    <t>Wholesale trade</t>
  </si>
  <si>
    <t>Retail trade</t>
  </si>
  <si>
    <t>Retail food</t>
  </si>
  <si>
    <t>Retail non-food</t>
  </si>
  <si>
    <t>Automotive fuel</t>
  </si>
  <si>
    <t>Internet sales</t>
  </si>
  <si>
    <t>Producer prices in industry, total - annual data [sts_inpp_a]</t>
  </si>
  <si>
    <t>NACE_R2</t>
  </si>
  <si>
    <t>2015-2019</t>
  </si>
  <si>
    <t>March &amp; April 2020</t>
  </si>
  <si>
    <t>- Motor vehicles</t>
  </si>
  <si>
    <t>- Wholesale</t>
  </si>
  <si>
    <t>- Retail</t>
  </si>
  <si>
    <t>Chemical products</t>
  </si>
  <si>
    <t>Pharmaceuticals</t>
  </si>
  <si>
    <t>- Real estate</t>
  </si>
  <si>
    <t>- Professional, scientific, technical</t>
  </si>
  <si>
    <t>- Administration &amp; support</t>
  </si>
  <si>
    <t>- Transportation &amp; storage</t>
  </si>
  <si>
    <t>- Accommodation &amp; food</t>
  </si>
  <si>
    <t>- Information &amp; communication</t>
  </si>
  <si>
    <t>- Buildings</t>
  </si>
  <si>
    <t>- Civil engineering</t>
  </si>
  <si>
    <t>- Food</t>
  </si>
  <si>
    <t>- Chemical products</t>
  </si>
  <si>
    <t>- Pharmaceuticals</t>
  </si>
  <si>
    <t>- Fabricated metal</t>
  </si>
  <si>
    <t>- Computer etc.</t>
  </si>
  <si>
    <t>- Machinery &amp; equipment</t>
  </si>
  <si>
    <t>Turnover and volume of sales in wholesale and retail trade - monthly data [sts_trtu_m]</t>
  </si>
  <si>
    <t>Producer prices in industry, total - monthly data [sts_inpp_m]</t>
  </si>
  <si>
    <t>Total output price index - in national currency</t>
  </si>
  <si>
    <t>Unadjusted data (i.e. neither seasonally adjusted nor calendar adjusted data)</t>
  </si>
  <si>
    <t>Mining coal &amp; lignite</t>
  </si>
  <si>
    <t>Extraction crude petroleum &amp; natural gas</t>
  </si>
  <si>
    <t xml:space="preserve">Electricity, gas, steam, air conditioning </t>
  </si>
  <si>
    <t>Total industry</t>
  </si>
  <si>
    <t>1/20-6/22</t>
  </si>
  <si>
    <t>Table 1: Average monthly rates of change in production and trade volume, before, during and after the main Covid-19 crisis</t>
  </si>
  <si>
    <t>NACE_R2/TIME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</si>
  <si>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</si>
  <si>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</si>
  <si>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</si>
  <si>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</si>
  <si>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</si>
  <si>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</si>
  <si>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</si>
  <si>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</si>
  <si>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</si>
  <si>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</si>
  <si>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</si>
  <si>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</si>
  <si>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</si>
  <si>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</si>
  <si>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</si>
  <si>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</si>
  <si>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</si>
  <si>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</si>
  <si>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</si>
  <si>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</si>
  <si>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</si>
  <si>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</si>
  <si>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</si>
  <si>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</si>
  <si>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</si>
  <si>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</si>
  <si>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</si>
  <si>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</si>
  <si>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</si>
  <si>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</si>
  <si>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</si>
  <si>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</si>
  <si>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</si>
  <si>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</si>
  <si>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</si>
  <si>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</si>
  <si>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</si>
  <si>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</si>
  <si>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</si>
  <si>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</si>
  <si>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</si>
  <si>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</si>
  <si>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</si>
  <si>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</si>
  <si>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</si>
  <si>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</si>
  <si>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</si>
  <si>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</si>
  <si>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</si>
  <si>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</si>
  <si>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</si>
  <si>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</si>
  <si>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</si>
  <si>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</si>
  <si>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</si>
  <si>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</si>
  <si>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</si>
  <si>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</si>
  <si>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</si>
  <si>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</si>
  <si>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</si>
  <si>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2021M01</t>
  </si>
  <si>
    <t>2022M01</t>
  </si>
  <si>
    <t>Mining and quarrying; manufacturing; electricity, gas, steam and air conditioning supply</t>
  </si>
  <si>
    <t>Manufacture of food products</t>
  </si>
  <si>
    <t>Manufacture of chemicals and chemical products</t>
  </si>
  <si>
    <t>Manufacture of basic pharmaceutical products and pharmaceutical preparations</t>
  </si>
  <si>
    <t>Manufacture of fabricated metal products, except machinery and equipment</t>
  </si>
  <si>
    <t>Manufacture of computer, electronic and optical products</t>
  </si>
  <si>
    <t>Manufacture of machinery and equipment n.e.c.</t>
  </si>
  <si>
    <t>Manufacture of motor vehicles, trailers and semi-trailers</t>
  </si>
  <si>
    <t>Services of the business economy (except trade and financial and insurance activities)</t>
  </si>
  <si>
    <t>Transportation and storage</t>
  </si>
  <si>
    <t>Accommodation and food service activities</t>
  </si>
  <si>
    <t>Information and communication</t>
  </si>
  <si>
    <t>Professional, scientific and technical activities required by STS regulation</t>
  </si>
  <si>
    <t>Administrative and support service activities</t>
  </si>
  <si>
    <t>Wholesale and retail trade; repair of motor vehicles and motorcycles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</si>
  <si>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</si>
  <si>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</si>
  <si>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</si>
  <si>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Latest/Feb 2020</t>
  </si>
  <si>
    <t>Civil engineering works</t>
  </si>
  <si>
    <t>2022M05</t>
  </si>
  <si>
    <t>2022M06</t>
  </si>
  <si>
    <t>2022M07</t>
  </si>
  <si>
    <t>2022M08</t>
  </si>
  <si>
    <t>Latest/Feb 22</t>
  </si>
  <si>
    <t>Apr-Feb 20</t>
  </si>
  <si>
    <t>recovery</t>
  </si>
  <si>
    <t>Not to be displayed in SE article</t>
  </si>
  <si>
    <t>May 2020-Feb. 2022</t>
  </si>
  <si>
    <t>B-D</t>
  </si>
  <si>
    <t>B05</t>
  </si>
  <si>
    <t>B06</t>
  </si>
  <si>
    <t>B07</t>
  </si>
  <si>
    <t>B08</t>
  </si>
  <si>
    <t>B09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</si>
  <si>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</si>
  <si>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</si>
  <si>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</si>
  <si>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</si>
  <si>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</si>
  <si>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</si>
  <si>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</si>
  <si>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</si>
  <si>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</si>
  <si>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</si>
  <si>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</si>
  <si>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</si>
  <si>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</si>
  <si>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</si>
  <si>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</si>
  <si>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</si>
  <si>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</si>
  <si>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</si>
  <si>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</si>
  <si>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</si>
  <si>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</si>
  <si>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</si>
  <si>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</si>
  <si>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</si>
  <si>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D35</t>
  </si>
  <si>
    <t>2022M09</t>
  </si>
  <si>
    <t>2022M10</t>
  </si>
  <si>
    <t>2022M11</t>
  </si>
  <si>
    <t>2022M12</t>
  </si>
  <si>
    <t>G</t>
  </si>
  <si>
    <t>G45</t>
  </si>
  <si>
    <t>G46</t>
  </si>
  <si>
    <t>G47</t>
  </si>
  <si>
    <t>G47_FOOD</t>
  </si>
  <si>
    <t>G47_NFOOD_X_G473</t>
  </si>
  <si>
    <t>G473</t>
  </si>
  <si>
    <t>G4791</t>
  </si>
  <si>
    <t>Covid Drop %</t>
  </si>
  <si>
    <t>average 2015-2019</t>
  </si>
  <si>
    <t>Apr 20 / Feb 20</t>
  </si>
  <si>
    <t>since Feb. 20</t>
  </si>
  <si>
    <t>since Feb. 2022</t>
  </si>
  <si>
    <t>H</t>
  </si>
  <si>
    <t>I</t>
  </si>
  <si>
    <t>J</t>
  </si>
  <si>
    <t>L</t>
  </si>
  <si>
    <t>M_STS</t>
  </si>
  <si>
    <t>N</t>
  </si>
  <si>
    <t>H-N_X_K</t>
  </si>
  <si>
    <t>Mining metal ores</t>
  </si>
  <si>
    <t>F</t>
  </si>
  <si>
    <t>F_CC1</t>
  </si>
  <si>
    <t>F_CC2</t>
  </si>
  <si>
    <t>4/20-2/20</t>
  </si>
  <si>
    <t>Covid drop</t>
  </si>
  <si>
    <t>Recovery</t>
  </si>
  <si>
    <t>04/20-02/20</t>
  </si>
  <si>
    <t>Manufacture coke &amp; refined petroleum</t>
  </si>
  <si>
    <t>1st Recovery</t>
  </si>
  <si>
    <t>Since Ukraine</t>
  </si>
  <si>
    <t>Since Covid</t>
  </si>
  <si>
    <t>6/21-9/22</t>
  </si>
  <si>
    <t>2023M02</t>
  </si>
  <si>
    <t>2023M03</t>
  </si>
  <si>
    <t>2023M04</t>
  </si>
  <si>
    <t>2023M05</t>
  </si>
  <si>
    <t>2023M06</t>
  </si>
  <si>
    <t>2023M07</t>
  </si>
  <si>
    <t>7/23-2/22</t>
  </si>
  <si>
    <t>09.09.2023</t>
  </si>
  <si>
    <t>11.09.2023</t>
  </si>
  <si>
    <t>2023M08</t>
  </si>
  <si>
    <t>08.09.2023</t>
  </si>
  <si>
    <t>See other sheets</t>
  </si>
  <si>
    <t>Covid</t>
  </si>
  <si>
    <t>Pre-War</t>
  </si>
  <si>
    <t>May 20 - jan 22</t>
  </si>
  <si>
    <r>
      <t>Source:</t>
    </r>
    <r>
      <rPr>
        <sz val="10"/>
        <rFont val="Arial"/>
        <family val="2"/>
      </rPr>
      <t xml:space="preserve"> Eurostat (online data code: sts_inpp_a), special calculations</t>
    </r>
  </si>
  <si>
    <r>
      <t>Source:</t>
    </r>
    <r>
      <rPr>
        <sz val="10"/>
        <rFont val="Arial"/>
        <family val="2"/>
      </rPr>
      <t xml:space="preserve"> Eurostat (online data code: sts_inpr_m, sts_copr_m, sts_sepr_m, sts_trtu_m)</t>
    </r>
  </si>
  <si>
    <r>
      <t>Source:</t>
    </r>
    <r>
      <rPr>
        <sz val="12"/>
        <rFont val="Arial"/>
        <family val="2"/>
      </rPr>
      <t xml:space="preserve"> Eurostat (online data code: sts_inpr_m)</t>
    </r>
  </si>
  <si>
    <r>
      <t>Source:</t>
    </r>
    <r>
      <rPr>
        <sz val="12"/>
        <rFont val="Arial"/>
        <family val="2"/>
      </rPr>
      <t xml:space="preserve"> Eurostat (online data code: sts_copr_m)</t>
    </r>
  </si>
  <si>
    <r>
      <t>Source:</t>
    </r>
    <r>
      <rPr>
        <sz val="12"/>
        <rFont val="Arial"/>
        <family val="2"/>
      </rPr>
      <t xml:space="preserve"> Eurostat (online data code: sts_sepr_m)</t>
    </r>
  </si>
  <si>
    <r>
      <t>Source:</t>
    </r>
    <r>
      <rPr>
        <sz val="12"/>
        <rFont val="Arial"/>
        <family val="2"/>
      </rPr>
      <t xml:space="preserve"> Eurostat (online data code: sts_trtu_m)</t>
    </r>
  </si>
  <si>
    <r>
      <t>Source:</t>
    </r>
    <r>
      <rPr>
        <sz val="12"/>
        <rFont val="Arial"/>
        <family val="2"/>
      </rPr>
      <t xml:space="preserve"> Eurostat (online data code: sts_inpp_m)</t>
    </r>
  </si>
  <si>
    <t xml:space="preserve">Note: y-axis does not start at 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</si>
</sst>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"/>
    <numFmt numFmtId="165" formatCode="#,##0.0"/>
    <numFmt numFmtId="166" formatCode="0.0"/>
    <numFmt numFmtId="167" formatCode="#,##0.##########"/>
    <numFmt numFmtId="168" formatCode="0.000"/>
  </numFmts>
  <fonts count="7" x14ac:knownFonts="1">
    <font>
      <sz val="11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6F6F6"/>
      </patternFill>
    </fill>
    <fill>
      <patternFill patternType="solid">
        <fgColor rgb="FFDCE6F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Font="1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66" fontId="1" fillId="0" borderId="0" xfId="0" applyNumberFormat="1" applyFont="1"/>
    <xf numFmtId="0" fontId="1" fillId="0" borderId="0" xfId="0" applyFont="1" applyFill="1"/>
    <xf numFmtId="0" fontId="1" fillId="0" borderId="1" xfId="0" applyNumberFormat="1" applyFont="1" applyFill="1" applyBorder="1" applyAlignment="1"/>
    <xf numFmtId="0" fontId="2" fillId="6" borderId="7" xfId="0" applyFont="1" applyFill="1" applyBorder="1" applyAlignment="1">
      <alignment horizontal="left" vertical="center"/>
    </xf>
    <xf numFmtId="165" fontId="1" fillId="0" borderId="0" xfId="0" applyNumberFormat="1" applyFont="1" applyAlignment="1">
      <alignment horizontal="right" vertical="center" shrinkToFit="1"/>
    </xf>
    <xf numFmtId="167" fontId="1" fillId="0" borderId="0" xfId="0" applyNumberFormat="1" applyFont="1" applyAlignment="1">
      <alignment horizontal="right" vertical="center" shrinkToFit="1"/>
    </xf>
    <xf numFmtId="165" fontId="1" fillId="0" borderId="0" xfId="0" applyNumberFormat="1" applyFont="1"/>
    <xf numFmtId="2" fontId="1" fillId="0" borderId="0" xfId="0" applyNumberFormat="1" applyFont="1"/>
    <xf numFmtId="165" fontId="1" fillId="5" borderId="0" xfId="0" applyNumberFormat="1" applyFont="1" applyFill="1" applyAlignment="1">
      <alignment horizontal="right" vertical="center" shrinkToFit="1"/>
    </xf>
    <xf numFmtId="167" fontId="1" fillId="5" borderId="0" xfId="0" applyNumberFormat="1" applyFont="1" applyFill="1" applyAlignment="1">
      <alignment horizontal="right" vertical="center" shrinkToFit="1"/>
    </xf>
    <xf numFmtId="0" fontId="1" fillId="8" borderId="0" xfId="0" applyFont="1" applyFill="1"/>
    <xf numFmtId="165" fontId="1" fillId="7" borderId="0" xfId="0" applyNumberFormat="1" applyFont="1" applyFill="1"/>
    <xf numFmtId="165" fontId="1" fillId="3" borderId="0" xfId="0" applyNumberFormat="1" applyFont="1" applyFill="1"/>
    <xf numFmtId="166" fontId="1" fillId="0" borderId="0" xfId="0" applyNumberFormat="1" applyFont="1" applyFill="1"/>
    <xf numFmtId="0" fontId="1" fillId="2" borderId="0" xfId="0" applyNumberFormat="1" applyFont="1" applyFill="1" applyBorder="1" applyAlignment="1"/>
    <xf numFmtId="1" fontId="1" fillId="0" borderId="0" xfId="0" applyNumberFormat="1" applyFont="1"/>
    <xf numFmtId="167" fontId="1" fillId="0" borderId="0" xfId="0" applyNumberFormat="1" applyFont="1" applyFill="1" applyAlignment="1">
      <alignment horizontal="right" vertical="center" shrinkToFit="1"/>
    </xf>
    <xf numFmtId="3" fontId="1" fillId="0" borderId="0" xfId="0" applyNumberFormat="1" applyFont="1" applyAlignment="1">
      <alignment horizontal="right" vertical="center" shrinkToFit="1"/>
    </xf>
    <xf numFmtId="3" fontId="1" fillId="5" borderId="0" xfId="0" applyNumberFormat="1" applyFont="1" applyFill="1" applyAlignment="1">
      <alignment horizontal="right" vertical="center" shrinkToFit="1"/>
    </xf>
    <xf numFmtId="0" fontId="1" fillId="0" borderId="0" xfId="0" applyFont="1" applyFill="1" applyBorder="1"/>
    <xf numFmtId="17" fontId="1" fillId="0" borderId="0" xfId="0" applyNumberFormat="1" applyFont="1" applyFill="1" applyBorder="1"/>
    <xf numFmtId="49" fontId="1" fillId="0" borderId="3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/>
    <xf numFmtId="49" fontId="2" fillId="0" borderId="3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right"/>
    </xf>
    <xf numFmtId="49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/>
    <xf numFmtId="49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167" fontId="1" fillId="0" borderId="0" xfId="0" applyNumberFormat="1" applyFont="1"/>
    <xf numFmtId="3" fontId="1" fillId="0" borderId="0" xfId="0" applyNumberFormat="1" applyFont="1"/>
    <xf numFmtId="0" fontId="1" fillId="2" borderId="4" xfId="0" applyNumberFormat="1" applyFont="1" applyFill="1" applyBorder="1" applyAlignment="1"/>
    <xf numFmtId="0" fontId="1" fillId="0" borderId="4" xfId="0" applyNumberFormat="1" applyFont="1" applyFill="1" applyBorder="1" applyAlignment="1"/>
    <xf numFmtId="17" fontId="1" fillId="0" borderId="0" xfId="0" applyNumberFormat="1" applyFont="1"/>
    <xf numFmtId="168" fontId="1" fillId="0" borderId="0" xfId="0" applyNumberFormat="1" applyFont="1"/>
    <xf numFmtId="0" fontId="4" fillId="0" borderId="0" xfId="0" applyFont="1"/>
    <xf numFmtId="0" fontId="3" fillId="0" borderId="0" xfId="0" applyFont="1"/>
    <xf numFmtId="49" fontId="2" fillId="0" borderId="8" xfId="0" applyNumberFormat="1" applyFont="1" applyFill="1" applyBorder="1" applyAlignment="1">
      <alignment horizontal="left"/>
    </xf>
    <xf numFmtId="165" fontId="1" fillId="0" borderId="8" xfId="0" applyNumberFormat="1" applyFont="1" applyFill="1" applyBorder="1" applyAlignment="1"/>
    <xf numFmtId="0" fontId="2" fillId="4" borderId="9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Index of production, industry, construction, services, and trade volume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(2015 = 100)</a:t>
            </a:r>
          </a:p>
        </c:rich>
      </c:tx>
      <c:layout>
        <c:manualLayout>
          <c:xMode val="edge"/>
          <c:yMode val="edge"/>
          <c:x val="5.3333333333333332E-3"/>
          <c:y val="1.0522476154059822E-2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20992339927349346"/>
          <c:w val="0.97066666666666668"/>
          <c:h val="0.56001550201014505"/>
        </c:manualLayout>
      </c:layout>
      <c:lineChart>
        <c:grouping val="standard"/>
        <c:varyColors val="0"/>
        <c:ser>
          <c:idx val="2"/>
          <c:order val="0"/>
          <c:tx>
            <c:strRef>
              <c:f>'Figure 1'!$A$15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</c:spPr>
          </c:marker>
          <c:cat>
            <c:strRef>
              <c:f>'Figure 1'!$B$12:$AR$12</c:f>
              <c:strCache>
                <c:ptCount val="43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</c:strCache>
            </c:strRef>
          </c:cat>
          <c:val>
            <c:numRef>
              <c:f>'Figure 1'!$B$15:$AR$15</c:f>
              <c:numCache>
                <c:formatCode>General</c:formatCode>
                <c:ptCount val="43"/>
                <c:pt idx="0">
                  <c:v>114.8</c:v>
                </c:pt>
                <c:pt idx="1">
                  <c:v>113.2</c:v>
                </c:pt>
                <c:pt idx="2">
                  <c:v>104.4</c:v>
                </c:pt>
                <c:pt idx="3">
                  <c:v>94.2</c:v>
                </c:pt>
                <c:pt idx="4">
                  <c:v>94.4</c:v>
                </c:pt>
                <c:pt idx="5">
                  <c:v>99.8</c:v>
                </c:pt>
                <c:pt idx="6">
                  <c:v>103.1</c:v>
                </c:pt>
                <c:pt idx="7">
                  <c:v>104.3</c:v>
                </c:pt>
                <c:pt idx="8">
                  <c:v>105.6</c:v>
                </c:pt>
                <c:pt idx="9">
                  <c:v>106.6</c:v>
                </c:pt>
                <c:pt idx="10">
                  <c:v>103.7</c:v>
                </c:pt>
                <c:pt idx="11">
                  <c:v>105.3</c:v>
                </c:pt>
                <c:pt idx="12">
                  <c:v>104.5</c:v>
                </c:pt>
                <c:pt idx="13">
                  <c:v>105.3</c:v>
                </c:pt>
                <c:pt idx="14">
                  <c:v>108.6</c:v>
                </c:pt>
                <c:pt idx="15">
                  <c:v>108.2</c:v>
                </c:pt>
                <c:pt idx="16">
                  <c:v>109</c:v>
                </c:pt>
                <c:pt idx="17">
                  <c:v>113.1</c:v>
                </c:pt>
                <c:pt idx="18">
                  <c:v>115</c:v>
                </c:pt>
                <c:pt idx="19">
                  <c:v>115</c:v>
                </c:pt>
                <c:pt idx="20">
                  <c:v>115.9</c:v>
                </c:pt>
                <c:pt idx="21">
                  <c:v>117.2</c:v>
                </c:pt>
                <c:pt idx="22">
                  <c:v>118.5</c:v>
                </c:pt>
                <c:pt idx="23">
                  <c:v>118.7</c:v>
                </c:pt>
                <c:pt idx="24">
                  <c:v>117.2</c:v>
                </c:pt>
                <c:pt idx="25">
                  <c:v>120.2</c:v>
                </c:pt>
                <c:pt idx="26">
                  <c:v>121.7</c:v>
                </c:pt>
                <c:pt idx="27">
                  <c:v>122.7</c:v>
                </c:pt>
                <c:pt idx="28">
                  <c:v>124.2</c:v>
                </c:pt>
                <c:pt idx="29">
                  <c:v>125.1</c:v>
                </c:pt>
                <c:pt idx="30">
                  <c:v>125</c:v>
                </c:pt>
                <c:pt idx="31">
                  <c:v>126.2</c:v>
                </c:pt>
                <c:pt idx="32">
                  <c:v>127</c:v>
                </c:pt>
                <c:pt idx="33">
                  <c:v>126.4</c:v>
                </c:pt>
                <c:pt idx="34">
                  <c:v>126.1</c:v>
                </c:pt>
                <c:pt idx="35">
                  <c:v>125.6</c:v>
                </c:pt>
                <c:pt idx="36">
                  <c:v>124.8</c:v>
                </c:pt>
                <c:pt idx="37">
                  <c:v>125.4</c:v>
                </c:pt>
                <c:pt idx="38">
                  <c:v>127.2</c:v>
                </c:pt>
                <c:pt idx="39">
                  <c:v>127.5</c:v>
                </c:pt>
                <c:pt idx="40">
                  <c:v>128.9</c:v>
                </c:pt>
                <c:pt idx="41">
                  <c:v>128.6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C3-4AD0-A6D6-4CD25C0DBC47}"/>
            </c:ext>
          </c:extLst>
        </c:ser>
        <c:ser>
          <c:idx val="3"/>
          <c:order val="1"/>
          <c:tx>
            <c:strRef>
              <c:f>'Figure 1'!$A$16</c:f>
              <c:strCache>
                <c:ptCount val="1"/>
                <c:pt idx="0">
                  <c:v>Trade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1'!$B$12:$AR$12</c:f>
              <c:strCache>
                <c:ptCount val="43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</c:strCache>
            </c:strRef>
          </c:cat>
          <c:val>
            <c:numRef>
              <c:f>'Figure 1'!$B$16:$AR$16</c:f>
              <c:numCache>
                <c:formatCode>General</c:formatCode>
                <c:ptCount val="43"/>
                <c:pt idx="0">
                  <c:v>113.8</c:v>
                </c:pt>
                <c:pt idx="1">
                  <c:v>114.1</c:v>
                </c:pt>
                <c:pt idx="2">
                  <c:v>103.7</c:v>
                </c:pt>
                <c:pt idx="3">
                  <c:v>89.7</c:v>
                </c:pt>
                <c:pt idx="4">
                  <c:v>103.7</c:v>
                </c:pt>
                <c:pt idx="5">
                  <c:v>111.6</c:v>
                </c:pt>
                <c:pt idx="6">
                  <c:v>114.2</c:v>
                </c:pt>
                <c:pt idx="7">
                  <c:v>114.6</c:v>
                </c:pt>
                <c:pt idx="8">
                  <c:v>114.3</c:v>
                </c:pt>
                <c:pt idx="9">
                  <c:v>115.1</c:v>
                </c:pt>
                <c:pt idx="10">
                  <c:v>111.3</c:v>
                </c:pt>
                <c:pt idx="11">
                  <c:v>116.1</c:v>
                </c:pt>
                <c:pt idx="12">
                  <c:v>109.3</c:v>
                </c:pt>
                <c:pt idx="13">
                  <c:v>110.2</c:v>
                </c:pt>
                <c:pt idx="14">
                  <c:v>116.4</c:v>
                </c:pt>
                <c:pt idx="15">
                  <c:v>113.6</c:v>
                </c:pt>
                <c:pt idx="16">
                  <c:v>114.6</c:v>
                </c:pt>
                <c:pt idx="17">
                  <c:v>117.3</c:v>
                </c:pt>
                <c:pt idx="18">
                  <c:v>116.1</c:v>
                </c:pt>
                <c:pt idx="19">
                  <c:v>116.2</c:v>
                </c:pt>
                <c:pt idx="20">
                  <c:v>115.9</c:v>
                </c:pt>
                <c:pt idx="21">
                  <c:v>116.9</c:v>
                </c:pt>
                <c:pt idx="22">
                  <c:v>117.5</c:v>
                </c:pt>
                <c:pt idx="23">
                  <c:v>118</c:v>
                </c:pt>
                <c:pt idx="24">
                  <c:v>116.6</c:v>
                </c:pt>
                <c:pt idx="25">
                  <c:v>117.2</c:v>
                </c:pt>
                <c:pt idx="26">
                  <c:v>119.5</c:v>
                </c:pt>
                <c:pt idx="27">
                  <c:v>116.6</c:v>
                </c:pt>
                <c:pt idx="28">
                  <c:v>116</c:v>
                </c:pt>
                <c:pt idx="29">
                  <c:v>116.7</c:v>
                </c:pt>
                <c:pt idx="30">
                  <c:v>115.7</c:v>
                </c:pt>
                <c:pt idx="31">
                  <c:v>117.2</c:v>
                </c:pt>
                <c:pt idx="32">
                  <c:v>117.2</c:v>
                </c:pt>
                <c:pt idx="33">
                  <c:v>116.1</c:v>
                </c:pt>
                <c:pt idx="34">
                  <c:v>116.2</c:v>
                </c:pt>
                <c:pt idx="35">
                  <c:v>115.2</c:v>
                </c:pt>
                <c:pt idx="36">
                  <c:v>114.7</c:v>
                </c:pt>
                <c:pt idx="37">
                  <c:v>114.2</c:v>
                </c:pt>
                <c:pt idx="38">
                  <c:v>115.2</c:v>
                </c:pt>
                <c:pt idx="39">
                  <c:v>113.6</c:v>
                </c:pt>
                <c:pt idx="40">
                  <c:v>115.3</c:v>
                </c:pt>
                <c:pt idx="41">
                  <c:v>114.5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C3-4AD0-A6D6-4CD25C0DBC47}"/>
            </c:ext>
          </c:extLst>
        </c:ser>
        <c:ser>
          <c:idx val="1"/>
          <c:order val="2"/>
          <c:tx>
            <c:strRef>
              <c:f>'Figure 1'!$A$14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strRef>
              <c:f>'Figure 1'!$B$12:$AR$12</c:f>
              <c:strCache>
                <c:ptCount val="43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</c:strCache>
            </c:strRef>
          </c:cat>
          <c:val>
            <c:numRef>
              <c:f>'Figure 1'!$B$14:$AR$14</c:f>
              <c:numCache>
                <c:formatCode>General</c:formatCode>
                <c:ptCount val="43"/>
                <c:pt idx="0">
                  <c:v>114</c:v>
                </c:pt>
                <c:pt idx="1">
                  <c:v>112.6</c:v>
                </c:pt>
                <c:pt idx="2">
                  <c:v>97.3</c:v>
                </c:pt>
                <c:pt idx="3">
                  <c:v>84.1</c:v>
                </c:pt>
                <c:pt idx="4">
                  <c:v>101.3</c:v>
                </c:pt>
                <c:pt idx="5">
                  <c:v>106.4</c:v>
                </c:pt>
                <c:pt idx="6">
                  <c:v>107.6</c:v>
                </c:pt>
                <c:pt idx="7">
                  <c:v>110.9</c:v>
                </c:pt>
                <c:pt idx="8">
                  <c:v>109.1</c:v>
                </c:pt>
                <c:pt idx="9">
                  <c:v>109.1</c:v>
                </c:pt>
                <c:pt idx="10">
                  <c:v>110</c:v>
                </c:pt>
                <c:pt idx="11">
                  <c:v>111.5</c:v>
                </c:pt>
                <c:pt idx="12">
                  <c:v>110.6</c:v>
                </c:pt>
                <c:pt idx="13">
                  <c:v>108.1</c:v>
                </c:pt>
                <c:pt idx="14">
                  <c:v>112.1</c:v>
                </c:pt>
                <c:pt idx="15">
                  <c:v>112.2</c:v>
                </c:pt>
                <c:pt idx="16">
                  <c:v>112.4</c:v>
                </c:pt>
                <c:pt idx="17">
                  <c:v>112.5</c:v>
                </c:pt>
                <c:pt idx="18">
                  <c:v>112.2</c:v>
                </c:pt>
                <c:pt idx="19">
                  <c:v>110.5</c:v>
                </c:pt>
                <c:pt idx="20">
                  <c:v>112.7</c:v>
                </c:pt>
                <c:pt idx="21">
                  <c:v>113.4</c:v>
                </c:pt>
                <c:pt idx="22">
                  <c:v>113.7</c:v>
                </c:pt>
                <c:pt idx="23">
                  <c:v>112.6</c:v>
                </c:pt>
                <c:pt idx="24">
                  <c:v>115.6</c:v>
                </c:pt>
                <c:pt idx="25">
                  <c:v>116.3</c:v>
                </c:pt>
                <c:pt idx="26">
                  <c:v>117.1</c:v>
                </c:pt>
                <c:pt idx="27">
                  <c:v>115.4</c:v>
                </c:pt>
                <c:pt idx="28">
                  <c:v>115.7</c:v>
                </c:pt>
                <c:pt idx="29">
                  <c:v>114.7</c:v>
                </c:pt>
                <c:pt idx="30">
                  <c:v>113.8</c:v>
                </c:pt>
                <c:pt idx="31">
                  <c:v>113.1</c:v>
                </c:pt>
                <c:pt idx="32">
                  <c:v>113.8</c:v>
                </c:pt>
                <c:pt idx="33">
                  <c:v>114.7</c:v>
                </c:pt>
                <c:pt idx="34">
                  <c:v>115.3</c:v>
                </c:pt>
                <c:pt idx="35">
                  <c:v>113</c:v>
                </c:pt>
                <c:pt idx="36">
                  <c:v>116.4</c:v>
                </c:pt>
                <c:pt idx="37">
                  <c:v>118.1</c:v>
                </c:pt>
                <c:pt idx="38">
                  <c:v>116.1</c:v>
                </c:pt>
                <c:pt idx="39">
                  <c:v>115.4</c:v>
                </c:pt>
                <c:pt idx="40">
                  <c:v>115.7</c:v>
                </c:pt>
                <c:pt idx="41">
                  <c:v>115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C3-4AD0-A6D6-4CD25C0DBC47}"/>
            </c:ext>
          </c:extLst>
        </c:ser>
        <c:ser>
          <c:idx val="0"/>
          <c:order val="3"/>
          <c:tx>
            <c:strRef>
              <c:f>'Figure 1'!$A$13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33A033"/>
                    </a:solidFill>
                  </a14:hiddenFill>
                </a:ext>
              </a:extLst>
            </c:spPr>
          </c:marker>
          <c:cat>
            <c:strRef>
              <c:f>'Figure 1'!$B$12:$AR$12</c:f>
              <c:strCache>
                <c:ptCount val="43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</c:strCache>
            </c:strRef>
          </c:cat>
          <c:val>
            <c:numRef>
              <c:f>'Figure 1'!$B$13:$AR$13</c:f>
              <c:numCache>
                <c:formatCode>General</c:formatCode>
                <c:ptCount val="43"/>
                <c:pt idx="0">
                  <c:v>106</c:v>
                </c:pt>
                <c:pt idx="1">
                  <c:v>105.7</c:v>
                </c:pt>
                <c:pt idx="2">
                  <c:v>95.1</c:v>
                </c:pt>
                <c:pt idx="3">
                  <c:v>77</c:v>
                </c:pt>
                <c:pt idx="4">
                  <c:v>87</c:v>
                </c:pt>
                <c:pt idx="5">
                  <c:v>95.5</c:v>
                </c:pt>
                <c:pt idx="6">
                  <c:v>99.6</c:v>
                </c:pt>
                <c:pt idx="7">
                  <c:v>100.8</c:v>
                </c:pt>
                <c:pt idx="8">
                  <c:v>101.1</c:v>
                </c:pt>
                <c:pt idx="9">
                  <c:v>103.6</c:v>
                </c:pt>
                <c:pt idx="10">
                  <c:v>106.3</c:v>
                </c:pt>
                <c:pt idx="11">
                  <c:v>106.5</c:v>
                </c:pt>
                <c:pt idx="12">
                  <c:v>107.5</c:v>
                </c:pt>
                <c:pt idx="13">
                  <c:v>106.2</c:v>
                </c:pt>
                <c:pt idx="14">
                  <c:v>107.8</c:v>
                </c:pt>
                <c:pt idx="15">
                  <c:v>108.3</c:v>
                </c:pt>
                <c:pt idx="16">
                  <c:v>106.9</c:v>
                </c:pt>
                <c:pt idx="17">
                  <c:v>106.3</c:v>
                </c:pt>
                <c:pt idx="18">
                  <c:v>108.5</c:v>
                </c:pt>
                <c:pt idx="19">
                  <c:v>106.2</c:v>
                </c:pt>
                <c:pt idx="20">
                  <c:v>106.3</c:v>
                </c:pt>
                <c:pt idx="21">
                  <c:v>106.5</c:v>
                </c:pt>
                <c:pt idx="22">
                  <c:v>108.3</c:v>
                </c:pt>
                <c:pt idx="23">
                  <c:v>111.9</c:v>
                </c:pt>
                <c:pt idx="24">
                  <c:v>110</c:v>
                </c:pt>
                <c:pt idx="25">
                  <c:v>110.3</c:v>
                </c:pt>
                <c:pt idx="26">
                  <c:v>110.4</c:v>
                </c:pt>
                <c:pt idx="27">
                  <c:v>108.9</c:v>
                </c:pt>
                <c:pt idx="28">
                  <c:v>111.6</c:v>
                </c:pt>
                <c:pt idx="29">
                  <c:v>111.5</c:v>
                </c:pt>
                <c:pt idx="30">
                  <c:v>109.6</c:v>
                </c:pt>
                <c:pt idx="31">
                  <c:v>112.2</c:v>
                </c:pt>
                <c:pt idx="32">
                  <c:v>112.5</c:v>
                </c:pt>
                <c:pt idx="33">
                  <c:v>110.2</c:v>
                </c:pt>
                <c:pt idx="34">
                  <c:v>111.4</c:v>
                </c:pt>
                <c:pt idx="35">
                  <c:v>110.9</c:v>
                </c:pt>
                <c:pt idx="36">
                  <c:v>110.8</c:v>
                </c:pt>
                <c:pt idx="37">
                  <c:v>112.6</c:v>
                </c:pt>
                <c:pt idx="38">
                  <c:v>108.4</c:v>
                </c:pt>
                <c:pt idx="39">
                  <c:v>109.3</c:v>
                </c:pt>
                <c:pt idx="40">
                  <c:v>109.3</c:v>
                </c:pt>
                <c:pt idx="41">
                  <c:v>109.7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3-4AD0-A6D6-4CD25C0DB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66496"/>
        <c:axId val="256066888"/>
      </c:lineChart>
      <c:catAx>
        <c:axId val="2560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606688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6066888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256066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994740157480317"/>
          <c:y val="0.79887571070730301"/>
          <c:w val="0.48010519685039371"/>
          <c:h val="5.070756402398544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Index of industrial production, total and selected industries (2015 = 100)</a:t>
            </a:r>
          </a:p>
        </c:rich>
      </c:tx>
      <c:layout>
        <c:manualLayout>
          <c:xMode val="edge"/>
          <c:yMode val="edge"/>
          <c:x val="5.3333333333333332E-3"/>
          <c:y val="1.21302367163162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707128193134276E-2"/>
          <c:y val="0.10862100652742919"/>
          <c:w val="0.93293608100967573"/>
          <c:h val="0.53786797574295286"/>
        </c:manualLayout>
      </c:layout>
      <c:lineChart>
        <c:grouping val="standard"/>
        <c:varyColors val="0"/>
        <c:ser>
          <c:idx val="3"/>
          <c:order val="0"/>
          <c:tx>
            <c:strRef>
              <c:f>'Figure 2'!$B$30</c:f>
              <c:strCache>
                <c:ptCount val="1"/>
                <c:pt idx="0">
                  <c:v>Pharmaceuticals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</c:spPr>
          </c:marker>
          <c:cat>
            <c:strRef>
              <c:f>'Figure 2'!$C$12:$AM$12</c:f>
              <c:strCache>
                <c:ptCount val="37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</c:strCache>
            </c:strRef>
          </c:cat>
          <c:val>
            <c:numRef>
              <c:f>'Figure 2'!$C$30:$AS$30</c:f>
              <c:numCache>
                <c:formatCode>#,##0.0</c:formatCode>
                <c:ptCount val="43"/>
                <c:pt idx="0" formatCode="#,##0.##########">
                  <c:v>121.5</c:v>
                </c:pt>
                <c:pt idx="1">
                  <c:v>129</c:v>
                </c:pt>
                <c:pt idx="2" formatCode="#,##0.##########">
                  <c:v>149.30000000000001</c:v>
                </c:pt>
                <c:pt idx="3" formatCode="#,##0.##########">
                  <c:v>133.6</c:v>
                </c:pt>
                <c:pt idx="4">
                  <c:v>132</c:v>
                </c:pt>
                <c:pt idx="5" formatCode="#,##0.##########">
                  <c:v>131.4</c:v>
                </c:pt>
                <c:pt idx="6" formatCode="#,##0.##########">
                  <c:v>127.2</c:v>
                </c:pt>
                <c:pt idx="7" formatCode="#,##0.##########">
                  <c:v>126.3</c:v>
                </c:pt>
                <c:pt idx="8" formatCode="#,##0.##########">
                  <c:v>129.80000000000001</c:v>
                </c:pt>
                <c:pt idx="9" formatCode="#,##0.##########">
                  <c:v>134.4</c:v>
                </c:pt>
                <c:pt idx="10" formatCode="#,##0.##########">
                  <c:v>143.5</c:v>
                </c:pt>
                <c:pt idx="11" formatCode="#,##0.##########">
                  <c:v>134.4</c:v>
                </c:pt>
                <c:pt idx="12" formatCode="#,##0.##########">
                  <c:v>135.6</c:v>
                </c:pt>
                <c:pt idx="13" formatCode="#,##0.##########">
                  <c:v>137.30000000000001</c:v>
                </c:pt>
                <c:pt idx="14" formatCode="#,##0.##########">
                  <c:v>151.5</c:v>
                </c:pt>
                <c:pt idx="15" formatCode="#,##0.##########">
                  <c:v>156.1</c:v>
                </c:pt>
                <c:pt idx="16" formatCode="#,##0.##########">
                  <c:v>155.5</c:v>
                </c:pt>
                <c:pt idx="17" formatCode="#,##0.##########">
                  <c:v>173.2</c:v>
                </c:pt>
                <c:pt idx="18" formatCode="#,##0.##########">
                  <c:v>168.6</c:v>
                </c:pt>
                <c:pt idx="19" formatCode="#,##0.##########">
                  <c:v>171.3</c:v>
                </c:pt>
                <c:pt idx="20" formatCode="#,##0.##########">
                  <c:v>164.8</c:v>
                </c:pt>
                <c:pt idx="21" formatCode="#,##0.##########">
                  <c:v>149.19999999999999</c:v>
                </c:pt>
                <c:pt idx="22" formatCode="#,##0.##########">
                  <c:v>156.80000000000001</c:v>
                </c:pt>
                <c:pt idx="23" formatCode="#,##0.##########">
                  <c:v>157.80000000000001</c:v>
                </c:pt>
                <c:pt idx="24" formatCode="#,##0.##########">
                  <c:v>174.1</c:v>
                </c:pt>
                <c:pt idx="25" formatCode="#,##0.##########">
                  <c:v>165.6</c:v>
                </c:pt>
                <c:pt idx="26" formatCode="#,##0.##########">
                  <c:v>163.6</c:v>
                </c:pt>
                <c:pt idx="27">
                  <c:v>166</c:v>
                </c:pt>
                <c:pt idx="28" formatCode="#,##0.##########">
                  <c:v>186.4</c:v>
                </c:pt>
                <c:pt idx="29" formatCode="#,##0.##########">
                  <c:v>167.4</c:v>
                </c:pt>
                <c:pt idx="30" formatCode="#,##0.##########">
                  <c:v>176.3</c:v>
                </c:pt>
                <c:pt idx="31" formatCode="#,##0.##########">
                  <c:v>179.5</c:v>
                </c:pt>
                <c:pt idx="32" formatCode="#,##0.##########">
                  <c:v>203.2</c:v>
                </c:pt>
                <c:pt idx="33" formatCode="#,##0.##########">
                  <c:v>211.9</c:v>
                </c:pt>
                <c:pt idx="34" formatCode="#,##0.##########">
                  <c:v>225.9</c:v>
                </c:pt>
                <c:pt idx="35" formatCode="#,##0.##########">
                  <c:v>223.3</c:v>
                </c:pt>
                <c:pt idx="36" formatCode="#,##0.##########">
                  <c:v>192.8</c:v>
                </c:pt>
                <c:pt idx="37" formatCode="#,##0.##########">
                  <c:v>204.4</c:v>
                </c:pt>
                <c:pt idx="38" formatCode="#,##0.##########">
                  <c:v>203.7</c:v>
                </c:pt>
                <c:pt idx="39" formatCode="#,##0.##########">
                  <c:v>180.6</c:v>
                </c:pt>
                <c:pt idx="40" formatCode="#,##0.##########">
                  <c:v>178.1</c:v>
                </c:pt>
                <c:pt idx="41" formatCode="#,##0.##########">
                  <c:v>182.1</c:v>
                </c:pt>
                <c:pt idx="42" formatCode="#,##0.##########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76-40D5-89B0-E85FDD9F1F0C}"/>
            </c:ext>
          </c:extLst>
        </c:ser>
        <c:ser>
          <c:idx val="5"/>
          <c:order val="1"/>
          <c:tx>
            <c:strRef>
              <c:f>'Figure 2'!$B$35</c:f>
              <c:strCache>
                <c:ptCount val="1"/>
                <c:pt idx="0">
                  <c:v>Computer, electronic &amp; optical products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2'!$C$12:$AM$12</c:f>
              <c:strCache>
                <c:ptCount val="37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</c:strCache>
            </c:strRef>
          </c:cat>
          <c:val>
            <c:numRef>
              <c:f>'Figure 2'!$C$35:$AS$35</c:f>
              <c:numCache>
                <c:formatCode>#,##0.0</c:formatCode>
                <c:ptCount val="43"/>
                <c:pt idx="0" formatCode="#,##0.##########">
                  <c:v>111.1</c:v>
                </c:pt>
                <c:pt idx="1">
                  <c:v>95</c:v>
                </c:pt>
                <c:pt idx="2" formatCode="#,##0.##########">
                  <c:v>108.4</c:v>
                </c:pt>
                <c:pt idx="3" formatCode="#,##0.##########">
                  <c:v>101.1</c:v>
                </c:pt>
                <c:pt idx="4" formatCode="#,##0.##########">
                  <c:v>103.3</c:v>
                </c:pt>
                <c:pt idx="5" formatCode="#,##0.##########">
                  <c:v>105.5</c:v>
                </c:pt>
                <c:pt idx="6" formatCode="#,##0.##########">
                  <c:v>109.9</c:v>
                </c:pt>
                <c:pt idx="7">
                  <c:v>105</c:v>
                </c:pt>
                <c:pt idx="8" formatCode="#,##0.##########">
                  <c:v>98.5</c:v>
                </c:pt>
                <c:pt idx="9" formatCode="#,##0.##########">
                  <c:v>104.2</c:v>
                </c:pt>
                <c:pt idx="10" formatCode="#,##0.##########">
                  <c:v>149.6</c:v>
                </c:pt>
                <c:pt idx="11" formatCode="#,##0.##########">
                  <c:v>154.69999999999999</c:v>
                </c:pt>
                <c:pt idx="12" formatCode="#,##0.##########">
                  <c:v>152.6</c:v>
                </c:pt>
                <c:pt idx="13" formatCode="#,##0.##########">
                  <c:v>154.19999999999999</c:v>
                </c:pt>
                <c:pt idx="14" formatCode="#,##0.##########">
                  <c:v>129.5</c:v>
                </c:pt>
                <c:pt idx="15" formatCode="#,##0.##########">
                  <c:v>150.1</c:v>
                </c:pt>
                <c:pt idx="16" formatCode="#,##0.##########">
                  <c:v>152.19999999999999</c:v>
                </c:pt>
                <c:pt idx="17" formatCode="#,##0.##########">
                  <c:v>112.9</c:v>
                </c:pt>
                <c:pt idx="18" formatCode="#,##0.##########">
                  <c:v>132.9</c:v>
                </c:pt>
                <c:pt idx="19" formatCode="#,##0.##########">
                  <c:v>129.9</c:v>
                </c:pt>
                <c:pt idx="20" formatCode="#,##0.##########">
                  <c:v>142.19999999999999</c:v>
                </c:pt>
                <c:pt idx="21" formatCode="#,##0.##########">
                  <c:v>136.4</c:v>
                </c:pt>
                <c:pt idx="22" formatCode="#,##0.##########">
                  <c:v>140.69999999999999</c:v>
                </c:pt>
                <c:pt idx="23" formatCode="#,##0.##########">
                  <c:v>202.7</c:v>
                </c:pt>
                <c:pt idx="24" formatCode="#,##0.##########">
                  <c:v>149.80000000000001</c:v>
                </c:pt>
                <c:pt idx="25" formatCode="#,##0.##########">
                  <c:v>147.69999999999999</c:v>
                </c:pt>
                <c:pt idx="26" formatCode="#,##0.##########">
                  <c:v>160.19999999999999</c:v>
                </c:pt>
                <c:pt idx="27" formatCode="#,##0.##########">
                  <c:v>139.6</c:v>
                </c:pt>
                <c:pt idx="28" formatCode="#,##0.##########">
                  <c:v>187.7</c:v>
                </c:pt>
                <c:pt idx="29" formatCode="#,##0.##########">
                  <c:v>169.2</c:v>
                </c:pt>
                <c:pt idx="30" formatCode="#,##0.##########">
                  <c:v>140.6</c:v>
                </c:pt>
                <c:pt idx="31" formatCode="#,##0.##########">
                  <c:v>169.2</c:v>
                </c:pt>
                <c:pt idx="32" formatCode="#,##0.##########">
                  <c:v>169.3</c:v>
                </c:pt>
                <c:pt idx="33">
                  <c:v>168</c:v>
                </c:pt>
                <c:pt idx="34" formatCode="#,##0.##########">
                  <c:v>169.7</c:v>
                </c:pt>
                <c:pt idx="35" formatCode="#,##0.##########">
                  <c:v>158.5</c:v>
                </c:pt>
                <c:pt idx="36" formatCode="#,##0.##########">
                  <c:v>167.2</c:v>
                </c:pt>
                <c:pt idx="37" formatCode="#,##0.##########">
                  <c:v>170.9</c:v>
                </c:pt>
                <c:pt idx="38" formatCode="#,##0.##########">
                  <c:v>88.1</c:v>
                </c:pt>
                <c:pt idx="39" formatCode="#,##0.##########">
                  <c:v>164.6</c:v>
                </c:pt>
                <c:pt idx="40" formatCode="#,##0.##########">
                  <c:v>162.80000000000001</c:v>
                </c:pt>
                <c:pt idx="41" formatCode="#,##0.##########">
                  <c:v>168.9</c:v>
                </c:pt>
                <c:pt idx="42" formatCode="#,##0.##########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76-40D5-89B0-E85FDD9F1F0C}"/>
            </c:ext>
          </c:extLst>
        </c:ser>
        <c:ser>
          <c:idx val="6"/>
          <c:order val="2"/>
          <c:tx>
            <c:strRef>
              <c:f>'Figure 2'!$B$37</c:f>
              <c:strCache>
                <c:ptCount val="1"/>
                <c:pt idx="0">
                  <c:v>Machinery &amp; equipment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strRef>
              <c:f>'Figure 2'!$C$12:$AM$12</c:f>
              <c:strCache>
                <c:ptCount val="37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</c:strCache>
            </c:strRef>
          </c:cat>
          <c:val>
            <c:numRef>
              <c:f>'Figure 2'!$C$37:$AS$37</c:f>
              <c:numCache>
                <c:formatCode>#,##0.##########</c:formatCode>
                <c:ptCount val="43"/>
                <c:pt idx="0">
                  <c:v>106.2</c:v>
                </c:pt>
                <c:pt idx="1">
                  <c:v>106.5</c:v>
                </c:pt>
                <c:pt idx="2">
                  <c:v>91.7</c:v>
                </c:pt>
                <c:pt idx="3">
                  <c:v>74.400000000000006</c:v>
                </c:pt>
                <c:pt idx="4">
                  <c:v>87.8</c:v>
                </c:pt>
                <c:pt idx="5">
                  <c:v>96.7</c:v>
                </c:pt>
                <c:pt idx="6">
                  <c:v>96.6</c:v>
                </c:pt>
                <c:pt idx="7">
                  <c:v>97.3</c:v>
                </c:pt>
                <c:pt idx="8">
                  <c:v>97.7</c:v>
                </c:pt>
                <c:pt idx="9">
                  <c:v>99.8</c:v>
                </c:pt>
                <c:pt idx="10">
                  <c:v>100.3</c:v>
                </c:pt>
                <c:pt idx="11">
                  <c:v>101.3</c:v>
                </c:pt>
                <c:pt idx="12" formatCode="#,##0.0">
                  <c:v>105</c:v>
                </c:pt>
                <c:pt idx="13">
                  <c:v>103.5</c:v>
                </c:pt>
                <c:pt idx="14">
                  <c:v>105.8</c:v>
                </c:pt>
                <c:pt idx="15">
                  <c:v>109.1</c:v>
                </c:pt>
                <c:pt idx="16">
                  <c:v>108.1</c:v>
                </c:pt>
                <c:pt idx="17" formatCode="#,##0.0">
                  <c:v>108</c:v>
                </c:pt>
                <c:pt idx="18">
                  <c:v>111.5</c:v>
                </c:pt>
                <c:pt idx="19">
                  <c:v>108.5</c:v>
                </c:pt>
                <c:pt idx="20">
                  <c:v>108.7</c:v>
                </c:pt>
                <c:pt idx="21">
                  <c:v>109.7</c:v>
                </c:pt>
                <c:pt idx="22">
                  <c:v>109.5</c:v>
                </c:pt>
                <c:pt idx="23">
                  <c:v>109.2</c:v>
                </c:pt>
                <c:pt idx="24">
                  <c:v>110.5</c:v>
                </c:pt>
                <c:pt idx="25" formatCode="#,##0.0">
                  <c:v>111</c:v>
                </c:pt>
                <c:pt idx="26">
                  <c:v>109.9</c:v>
                </c:pt>
                <c:pt idx="27">
                  <c:v>112.7</c:v>
                </c:pt>
                <c:pt idx="28">
                  <c:v>113.3</c:v>
                </c:pt>
                <c:pt idx="29">
                  <c:v>113.9</c:v>
                </c:pt>
                <c:pt idx="30">
                  <c:v>113.4</c:v>
                </c:pt>
                <c:pt idx="31">
                  <c:v>115.6</c:v>
                </c:pt>
                <c:pt idx="32">
                  <c:v>115.7</c:v>
                </c:pt>
                <c:pt idx="33">
                  <c:v>114.6</c:v>
                </c:pt>
                <c:pt idx="34">
                  <c:v>115.8</c:v>
                </c:pt>
                <c:pt idx="35">
                  <c:v>116.1</c:v>
                </c:pt>
                <c:pt idx="36">
                  <c:v>115.4</c:v>
                </c:pt>
                <c:pt idx="37">
                  <c:v>115.2</c:v>
                </c:pt>
                <c:pt idx="38" formatCode="#,##0.0">
                  <c:v>114</c:v>
                </c:pt>
                <c:pt idx="39">
                  <c:v>113.2</c:v>
                </c:pt>
                <c:pt idx="40" formatCode="#,##0.0">
                  <c:v>113</c:v>
                </c:pt>
                <c:pt idx="41">
                  <c:v>111.7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76-40D5-89B0-E85FDD9F1F0C}"/>
            </c:ext>
          </c:extLst>
        </c:ser>
        <c:ser>
          <c:idx val="0"/>
          <c:order val="3"/>
          <c:tx>
            <c:strRef>
              <c:f>'Figure 2'!$B$13</c:f>
              <c:strCache>
                <c:ptCount val="1"/>
                <c:pt idx="0">
                  <c:v>Total Industry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33A033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strRef>
              <c:f>'Figure 2'!$C$12:$AM$12</c:f>
              <c:strCache>
                <c:ptCount val="37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</c:strCache>
            </c:strRef>
          </c:cat>
          <c:val>
            <c:numRef>
              <c:f>'Figure 2'!$C$13:$AS$13</c:f>
              <c:numCache>
                <c:formatCode>#,##0.##########</c:formatCode>
                <c:ptCount val="43"/>
                <c:pt idx="0" formatCode="#,##0.0">
                  <c:v>106</c:v>
                </c:pt>
                <c:pt idx="1">
                  <c:v>105.7</c:v>
                </c:pt>
                <c:pt idx="2">
                  <c:v>95.1</c:v>
                </c:pt>
                <c:pt idx="3" formatCode="#,##0.0">
                  <c:v>77</c:v>
                </c:pt>
                <c:pt idx="4" formatCode="#,##0.0">
                  <c:v>87</c:v>
                </c:pt>
                <c:pt idx="5">
                  <c:v>95.5</c:v>
                </c:pt>
                <c:pt idx="6">
                  <c:v>99.6</c:v>
                </c:pt>
                <c:pt idx="7">
                  <c:v>100.8</c:v>
                </c:pt>
                <c:pt idx="8">
                  <c:v>101.1</c:v>
                </c:pt>
                <c:pt idx="9">
                  <c:v>103.6</c:v>
                </c:pt>
                <c:pt idx="10">
                  <c:v>106.3</c:v>
                </c:pt>
                <c:pt idx="11">
                  <c:v>106.5</c:v>
                </c:pt>
                <c:pt idx="12">
                  <c:v>107.5</c:v>
                </c:pt>
                <c:pt idx="13">
                  <c:v>106.2</c:v>
                </c:pt>
                <c:pt idx="14">
                  <c:v>107.8</c:v>
                </c:pt>
                <c:pt idx="15">
                  <c:v>108.3</c:v>
                </c:pt>
                <c:pt idx="16">
                  <c:v>106.9</c:v>
                </c:pt>
                <c:pt idx="17">
                  <c:v>106.3</c:v>
                </c:pt>
                <c:pt idx="18">
                  <c:v>108.5</c:v>
                </c:pt>
                <c:pt idx="19">
                  <c:v>106.2</c:v>
                </c:pt>
                <c:pt idx="20">
                  <c:v>106.3</c:v>
                </c:pt>
                <c:pt idx="21">
                  <c:v>106.5</c:v>
                </c:pt>
                <c:pt idx="22">
                  <c:v>108.3</c:v>
                </c:pt>
                <c:pt idx="23">
                  <c:v>111.9</c:v>
                </c:pt>
                <c:pt idx="24" formatCode="#,##0.0">
                  <c:v>110</c:v>
                </c:pt>
                <c:pt idx="25">
                  <c:v>110.3</c:v>
                </c:pt>
                <c:pt idx="26">
                  <c:v>110.4</c:v>
                </c:pt>
                <c:pt idx="27">
                  <c:v>108.9</c:v>
                </c:pt>
                <c:pt idx="28">
                  <c:v>111.6</c:v>
                </c:pt>
                <c:pt idx="29">
                  <c:v>111.5</c:v>
                </c:pt>
                <c:pt idx="30">
                  <c:v>109.6</c:v>
                </c:pt>
                <c:pt idx="31">
                  <c:v>112.2</c:v>
                </c:pt>
                <c:pt idx="32">
                  <c:v>112.5</c:v>
                </c:pt>
                <c:pt idx="33">
                  <c:v>110.2</c:v>
                </c:pt>
                <c:pt idx="34">
                  <c:v>111.4</c:v>
                </c:pt>
                <c:pt idx="35">
                  <c:v>110.9</c:v>
                </c:pt>
                <c:pt idx="36">
                  <c:v>110.8</c:v>
                </c:pt>
                <c:pt idx="37">
                  <c:v>112.6</c:v>
                </c:pt>
                <c:pt idx="38">
                  <c:v>108.4</c:v>
                </c:pt>
                <c:pt idx="39">
                  <c:v>109.3</c:v>
                </c:pt>
                <c:pt idx="40">
                  <c:v>109.3</c:v>
                </c:pt>
                <c:pt idx="41">
                  <c:v>109.7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6-40D5-89B0-E85FDD9F1F0C}"/>
            </c:ext>
          </c:extLst>
        </c:ser>
        <c:ser>
          <c:idx val="4"/>
          <c:order val="4"/>
          <c:tx>
            <c:strRef>
              <c:f>'Figure 2'!$B$34</c:f>
              <c:strCache>
                <c:ptCount val="1"/>
                <c:pt idx="0">
                  <c:v>Fabricated metal products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B09120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B09120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strRef>
              <c:f>'Figure 2'!$C$12:$AM$12</c:f>
              <c:strCache>
                <c:ptCount val="37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</c:strCache>
            </c:strRef>
          </c:cat>
          <c:val>
            <c:numRef>
              <c:f>'Figure 2'!$C$34:$AS$34</c:f>
              <c:numCache>
                <c:formatCode>#,##0.##########</c:formatCode>
                <c:ptCount val="43"/>
                <c:pt idx="0">
                  <c:v>106.8</c:v>
                </c:pt>
                <c:pt idx="1">
                  <c:v>107.4</c:v>
                </c:pt>
                <c:pt idx="2">
                  <c:v>90.5</c:v>
                </c:pt>
                <c:pt idx="3">
                  <c:v>70.2</c:v>
                </c:pt>
                <c:pt idx="4">
                  <c:v>83.9</c:v>
                </c:pt>
                <c:pt idx="5">
                  <c:v>92.7</c:v>
                </c:pt>
                <c:pt idx="6">
                  <c:v>96.7</c:v>
                </c:pt>
                <c:pt idx="7">
                  <c:v>100.7</c:v>
                </c:pt>
                <c:pt idx="8">
                  <c:v>102.1</c:v>
                </c:pt>
                <c:pt idx="9">
                  <c:v>103.8</c:v>
                </c:pt>
                <c:pt idx="10">
                  <c:v>104.6</c:v>
                </c:pt>
                <c:pt idx="11">
                  <c:v>106.6</c:v>
                </c:pt>
                <c:pt idx="12">
                  <c:v>108.1</c:v>
                </c:pt>
                <c:pt idx="13">
                  <c:v>106.4</c:v>
                </c:pt>
                <c:pt idx="14">
                  <c:v>108.3</c:v>
                </c:pt>
                <c:pt idx="15">
                  <c:v>109.9</c:v>
                </c:pt>
                <c:pt idx="16">
                  <c:v>108.6</c:v>
                </c:pt>
                <c:pt idx="17">
                  <c:v>109.6</c:v>
                </c:pt>
                <c:pt idx="18" formatCode="#,##0.0">
                  <c:v>110</c:v>
                </c:pt>
                <c:pt idx="19">
                  <c:v>108.9</c:v>
                </c:pt>
                <c:pt idx="20">
                  <c:v>108.6</c:v>
                </c:pt>
                <c:pt idx="21">
                  <c:v>108.2</c:v>
                </c:pt>
                <c:pt idx="22">
                  <c:v>109.2</c:v>
                </c:pt>
                <c:pt idx="23">
                  <c:v>107.2</c:v>
                </c:pt>
                <c:pt idx="24">
                  <c:v>109.5</c:v>
                </c:pt>
                <c:pt idx="25">
                  <c:v>111.2</c:v>
                </c:pt>
                <c:pt idx="26">
                  <c:v>110.5</c:v>
                </c:pt>
                <c:pt idx="27">
                  <c:v>110.3</c:v>
                </c:pt>
                <c:pt idx="28">
                  <c:v>110.6</c:v>
                </c:pt>
                <c:pt idx="29">
                  <c:v>110.1</c:v>
                </c:pt>
                <c:pt idx="30">
                  <c:v>108.7</c:v>
                </c:pt>
                <c:pt idx="31">
                  <c:v>108.8</c:v>
                </c:pt>
                <c:pt idx="32">
                  <c:v>109.1</c:v>
                </c:pt>
                <c:pt idx="33">
                  <c:v>109.1</c:v>
                </c:pt>
                <c:pt idx="34">
                  <c:v>109.2</c:v>
                </c:pt>
                <c:pt idx="35">
                  <c:v>108.3</c:v>
                </c:pt>
                <c:pt idx="36">
                  <c:v>108.7</c:v>
                </c:pt>
                <c:pt idx="37">
                  <c:v>108.8</c:v>
                </c:pt>
                <c:pt idx="38">
                  <c:v>108.1</c:v>
                </c:pt>
                <c:pt idx="39">
                  <c:v>106.7</c:v>
                </c:pt>
                <c:pt idx="40">
                  <c:v>108.1</c:v>
                </c:pt>
                <c:pt idx="41">
                  <c:v>107.3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76-40D5-89B0-E85FDD9F1F0C}"/>
            </c:ext>
          </c:extLst>
        </c:ser>
        <c:ser>
          <c:idx val="1"/>
          <c:order val="5"/>
          <c:tx>
            <c:strRef>
              <c:f>'Figure 2'!$B$19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</c:spPr>
          </c:marker>
          <c:cat>
            <c:strRef>
              <c:f>'Figure 2'!$C$12:$AM$12</c:f>
              <c:strCache>
                <c:ptCount val="37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</c:strCache>
            </c:strRef>
          </c:cat>
          <c:val>
            <c:numRef>
              <c:f>'Figure 2'!$C$19:$AS$19</c:f>
              <c:numCache>
                <c:formatCode>#,##0.##########</c:formatCode>
                <c:ptCount val="43"/>
                <c:pt idx="0">
                  <c:v>107.4</c:v>
                </c:pt>
                <c:pt idx="1">
                  <c:v>105.7</c:v>
                </c:pt>
                <c:pt idx="2">
                  <c:v>105.5</c:v>
                </c:pt>
                <c:pt idx="3">
                  <c:v>99.8</c:v>
                </c:pt>
                <c:pt idx="4">
                  <c:v>96.9</c:v>
                </c:pt>
                <c:pt idx="5">
                  <c:v>102.2</c:v>
                </c:pt>
                <c:pt idx="6">
                  <c:v>104.5</c:v>
                </c:pt>
                <c:pt idx="7">
                  <c:v>102.8</c:v>
                </c:pt>
                <c:pt idx="8">
                  <c:v>104.6</c:v>
                </c:pt>
                <c:pt idx="9">
                  <c:v>104.3</c:v>
                </c:pt>
                <c:pt idx="10">
                  <c:v>101.9</c:v>
                </c:pt>
                <c:pt idx="11">
                  <c:v>104.6</c:v>
                </c:pt>
                <c:pt idx="12">
                  <c:v>105.2</c:v>
                </c:pt>
                <c:pt idx="13">
                  <c:v>104.9</c:v>
                </c:pt>
                <c:pt idx="14">
                  <c:v>106.8</c:v>
                </c:pt>
                <c:pt idx="15">
                  <c:v>106.1</c:v>
                </c:pt>
                <c:pt idx="16">
                  <c:v>106.2</c:v>
                </c:pt>
                <c:pt idx="17">
                  <c:v>107.4</c:v>
                </c:pt>
                <c:pt idx="18">
                  <c:v>107.5</c:v>
                </c:pt>
                <c:pt idx="19">
                  <c:v>106.7</c:v>
                </c:pt>
                <c:pt idx="20">
                  <c:v>107.9</c:v>
                </c:pt>
                <c:pt idx="21" formatCode="#,##0.0">
                  <c:v>108</c:v>
                </c:pt>
                <c:pt idx="22">
                  <c:v>109.5</c:v>
                </c:pt>
                <c:pt idx="23" formatCode="#,##0.0">
                  <c:v>107</c:v>
                </c:pt>
                <c:pt idx="24">
                  <c:v>107.4</c:v>
                </c:pt>
                <c:pt idx="25">
                  <c:v>108.7</c:v>
                </c:pt>
                <c:pt idx="26">
                  <c:v>109.8</c:v>
                </c:pt>
                <c:pt idx="27">
                  <c:v>110.2</c:v>
                </c:pt>
                <c:pt idx="28">
                  <c:v>108.6</c:v>
                </c:pt>
                <c:pt idx="29">
                  <c:v>107.2</c:v>
                </c:pt>
                <c:pt idx="30">
                  <c:v>108.4</c:v>
                </c:pt>
                <c:pt idx="31" formatCode="#,##0.0">
                  <c:v>109</c:v>
                </c:pt>
                <c:pt idx="32">
                  <c:v>107.5</c:v>
                </c:pt>
                <c:pt idx="33">
                  <c:v>107.7</c:v>
                </c:pt>
                <c:pt idx="34">
                  <c:v>108.5</c:v>
                </c:pt>
                <c:pt idx="35">
                  <c:v>106.3</c:v>
                </c:pt>
                <c:pt idx="36" formatCode="#,##0.0">
                  <c:v>107</c:v>
                </c:pt>
                <c:pt idx="37">
                  <c:v>108.1</c:v>
                </c:pt>
                <c:pt idx="38">
                  <c:v>107.6</c:v>
                </c:pt>
                <c:pt idx="39">
                  <c:v>106.6</c:v>
                </c:pt>
                <c:pt idx="40">
                  <c:v>108.9</c:v>
                </c:pt>
                <c:pt idx="41">
                  <c:v>108.5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76-40D5-89B0-E85FDD9F1F0C}"/>
            </c:ext>
          </c:extLst>
        </c:ser>
        <c:ser>
          <c:idx val="7"/>
          <c:order val="6"/>
          <c:tx>
            <c:strRef>
              <c:f>'Figure 2'!$B$38</c:f>
              <c:strCache>
                <c:ptCount val="1"/>
                <c:pt idx="0">
                  <c:v>Motor vehicles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ash"/>
            <c:size val="5"/>
            <c:spPr>
              <a:solidFill>
                <a:srgbClr val="77D477"/>
              </a:solidFill>
              <a:ln w="28575">
                <a:solidFill>
                  <a:srgbClr val="77D477"/>
                </a:solidFill>
                <a:prstDash val="solid"/>
              </a:ln>
            </c:spPr>
          </c:marker>
          <c:cat>
            <c:strRef>
              <c:f>'Figure 2'!$C$12:$AM$12</c:f>
              <c:strCache>
                <c:ptCount val="37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</c:strCache>
            </c:strRef>
          </c:cat>
          <c:val>
            <c:numRef>
              <c:f>'Figure 2'!$C$38:$AS$38</c:f>
              <c:numCache>
                <c:formatCode>#,##0.##########</c:formatCode>
                <c:ptCount val="43"/>
                <c:pt idx="0">
                  <c:v>101.4</c:v>
                </c:pt>
                <c:pt idx="1">
                  <c:v>103.2</c:v>
                </c:pt>
                <c:pt idx="2">
                  <c:v>68.099999999999994</c:v>
                </c:pt>
                <c:pt idx="3">
                  <c:v>16.600000000000001</c:v>
                </c:pt>
                <c:pt idx="4">
                  <c:v>51.6</c:v>
                </c:pt>
                <c:pt idx="5">
                  <c:v>81.8</c:v>
                </c:pt>
                <c:pt idx="6">
                  <c:v>92.3</c:v>
                </c:pt>
                <c:pt idx="7">
                  <c:v>89.6</c:v>
                </c:pt>
                <c:pt idx="8">
                  <c:v>96.5</c:v>
                </c:pt>
                <c:pt idx="9">
                  <c:v>104.1</c:v>
                </c:pt>
                <c:pt idx="10">
                  <c:v>103.9</c:v>
                </c:pt>
                <c:pt idx="11">
                  <c:v>101.6</c:v>
                </c:pt>
                <c:pt idx="12">
                  <c:v>94.5</c:v>
                </c:pt>
                <c:pt idx="13">
                  <c:v>92.4</c:v>
                </c:pt>
                <c:pt idx="14">
                  <c:v>94.8</c:v>
                </c:pt>
                <c:pt idx="15">
                  <c:v>91.7</c:v>
                </c:pt>
                <c:pt idx="16">
                  <c:v>82.9</c:v>
                </c:pt>
                <c:pt idx="17">
                  <c:v>83.2</c:v>
                </c:pt>
                <c:pt idx="18">
                  <c:v>85.1</c:v>
                </c:pt>
                <c:pt idx="19">
                  <c:v>73.599999999999994</c:v>
                </c:pt>
                <c:pt idx="20">
                  <c:v>70.2</c:v>
                </c:pt>
                <c:pt idx="21">
                  <c:v>78.599999999999994</c:v>
                </c:pt>
                <c:pt idx="22">
                  <c:v>85.5</c:v>
                </c:pt>
                <c:pt idx="23">
                  <c:v>89.1</c:v>
                </c:pt>
                <c:pt idx="24">
                  <c:v>87.6</c:v>
                </c:pt>
                <c:pt idx="25">
                  <c:v>85.8</c:v>
                </c:pt>
                <c:pt idx="26">
                  <c:v>75.7</c:v>
                </c:pt>
                <c:pt idx="27">
                  <c:v>82.9</c:v>
                </c:pt>
                <c:pt idx="28">
                  <c:v>86.5</c:v>
                </c:pt>
                <c:pt idx="29">
                  <c:v>90.5</c:v>
                </c:pt>
                <c:pt idx="30" formatCode="#,##0.0">
                  <c:v>91</c:v>
                </c:pt>
                <c:pt idx="31">
                  <c:v>91.3</c:v>
                </c:pt>
                <c:pt idx="32">
                  <c:v>94.5</c:v>
                </c:pt>
                <c:pt idx="33">
                  <c:v>93.5</c:v>
                </c:pt>
                <c:pt idx="34" formatCode="#,##0.0">
                  <c:v>96</c:v>
                </c:pt>
                <c:pt idx="35">
                  <c:v>99.3</c:v>
                </c:pt>
                <c:pt idx="36">
                  <c:v>96.8</c:v>
                </c:pt>
                <c:pt idx="37">
                  <c:v>101.4</c:v>
                </c:pt>
                <c:pt idx="38">
                  <c:v>100.6</c:v>
                </c:pt>
                <c:pt idx="39">
                  <c:v>99.4</c:v>
                </c:pt>
                <c:pt idx="40">
                  <c:v>103.6</c:v>
                </c:pt>
                <c:pt idx="41">
                  <c:v>102.2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276-40D5-89B0-E85FDD9F1F0C}"/>
            </c:ext>
          </c:extLst>
        </c:ser>
        <c:ser>
          <c:idx val="2"/>
          <c:order val="7"/>
          <c:tx>
            <c:strRef>
              <c:f>'Figure 2'!$B$29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</c:spPr>
          </c:marker>
          <c:cat>
            <c:strRef>
              <c:f>'Figure 2'!$C$12:$AM$12</c:f>
              <c:strCache>
                <c:ptCount val="37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</c:strCache>
            </c:strRef>
          </c:cat>
          <c:val>
            <c:numRef>
              <c:f>'Figure 2'!$C$29:$AS$29</c:f>
              <c:numCache>
                <c:formatCode>#,##0.##########</c:formatCode>
                <c:ptCount val="43"/>
                <c:pt idx="0">
                  <c:v>100.5</c:v>
                </c:pt>
                <c:pt idx="1">
                  <c:v>101.9</c:v>
                </c:pt>
                <c:pt idx="2">
                  <c:v>97.9</c:v>
                </c:pt>
                <c:pt idx="3" formatCode="#,##0.0">
                  <c:v>90</c:v>
                </c:pt>
                <c:pt idx="4">
                  <c:v>90.7</c:v>
                </c:pt>
                <c:pt idx="5" formatCode="#,##0.0">
                  <c:v>93</c:v>
                </c:pt>
                <c:pt idx="6">
                  <c:v>95.8</c:v>
                </c:pt>
                <c:pt idx="7">
                  <c:v>97.4</c:v>
                </c:pt>
                <c:pt idx="8">
                  <c:v>99.3</c:v>
                </c:pt>
                <c:pt idx="9">
                  <c:v>102.7</c:v>
                </c:pt>
                <c:pt idx="10">
                  <c:v>104.1</c:v>
                </c:pt>
                <c:pt idx="11">
                  <c:v>104.7</c:v>
                </c:pt>
                <c:pt idx="12" formatCode="#,##0.0">
                  <c:v>104</c:v>
                </c:pt>
                <c:pt idx="13">
                  <c:v>101.9</c:v>
                </c:pt>
                <c:pt idx="14">
                  <c:v>103.8</c:v>
                </c:pt>
                <c:pt idx="15">
                  <c:v>103.4</c:v>
                </c:pt>
                <c:pt idx="16">
                  <c:v>103.9</c:v>
                </c:pt>
                <c:pt idx="17">
                  <c:v>103.1</c:v>
                </c:pt>
                <c:pt idx="18">
                  <c:v>102.9</c:v>
                </c:pt>
                <c:pt idx="19">
                  <c:v>104.1</c:v>
                </c:pt>
                <c:pt idx="20">
                  <c:v>104.5</c:v>
                </c:pt>
                <c:pt idx="21">
                  <c:v>105.1</c:v>
                </c:pt>
                <c:pt idx="22">
                  <c:v>106.4</c:v>
                </c:pt>
                <c:pt idx="23">
                  <c:v>106.9</c:v>
                </c:pt>
                <c:pt idx="24">
                  <c:v>105.6</c:v>
                </c:pt>
                <c:pt idx="25">
                  <c:v>104.5</c:v>
                </c:pt>
                <c:pt idx="26">
                  <c:v>103.1</c:v>
                </c:pt>
                <c:pt idx="27">
                  <c:v>100.2</c:v>
                </c:pt>
                <c:pt idx="28">
                  <c:v>100.4</c:v>
                </c:pt>
                <c:pt idx="29" formatCode="#,##0.0">
                  <c:v>100</c:v>
                </c:pt>
                <c:pt idx="30">
                  <c:v>98.1</c:v>
                </c:pt>
                <c:pt idx="31" formatCode="#,##0.0">
                  <c:v>96</c:v>
                </c:pt>
                <c:pt idx="32">
                  <c:v>94.8</c:v>
                </c:pt>
                <c:pt idx="33" formatCode="#,##0.0">
                  <c:v>91</c:v>
                </c:pt>
                <c:pt idx="34">
                  <c:v>91.1</c:v>
                </c:pt>
                <c:pt idx="35">
                  <c:v>87.1</c:v>
                </c:pt>
                <c:pt idx="36">
                  <c:v>88.8</c:v>
                </c:pt>
                <c:pt idx="37">
                  <c:v>90.3</c:v>
                </c:pt>
                <c:pt idx="38">
                  <c:v>89.9</c:v>
                </c:pt>
                <c:pt idx="39">
                  <c:v>89.5</c:v>
                </c:pt>
                <c:pt idx="40">
                  <c:v>89.6</c:v>
                </c:pt>
                <c:pt idx="41">
                  <c:v>90.2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76-40D5-89B0-E85FDD9F1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440808"/>
        <c:axId val="257437672"/>
      </c:lineChart>
      <c:catAx>
        <c:axId val="257440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743767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7437672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257440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935569934946251"/>
          <c:y val="0.75587862455433596"/>
          <c:w val="0.56010212832306849"/>
          <c:h val="0.1203969371708010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Index of construction production (2015 = 100)</a:t>
            </a:r>
          </a:p>
        </c:rich>
      </c:tx>
      <c:layout>
        <c:manualLayout>
          <c:xMode val="edge"/>
          <c:yMode val="edge"/>
          <c:x val="5.3333333333333332E-3"/>
          <c:y val="1.1513475866236075E-2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714961693895207"/>
          <c:w val="0.97066666666666668"/>
          <c:h val="0.63112228512579027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3'!$B$14</c:f>
              <c:strCache>
                <c:ptCount val="1"/>
                <c:pt idx="0">
                  <c:v>Buildings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</c:spPr>
          </c:marker>
          <c:cat>
            <c:strRef>
              <c:f>'Figure 3'!$C$12:$AM$12</c:f>
              <c:strCache>
                <c:ptCount val="37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</c:strCache>
            </c:strRef>
          </c:cat>
          <c:val>
            <c:numRef>
              <c:f>'Figure 3'!$C$14:$AS$14</c:f>
              <c:numCache>
                <c:formatCode>#,##0.##########</c:formatCode>
                <c:ptCount val="43"/>
                <c:pt idx="0">
                  <c:v>114.4</c:v>
                </c:pt>
                <c:pt idx="1">
                  <c:v>112.8</c:v>
                </c:pt>
                <c:pt idx="2">
                  <c:v>97.1</c:v>
                </c:pt>
                <c:pt idx="3">
                  <c:v>82.5</c:v>
                </c:pt>
                <c:pt idx="4" formatCode="#,##0.0">
                  <c:v>101</c:v>
                </c:pt>
                <c:pt idx="5">
                  <c:v>106.4</c:v>
                </c:pt>
                <c:pt idx="6">
                  <c:v>107.4</c:v>
                </c:pt>
                <c:pt idx="7">
                  <c:v>111.4</c:v>
                </c:pt>
                <c:pt idx="8">
                  <c:v>109.2</c:v>
                </c:pt>
                <c:pt idx="9">
                  <c:v>109.4</c:v>
                </c:pt>
                <c:pt idx="10">
                  <c:v>110.1</c:v>
                </c:pt>
                <c:pt idx="11">
                  <c:v>112.3</c:v>
                </c:pt>
                <c:pt idx="12">
                  <c:v>111.1</c:v>
                </c:pt>
                <c:pt idx="13">
                  <c:v>109.1</c:v>
                </c:pt>
                <c:pt idx="14">
                  <c:v>112.6</c:v>
                </c:pt>
                <c:pt idx="15">
                  <c:v>112.6</c:v>
                </c:pt>
                <c:pt idx="16">
                  <c:v>113.3</c:v>
                </c:pt>
                <c:pt idx="17">
                  <c:v>113.1</c:v>
                </c:pt>
                <c:pt idx="18">
                  <c:v>112.9</c:v>
                </c:pt>
                <c:pt idx="19">
                  <c:v>111.2</c:v>
                </c:pt>
                <c:pt idx="20">
                  <c:v>113.5</c:v>
                </c:pt>
                <c:pt idx="21">
                  <c:v>114.3</c:v>
                </c:pt>
                <c:pt idx="22">
                  <c:v>114.5</c:v>
                </c:pt>
                <c:pt idx="23">
                  <c:v>113.6</c:v>
                </c:pt>
                <c:pt idx="24" formatCode="#,##0.0">
                  <c:v>116</c:v>
                </c:pt>
                <c:pt idx="25">
                  <c:v>116.9</c:v>
                </c:pt>
                <c:pt idx="26">
                  <c:v>117.8</c:v>
                </c:pt>
                <c:pt idx="27">
                  <c:v>116.7</c:v>
                </c:pt>
                <c:pt idx="28">
                  <c:v>116.8</c:v>
                </c:pt>
                <c:pt idx="29">
                  <c:v>115.5</c:v>
                </c:pt>
                <c:pt idx="30">
                  <c:v>114.3</c:v>
                </c:pt>
                <c:pt idx="31">
                  <c:v>114.2</c:v>
                </c:pt>
                <c:pt idx="32">
                  <c:v>114.6</c:v>
                </c:pt>
                <c:pt idx="33">
                  <c:v>115.1</c:v>
                </c:pt>
                <c:pt idx="34">
                  <c:v>115.7</c:v>
                </c:pt>
                <c:pt idx="35">
                  <c:v>113.6</c:v>
                </c:pt>
                <c:pt idx="36">
                  <c:v>116.7</c:v>
                </c:pt>
                <c:pt idx="37">
                  <c:v>118.1</c:v>
                </c:pt>
                <c:pt idx="38">
                  <c:v>116.2</c:v>
                </c:pt>
                <c:pt idx="39">
                  <c:v>115.5</c:v>
                </c:pt>
                <c:pt idx="40">
                  <c:v>115.9</c:v>
                </c:pt>
                <c:pt idx="41">
                  <c:v>114.8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8C-491F-99BE-1DAAB12F1F04}"/>
            </c:ext>
          </c:extLst>
        </c:ser>
        <c:ser>
          <c:idx val="0"/>
          <c:order val="1"/>
          <c:tx>
            <c:strRef>
              <c:f>'Figure 3'!$B$13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3'!$C$12:$AM$12</c:f>
              <c:strCache>
                <c:ptCount val="37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</c:strCache>
            </c:strRef>
          </c:cat>
          <c:val>
            <c:numRef>
              <c:f>'Figure 3'!$C$13:$AS$13</c:f>
              <c:numCache>
                <c:formatCode>#,##0.##########</c:formatCode>
                <c:ptCount val="43"/>
                <c:pt idx="0" formatCode="#,##0.0">
                  <c:v>114</c:v>
                </c:pt>
                <c:pt idx="1">
                  <c:v>112.6</c:v>
                </c:pt>
                <c:pt idx="2">
                  <c:v>97.3</c:v>
                </c:pt>
                <c:pt idx="3">
                  <c:v>84.1</c:v>
                </c:pt>
                <c:pt idx="4">
                  <c:v>101.3</c:v>
                </c:pt>
                <c:pt idx="5">
                  <c:v>106.4</c:v>
                </c:pt>
                <c:pt idx="6">
                  <c:v>107.6</c:v>
                </c:pt>
                <c:pt idx="7">
                  <c:v>110.9</c:v>
                </c:pt>
                <c:pt idx="8">
                  <c:v>109.1</c:v>
                </c:pt>
                <c:pt idx="9">
                  <c:v>109.1</c:v>
                </c:pt>
                <c:pt idx="10" formatCode="#,##0.0">
                  <c:v>110</c:v>
                </c:pt>
                <c:pt idx="11">
                  <c:v>111.5</c:v>
                </c:pt>
                <c:pt idx="12">
                  <c:v>110.6</c:v>
                </c:pt>
                <c:pt idx="13">
                  <c:v>108.1</c:v>
                </c:pt>
                <c:pt idx="14">
                  <c:v>112.1</c:v>
                </c:pt>
                <c:pt idx="15">
                  <c:v>112.2</c:v>
                </c:pt>
                <c:pt idx="16">
                  <c:v>112.4</c:v>
                </c:pt>
                <c:pt idx="17">
                  <c:v>112.5</c:v>
                </c:pt>
                <c:pt idx="18">
                  <c:v>112.2</c:v>
                </c:pt>
                <c:pt idx="19">
                  <c:v>110.5</c:v>
                </c:pt>
                <c:pt idx="20">
                  <c:v>112.7</c:v>
                </c:pt>
                <c:pt idx="21">
                  <c:v>113.4</c:v>
                </c:pt>
                <c:pt idx="22">
                  <c:v>113.7</c:v>
                </c:pt>
                <c:pt idx="23">
                  <c:v>112.6</c:v>
                </c:pt>
                <c:pt idx="24">
                  <c:v>115.6</c:v>
                </c:pt>
                <c:pt idx="25">
                  <c:v>116.3</c:v>
                </c:pt>
                <c:pt idx="26">
                  <c:v>117.1</c:v>
                </c:pt>
                <c:pt idx="27">
                  <c:v>115.4</c:v>
                </c:pt>
                <c:pt idx="28">
                  <c:v>115.7</c:v>
                </c:pt>
                <c:pt idx="29">
                  <c:v>114.7</c:v>
                </c:pt>
                <c:pt idx="30">
                  <c:v>113.8</c:v>
                </c:pt>
                <c:pt idx="31">
                  <c:v>113.1</c:v>
                </c:pt>
                <c:pt idx="32">
                  <c:v>113.8</c:v>
                </c:pt>
                <c:pt idx="33">
                  <c:v>114.7</c:v>
                </c:pt>
                <c:pt idx="34">
                  <c:v>115.3</c:v>
                </c:pt>
                <c:pt idx="35" formatCode="#,##0.0">
                  <c:v>113</c:v>
                </c:pt>
                <c:pt idx="36">
                  <c:v>116.4</c:v>
                </c:pt>
                <c:pt idx="37">
                  <c:v>118.1</c:v>
                </c:pt>
                <c:pt idx="38">
                  <c:v>116.1</c:v>
                </c:pt>
                <c:pt idx="39">
                  <c:v>115.4</c:v>
                </c:pt>
                <c:pt idx="40">
                  <c:v>115.7</c:v>
                </c:pt>
                <c:pt idx="41" formatCode="#,##0.0">
                  <c:v>115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8C-491F-99BE-1DAAB12F1F04}"/>
            </c:ext>
          </c:extLst>
        </c:ser>
        <c:ser>
          <c:idx val="2"/>
          <c:order val="2"/>
          <c:tx>
            <c:strRef>
              <c:f>'Figure 3'!$B$15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strRef>
              <c:f>'Figure 3'!$C$12:$AM$12</c:f>
              <c:strCache>
                <c:ptCount val="37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</c:strCache>
            </c:strRef>
          </c:cat>
          <c:val>
            <c:numRef>
              <c:f>'Figure 3'!$C$15:$AS$15</c:f>
              <c:numCache>
                <c:formatCode>#,##0.##########</c:formatCode>
                <c:ptCount val="43"/>
                <c:pt idx="0" formatCode="#,##0.0">
                  <c:v>115</c:v>
                </c:pt>
                <c:pt idx="1">
                  <c:v>114.7</c:v>
                </c:pt>
                <c:pt idx="2">
                  <c:v>100.4</c:v>
                </c:pt>
                <c:pt idx="3">
                  <c:v>93.6</c:v>
                </c:pt>
                <c:pt idx="4">
                  <c:v>106.5</c:v>
                </c:pt>
                <c:pt idx="5">
                  <c:v>109.7</c:v>
                </c:pt>
                <c:pt idx="6">
                  <c:v>111.4</c:v>
                </c:pt>
                <c:pt idx="7">
                  <c:v>111.4</c:v>
                </c:pt>
                <c:pt idx="8">
                  <c:v>110.8</c:v>
                </c:pt>
                <c:pt idx="9">
                  <c:v>110.6</c:v>
                </c:pt>
                <c:pt idx="10">
                  <c:v>112.1</c:v>
                </c:pt>
                <c:pt idx="11">
                  <c:v>109.6</c:v>
                </c:pt>
                <c:pt idx="12">
                  <c:v>109.7</c:v>
                </c:pt>
                <c:pt idx="13">
                  <c:v>105.1</c:v>
                </c:pt>
                <c:pt idx="14">
                  <c:v>112.1</c:v>
                </c:pt>
                <c:pt idx="15">
                  <c:v>112.5</c:v>
                </c:pt>
                <c:pt idx="16">
                  <c:v>111.4</c:v>
                </c:pt>
                <c:pt idx="17">
                  <c:v>112.2</c:v>
                </c:pt>
                <c:pt idx="18">
                  <c:v>112.1</c:v>
                </c:pt>
                <c:pt idx="19" formatCode="#,##0.0">
                  <c:v>111</c:v>
                </c:pt>
                <c:pt idx="20">
                  <c:v>112.3</c:v>
                </c:pt>
                <c:pt idx="21">
                  <c:v>112.7</c:v>
                </c:pt>
                <c:pt idx="22">
                  <c:v>113.1</c:v>
                </c:pt>
                <c:pt idx="23">
                  <c:v>112.1</c:v>
                </c:pt>
                <c:pt idx="24">
                  <c:v>114.5</c:v>
                </c:pt>
                <c:pt idx="25">
                  <c:v>115.3</c:v>
                </c:pt>
                <c:pt idx="26">
                  <c:v>117.5</c:v>
                </c:pt>
                <c:pt idx="27" formatCode="#,##0.0">
                  <c:v>112</c:v>
                </c:pt>
                <c:pt idx="28">
                  <c:v>114.1</c:v>
                </c:pt>
                <c:pt idx="29">
                  <c:v>113.1</c:v>
                </c:pt>
                <c:pt idx="30">
                  <c:v>113.3</c:v>
                </c:pt>
                <c:pt idx="31">
                  <c:v>110.8</c:v>
                </c:pt>
                <c:pt idx="32">
                  <c:v>113.2</c:v>
                </c:pt>
                <c:pt idx="33">
                  <c:v>114.7</c:v>
                </c:pt>
                <c:pt idx="34">
                  <c:v>115.9</c:v>
                </c:pt>
                <c:pt idx="35">
                  <c:v>112.7</c:v>
                </c:pt>
                <c:pt idx="36">
                  <c:v>116.3</c:v>
                </c:pt>
                <c:pt idx="37">
                  <c:v>119.8</c:v>
                </c:pt>
                <c:pt idx="38">
                  <c:v>117.7</c:v>
                </c:pt>
                <c:pt idx="39">
                  <c:v>117.7</c:v>
                </c:pt>
                <c:pt idx="40">
                  <c:v>118.6</c:v>
                </c:pt>
                <c:pt idx="41">
                  <c:v>119.2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8C-491F-99BE-1DAAB12F1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438064"/>
        <c:axId val="257441984"/>
      </c:lineChart>
      <c:catAx>
        <c:axId val="25743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744198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7441984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25743806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6158330708661415"/>
          <c:y val="0.77993396069689169"/>
          <c:w val="0.40658756218428921"/>
          <c:h val="4.427849124229887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Index of services production (2015 = 100)</a:t>
            </a:r>
          </a:p>
        </c:rich>
      </c:tx>
      <c:layout>
        <c:manualLayout>
          <c:xMode val="edge"/>
          <c:yMode val="edge"/>
          <c:x val="5.3333333333333332E-3"/>
          <c:y val="1.21302367163162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674549089435568E-2"/>
          <c:y val="0.10027019911506925"/>
          <c:w val="0.9343805118530587"/>
          <c:h val="0.51272102082610649"/>
        </c:manualLayout>
      </c:layout>
      <c:lineChart>
        <c:grouping val="standard"/>
        <c:varyColors val="0"/>
        <c:ser>
          <c:idx val="3"/>
          <c:order val="0"/>
          <c:tx>
            <c:strRef>
              <c:f>'Figure 4'!$B$16</c:f>
              <c:strCache>
                <c:ptCount val="1"/>
                <c:pt idx="0">
                  <c:v>Information &amp; communication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</c:spPr>
          </c:marker>
          <c:cat>
            <c:strRef>
              <c:f>'Figure 4'!$C$12:$AS$12</c:f>
              <c:strCache>
                <c:ptCount val="43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</c:strCache>
            </c:strRef>
          </c:cat>
          <c:val>
            <c:numRef>
              <c:f>'Figure 4'!$C$16:$AS$16</c:f>
              <c:numCache>
                <c:formatCode>#,##0.##########</c:formatCode>
                <c:ptCount val="43"/>
                <c:pt idx="0" formatCode="#,##0.0">
                  <c:v>123</c:v>
                </c:pt>
                <c:pt idx="1">
                  <c:v>120.7</c:v>
                </c:pt>
                <c:pt idx="2">
                  <c:v>119.8</c:v>
                </c:pt>
                <c:pt idx="3">
                  <c:v>116.5</c:v>
                </c:pt>
                <c:pt idx="4">
                  <c:v>115.6</c:v>
                </c:pt>
                <c:pt idx="5">
                  <c:v>118.9</c:v>
                </c:pt>
                <c:pt idx="6">
                  <c:v>120.9</c:v>
                </c:pt>
                <c:pt idx="7">
                  <c:v>120.4</c:v>
                </c:pt>
                <c:pt idx="8">
                  <c:v>120.3</c:v>
                </c:pt>
                <c:pt idx="9">
                  <c:v>124.4</c:v>
                </c:pt>
                <c:pt idx="10">
                  <c:v>124.9</c:v>
                </c:pt>
                <c:pt idx="11">
                  <c:v>124.2</c:v>
                </c:pt>
                <c:pt idx="12">
                  <c:v>125.5</c:v>
                </c:pt>
                <c:pt idx="13">
                  <c:v>126.9</c:v>
                </c:pt>
                <c:pt idx="14">
                  <c:v>130.1</c:v>
                </c:pt>
                <c:pt idx="15">
                  <c:v>128.30000000000001</c:v>
                </c:pt>
                <c:pt idx="16">
                  <c:v>129.9</c:v>
                </c:pt>
                <c:pt idx="17">
                  <c:v>131.6</c:v>
                </c:pt>
                <c:pt idx="18">
                  <c:v>132.19999999999999</c:v>
                </c:pt>
                <c:pt idx="19" formatCode="#,##0.0">
                  <c:v>133</c:v>
                </c:pt>
                <c:pt idx="20" formatCode="#,##0.0">
                  <c:v>133</c:v>
                </c:pt>
                <c:pt idx="21" formatCode="#,##0.0">
                  <c:v>134</c:v>
                </c:pt>
                <c:pt idx="22">
                  <c:v>135.69999999999999</c:v>
                </c:pt>
                <c:pt idx="23">
                  <c:v>137.80000000000001</c:v>
                </c:pt>
                <c:pt idx="24">
                  <c:v>135.9</c:v>
                </c:pt>
                <c:pt idx="25">
                  <c:v>140.9</c:v>
                </c:pt>
                <c:pt idx="26">
                  <c:v>140.1</c:v>
                </c:pt>
                <c:pt idx="27">
                  <c:v>140.80000000000001</c:v>
                </c:pt>
                <c:pt idx="28">
                  <c:v>141.19999999999999</c:v>
                </c:pt>
                <c:pt idx="29">
                  <c:v>143.6</c:v>
                </c:pt>
                <c:pt idx="30">
                  <c:v>144.4</c:v>
                </c:pt>
                <c:pt idx="31">
                  <c:v>146.19999999999999</c:v>
                </c:pt>
                <c:pt idx="32">
                  <c:v>147.69999999999999</c:v>
                </c:pt>
                <c:pt idx="33" formatCode="#,##0.0">
                  <c:v>146</c:v>
                </c:pt>
                <c:pt idx="34">
                  <c:v>146.80000000000001</c:v>
                </c:pt>
                <c:pt idx="35">
                  <c:v>149.19999999999999</c:v>
                </c:pt>
                <c:pt idx="36">
                  <c:v>146.6</c:v>
                </c:pt>
                <c:pt idx="37">
                  <c:v>147.5</c:v>
                </c:pt>
                <c:pt idx="38">
                  <c:v>150.69999999999999</c:v>
                </c:pt>
                <c:pt idx="39">
                  <c:v>150.4</c:v>
                </c:pt>
                <c:pt idx="40">
                  <c:v>151.9</c:v>
                </c:pt>
                <c:pt idx="41">
                  <c:v>153.30000000000001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10-4638-BD29-2085EB3B5EE2}"/>
            </c:ext>
          </c:extLst>
        </c:ser>
        <c:ser>
          <c:idx val="5"/>
          <c:order val="1"/>
          <c:tx>
            <c:strRef>
              <c:f>'Figure 4'!$B$18</c:f>
              <c:strCache>
                <c:ptCount val="1"/>
                <c:pt idx="0">
                  <c:v>Professional, scientific &amp; technical activities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4'!$C$12:$AS$12</c:f>
              <c:strCache>
                <c:ptCount val="43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</c:strCache>
            </c:strRef>
          </c:cat>
          <c:val>
            <c:numRef>
              <c:f>'Figure 4'!$C$18:$AS$18</c:f>
              <c:numCache>
                <c:formatCode>#,##0.##########</c:formatCode>
                <c:ptCount val="43"/>
                <c:pt idx="0" formatCode="#,##0.0">
                  <c:v>117</c:v>
                </c:pt>
                <c:pt idx="1">
                  <c:v>115.8</c:v>
                </c:pt>
                <c:pt idx="2">
                  <c:v>113.9</c:v>
                </c:pt>
                <c:pt idx="3" formatCode="#,##0.0">
                  <c:v>106</c:v>
                </c:pt>
                <c:pt idx="4">
                  <c:v>105.3</c:v>
                </c:pt>
                <c:pt idx="5">
                  <c:v>108.5</c:v>
                </c:pt>
                <c:pt idx="6" formatCode="#,##0.0">
                  <c:v>108</c:v>
                </c:pt>
                <c:pt idx="7">
                  <c:v>109.1</c:v>
                </c:pt>
                <c:pt idx="8">
                  <c:v>111.8</c:v>
                </c:pt>
                <c:pt idx="9">
                  <c:v>113.9</c:v>
                </c:pt>
                <c:pt idx="10">
                  <c:v>114.3</c:v>
                </c:pt>
                <c:pt idx="11">
                  <c:v>115.9</c:v>
                </c:pt>
                <c:pt idx="12">
                  <c:v>111.2</c:v>
                </c:pt>
                <c:pt idx="13">
                  <c:v>112.7</c:v>
                </c:pt>
                <c:pt idx="14">
                  <c:v>115.9</c:v>
                </c:pt>
                <c:pt idx="15">
                  <c:v>117.4</c:v>
                </c:pt>
                <c:pt idx="16">
                  <c:v>115.9</c:v>
                </c:pt>
                <c:pt idx="17">
                  <c:v>117.9</c:v>
                </c:pt>
                <c:pt idx="18">
                  <c:v>117.9</c:v>
                </c:pt>
                <c:pt idx="19" formatCode="#,##0.0">
                  <c:v>117</c:v>
                </c:pt>
                <c:pt idx="20">
                  <c:v>117.9</c:v>
                </c:pt>
                <c:pt idx="21">
                  <c:v>120.5</c:v>
                </c:pt>
                <c:pt idx="22">
                  <c:v>122.9</c:v>
                </c:pt>
                <c:pt idx="23">
                  <c:v>123.8</c:v>
                </c:pt>
                <c:pt idx="24">
                  <c:v>121.9</c:v>
                </c:pt>
                <c:pt idx="25">
                  <c:v>123.1</c:v>
                </c:pt>
                <c:pt idx="26">
                  <c:v>124.5</c:v>
                </c:pt>
                <c:pt idx="27">
                  <c:v>125.5</c:v>
                </c:pt>
                <c:pt idx="28" formatCode="#,##0.0">
                  <c:v>125</c:v>
                </c:pt>
                <c:pt idx="29">
                  <c:v>126.3</c:v>
                </c:pt>
                <c:pt idx="30">
                  <c:v>127.3</c:v>
                </c:pt>
                <c:pt idx="31">
                  <c:v>128.30000000000001</c:v>
                </c:pt>
                <c:pt idx="32">
                  <c:v>130.4</c:v>
                </c:pt>
                <c:pt idx="33">
                  <c:v>129.9</c:v>
                </c:pt>
                <c:pt idx="34">
                  <c:v>129.1</c:v>
                </c:pt>
                <c:pt idx="35">
                  <c:v>127.6</c:v>
                </c:pt>
                <c:pt idx="36">
                  <c:v>126.6</c:v>
                </c:pt>
                <c:pt idx="37">
                  <c:v>125.7</c:v>
                </c:pt>
                <c:pt idx="38">
                  <c:v>128.1</c:v>
                </c:pt>
                <c:pt idx="39">
                  <c:v>128.19999999999999</c:v>
                </c:pt>
                <c:pt idx="40">
                  <c:v>129.4</c:v>
                </c:pt>
                <c:pt idx="41">
                  <c:v>130.30000000000001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10-4638-BD29-2085EB3B5EE2}"/>
            </c:ext>
          </c:extLst>
        </c:ser>
        <c:ser>
          <c:idx val="0"/>
          <c:order val="2"/>
          <c:tx>
            <c:strRef>
              <c:f>'Figure 4'!$B$13</c:f>
              <c:strCache>
                <c:ptCount val="1"/>
                <c:pt idx="0">
                  <c:v>Services total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strRef>
              <c:f>'Figure 4'!$C$12:$AS$12</c:f>
              <c:strCache>
                <c:ptCount val="43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</c:strCache>
            </c:strRef>
          </c:cat>
          <c:val>
            <c:numRef>
              <c:f>'Figure 4'!$C$13:$AS$13</c:f>
              <c:numCache>
                <c:formatCode>#,##0.##########</c:formatCode>
                <c:ptCount val="43"/>
                <c:pt idx="0">
                  <c:v>114.8</c:v>
                </c:pt>
                <c:pt idx="1">
                  <c:v>113.2</c:v>
                </c:pt>
                <c:pt idx="2">
                  <c:v>104.4</c:v>
                </c:pt>
                <c:pt idx="3">
                  <c:v>94.2</c:v>
                </c:pt>
                <c:pt idx="4">
                  <c:v>94.4</c:v>
                </c:pt>
                <c:pt idx="5">
                  <c:v>99.8</c:v>
                </c:pt>
                <c:pt idx="6">
                  <c:v>103.1</c:v>
                </c:pt>
                <c:pt idx="7">
                  <c:v>104.3</c:v>
                </c:pt>
                <c:pt idx="8">
                  <c:v>105.6</c:v>
                </c:pt>
                <c:pt idx="9">
                  <c:v>106.6</c:v>
                </c:pt>
                <c:pt idx="10">
                  <c:v>103.7</c:v>
                </c:pt>
                <c:pt idx="11">
                  <c:v>105.3</c:v>
                </c:pt>
                <c:pt idx="12">
                  <c:v>104.5</c:v>
                </c:pt>
                <c:pt idx="13">
                  <c:v>105.3</c:v>
                </c:pt>
                <c:pt idx="14">
                  <c:v>108.6</c:v>
                </c:pt>
                <c:pt idx="15">
                  <c:v>108.2</c:v>
                </c:pt>
                <c:pt idx="16" formatCode="#,##0.0">
                  <c:v>109</c:v>
                </c:pt>
                <c:pt idx="17">
                  <c:v>113.1</c:v>
                </c:pt>
                <c:pt idx="18" formatCode="#,##0.0">
                  <c:v>115</c:v>
                </c:pt>
                <c:pt idx="19" formatCode="#,##0.0">
                  <c:v>115</c:v>
                </c:pt>
                <c:pt idx="20">
                  <c:v>115.9</c:v>
                </c:pt>
                <c:pt idx="21">
                  <c:v>117.2</c:v>
                </c:pt>
                <c:pt idx="22">
                  <c:v>118.5</c:v>
                </c:pt>
                <c:pt idx="23">
                  <c:v>118.7</c:v>
                </c:pt>
                <c:pt idx="24">
                  <c:v>117.2</c:v>
                </c:pt>
                <c:pt idx="25">
                  <c:v>120.2</c:v>
                </c:pt>
                <c:pt idx="26">
                  <c:v>121.7</c:v>
                </c:pt>
                <c:pt idx="27">
                  <c:v>122.7</c:v>
                </c:pt>
                <c:pt idx="28">
                  <c:v>124.2</c:v>
                </c:pt>
                <c:pt idx="29">
                  <c:v>125.1</c:v>
                </c:pt>
                <c:pt idx="30" formatCode="#,##0.0">
                  <c:v>125</c:v>
                </c:pt>
                <c:pt idx="31">
                  <c:v>126.2</c:v>
                </c:pt>
                <c:pt idx="32" formatCode="#,##0.0">
                  <c:v>127</c:v>
                </c:pt>
                <c:pt idx="33">
                  <c:v>126.4</c:v>
                </c:pt>
                <c:pt idx="34">
                  <c:v>126.1</c:v>
                </c:pt>
                <c:pt idx="35">
                  <c:v>125.6</c:v>
                </c:pt>
                <c:pt idx="36">
                  <c:v>124.8</c:v>
                </c:pt>
                <c:pt idx="37">
                  <c:v>125.4</c:v>
                </c:pt>
                <c:pt idx="38">
                  <c:v>127.2</c:v>
                </c:pt>
                <c:pt idx="39">
                  <c:v>127.5</c:v>
                </c:pt>
                <c:pt idx="40">
                  <c:v>128.9</c:v>
                </c:pt>
                <c:pt idx="41">
                  <c:v>128.6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10-4638-BD29-2085EB3B5EE2}"/>
            </c:ext>
          </c:extLst>
        </c:ser>
        <c:ser>
          <c:idx val="6"/>
          <c:order val="3"/>
          <c:tx>
            <c:strRef>
              <c:f>'Figure 4'!$B$19</c:f>
              <c:strCache>
                <c:ptCount val="1"/>
                <c:pt idx="0">
                  <c:v>Administrative &amp; support services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33A033">
                        <a:tint val="77000"/>
                      </a:srgbClr>
                    </a:solidFill>
                  </a14:hiddenFill>
                </a:ext>
              </a:extLst>
            </c:spPr>
          </c:marker>
          <c:cat>
            <c:strRef>
              <c:f>'Figure 4'!$C$12:$AS$12</c:f>
              <c:strCache>
                <c:ptCount val="43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</c:strCache>
            </c:strRef>
          </c:cat>
          <c:val>
            <c:numRef>
              <c:f>'Figure 4'!$C$19:$AS$19</c:f>
              <c:numCache>
                <c:formatCode>#,##0.##########</c:formatCode>
                <c:ptCount val="43"/>
                <c:pt idx="0">
                  <c:v>116.5</c:v>
                </c:pt>
                <c:pt idx="1">
                  <c:v>115.2</c:v>
                </c:pt>
                <c:pt idx="2">
                  <c:v>104.9</c:v>
                </c:pt>
                <c:pt idx="3">
                  <c:v>98.4</c:v>
                </c:pt>
                <c:pt idx="4">
                  <c:v>94.2</c:v>
                </c:pt>
                <c:pt idx="5">
                  <c:v>94.3</c:v>
                </c:pt>
                <c:pt idx="6">
                  <c:v>98.4</c:v>
                </c:pt>
                <c:pt idx="7">
                  <c:v>98.5</c:v>
                </c:pt>
                <c:pt idx="8" formatCode="#,##0.0">
                  <c:v>101</c:v>
                </c:pt>
                <c:pt idx="9">
                  <c:v>105.1</c:v>
                </c:pt>
                <c:pt idx="10">
                  <c:v>103.7</c:v>
                </c:pt>
                <c:pt idx="11">
                  <c:v>105.9</c:v>
                </c:pt>
                <c:pt idx="12">
                  <c:v>106.2</c:v>
                </c:pt>
                <c:pt idx="13">
                  <c:v>106.2</c:v>
                </c:pt>
                <c:pt idx="14">
                  <c:v>109.2</c:v>
                </c:pt>
                <c:pt idx="15">
                  <c:v>112.7</c:v>
                </c:pt>
                <c:pt idx="16">
                  <c:v>109.1</c:v>
                </c:pt>
                <c:pt idx="17" formatCode="#,##0.0">
                  <c:v>112</c:v>
                </c:pt>
                <c:pt idx="18">
                  <c:v>114.9</c:v>
                </c:pt>
                <c:pt idx="19">
                  <c:v>112.3</c:v>
                </c:pt>
                <c:pt idx="20">
                  <c:v>114.7</c:v>
                </c:pt>
                <c:pt idx="21">
                  <c:v>117.2</c:v>
                </c:pt>
                <c:pt idx="22">
                  <c:v>117.7</c:v>
                </c:pt>
                <c:pt idx="23" formatCode="#,##0.0">
                  <c:v>118</c:v>
                </c:pt>
                <c:pt idx="24">
                  <c:v>116.9</c:v>
                </c:pt>
                <c:pt idx="25">
                  <c:v>120.2</c:v>
                </c:pt>
                <c:pt idx="26">
                  <c:v>121.5</c:v>
                </c:pt>
                <c:pt idx="27">
                  <c:v>123.9</c:v>
                </c:pt>
                <c:pt idx="28">
                  <c:v>124.2</c:v>
                </c:pt>
                <c:pt idx="29">
                  <c:v>123.5</c:v>
                </c:pt>
                <c:pt idx="30">
                  <c:v>123.8</c:v>
                </c:pt>
                <c:pt idx="31">
                  <c:v>124.4</c:v>
                </c:pt>
                <c:pt idx="32" formatCode="#,##0.0">
                  <c:v>124</c:v>
                </c:pt>
                <c:pt idx="33">
                  <c:v>124.1</c:v>
                </c:pt>
                <c:pt idx="34">
                  <c:v>126.3</c:v>
                </c:pt>
                <c:pt idx="35">
                  <c:v>123.6</c:v>
                </c:pt>
                <c:pt idx="36">
                  <c:v>123.7</c:v>
                </c:pt>
                <c:pt idx="37">
                  <c:v>124.7</c:v>
                </c:pt>
                <c:pt idx="38">
                  <c:v>126.8</c:v>
                </c:pt>
                <c:pt idx="39">
                  <c:v>127.6</c:v>
                </c:pt>
                <c:pt idx="40">
                  <c:v>129.19999999999999</c:v>
                </c:pt>
                <c:pt idx="41">
                  <c:v>125.7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10-4638-BD29-2085EB3B5EE2}"/>
            </c:ext>
          </c:extLst>
        </c:ser>
        <c:ser>
          <c:idx val="1"/>
          <c:order val="4"/>
          <c:tx>
            <c:strRef>
              <c:f>'Figure 4'!$B$14</c:f>
              <c:strCache>
                <c:ptCount val="1"/>
                <c:pt idx="0">
                  <c:v>Transportation &amp; storage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B09120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644A7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strRef>
              <c:f>'Figure 4'!$C$12:$AS$12</c:f>
              <c:strCache>
                <c:ptCount val="43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</c:strCache>
            </c:strRef>
          </c:cat>
          <c:val>
            <c:numRef>
              <c:f>'Figure 4'!$C$14:$AS$14</c:f>
              <c:numCache>
                <c:formatCode>#,##0.##########</c:formatCode>
                <c:ptCount val="43"/>
                <c:pt idx="0" formatCode="#,##0.0">
                  <c:v>110</c:v>
                </c:pt>
                <c:pt idx="1">
                  <c:v>107.3</c:v>
                </c:pt>
                <c:pt idx="2" formatCode="#,##0.0">
                  <c:v>99</c:v>
                </c:pt>
                <c:pt idx="3">
                  <c:v>86.2</c:v>
                </c:pt>
                <c:pt idx="4">
                  <c:v>84.9</c:v>
                </c:pt>
                <c:pt idx="5">
                  <c:v>89.1</c:v>
                </c:pt>
                <c:pt idx="6">
                  <c:v>94.6</c:v>
                </c:pt>
                <c:pt idx="7">
                  <c:v>95.9</c:v>
                </c:pt>
                <c:pt idx="8">
                  <c:v>96.9</c:v>
                </c:pt>
                <c:pt idx="9">
                  <c:v>96.9</c:v>
                </c:pt>
                <c:pt idx="10">
                  <c:v>97.4</c:v>
                </c:pt>
                <c:pt idx="11">
                  <c:v>98.7</c:v>
                </c:pt>
                <c:pt idx="12">
                  <c:v>97.4</c:v>
                </c:pt>
                <c:pt idx="13">
                  <c:v>98.6</c:v>
                </c:pt>
                <c:pt idx="14">
                  <c:v>102.9</c:v>
                </c:pt>
                <c:pt idx="15">
                  <c:v>101.1</c:v>
                </c:pt>
                <c:pt idx="16">
                  <c:v>100.7</c:v>
                </c:pt>
                <c:pt idx="17">
                  <c:v>103.1</c:v>
                </c:pt>
                <c:pt idx="18">
                  <c:v>104.1</c:v>
                </c:pt>
                <c:pt idx="19">
                  <c:v>105.1</c:v>
                </c:pt>
                <c:pt idx="20">
                  <c:v>104.7</c:v>
                </c:pt>
                <c:pt idx="21">
                  <c:v>107.2</c:v>
                </c:pt>
                <c:pt idx="22">
                  <c:v>111.3</c:v>
                </c:pt>
                <c:pt idx="23">
                  <c:v>110.8</c:v>
                </c:pt>
                <c:pt idx="24">
                  <c:v>109.4</c:v>
                </c:pt>
                <c:pt idx="25">
                  <c:v>110.4</c:v>
                </c:pt>
                <c:pt idx="26">
                  <c:v>115.3</c:v>
                </c:pt>
                <c:pt idx="27" formatCode="#,##0.0">
                  <c:v>113</c:v>
                </c:pt>
                <c:pt idx="28">
                  <c:v>116.1</c:v>
                </c:pt>
                <c:pt idx="29">
                  <c:v>116.3</c:v>
                </c:pt>
                <c:pt idx="30">
                  <c:v>115.3</c:v>
                </c:pt>
                <c:pt idx="31">
                  <c:v>116.6</c:v>
                </c:pt>
                <c:pt idx="32">
                  <c:v>117.1</c:v>
                </c:pt>
                <c:pt idx="33">
                  <c:v>117.1</c:v>
                </c:pt>
                <c:pt idx="34">
                  <c:v>117.2</c:v>
                </c:pt>
                <c:pt idx="35">
                  <c:v>115.3</c:v>
                </c:pt>
                <c:pt idx="36">
                  <c:v>115.4</c:v>
                </c:pt>
                <c:pt idx="37">
                  <c:v>114.7</c:v>
                </c:pt>
                <c:pt idx="38">
                  <c:v>116.2</c:v>
                </c:pt>
                <c:pt idx="39" formatCode="#,##0.0">
                  <c:v>116</c:v>
                </c:pt>
                <c:pt idx="40">
                  <c:v>117.4</c:v>
                </c:pt>
                <c:pt idx="41">
                  <c:v>116.6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10-4638-BD29-2085EB3B5EE2}"/>
            </c:ext>
          </c:extLst>
        </c:ser>
        <c:ser>
          <c:idx val="2"/>
          <c:order val="5"/>
          <c:tx>
            <c:strRef>
              <c:f>'Figure 4'!$B$15</c:f>
              <c:strCache>
                <c:ptCount val="1"/>
                <c:pt idx="0">
                  <c:v>Accommodation &amp; food service activities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</c:spPr>
          </c:marker>
          <c:cat>
            <c:strRef>
              <c:f>'Figure 4'!$C$12:$AS$12</c:f>
              <c:strCache>
                <c:ptCount val="43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</c:strCache>
            </c:strRef>
          </c:cat>
          <c:val>
            <c:numRef>
              <c:f>'Figure 4'!$C$15:$AS$15</c:f>
              <c:numCache>
                <c:formatCode>#,##0.##########</c:formatCode>
                <c:ptCount val="43"/>
                <c:pt idx="0">
                  <c:v>116.3</c:v>
                </c:pt>
                <c:pt idx="1">
                  <c:v>114.9</c:v>
                </c:pt>
                <c:pt idx="2">
                  <c:v>61.9</c:v>
                </c:pt>
                <c:pt idx="3">
                  <c:v>28.1</c:v>
                </c:pt>
                <c:pt idx="4">
                  <c:v>37.200000000000003</c:v>
                </c:pt>
                <c:pt idx="5">
                  <c:v>67.8</c:v>
                </c:pt>
                <c:pt idx="6">
                  <c:v>87.8</c:v>
                </c:pt>
                <c:pt idx="7">
                  <c:v>93.1</c:v>
                </c:pt>
                <c:pt idx="8">
                  <c:v>89.3</c:v>
                </c:pt>
                <c:pt idx="9">
                  <c:v>79.5</c:v>
                </c:pt>
                <c:pt idx="10">
                  <c:v>45.7</c:v>
                </c:pt>
                <c:pt idx="11">
                  <c:v>48.2</c:v>
                </c:pt>
                <c:pt idx="12">
                  <c:v>47.1</c:v>
                </c:pt>
                <c:pt idx="13">
                  <c:v>47.9</c:v>
                </c:pt>
                <c:pt idx="14">
                  <c:v>48.2</c:v>
                </c:pt>
                <c:pt idx="15">
                  <c:v>47.3</c:v>
                </c:pt>
                <c:pt idx="16">
                  <c:v>60.3</c:v>
                </c:pt>
                <c:pt idx="17">
                  <c:v>88.3</c:v>
                </c:pt>
                <c:pt idx="18">
                  <c:v>104.5</c:v>
                </c:pt>
                <c:pt idx="19">
                  <c:v>107.8</c:v>
                </c:pt>
                <c:pt idx="20">
                  <c:v>106.2</c:v>
                </c:pt>
                <c:pt idx="21">
                  <c:v>107.9</c:v>
                </c:pt>
                <c:pt idx="22">
                  <c:v>101.4</c:v>
                </c:pt>
                <c:pt idx="23">
                  <c:v>93.9</c:v>
                </c:pt>
                <c:pt idx="24">
                  <c:v>90.8</c:v>
                </c:pt>
                <c:pt idx="25">
                  <c:v>98.2</c:v>
                </c:pt>
                <c:pt idx="26">
                  <c:v>102.8</c:v>
                </c:pt>
                <c:pt idx="27">
                  <c:v>113.4</c:v>
                </c:pt>
                <c:pt idx="28">
                  <c:v>121.4</c:v>
                </c:pt>
                <c:pt idx="29">
                  <c:v>121.3</c:v>
                </c:pt>
                <c:pt idx="30">
                  <c:v>120.1</c:v>
                </c:pt>
                <c:pt idx="31">
                  <c:v>120.9</c:v>
                </c:pt>
                <c:pt idx="32">
                  <c:v>120.4</c:v>
                </c:pt>
                <c:pt idx="33">
                  <c:v>119.8</c:v>
                </c:pt>
                <c:pt idx="34">
                  <c:v>114.3</c:v>
                </c:pt>
                <c:pt idx="35">
                  <c:v>112.7</c:v>
                </c:pt>
                <c:pt idx="36">
                  <c:v>112.9</c:v>
                </c:pt>
                <c:pt idx="37">
                  <c:v>113.4</c:v>
                </c:pt>
                <c:pt idx="38">
                  <c:v>112.5</c:v>
                </c:pt>
                <c:pt idx="39">
                  <c:v>117.8</c:v>
                </c:pt>
                <c:pt idx="40">
                  <c:v>120.5</c:v>
                </c:pt>
                <c:pt idx="41">
                  <c:v>121.1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10-4638-BD29-2085EB3B5EE2}"/>
            </c:ext>
          </c:extLst>
        </c:ser>
        <c:ser>
          <c:idx val="4"/>
          <c:order val="6"/>
          <c:tx>
            <c:strRef>
              <c:f>'Figure 4'!$B$17</c:f>
              <c:strCache>
                <c:ptCount val="1"/>
                <c:pt idx="0">
                  <c:v>Real estate activities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ash"/>
            <c:size val="5"/>
            <c:spPr>
              <a:solidFill>
                <a:srgbClr val="77D477"/>
              </a:solidFill>
              <a:ln w="28575">
                <a:solidFill>
                  <a:srgbClr val="77D477"/>
                </a:solidFill>
                <a:prstDash val="solid"/>
              </a:ln>
            </c:spPr>
          </c:marker>
          <c:cat>
            <c:strRef>
              <c:f>'Figure 4'!$C$12:$AS$12</c:f>
              <c:strCache>
                <c:ptCount val="43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</c:strCache>
            </c:strRef>
          </c:cat>
          <c:val>
            <c:numRef>
              <c:f>'Figure 4'!$C$17:$AS$17</c:f>
              <c:numCache>
                <c:formatCode>#,##0.##########</c:formatCode>
                <c:ptCount val="43"/>
                <c:pt idx="0" formatCode="#,##0.0">
                  <c:v>96</c:v>
                </c:pt>
                <c:pt idx="1">
                  <c:v>95.9</c:v>
                </c:pt>
                <c:pt idx="2">
                  <c:v>91.7</c:v>
                </c:pt>
                <c:pt idx="3">
                  <c:v>84.4</c:v>
                </c:pt>
                <c:pt idx="4">
                  <c:v>87.9</c:v>
                </c:pt>
                <c:pt idx="5">
                  <c:v>92.5</c:v>
                </c:pt>
                <c:pt idx="6">
                  <c:v>91.9</c:v>
                </c:pt>
                <c:pt idx="7">
                  <c:v>92.6</c:v>
                </c:pt>
                <c:pt idx="8">
                  <c:v>96.2</c:v>
                </c:pt>
                <c:pt idx="9" formatCode="#,##0.0">
                  <c:v>94</c:v>
                </c:pt>
                <c:pt idx="10">
                  <c:v>91.3</c:v>
                </c:pt>
                <c:pt idx="11">
                  <c:v>95.5</c:v>
                </c:pt>
                <c:pt idx="12">
                  <c:v>94.4</c:v>
                </c:pt>
                <c:pt idx="13">
                  <c:v>94.8</c:v>
                </c:pt>
                <c:pt idx="14">
                  <c:v>96.5</c:v>
                </c:pt>
                <c:pt idx="15">
                  <c:v>95.7</c:v>
                </c:pt>
                <c:pt idx="16">
                  <c:v>96.6</c:v>
                </c:pt>
                <c:pt idx="17" formatCode="#,##0.0">
                  <c:v>98</c:v>
                </c:pt>
                <c:pt idx="18">
                  <c:v>97.8</c:v>
                </c:pt>
                <c:pt idx="19">
                  <c:v>96.8</c:v>
                </c:pt>
                <c:pt idx="20">
                  <c:v>99.7</c:v>
                </c:pt>
                <c:pt idx="21" formatCode="#,##0.0">
                  <c:v>98</c:v>
                </c:pt>
                <c:pt idx="22">
                  <c:v>97.2</c:v>
                </c:pt>
                <c:pt idx="23">
                  <c:v>99.2</c:v>
                </c:pt>
                <c:pt idx="24">
                  <c:v>98.6</c:v>
                </c:pt>
                <c:pt idx="25">
                  <c:v>99.9</c:v>
                </c:pt>
                <c:pt idx="26">
                  <c:v>99.7</c:v>
                </c:pt>
                <c:pt idx="27">
                  <c:v>100.6</c:v>
                </c:pt>
                <c:pt idx="28">
                  <c:v>100.6</c:v>
                </c:pt>
                <c:pt idx="29">
                  <c:v>101.6</c:v>
                </c:pt>
                <c:pt idx="30" formatCode="#,##0.0">
                  <c:v>101</c:v>
                </c:pt>
                <c:pt idx="31">
                  <c:v>100.1</c:v>
                </c:pt>
                <c:pt idx="32" formatCode="#,##0.0">
                  <c:v>101</c:v>
                </c:pt>
                <c:pt idx="33">
                  <c:v>100.1</c:v>
                </c:pt>
                <c:pt idx="34" formatCode="#,##0.0">
                  <c:v>99</c:v>
                </c:pt>
                <c:pt idx="35">
                  <c:v>101.2</c:v>
                </c:pt>
                <c:pt idx="36">
                  <c:v>99.8</c:v>
                </c:pt>
                <c:pt idx="37">
                  <c:v>101.3</c:v>
                </c:pt>
                <c:pt idx="38">
                  <c:v>101.4</c:v>
                </c:pt>
                <c:pt idx="39">
                  <c:v>102.1</c:v>
                </c:pt>
                <c:pt idx="40">
                  <c:v>101.3</c:v>
                </c:pt>
                <c:pt idx="41" formatCode="#,##0.0">
                  <c:v>101</c:v>
                </c:pt>
                <c:pt idx="4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10-4638-BD29-2085EB3B5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444728"/>
        <c:axId val="257438456"/>
      </c:lineChart>
      <c:catAx>
        <c:axId val="257444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743845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7438456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257444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102143622181757"/>
          <c:y val="0.75207169065809032"/>
          <c:w val="0.59403664788538202"/>
          <c:h val="0.1154729549878524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Index of trade volume (2015 = 100)</a:t>
            </a:r>
          </a:p>
        </c:rich>
      </c:tx>
      <c:layout>
        <c:manualLayout>
          <c:xMode val="edge"/>
          <c:yMode val="edge"/>
          <c:x val="5.3333333333333332E-3"/>
          <c:y val="1.05238472865461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585489313835769E-2"/>
          <c:y val="9.7763472846269545E-2"/>
          <c:w val="0.92865316835395573"/>
          <c:h val="0.51241625331291263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5'!$B$14</c:f>
              <c:strCache>
                <c:ptCount val="1"/>
                <c:pt idx="0">
                  <c:v>Motor vehicles, trade &amp; repair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</c:spPr>
          </c:marker>
          <c:cat>
            <c:strRef>
              <c:f>'Figure 5'!$C$12:$AT$12</c:f>
              <c:strCache>
                <c:ptCount val="44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</c:strCache>
            </c:strRef>
          </c:cat>
          <c:val>
            <c:numRef>
              <c:f>'Figure 5'!$C$14:$AT$14</c:f>
              <c:numCache>
                <c:formatCode>#,##0.##########</c:formatCode>
                <c:ptCount val="44"/>
                <c:pt idx="0">
                  <c:v>124.1</c:v>
                </c:pt>
                <c:pt idx="1">
                  <c:v>122.6</c:v>
                </c:pt>
                <c:pt idx="2">
                  <c:v>86.3</c:v>
                </c:pt>
                <c:pt idx="3">
                  <c:v>57.2</c:v>
                </c:pt>
                <c:pt idx="4">
                  <c:v>92.6</c:v>
                </c:pt>
                <c:pt idx="5">
                  <c:v>114.7</c:v>
                </c:pt>
                <c:pt idx="6" formatCode="#,##0.0">
                  <c:v>131</c:v>
                </c:pt>
                <c:pt idx="7">
                  <c:v>126.5</c:v>
                </c:pt>
                <c:pt idx="8">
                  <c:v>127.1</c:v>
                </c:pt>
                <c:pt idx="9">
                  <c:v>126.6</c:v>
                </c:pt>
                <c:pt idx="10">
                  <c:v>118.5</c:v>
                </c:pt>
                <c:pt idx="11">
                  <c:v>125.8</c:v>
                </c:pt>
                <c:pt idx="12">
                  <c:v>113.3</c:v>
                </c:pt>
                <c:pt idx="13">
                  <c:v>115.3</c:v>
                </c:pt>
                <c:pt idx="14">
                  <c:v>124.1</c:v>
                </c:pt>
                <c:pt idx="15">
                  <c:v>123.3</c:v>
                </c:pt>
                <c:pt idx="16">
                  <c:v>121.2</c:v>
                </c:pt>
                <c:pt idx="17" formatCode="#,##0.0">
                  <c:v>123</c:v>
                </c:pt>
                <c:pt idx="18">
                  <c:v>121.5</c:v>
                </c:pt>
                <c:pt idx="19">
                  <c:v>120.6</c:v>
                </c:pt>
                <c:pt idx="20">
                  <c:v>120.6</c:v>
                </c:pt>
                <c:pt idx="21">
                  <c:v>120.6</c:v>
                </c:pt>
                <c:pt idx="22">
                  <c:v>120.6</c:v>
                </c:pt>
                <c:pt idx="23">
                  <c:v>119.9</c:v>
                </c:pt>
                <c:pt idx="24">
                  <c:v>118.8</c:v>
                </c:pt>
                <c:pt idx="25">
                  <c:v>117.7</c:v>
                </c:pt>
                <c:pt idx="26">
                  <c:v>116.2</c:v>
                </c:pt>
                <c:pt idx="27">
                  <c:v>115.8</c:v>
                </c:pt>
                <c:pt idx="28">
                  <c:v>118.9</c:v>
                </c:pt>
                <c:pt idx="29">
                  <c:v>118.4</c:v>
                </c:pt>
                <c:pt idx="30">
                  <c:v>117.5</c:v>
                </c:pt>
                <c:pt idx="31">
                  <c:v>121.7</c:v>
                </c:pt>
                <c:pt idx="32">
                  <c:v>124.2</c:v>
                </c:pt>
                <c:pt idx="33">
                  <c:v>123.5</c:v>
                </c:pt>
                <c:pt idx="34">
                  <c:v>124.6</c:v>
                </c:pt>
                <c:pt idx="35">
                  <c:v>126.3</c:v>
                </c:pt>
                <c:pt idx="36">
                  <c:v>123.6</c:v>
                </c:pt>
                <c:pt idx="37">
                  <c:v>124.8</c:v>
                </c:pt>
                <c:pt idx="38">
                  <c:v>128.5</c:v>
                </c:pt>
                <c:pt idx="39">
                  <c:v>126.7</c:v>
                </c:pt>
                <c:pt idx="40">
                  <c:v>128.19999999999999</c:v>
                </c:pt>
                <c:pt idx="41">
                  <c:v>128.6</c:v>
                </c:pt>
                <c:pt idx="42" formatCode="#,##0">
                  <c:v>100</c:v>
                </c:pt>
                <c:pt idx="4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0-45C8-B889-7AB4D3F55CDB}"/>
            </c:ext>
          </c:extLst>
        </c:ser>
        <c:ser>
          <c:idx val="5"/>
          <c:order val="1"/>
          <c:tx>
            <c:strRef>
              <c:f>'Figure 5'!$B$18</c:f>
              <c:strCache>
                <c:ptCount val="1"/>
                <c:pt idx="0">
                  <c:v>Retail non-food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5'!$C$12:$AT$12</c:f>
              <c:strCache>
                <c:ptCount val="44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</c:strCache>
            </c:strRef>
          </c:cat>
          <c:val>
            <c:numRef>
              <c:f>'Figure 5'!$C$18:$AT$18</c:f>
              <c:numCache>
                <c:formatCode>#,##0.##########</c:formatCode>
                <c:ptCount val="44"/>
                <c:pt idx="0">
                  <c:v>117.4</c:v>
                </c:pt>
                <c:pt idx="1">
                  <c:v>116.9</c:v>
                </c:pt>
                <c:pt idx="2">
                  <c:v>95.2</c:v>
                </c:pt>
                <c:pt idx="3">
                  <c:v>82.3</c:v>
                </c:pt>
                <c:pt idx="4">
                  <c:v>108.4</c:v>
                </c:pt>
                <c:pt idx="5">
                  <c:v>119.1</c:v>
                </c:pt>
                <c:pt idx="6">
                  <c:v>117.4</c:v>
                </c:pt>
                <c:pt idx="7">
                  <c:v>121.9</c:v>
                </c:pt>
                <c:pt idx="8" formatCode="#,##0.0">
                  <c:v>120</c:v>
                </c:pt>
                <c:pt idx="9">
                  <c:v>122.2</c:v>
                </c:pt>
                <c:pt idx="10">
                  <c:v>113.2</c:v>
                </c:pt>
                <c:pt idx="11">
                  <c:v>117.3</c:v>
                </c:pt>
                <c:pt idx="12">
                  <c:v>106.7</c:v>
                </c:pt>
                <c:pt idx="13">
                  <c:v>114.1</c:v>
                </c:pt>
                <c:pt idx="14" formatCode="#,##0.0">
                  <c:v>120</c:v>
                </c:pt>
                <c:pt idx="15">
                  <c:v>114.1</c:v>
                </c:pt>
                <c:pt idx="16">
                  <c:v>123.8</c:v>
                </c:pt>
                <c:pt idx="17">
                  <c:v>128.80000000000001</c:v>
                </c:pt>
                <c:pt idx="18">
                  <c:v>125.2</c:v>
                </c:pt>
                <c:pt idx="19">
                  <c:v>127.4</c:v>
                </c:pt>
                <c:pt idx="20">
                  <c:v>125.5</c:v>
                </c:pt>
                <c:pt idx="21">
                  <c:v>127.1</c:v>
                </c:pt>
                <c:pt idx="22">
                  <c:v>128.19999999999999</c:v>
                </c:pt>
                <c:pt idx="23">
                  <c:v>124.6</c:v>
                </c:pt>
                <c:pt idx="24" formatCode="#,##0.0">
                  <c:v>126</c:v>
                </c:pt>
                <c:pt idx="25">
                  <c:v>126.6</c:v>
                </c:pt>
                <c:pt idx="26" formatCode="#,##0.0">
                  <c:v>127</c:v>
                </c:pt>
                <c:pt idx="27">
                  <c:v>126.5</c:v>
                </c:pt>
                <c:pt idx="28">
                  <c:v>127.5</c:v>
                </c:pt>
                <c:pt idx="29">
                  <c:v>124.9</c:v>
                </c:pt>
                <c:pt idx="30">
                  <c:v>124.8</c:v>
                </c:pt>
                <c:pt idx="31">
                  <c:v>124.9</c:v>
                </c:pt>
                <c:pt idx="32">
                  <c:v>126.5</c:v>
                </c:pt>
                <c:pt idx="33">
                  <c:v>124.5</c:v>
                </c:pt>
                <c:pt idx="34">
                  <c:v>126.1</c:v>
                </c:pt>
                <c:pt idx="35">
                  <c:v>123.7</c:v>
                </c:pt>
                <c:pt idx="36">
                  <c:v>125.6</c:v>
                </c:pt>
                <c:pt idx="37">
                  <c:v>125.2</c:v>
                </c:pt>
                <c:pt idx="38">
                  <c:v>124.2</c:v>
                </c:pt>
                <c:pt idx="39">
                  <c:v>124.7</c:v>
                </c:pt>
                <c:pt idx="40">
                  <c:v>125.1</c:v>
                </c:pt>
                <c:pt idx="41">
                  <c:v>125.4</c:v>
                </c:pt>
                <c:pt idx="42">
                  <c:v>126.1</c:v>
                </c:pt>
                <c:pt idx="4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70-4E68-A079-36F02DF1A20B}"/>
            </c:ext>
          </c:extLst>
        </c:ser>
        <c:ser>
          <c:idx val="0"/>
          <c:order val="2"/>
          <c:tx>
            <c:strRef>
              <c:f>'Figure 5'!$B$13</c:f>
              <c:strCache>
                <c:ptCount val="1"/>
                <c:pt idx="0">
                  <c:v>Trade total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strRef>
              <c:f>'Figure 5'!$C$12:$AT$12</c:f>
              <c:strCache>
                <c:ptCount val="44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</c:strCache>
            </c:strRef>
          </c:cat>
          <c:val>
            <c:numRef>
              <c:f>'Figure 5'!$C$13:$AT$13</c:f>
              <c:numCache>
                <c:formatCode>#,##0.##########</c:formatCode>
                <c:ptCount val="44"/>
                <c:pt idx="0">
                  <c:v>113.8</c:v>
                </c:pt>
                <c:pt idx="1">
                  <c:v>114.1</c:v>
                </c:pt>
                <c:pt idx="2">
                  <c:v>103.7</c:v>
                </c:pt>
                <c:pt idx="3">
                  <c:v>89.7</c:v>
                </c:pt>
                <c:pt idx="4">
                  <c:v>103.7</c:v>
                </c:pt>
                <c:pt idx="5">
                  <c:v>111.6</c:v>
                </c:pt>
                <c:pt idx="6">
                  <c:v>114.2</c:v>
                </c:pt>
                <c:pt idx="7">
                  <c:v>114.6</c:v>
                </c:pt>
                <c:pt idx="8">
                  <c:v>114.3</c:v>
                </c:pt>
                <c:pt idx="9">
                  <c:v>115.1</c:v>
                </c:pt>
                <c:pt idx="10">
                  <c:v>111.3</c:v>
                </c:pt>
                <c:pt idx="11">
                  <c:v>116.1</c:v>
                </c:pt>
                <c:pt idx="12">
                  <c:v>109.3</c:v>
                </c:pt>
                <c:pt idx="13">
                  <c:v>110.2</c:v>
                </c:pt>
                <c:pt idx="14">
                  <c:v>116.4</c:v>
                </c:pt>
                <c:pt idx="15">
                  <c:v>113.6</c:v>
                </c:pt>
                <c:pt idx="16">
                  <c:v>114.6</c:v>
                </c:pt>
                <c:pt idx="17">
                  <c:v>117.3</c:v>
                </c:pt>
                <c:pt idx="18">
                  <c:v>116.1</c:v>
                </c:pt>
                <c:pt idx="19">
                  <c:v>116.2</c:v>
                </c:pt>
                <c:pt idx="20">
                  <c:v>115.9</c:v>
                </c:pt>
                <c:pt idx="21">
                  <c:v>116.9</c:v>
                </c:pt>
                <c:pt idx="22">
                  <c:v>117.5</c:v>
                </c:pt>
                <c:pt idx="23" formatCode="#,##0.0">
                  <c:v>118</c:v>
                </c:pt>
                <c:pt idx="24">
                  <c:v>116.6</c:v>
                </c:pt>
                <c:pt idx="25">
                  <c:v>117.2</c:v>
                </c:pt>
                <c:pt idx="26">
                  <c:v>119.5</c:v>
                </c:pt>
                <c:pt idx="27">
                  <c:v>116.6</c:v>
                </c:pt>
                <c:pt idx="28" formatCode="#,##0.0">
                  <c:v>116</c:v>
                </c:pt>
                <c:pt idx="29">
                  <c:v>116.7</c:v>
                </c:pt>
                <c:pt idx="30">
                  <c:v>115.7</c:v>
                </c:pt>
                <c:pt idx="31">
                  <c:v>117.2</c:v>
                </c:pt>
                <c:pt idx="32">
                  <c:v>117.2</c:v>
                </c:pt>
                <c:pt idx="33">
                  <c:v>116.1</c:v>
                </c:pt>
                <c:pt idx="34">
                  <c:v>116.2</c:v>
                </c:pt>
                <c:pt idx="35">
                  <c:v>115.2</c:v>
                </c:pt>
                <c:pt idx="36">
                  <c:v>114.7</c:v>
                </c:pt>
                <c:pt idx="37">
                  <c:v>114.2</c:v>
                </c:pt>
                <c:pt idx="38">
                  <c:v>115.2</c:v>
                </c:pt>
                <c:pt idx="39">
                  <c:v>113.6</c:v>
                </c:pt>
                <c:pt idx="40">
                  <c:v>115.3</c:v>
                </c:pt>
                <c:pt idx="41">
                  <c:v>114.5</c:v>
                </c:pt>
                <c:pt idx="42" formatCode="#,##0">
                  <c:v>100</c:v>
                </c:pt>
                <c:pt idx="4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70-4E68-A079-36F02DF1A20B}"/>
            </c:ext>
          </c:extLst>
        </c:ser>
        <c:ser>
          <c:idx val="3"/>
          <c:order val="3"/>
          <c:tx>
            <c:strRef>
              <c:f>'Figure 5'!$B$16</c:f>
              <c:strCache>
                <c:ptCount val="1"/>
                <c:pt idx="0">
                  <c:v>Retail trade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strRef>
              <c:f>'Figure 5'!$C$12:$AT$12</c:f>
              <c:strCache>
                <c:ptCount val="44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</c:strCache>
            </c:strRef>
          </c:cat>
          <c:val>
            <c:numRef>
              <c:f>'Figure 5'!$C$16:$AT$16</c:f>
              <c:numCache>
                <c:formatCode>#,##0.##########</c:formatCode>
                <c:ptCount val="44"/>
                <c:pt idx="0" formatCode="#,##0.0">
                  <c:v>112</c:v>
                </c:pt>
                <c:pt idx="1">
                  <c:v>112.4</c:v>
                </c:pt>
                <c:pt idx="2">
                  <c:v>101.8</c:v>
                </c:pt>
                <c:pt idx="3" formatCode="#,##0.0">
                  <c:v>91</c:v>
                </c:pt>
                <c:pt idx="4">
                  <c:v>106.9</c:v>
                </c:pt>
                <c:pt idx="5">
                  <c:v>112.3</c:v>
                </c:pt>
                <c:pt idx="6" formatCode="#,##0.0">
                  <c:v>112</c:v>
                </c:pt>
                <c:pt idx="7">
                  <c:v>115.1</c:v>
                </c:pt>
                <c:pt idx="8">
                  <c:v>113.7</c:v>
                </c:pt>
                <c:pt idx="9">
                  <c:v>115.4</c:v>
                </c:pt>
                <c:pt idx="10">
                  <c:v>109.5</c:v>
                </c:pt>
                <c:pt idx="11">
                  <c:v>113.1</c:v>
                </c:pt>
                <c:pt idx="12" formatCode="#,##0.0">
                  <c:v>107</c:v>
                </c:pt>
                <c:pt idx="13">
                  <c:v>111.1</c:v>
                </c:pt>
                <c:pt idx="14" formatCode="#,##0.0">
                  <c:v>115</c:v>
                </c:pt>
                <c:pt idx="15">
                  <c:v>111.4</c:v>
                </c:pt>
                <c:pt idx="16">
                  <c:v>116.7</c:v>
                </c:pt>
                <c:pt idx="17">
                  <c:v>119.2</c:v>
                </c:pt>
                <c:pt idx="18">
                  <c:v>116.9</c:v>
                </c:pt>
                <c:pt idx="19">
                  <c:v>117.5</c:v>
                </c:pt>
                <c:pt idx="20" formatCode="#,##0.0">
                  <c:v>117</c:v>
                </c:pt>
                <c:pt idx="21">
                  <c:v>118.2</c:v>
                </c:pt>
                <c:pt idx="22" formatCode="#,##0.0">
                  <c:v>119</c:v>
                </c:pt>
                <c:pt idx="23">
                  <c:v>117.4</c:v>
                </c:pt>
                <c:pt idx="24">
                  <c:v>117.6</c:v>
                </c:pt>
                <c:pt idx="25">
                  <c:v>118.2</c:v>
                </c:pt>
                <c:pt idx="26">
                  <c:v>118.9</c:v>
                </c:pt>
                <c:pt idx="27">
                  <c:v>118.3</c:v>
                </c:pt>
                <c:pt idx="28">
                  <c:v>118.4</c:v>
                </c:pt>
                <c:pt idx="29">
                  <c:v>116.8</c:v>
                </c:pt>
                <c:pt idx="30">
                  <c:v>116.6</c:v>
                </c:pt>
                <c:pt idx="31">
                  <c:v>116.5</c:v>
                </c:pt>
                <c:pt idx="32">
                  <c:v>117.4</c:v>
                </c:pt>
                <c:pt idx="33">
                  <c:v>115.7</c:v>
                </c:pt>
                <c:pt idx="34">
                  <c:v>116.6</c:v>
                </c:pt>
                <c:pt idx="35">
                  <c:v>114.7</c:v>
                </c:pt>
                <c:pt idx="36">
                  <c:v>115.7</c:v>
                </c:pt>
                <c:pt idx="37">
                  <c:v>115.4</c:v>
                </c:pt>
                <c:pt idx="38">
                  <c:v>114.8</c:v>
                </c:pt>
                <c:pt idx="39">
                  <c:v>114.9</c:v>
                </c:pt>
                <c:pt idx="40">
                  <c:v>115.4</c:v>
                </c:pt>
                <c:pt idx="41">
                  <c:v>115.6</c:v>
                </c:pt>
                <c:pt idx="42">
                  <c:v>115.3</c:v>
                </c:pt>
                <c:pt idx="4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70-4E68-A079-36F02DF1A20B}"/>
            </c:ext>
          </c:extLst>
        </c:ser>
        <c:ser>
          <c:idx val="2"/>
          <c:order val="4"/>
          <c:tx>
            <c:strRef>
              <c:f>'Figure 5'!$B$15</c:f>
              <c:strCache>
                <c:ptCount val="1"/>
                <c:pt idx="0">
                  <c:v>Wholesale trade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B09120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C05F03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strRef>
              <c:f>'Figure 5'!$C$12:$AT$12</c:f>
              <c:strCache>
                <c:ptCount val="44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</c:strCache>
            </c:strRef>
          </c:cat>
          <c:val>
            <c:numRef>
              <c:f>'Figure 5'!$C$15:$AT$15</c:f>
              <c:numCache>
                <c:formatCode>#,##0.##########</c:formatCode>
                <c:ptCount val="44"/>
                <c:pt idx="0">
                  <c:v>112.2</c:v>
                </c:pt>
                <c:pt idx="1">
                  <c:v>112.9</c:v>
                </c:pt>
                <c:pt idx="2">
                  <c:v>106.6</c:v>
                </c:pt>
                <c:pt idx="3">
                  <c:v>94.4</c:v>
                </c:pt>
                <c:pt idx="4">
                  <c:v>101.8</c:v>
                </c:pt>
                <c:pt idx="5">
                  <c:v>108.7</c:v>
                </c:pt>
                <c:pt idx="6">
                  <c:v>109.9</c:v>
                </c:pt>
                <c:pt idx="7">
                  <c:v>109.6</c:v>
                </c:pt>
                <c:pt idx="8">
                  <c:v>110.3</c:v>
                </c:pt>
                <c:pt idx="9" formatCode="#,##0.0">
                  <c:v>111</c:v>
                </c:pt>
                <c:pt idx="10">
                  <c:v>109.7</c:v>
                </c:pt>
                <c:pt idx="11">
                  <c:v>113.5</c:v>
                </c:pt>
                <c:pt idx="12">
                  <c:v>109.1</c:v>
                </c:pt>
                <c:pt idx="13">
                  <c:v>109.3</c:v>
                </c:pt>
                <c:pt idx="14">
                  <c:v>114.5</c:v>
                </c:pt>
                <c:pt idx="15">
                  <c:v>112.5</c:v>
                </c:pt>
                <c:pt idx="16">
                  <c:v>112.1</c:v>
                </c:pt>
                <c:pt idx="17">
                  <c:v>114.7</c:v>
                </c:pt>
                <c:pt idx="18">
                  <c:v>113.9</c:v>
                </c:pt>
                <c:pt idx="19" formatCode="#,##0.0">
                  <c:v>114</c:v>
                </c:pt>
                <c:pt idx="20">
                  <c:v>114.5</c:v>
                </c:pt>
                <c:pt idx="21">
                  <c:v>115.6</c:v>
                </c:pt>
                <c:pt idx="22">
                  <c:v>116.4</c:v>
                </c:pt>
                <c:pt idx="23">
                  <c:v>117.2</c:v>
                </c:pt>
                <c:pt idx="24">
                  <c:v>115.7</c:v>
                </c:pt>
                <c:pt idx="25">
                  <c:v>116.7</c:v>
                </c:pt>
                <c:pt idx="26">
                  <c:v>119.7</c:v>
                </c:pt>
                <c:pt idx="27">
                  <c:v>115.4</c:v>
                </c:pt>
                <c:pt idx="28">
                  <c:v>114.5</c:v>
                </c:pt>
                <c:pt idx="29">
                  <c:v>116.4</c:v>
                </c:pt>
                <c:pt idx="30">
                  <c:v>114.4</c:v>
                </c:pt>
                <c:pt idx="31">
                  <c:v>115.6</c:v>
                </c:pt>
                <c:pt idx="32">
                  <c:v>115.6</c:v>
                </c:pt>
                <c:pt idx="33">
                  <c:v>114.3</c:v>
                </c:pt>
                <c:pt idx="34">
                  <c:v>114.3</c:v>
                </c:pt>
                <c:pt idx="35">
                  <c:v>112.2</c:v>
                </c:pt>
                <c:pt idx="36">
                  <c:v>113.1</c:v>
                </c:pt>
                <c:pt idx="37">
                  <c:v>111.9</c:v>
                </c:pt>
                <c:pt idx="38">
                  <c:v>112.2</c:v>
                </c:pt>
                <c:pt idx="39">
                  <c:v>109.5</c:v>
                </c:pt>
                <c:pt idx="40">
                  <c:v>111.7</c:v>
                </c:pt>
                <c:pt idx="41">
                  <c:v>110.8</c:v>
                </c:pt>
                <c:pt idx="42" formatCode="#,##0">
                  <c:v>100</c:v>
                </c:pt>
                <c:pt idx="4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E-4E54-A060-12F8925E3E48}"/>
            </c:ext>
          </c:extLst>
        </c:ser>
        <c:ser>
          <c:idx val="6"/>
          <c:order val="5"/>
          <c:tx>
            <c:strRef>
              <c:f>'Figure 5'!$B$19</c:f>
              <c:strCache>
                <c:ptCount val="1"/>
                <c:pt idx="0">
                  <c:v>Automotive fuel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</c:spPr>
          </c:marker>
          <c:cat>
            <c:strRef>
              <c:f>'Figure 5'!$C$12:$AT$12</c:f>
              <c:strCache>
                <c:ptCount val="44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</c:strCache>
            </c:strRef>
          </c:cat>
          <c:val>
            <c:numRef>
              <c:f>'Figure 5'!$C$19:$AT$19</c:f>
              <c:numCache>
                <c:formatCode>#,##0.##########</c:formatCode>
                <c:ptCount val="44"/>
                <c:pt idx="0">
                  <c:v>108.9</c:v>
                </c:pt>
                <c:pt idx="1">
                  <c:v>106.9</c:v>
                </c:pt>
                <c:pt idx="2">
                  <c:v>82.5</c:v>
                </c:pt>
                <c:pt idx="3">
                  <c:v>61.3</c:v>
                </c:pt>
                <c:pt idx="4">
                  <c:v>79.900000000000006</c:v>
                </c:pt>
                <c:pt idx="5">
                  <c:v>93.7</c:v>
                </c:pt>
                <c:pt idx="6">
                  <c:v>100.8</c:v>
                </c:pt>
                <c:pt idx="7">
                  <c:v>102.5</c:v>
                </c:pt>
                <c:pt idx="8">
                  <c:v>100.3</c:v>
                </c:pt>
                <c:pt idx="9">
                  <c:v>97.5</c:v>
                </c:pt>
                <c:pt idx="10">
                  <c:v>89.5</c:v>
                </c:pt>
                <c:pt idx="11">
                  <c:v>93.7</c:v>
                </c:pt>
                <c:pt idx="12" formatCode="#,##0.0">
                  <c:v>93</c:v>
                </c:pt>
                <c:pt idx="13">
                  <c:v>95.2</c:v>
                </c:pt>
                <c:pt idx="14">
                  <c:v>95.2</c:v>
                </c:pt>
                <c:pt idx="15">
                  <c:v>93.4</c:v>
                </c:pt>
                <c:pt idx="16">
                  <c:v>100.3</c:v>
                </c:pt>
                <c:pt idx="17">
                  <c:v>104.4</c:v>
                </c:pt>
                <c:pt idx="18">
                  <c:v>105.5</c:v>
                </c:pt>
                <c:pt idx="19">
                  <c:v>104.7</c:v>
                </c:pt>
                <c:pt idx="20">
                  <c:v>105.4</c:v>
                </c:pt>
                <c:pt idx="21">
                  <c:v>106.7</c:v>
                </c:pt>
                <c:pt idx="22">
                  <c:v>105.3</c:v>
                </c:pt>
                <c:pt idx="23">
                  <c:v>105.7</c:v>
                </c:pt>
                <c:pt idx="24">
                  <c:v>103.7</c:v>
                </c:pt>
                <c:pt idx="25">
                  <c:v>108.3</c:v>
                </c:pt>
                <c:pt idx="26">
                  <c:v>106.4</c:v>
                </c:pt>
                <c:pt idx="27">
                  <c:v>108.2</c:v>
                </c:pt>
                <c:pt idx="28">
                  <c:v>107.9</c:v>
                </c:pt>
                <c:pt idx="29">
                  <c:v>107.4</c:v>
                </c:pt>
                <c:pt idx="30">
                  <c:v>107.8</c:v>
                </c:pt>
                <c:pt idx="31" formatCode="#,##0.0">
                  <c:v>110</c:v>
                </c:pt>
                <c:pt idx="32">
                  <c:v>109.8</c:v>
                </c:pt>
                <c:pt idx="33">
                  <c:v>109.6</c:v>
                </c:pt>
                <c:pt idx="34">
                  <c:v>110.4</c:v>
                </c:pt>
                <c:pt idx="35">
                  <c:v>111.6</c:v>
                </c:pt>
                <c:pt idx="36">
                  <c:v>108.7</c:v>
                </c:pt>
                <c:pt idx="37">
                  <c:v>107.3</c:v>
                </c:pt>
                <c:pt idx="38">
                  <c:v>107.4</c:v>
                </c:pt>
                <c:pt idx="39">
                  <c:v>104.9</c:v>
                </c:pt>
                <c:pt idx="40">
                  <c:v>105.2</c:v>
                </c:pt>
                <c:pt idx="41">
                  <c:v>104.7</c:v>
                </c:pt>
                <c:pt idx="42">
                  <c:v>103.6</c:v>
                </c:pt>
                <c:pt idx="4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70-4E68-A079-36F02DF1A20B}"/>
            </c:ext>
          </c:extLst>
        </c:ser>
        <c:ser>
          <c:idx val="4"/>
          <c:order val="6"/>
          <c:tx>
            <c:strRef>
              <c:f>'Figure 5'!$B$17</c:f>
              <c:strCache>
                <c:ptCount val="1"/>
                <c:pt idx="0">
                  <c:v>Retail food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ash"/>
            <c:size val="5"/>
            <c:spPr>
              <a:solidFill>
                <a:srgbClr val="77D477"/>
              </a:solidFill>
              <a:ln w="28575">
                <a:solidFill>
                  <a:srgbClr val="77D477"/>
                </a:solidFill>
                <a:prstDash val="solid"/>
              </a:ln>
            </c:spPr>
          </c:marker>
          <c:cat>
            <c:strRef>
              <c:f>'Figure 5'!$C$12:$AT$12</c:f>
              <c:strCache>
                <c:ptCount val="44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</c:strCache>
            </c:strRef>
          </c:cat>
          <c:val>
            <c:numRef>
              <c:f>'Figure 5'!$C$17:$AT$17</c:f>
              <c:numCache>
                <c:formatCode>#,##0.0</c:formatCode>
                <c:ptCount val="44"/>
                <c:pt idx="0" formatCode="#,##0.##########">
                  <c:v>106.2</c:v>
                </c:pt>
                <c:pt idx="1">
                  <c:v>109</c:v>
                </c:pt>
                <c:pt idx="2">
                  <c:v>114</c:v>
                </c:pt>
                <c:pt idx="3" formatCode="#,##0.##########">
                  <c:v>107.5</c:v>
                </c:pt>
                <c:pt idx="4" formatCode="#,##0.##########">
                  <c:v>110.1</c:v>
                </c:pt>
                <c:pt idx="5" formatCode="#,##0.##########">
                  <c:v>107.4</c:v>
                </c:pt>
                <c:pt idx="6" formatCode="#,##0.##########">
                  <c:v>107.9</c:v>
                </c:pt>
                <c:pt idx="7">
                  <c:v>110</c:v>
                </c:pt>
                <c:pt idx="8" formatCode="#,##0.##########">
                  <c:v>108.9</c:v>
                </c:pt>
                <c:pt idx="9" formatCode="#,##0.##########">
                  <c:v>111.1</c:v>
                </c:pt>
                <c:pt idx="10" formatCode="#,##0.##########">
                  <c:v>109.1</c:v>
                </c:pt>
                <c:pt idx="11" formatCode="#,##0.##########">
                  <c:v>112.1</c:v>
                </c:pt>
                <c:pt idx="12" formatCode="#,##0.##########">
                  <c:v>111.3</c:v>
                </c:pt>
                <c:pt idx="13" formatCode="#,##0.##########">
                  <c:v>111.3</c:v>
                </c:pt>
                <c:pt idx="14" formatCode="#,##0.##########">
                  <c:v>112.9</c:v>
                </c:pt>
                <c:pt idx="15" formatCode="#,##0.##########">
                  <c:v>111.4</c:v>
                </c:pt>
                <c:pt idx="16" formatCode="#,##0.##########">
                  <c:v>110.8</c:v>
                </c:pt>
                <c:pt idx="17" formatCode="#,##0.##########">
                  <c:v>109.7</c:v>
                </c:pt>
                <c:pt idx="18" formatCode="#,##0.##########">
                  <c:v>109.4</c:v>
                </c:pt>
                <c:pt idx="19" formatCode="#,##0.##########">
                  <c:v>108.5</c:v>
                </c:pt>
                <c:pt idx="20" formatCode="#,##0.##########">
                  <c:v>109.5</c:v>
                </c:pt>
                <c:pt idx="21" formatCode="#,##0.##########">
                  <c:v>110.1</c:v>
                </c:pt>
                <c:pt idx="22" formatCode="#,##0.##########">
                  <c:v>110.1</c:v>
                </c:pt>
                <c:pt idx="23" formatCode="#,##0.##########">
                  <c:v>110.5</c:v>
                </c:pt>
                <c:pt idx="24" formatCode="#,##0.##########">
                  <c:v>110.7</c:v>
                </c:pt>
                <c:pt idx="25" formatCode="#,##0.##########">
                  <c:v>110.4</c:v>
                </c:pt>
                <c:pt idx="26" formatCode="#,##0.##########">
                  <c:v>111.2</c:v>
                </c:pt>
                <c:pt idx="27" formatCode="#,##0.##########">
                  <c:v>109.6</c:v>
                </c:pt>
                <c:pt idx="28" formatCode="#,##0.##########">
                  <c:v>108.1</c:v>
                </c:pt>
                <c:pt idx="29">
                  <c:v>108</c:v>
                </c:pt>
                <c:pt idx="30" formatCode="#,##0.##########">
                  <c:v>107.9</c:v>
                </c:pt>
                <c:pt idx="31" formatCode="#,##0.##########">
                  <c:v>107.4</c:v>
                </c:pt>
                <c:pt idx="32" formatCode="#,##0.##########">
                  <c:v>107.6</c:v>
                </c:pt>
                <c:pt idx="33" formatCode="#,##0.##########">
                  <c:v>106.4</c:v>
                </c:pt>
                <c:pt idx="34">
                  <c:v>106</c:v>
                </c:pt>
                <c:pt idx="35">
                  <c:v>104</c:v>
                </c:pt>
                <c:pt idx="36" formatCode="#,##0.##########">
                  <c:v>105.8</c:v>
                </c:pt>
                <c:pt idx="37" formatCode="#,##0.##########">
                  <c:v>105.4</c:v>
                </c:pt>
                <c:pt idx="38" formatCode="#,##0.##########">
                  <c:v>104.6</c:v>
                </c:pt>
                <c:pt idx="39" formatCode="#,##0.##########">
                  <c:v>104.6</c:v>
                </c:pt>
                <c:pt idx="40" formatCode="#,##0.##########">
                  <c:v>104.8</c:v>
                </c:pt>
                <c:pt idx="41">
                  <c:v>105</c:v>
                </c:pt>
                <c:pt idx="42" formatCode="#,##0.##########">
                  <c:v>105.2</c:v>
                </c:pt>
                <c:pt idx="4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70-4E68-A079-36F02DF1A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438848"/>
        <c:axId val="257439240"/>
      </c:lineChart>
      <c:catAx>
        <c:axId val="25743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743924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7439240"/>
        <c:scaling>
          <c:orientation val="minMax"/>
          <c:max val="14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257438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874507874015753"/>
          <c:y val="0.74181976651825376"/>
          <c:w val="0.57441281599668459"/>
          <c:h val="0.129066962388130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Index of internet retail trade volume</a:t>
            </a:r>
            <a:r>
              <a:rPr lang="en-US" baseline="0"/>
              <a:t> </a:t>
            </a:r>
            <a:r>
              <a:rPr lang="en-US"/>
              <a:t>(2015 = 100)</a:t>
            </a:r>
          </a:p>
        </c:rich>
      </c:tx>
      <c:layout>
        <c:manualLayout>
          <c:xMode val="edge"/>
          <c:yMode val="edge"/>
          <c:x val="5.3333333333333332E-3"/>
          <c:y val="1.28463423201252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518660689333101E-2"/>
          <c:y val="0.12422305149177977"/>
          <c:w val="0.73845479067997821"/>
          <c:h val="0.70757050854127068"/>
        </c:manualLayout>
      </c:layout>
      <c:lineChart>
        <c:grouping val="standard"/>
        <c:varyColors val="0"/>
        <c:ser>
          <c:idx val="3"/>
          <c:order val="0"/>
          <c:tx>
            <c:strRef>
              <c:f>'Figure 5'!$B$16</c:f>
              <c:strCache>
                <c:ptCount val="1"/>
                <c:pt idx="0">
                  <c:v>Retail trade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'Figure 5'!$C$12:$AM$12</c:f>
              <c:strCache>
                <c:ptCount val="37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</c:strCache>
            </c:strRef>
          </c:cat>
          <c:val>
            <c:numRef>
              <c:f>'Figure 5'!$C$16:$AM$16</c:f>
              <c:numCache>
                <c:formatCode>#,##0.##########</c:formatCode>
                <c:ptCount val="37"/>
                <c:pt idx="0" formatCode="#,##0.0">
                  <c:v>112</c:v>
                </c:pt>
                <c:pt idx="1">
                  <c:v>112.4</c:v>
                </c:pt>
                <c:pt idx="2">
                  <c:v>101.8</c:v>
                </c:pt>
                <c:pt idx="3" formatCode="#,##0.0">
                  <c:v>91</c:v>
                </c:pt>
                <c:pt idx="4">
                  <c:v>106.9</c:v>
                </c:pt>
                <c:pt idx="5">
                  <c:v>112.3</c:v>
                </c:pt>
                <c:pt idx="6" formatCode="#,##0.0">
                  <c:v>112</c:v>
                </c:pt>
                <c:pt idx="7">
                  <c:v>115.1</c:v>
                </c:pt>
                <c:pt idx="8">
                  <c:v>113.7</c:v>
                </c:pt>
                <c:pt idx="9">
                  <c:v>115.4</c:v>
                </c:pt>
                <c:pt idx="10">
                  <c:v>109.5</c:v>
                </c:pt>
                <c:pt idx="11">
                  <c:v>113.1</c:v>
                </c:pt>
                <c:pt idx="12" formatCode="#,##0.0">
                  <c:v>107</c:v>
                </c:pt>
                <c:pt idx="13">
                  <c:v>111.1</c:v>
                </c:pt>
                <c:pt idx="14" formatCode="#,##0.0">
                  <c:v>115</c:v>
                </c:pt>
                <c:pt idx="15">
                  <c:v>111.4</c:v>
                </c:pt>
                <c:pt idx="16">
                  <c:v>116.7</c:v>
                </c:pt>
                <c:pt idx="17">
                  <c:v>119.2</c:v>
                </c:pt>
                <c:pt idx="18">
                  <c:v>116.9</c:v>
                </c:pt>
                <c:pt idx="19">
                  <c:v>117.5</c:v>
                </c:pt>
                <c:pt idx="20" formatCode="#,##0.0">
                  <c:v>117</c:v>
                </c:pt>
                <c:pt idx="21">
                  <c:v>118.2</c:v>
                </c:pt>
                <c:pt idx="22" formatCode="#,##0.0">
                  <c:v>119</c:v>
                </c:pt>
                <c:pt idx="23">
                  <c:v>117.4</c:v>
                </c:pt>
                <c:pt idx="24">
                  <c:v>117.6</c:v>
                </c:pt>
                <c:pt idx="25">
                  <c:v>118.2</c:v>
                </c:pt>
                <c:pt idx="26">
                  <c:v>118.9</c:v>
                </c:pt>
                <c:pt idx="27">
                  <c:v>118.3</c:v>
                </c:pt>
                <c:pt idx="28">
                  <c:v>118.4</c:v>
                </c:pt>
                <c:pt idx="29">
                  <c:v>116.8</c:v>
                </c:pt>
                <c:pt idx="30">
                  <c:v>116.6</c:v>
                </c:pt>
                <c:pt idx="31">
                  <c:v>116.5</c:v>
                </c:pt>
                <c:pt idx="32">
                  <c:v>117.4</c:v>
                </c:pt>
                <c:pt idx="33">
                  <c:v>115.7</c:v>
                </c:pt>
                <c:pt idx="34">
                  <c:v>116.6</c:v>
                </c:pt>
                <c:pt idx="35">
                  <c:v>114.7</c:v>
                </c:pt>
                <c:pt idx="36">
                  <c:v>115.7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70-4E68-A079-36F02DF1A20B}"/>
            </c:ext>
          </c:extLst>
        </c:ser>
        <c:ser>
          <c:idx val="1"/>
          <c:order val="1"/>
          <c:tx>
            <c:strRef>
              <c:f>'Figure 5'!$B$20</c:f>
              <c:strCache>
                <c:ptCount val="1"/>
                <c:pt idx="0">
                  <c:v>Internet sales</c:v>
                </c:pt>
              </c:strCache>
            </c:strRef>
          </c:tx>
          <c:marker>
            <c:symbol val="none"/>
          </c:marker>
          <c:cat>
            <c:strRef>
              <c:f>'Figure 5'!$C$12:$AM$12</c:f>
              <c:strCache>
                <c:ptCount val="37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</c:strCache>
            </c:strRef>
          </c:cat>
          <c:val>
            <c:numRef>
              <c:f>'Figure 5'!$C$20:$AM$20</c:f>
              <c:numCache>
                <c:formatCode>#,##0.##########</c:formatCode>
                <c:ptCount val="37"/>
                <c:pt idx="0">
                  <c:v>156.4</c:v>
                </c:pt>
                <c:pt idx="1">
                  <c:v>159.4</c:v>
                </c:pt>
                <c:pt idx="2" formatCode="#,##0.0">
                  <c:v>164</c:v>
                </c:pt>
                <c:pt idx="3">
                  <c:v>191.3</c:v>
                </c:pt>
                <c:pt idx="4">
                  <c:v>202.8</c:v>
                </c:pt>
                <c:pt idx="5">
                  <c:v>194.7</c:v>
                </c:pt>
                <c:pt idx="6">
                  <c:v>181.3</c:v>
                </c:pt>
                <c:pt idx="7" formatCode="#,##0.0">
                  <c:v>195</c:v>
                </c:pt>
                <c:pt idx="8">
                  <c:v>190.4</c:v>
                </c:pt>
                <c:pt idx="9" formatCode="#,##0.0">
                  <c:v>204</c:v>
                </c:pt>
                <c:pt idx="10">
                  <c:v>211.4</c:v>
                </c:pt>
                <c:pt idx="11">
                  <c:v>214.7</c:v>
                </c:pt>
                <c:pt idx="12">
                  <c:v>215.6</c:v>
                </c:pt>
                <c:pt idx="13">
                  <c:v>221.7</c:v>
                </c:pt>
                <c:pt idx="14">
                  <c:v>225.5</c:v>
                </c:pt>
                <c:pt idx="15">
                  <c:v>225.1</c:v>
                </c:pt>
                <c:pt idx="16">
                  <c:v>226.2</c:v>
                </c:pt>
                <c:pt idx="17">
                  <c:v>219.3</c:v>
                </c:pt>
                <c:pt idx="18">
                  <c:v>202.1</c:v>
                </c:pt>
                <c:pt idx="19">
                  <c:v>210.3</c:v>
                </c:pt>
                <c:pt idx="20">
                  <c:v>206.7</c:v>
                </c:pt>
                <c:pt idx="21">
                  <c:v>211.4</c:v>
                </c:pt>
                <c:pt idx="22">
                  <c:v>216.5</c:v>
                </c:pt>
                <c:pt idx="23">
                  <c:v>208.3</c:v>
                </c:pt>
                <c:pt idx="24">
                  <c:v>210.8</c:v>
                </c:pt>
                <c:pt idx="25">
                  <c:v>209.2</c:v>
                </c:pt>
                <c:pt idx="26">
                  <c:v>202.5</c:v>
                </c:pt>
                <c:pt idx="27">
                  <c:v>204.8</c:v>
                </c:pt>
                <c:pt idx="28">
                  <c:v>202.9</c:v>
                </c:pt>
                <c:pt idx="29">
                  <c:v>202.2</c:v>
                </c:pt>
                <c:pt idx="30">
                  <c:v>207.1</c:v>
                </c:pt>
                <c:pt idx="31">
                  <c:v>200.4</c:v>
                </c:pt>
                <c:pt idx="32" formatCode="#,##0.0">
                  <c:v>206</c:v>
                </c:pt>
                <c:pt idx="33">
                  <c:v>203.8</c:v>
                </c:pt>
                <c:pt idx="34">
                  <c:v>203.8</c:v>
                </c:pt>
                <c:pt idx="35">
                  <c:v>197.2</c:v>
                </c:pt>
                <c:pt idx="36">
                  <c:v>192.1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4-4886-A95F-35DA3FB1A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654888"/>
        <c:axId val="257443552"/>
      </c:lineChart>
      <c:catAx>
        <c:axId val="258654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5744355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7443552"/>
        <c:scaling>
          <c:orientation val="minMax"/>
          <c:max val="300"/>
          <c:min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58654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00752183724134"/>
          <c:y val="0.10729270030057574"/>
          <c:w val="0.11858137280051478"/>
          <c:h val="9.96170624799970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Total output prices for selected industries 2020 - 2023, unadjusted data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(2015 = 100)</a:t>
            </a:r>
          </a:p>
        </c:rich>
      </c:tx>
      <c:layout>
        <c:manualLayout>
          <c:xMode val="edge"/>
          <c:yMode val="edge"/>
          <c:x val="5.3333333333333332E-3"/>
          <c:y val="1.055089373131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718220677835412E-2"/>
          <c:y val="0.11039477085174859"/>
          <c:w val="0.93406298875886185"/>
          <c:h val="0.59258204266241044"/>
        </c:manualLayout>
      </c:layout>
      <c:lineChart>
        <c:grouping val="standard"/>
        <c:varyColors val="0"/>
        <c:ser>
          <c:idx val="2"/>
          <c:order val="0"/>
          <c:tx>
            <c:strRef>
              <c:f>'Figure 6'!$B$15</c:f>
              <c:strCache>
                <c:ptCount val="1"/>
                <c:pt idx="0">
                  <c:v>Extraction crude petroleum &amp; natural gas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</c:spPr>
          </c:marker>
          <c:cat>
            <c:strRef>
              <c:f>'Figure 6'!$C$12:$AT$12</c:f>
              <c:strCache>
                <c:ptCount val="44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</c:strCache>
            </c:strRef>
          </c:cat>
          <c:val>
            <c:numRef>
              <c:f>'Figure 6'!$C$15:$AT$15</c:f>
              <c:numCache>
                <c:formatCode>#,##0.##########</c:formatCode>
                <c:ptCount val="44"/>
                <c:pt idx="0">
                  <c:v>82.2</c:v>
                </c:pt>
                <c:pt idx="1">
                  <c:v>73.900000000000006</c:v>
                </c:pt>
                <c:pt idx="2">
                  <c:v>62.6</c:v>
                </c:pt>
                <c:pt idx="3">
                  <c:v>56.8</c:v>
                </c:pt>
                <c:pt idx="4">
                  <c:v>50.2</c:v>
                </c:pt>
                <c:pt idx="5">
                  <c:v>49.3</c:v>
                </c:pt>
                <c:pt idx="6">
                  <c:v>49.5</c:v>
                </c:pt>
                <c:pt idx="7">
                  <c:v>50.7</c:v>
                </c:pt>
                <c:pt idx="8">
                  <c:v>59.3</c:v>
                </c:pt>
                <c:pt idx="9">
                  <c:v>64.3</c:v>
                </c:pt>
                <c:pt idx="10">
                  <c:v>69.8</c:v>
                </c:pt>
                <c:pt idx="11" formatCode="#,##0.0">
                  <c:v>71</c:v>
                </c:pt>
                <c:pt idx="12">
                  <c:v>77.8</c:v>
                </c:pt>
                <c:pt idx="13">
                  <c:v>84.8</c:v>
                </c:pt>
                <c:pt idx="14">
                  <c:v>82.7</c:v>
                </c:pt>
                <c:pt idx="15">
                  <c:v>84.7</c:v>
                </c:pt>
                <c:pt idx="16">
                  <c:v>93.8</c:v>
                </c:pt>
                <c:pt idx="17">
                  <c:v>104.6</c:v>
                </c:pt>
                <c:pt idx="18">
                  <c:v>119.5</c:v>
                </c:pt>
                <c:pt idx="19">
                  <c:v>137.69999999999999</c:v>
                </c:pt>
                <c:pt idx="20" formatCode="#,##0.0">
                  <c:v>158</c:v>
                </c:pt>
                <c:pt idx="21">
                  <c:v>201.2</c:v>
                </c:pt>
                <c:pt idx="22">
                  <c:v>220.4</c:v>
                </c:pt>
                <c:pt idx="23">
                  <c:v>229.7</c:v>
                </c:pt>
                <c:pt idx="24">
                  <c:v>250.5</c:v>
                </c:pt>
                <c:pt idx="25">
                  <c:v>249.3</c:v>
                </c:pt>
                <c:pt idx="26">
                  <c:v>285.60000000000002</c:v>
                </c:pt>
                <c:pt idx="27">
                  <c:v>324.2</c:v>
                </c:pt>
                <c:pt idx="28">
                  <c:v>296.89999999999998</c:v>
                </c:pt>
                <c:pt idx="29">
                  <c:v>299.39999999999998</c:v>
                </c:pt>
                <c:pt idx="30" formatCode="#,##0.0">
                  <c:v>361</c:v>
                </c:pt>
                <c:pt idx="31">
                  <c:v>474.4</c:v>
                </c:pt>
                <c:pt idx="32">
                  <c:v>541.70000000000005</c:v>
                </c:pt>
                <c:pt idx="33">
                  <c:v>461.9</c:v>
                </c:pt>
                <c:pt idx="34">
                  <c:v>416.5</c:v>
                </c:pt>
                <c:pt idx="35">
                  <c:v>388.8</c:v>
                </c:pt>
                <c:pt idx="36">
                  <c:v>334.9</c:v>
                </c:pt>
                <c:pt idx="37">
                  <c:v>323.2</c:v>
                </c:pt>
                <c:pt idx="38">
                  <c:v>285.39999999999998</c:v>
                </c:pt>
                <c:pt idx="39">
                  <c:v>240.9</c:v>
                </c:pt>
                <c:pt idx="40">
                  <c:v>216.4</c:v>
                </c:pt>
                <c:pt idx="41">
                  <c:v>211.8</c:v>
                </c:pt>
                <c:pt idx="42">
                  <c:v>206.9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93-47D0-8F41-23B9D655C810}"/>
            </c:ext>
          </c:extLst>
        </c:ser>
        <c:ser>
          <c:idx val="4"/>
          <c:order val="1"/>
          <c:tx>
            <c:strRef>
              <c:f>'Figure 6'!$B$18</c:f>
              <c:strCache>
                <c:ptCount val="1"/>
                <c:pt idx="0">
                  <c:v>Electricity, gas, steam, air conditioning 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6'!$C$12:$AT$12</c:f>
              <c:strCache>
                <c:ptCount val="44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</c:strCache>
            </c:strRef>
          </c:cat>
          <c:val>
            <c:numRef>
              <c:f>'Figure 6'!$C$18:$AT$18</c:f>
              <c:numCache>
                <c:formatCode>#,##0.##########</c:formatCode>
                <c:ptCount val="44"/>
                <c:pt idx="0">
                  <c:v>103.4</c:v>
                </c:pt>
                <c:pt idx="1">
                  <c:v>101.1</c:v>
                </c:pt>
                <c:pt idx="2">
                  <c:v>99.2</c:v>
                </c:pt>
                <c:pt idx="3">
                  <c:v>93.8</c:v>
                </c:pt>
                <c:pt idx="4">
                  <c:v>92.5</c:v>
                </c:pt>
                <c:pt idx="5" formatCode="#,##0.0">
                  <c:v>94</c:v>
                </c:pt>
                <c:pt idx="6">
                  <c:v>95.8</c:v>
                </c:pt>
                <c:pt idx="7">
                  <c:v>97.5</c:v>
                </c:pt>
                <c:pt idx="8">
                  <c:v>99.9</c:v>
                </c:pt>
                <c:pt idx="9">
                  <c:v>99.9</c:v>
                </c:pt>
                <c:pt idx="10">
                  <c:v>101.6</c:v>
                </c:pt>
                <c:pt idx="11">
                  <c:v>103.9</c:v>
                </c:pt>
                <c:pt idx="12">
                  <c:v>108.5</c:v>
                </c:pt>
                <c:pt idx="13" formatCode="#,##0.0">
                  <c:v>107</c:v>
                </c:pt>
                <c:pt idx="14">
                  <c:v>107.7</c:v>
                </c:pt>
                <c:pt idx="15">
                  <c:v>109.2</c:v>
                </c:pt>
                <c:pt idx="16">
                  <c:v>111.6</c:v>
                </c:pt>
                <c:pt idx="17">
                  <c:v>116.2</c:v>
                </c:pt>
                <c:pt idx="18">
                  <c:v>124.5</c:v>
                </c:pt>
                <c:pt idx="19">
                  <c:v>127.9</c:v>
                </c:pt>
                <c:pt idx="20">
                  <c:v>141.80000000000001</c:v>
                </c:pt>
                <c:pt idx="21">
                  <c:v>164.6</c:v>
                </c:pt>
                <c:pt idx="22">
                  <c:v>174.5</c:v>
                </c:pt>
                <c:pt idx="23">
                  <c:v>194.5</c:v>
                </c:pt>
                <c:pt idx="24">
                  <c:v>215.6</c:v>
                </c:pt>
                <c:pt idx="25">
                  <c:v>212.4</c:v>
                </c:pt>
                <c:pt idx="26">
                  <c:v>235.7</c:v>
                </c:pt>
                <c:pt idx="27">
                  <c:v>228.2</c:v>
                </c:pt>
                <c:pt idx="28">
                  <c:v>225.4</c:v>
                </c:pt>
                <c:pt idx="29">
                  <c:v>230.2</c:v>
                </c:pt>
                <c:pt idx="30">
                  <c:v>263.10000000000002</c:v>
                </c:pt>
                <c:pt idx="31">
                  <c:v>312.2</c:v>
                </c:pt>
                <c:pt idx="32">
                  <c:v>318.5</c:v>
                </c:pt>
                <c:pt idx="33">
                  <c:v>283.89999999999998</c:v>
                </c:pt>
                <c:pt idx="34">
                  <c:v>279.60000000000002</c:v>
                </c:pt>
                <c:pt idx="35">
                  <c:v>300.39999999999998</c:v>
                </c:pt>
                <c:pt idx="36">
                  <c:v>263.5</c:v>
                </c:pt>
                <c:pt idx="37">
                  <c:v>257.39999999999998</c:v>
                </c:pt>
                <c:pt idx="38">
                  <c:v>243.8</c:v>
                </c:pt>
                <c:pt idx="39">
                  <c:v>215.3</c:v>
                </c:pt>
                <c:pt idx="40">
                  <c:v>203.9</c:v>
                </c:pt>
                <c:pt idx="41">
                  <c:v>203.8</c:v>
                </c:pt>
                <c:pt idx="42">
                  <c:v>198.6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293-47D0-8F41-23B9D655C810}"/>
            </c:ext>
          </c:extLst>
        </c:ser>
        <c:ser>
          <c:idx val="0"/>
          <c:order val="2"/>
          <c:tx>
            <c:strRef>
              <c:f>'Figure 6'!$B$14</c:f>
              <c:strCache>
                <c:ptCount val="1"/>
                <c:pt idx="0">
                  <c:v>Mining coal &amp; lignite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strRef>
              <c:f>'Figure 6'!$C$12:$AT$12</c:f>
              <c:strCache>
                <c:ptCount val="44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</c:strCache>
            </c:strRef>
          </c:cat>
          <c:val>
            <c:numRef>
              <c:f>'Figure 6'!$C$14:$AT$14</c:f>
              <c:numCache>
                <c:formatCode>#,##0.0</c:formatCode>
                <c:ptCount val="44"/>
                <c:pt idx="0" formatCode="#,##0.##########">
                  <c:v>123.1</c:v>
                </c:pt>
                <c:pt idx="1">
                  <c:v>123</c:v>
                </c:pt>
                <c:pt idx="2">
                  <c:v>124</c:v>
                </c:pt>
                <c:pt idx="3" formatCode="#,##0.##########">
                  <c:v>125.3</c:v>
                </c:pt>
                <c:pt idx="4" formatCode="#,##0.##########">
                  <c:v>123.8</c:v>
                </c:pt>
                <c:pt idx="5" formatCode="#,##0.##########">
                  <c:v>123.2</c:v>
                </c:pt>
                <c:pt idx="6" formatCode="#,##0.##########">
                  <c:v>121.7</c:v>
                </c:pt>
                <c:pt idx="7" formatCode="#,##0.##########">
                  <c:v>122.2</c:v>
                </c:pt>
                <c:pt idx="8" formatCode="#,##0.##########">
                  <c:v>122.4</c:v>
                </c:pt>
                <c:pt idx="9" formatCode="#,##0.##########">
                  <c:v>121.1</c:v>
                </c:pt>
                <c:pt idx="10" formatCode="#,##0.##########">
                  <c:v>121.1</c:v>
                </c:pt>
                <c:pt idx="11" formatCode="#,##0.##########">
                  <c:v>121.9</c:v>
                </c:pt>
                <c:pt idx="12" formatCode="#,##0.##########">
                  <c:v>121.7</c:v>
                </c:pt>
                <c:pt idx="13" formatCode="#,##0.##########">
                  <c:v>122.5</c:v>
                </c:pt>
                <c:pt idx="14" formatCode="#,##0.##########">
                  <c:v>122.6</c:v>
                </c:pt>
                <c:pt idx="15" formatCode="#,##0.##########">
                  <c:v>123.2</c:v>
                </c:pt>
                <c:pt idx="16" formatCode="#,##0.##########">
                  <c:v>124.3</c:v>
                </c:pt>
                <c:pt idx="17" formatCode="#,##0.##########">
                  <c:v>124.9</c:v>
                </c:pt>
                <c:pt idx="18">
                  <c:v>129</c:v>
                </c:pt>
                <c:pt idx="19" formatCode="#,##0.##########">
                  <c:v>128.9</c:v>
                </c:pt>
                <c:pt idx="20" formatCode="#,##0.##########">
                  <c:v>129.30000000000001</c:v>
                </c:pt>
                <c:pt idx="21" formatCode="#,##0.##########">
                  <c:v>135.6</c:v>
                </c:pt>
                <c:pt idx="22" formatCode="#,##0.##########">
                  <c:v>139.80000000000001</c:v>
                </c:pt>
                <c:pt idx="23" formatCode="#,##0.##########">
                  <c:v>141.69999999999999</c:v>
                </c:pt>
                <c:pt idx="24" formatCode="#,##0.##########">
                  <c:v>155.69999999999999</c:v>
                </c:pt>
                <c:pt idx="25" formatCode="#,##0.##########">
                  <c:v>153.1</c:v>
                </c:pt>
                <c:pt idx="26">
                  <c:v>157</c:v>
                </c:pt>
                <c:pt idx="27" formatCode="#,##0.##########">
                  <c:v>165.7</c:v>
                </c:pt>
                <c:pt idx="28" formatCode="#,##0.##########">
                  <c:v>171.1</c:v>
                </c:pt>
                <c:pt idx="29" formatCode="#,##0.##########">
                  <c:v>172.1</c:v>
                </c:pt>
                <c:pt idx="30" formatCode="#,##0.##########">
                  <c:v>171.3</c:v>
                </c:pt>
                <c:pt idx="31" formatCode="#,##0.##########">
                  <c:v>182.4</c:v>
                </c:pt>
                <c:pt idx="32" formatCode="#,##0.##########">
                  <c:v>195.1</c:v>
                </c:pt>
                <c:pt idx="33" formatCode="#,##0.##########">
                  <c:v>186.8</c:v>
                </c:pt>
                <c:pt idx="34" formatCode="#,##0.##########">
                  <c:v>182.3</c:v>
                </c:pt>
                <c:pt idx="35" formatCode="#,##0.##########">
                  <c:v>185.5</c:v>
                </c:pt>
                <c:pt idx="36" formatCode="#,##0.##########">
                  <c:v>218.3</c:v>
                </c:pt>
                <c:pt idx="37" formatCode="#,##0.##########">
                  <c:v>221.4</c:v>
                </c:pt>
                <c:pt idx="38" formatCode="#,##0.##########">
                  <c:v>225.6</c:v>
                </c:pt>
                <c:pt idx="39" formatCode="#,##0.##########">
                  <c:v>229.7</c:v>
                </c:pt>
                <c:pt idx="40" formatCode="#,##0.##########">
                  <c:v>230.6</c:v>
                </c:pt>
                <c:pt idx="41" formatCode="#,##0.##########">
                  <c:v>227.9</c:v>
                </c:pt>
                <c:pt idx="42" formatCode="#,##0.##########">
                  <c:v>221.5</c:v>
                </c:pt>
                <c:pt idx="43" formatCode="#,##0.##########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2-45FF-B309-149A57D20D9E}"/>
            </c:ext>
          </c:extLst>
        </c:ser>
        <c:ser>
          <c:idx val="1"/>
          <c:order val="3"/>
          <c:tx>
            <c:strRef>
              <c:f>'Figure 6'!$B$16</c:f>
              <c:strCache>
                <c:ptCount val="1"/>
                <c:pt idx="0">
                  <c:v>Mining metal ores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644A7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strRef>
              <c:f>'Figure 6'!$C$12:$AT$12</c:f>
              <c:strCache>
                <c:ptCount val="44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</c:strCache>
            </c:strRef>
          </c:cat>
          <c:val>
            <c:numRef>
              <c:f>'Figure 6'!$C$16:$AT$16</c:f>
              <c:numCache>
                <c:formatCode>#,##0.##########</c:formatCode>
                <c:ptCount val="44"/>
                <c:pt idx="0">
                  <c:v>124.9</c:v>
                </c:pt>
                <c:pt idx="1">
                  <c:v>121.8</c:v>
                </c:pt>
                <c:pt idx="2" formatCode="#,##0.0">
                  <c:v>117</c:v>
                </c:pt>
                <c:pt idx="3">
                  <c:v>121.3</c:v>
                </c:pt>
                <c:pt idx="4">
                  <c:v>121.7</c:v>
                </c:pt>
                <c:pt idx="5">
                  <c:v>123.9</c:v>
                </c:pt>
                <c:pt idx="6">
                  <c:v>130.30000000000001</c:v>
                </c:pt>
                <c:pt idx="7">
                  <c:v>128.69999999999999</c:v>
                </c:pt>
                <c:pt idx="8">
                  <c:v>138.69999999999999</c:v>
                </c:pt>
                <c:pt idx="9">
                  <c:v>140.1</c:v>
                </c:pt>
                <c:pt idx="10">
                  <c:v>142.4</c:v>
                </c:pt>
                <c:pt idx="11" formatCode="#,##0.0">
                  <c:v>149</c:v>
                </c:pt>
                <c:pt idx="12">
                  <c:v>152.4</c:v>
                </c:pt>
                <c:pt idx="13">
                  <c:v>156.19999999999999</c:v>
                </c:pt>
                <c:pt idx="14" formatCode="#,##0.0">
                  <c:v>176</c:v>
                </c:pt>
                <c:pt idx="15">
                  <c:v>179.3</c:v>
                </c:pt>
                <c:pt idx="16">
                  <c:v>186.5</c:v>
                </c:pt>
                <c:pt idx="17">
                  <c:v>191.1</c:v>
                </c:pt>
                <c:pt idx="18">
                  <c:v>193.7</c:v>
                </c:pt>
                <c:pt idx="19" formatCode="#,##0.0">
                  <c:v>194</c:v>
                </c:pt>
                <c:pt idx="20">
                  <c:v>184.8</c:v>
                </c:pt>
                <c:pt idx="21">
                  <c:v>193.8</c:v>
                </c:pt>
                <c:pt idx="22">
                  <c:v>195.9</c:v>
                </c:pt>
                <c:pt idx="23">
                  <c:v>177.7</c:v>
                </c:pt>
                <c:pt idx="24">
                  <c:v>181.9</c:v>
                </c:pt>
                <c:pt idx="25">
                  <c:v>185.5</c:v>
                </c:pt>
                <c:pt idx="26">
                  <c:v>211.4</c:v>
                </c:pt>
                <c:pt idx="27">
                  <c:v>216.4</c:v>
                </c:pt>
                <c:pt idx="28">
                  <c:v>207.4</c:v>
                </c:pt>
                <c:pt idx="29">
                  <c:v>205.4</c:v>
                </c:pt>
                <c:pt idx="30">
                  <c:v>190.4</c:v>
                </c:pt>
                <c:pt idx="31">
                  <c:v>196.7</c:v>
                </c:pt>
                <c:pt idx="32">
                  <c:v>190.4</c:v>
                </c:pt>
                <c:pt idx="33" formatCode="#,##0.0">
                  <c:v>192</c:v>
                </c:pt>
                <c:pt idx="34">
                  <c:v>194.4</c:v>
                </c:pt>
                <c:pt idx="35">
                  <c:v>189.4</c:v>
                </c:pt>
                <c:pt idx="36">
                  <c:v>196.1</c:v>
                </c:pt>
                <c:pt idx="37" formatCode="#,##0.0">
                  <c:v>195</c:v>
                </c:pt>
                <c:pt idx="38">
                  <c:v>196.7</c:v>
                </c:pt>
                <c:pt idx="39">
                  <c:v>193.4</c:v>
                </c:pt>
                <c:pt idx="40">
                  <c:v>184.7</c:v>
                </c:pt>
                <c:pt idx="41">
                  <c:v>180.5</c:v>
                </c:pt>
                <c:pt idx="42">
                  <c:v>179.8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62-45FF-B309-149A57D20D9E}"/>
            </c:ext>
          </c:extLst>
        </c:ser>
        <c:ser>
          <c:idx val="3"/>
          <c:order val="4"/>
          <c:tx>
            <c:strRef>
              <c:f>'Figure 6'!$B$17</c:f>
              <c:strCache>
                <c:ptCount val="1"/>
                <c:pt idx="0">
                  <c:v>Manufacture coke &amp; refined petroleum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B09120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strRef>
              <c:f>'Figure 6'!$C$12:$AT$12</c:f>
              <c:strCache>
                <c:ptCount val="44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</c:strCache>
            </c:strRef>
          </c:cat>
          <c:val>
            <c:numRef>
              <c:f>'Figure 6'!$C$17:$AT$17</c:f>
              <c:numCache>
                <c:formatCode>#,##0.##########</c:formatCode>
                <c:ptCount val="44"/>
                <c:pt idx="0">
                  <c:v>117.4</c:v>
                </c:pt>
                <c:pt idx="1">
                  <c:v>109.8</c:v>
                </c:pt>
                <c:pt idx="2">
                  <c:v>86.4</c:v>
                </c:pt>
                <c:pt idx="3">
                  <c:v>69.400000000000006</c:v>
                </c:pt>
                <c:pt idx="4">
                  <c:v>71.2</c:v>
                </c:pt>
                <c:pt idx="5">
                  <c:v>82.7</c:v>
                </c:pt>
                <c:pt idx="6">
                  <c:v>87.8</c:v>
                </c:pt>
                <c:pt idx="7">
                  <c:v>87.1</c:v>
                </c:pt>
                <c:pt idx="8">
                  <c:v>82.8</c:v>
                </c:pt>
                <c:pt idx="9">
                  <c:v>83.9</c:v>
                </c:pt>
                <c:pt idx="10">
                  <c:v>84.8</c:v>
                </c:pt>
                <c:pt idx="11">
                  <c:v>91.1</c:v>
                </c:pt>
                <c:pt idx="12">
                  <c:v>98.3</c:v>
                </c:pt>
                <c:pt idx="13">
                  <c:v>106.3</c:v>
                </c:pt>
                <c:pt idx="14">
                  <c:v>112.7</c:v>
                </c:pt>
                <c:pt idx="15">
                  <c:v>112.5</c:v>
                </c:pt>
                <c:pt idx="16" formatCode="#,##0.0">
                  <c:v>116</c:v>
                </c:pt>
                <c:pt idx="17">
                  <c:v>120.9</c:v>
                </c:pt>
                <c:pt idx="18">
                  <c:v>126.4</c:v>
                </c:pt>
                <c:pt idx="19">
                  <c:v>125.8</c:v>
                </c:pt>
                <c:pt idx="20">
                  <c:v>130.80000000000001</c:v>
                </c:pt>
                <c:pt idx="21" formatCode="#,##0.0">
                  <c:v>146</c:v>
                </c:pt>
                <c:pt idx="22" formatCode="#,##0.0">
                  <c:v>147</c:v>
                </c:pt>
                <c:pt idx="23">
                  <c:v>140.1</c:v>
                </c:pt>
                <c:pt idx="24">
                  <c:v>151.19999999999999</c:v>
                </c:pt>
                <c:pt idx="25" formatCode="#,##0.0">
                  <c:v>164</c:v>
                </c:pt>
                <c:pt idx="26">
                  <c:v>204.8</c:v>
                </c:pt>
                <c:pt idx="27">
                  <c:v>204.5</c:v>
                </c:pt>
                <c:pt idx="28" formatCode="#,##0.0">
                  <c:v>216</c:v>
                </c:pt>
                <c:pt idx="29">
                  <c:v>238.1</c:v>
                </c:pt>
                <c:pt idx="30">
                  <c:v>221.4</c:v>
                </c:pt>
                <c:pt idx="31">
                  <c:v>206.2</c:v>
                </c:pt>
                <c:pt idx="32" formatCode="#,##0.0">
                  <c:v>203</c:v>
                </c:pt>
                <c:pt idx="33" formatCode="#,##0.0">
                  <c:v>216</c:v>
                </c:pt>
                <c:pt idx="34">
                  <c:v>199.2</c:v>
                </c:pt>
                <c:pt idx="35">
                  <c:v>178.1</c:v>
                </c:pt>
                <c:pt idx="36" formatCode="#,##0.0">
                  <c:v>181</c:v>
                </c:pt>
                <c:pt idx="37">
                  <c:v>174.3</c:v>
                </c:pt>
                <c:pt idx="38">
                  <c:v>170.5</c:v>
                </c:pt>
                <c:pt idx="39">
                  <c:v>166.1</c:v>
                </c:pt>
                <c:pt idx="40">
                  <c:v>155.19999999999999</c:v>
                </c:pt>
                <c:pt idx="41" formatCode="#,##0.0">
                  <c:v>158</c:v>
                </c:pt>
                <c:pt idx="42">
                  <c:v>163.30000000000001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A-4510-AF7D-332BB5B41C0B}"/>
            </c:ext>
          </c:extLst>
        </c:ser>
        <c:ser>
          <c:idx val="5"/>
          <c:order val="5"/>
          <c:tx>
            <c:strRef>
              <c:f>'Figure 6'!$B$13</c:f>
              <c:strCache>
                <c:ptCount val="1"/>
                <c:pt idx="0">
                  <c:v>Total industry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</c:spPr>
          </c:marker>
          <c:cat>
            <c:strRef>
              <c:f>'Figure 6'!$C$12:$AT$12</c:f>
              <c:strCache>
                <c:ptCount val="44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</c:strCache>
            </c:strRef>
          </c:cat>
          <c:val>
            <c:numRef>
              <c:f>'Figure 6'!$C$13:$AT$13</c:f>
              <c:numCache>
                <c:formatCode>#,##0.##########</c:formatCode>
                <c:ptCount val="44"/>
                <c:pt idx="0">
                  <c:v>104.2</c:v>
                </c:pt>
                <c:pt idx="1">
                  <c:v>103.7</c:v>
                </c:pt>
                <c:pt idx="2">
                  <c:v>102.3</c:v>
                </c:pt>
                <c:pt idx="3">
                  <c:v>100.8</c:v>
                </c:pt>
                <c:pt idx="4">
                  <c:v>100.4</c:v>
                </c:pt>
                <c:pt idx="5">
                  <c:v>100.9</c:v>
                </c:pt>
                <c:pt idx="6">
                  <c:v>101.3</c:v>
                </c:pt>
                <c:pt idx="7">
                  <c:v>101.3</c:v>
                </c:pt>
                <c:pt idx="8">
                  <c:v>101.6</c:v>
                </c:pt>
                <c:pt idx="9">
                  <c:v>101.8</c:v>
                </c:pt>
                <c:pt idx="10">
                  <c:v>102.1</c:v>
                </c:pt>
                <c:pt idx="11">
                  <c:v>102.6</c:v>
                </c:pt>
                <c:pt idx="12" formatCode="#,##0.0">
                  <c:v>104</c:v>
                </c:pt>
                <c:pt idx="13">
                  <c:v>104.8</c:v>
                </c:pt>
                <c:pt idx="14" formatCode="#,##0.0">
                  <c:v>106</c:v>
                </c:pt>
                <c:pt idx="15">
                  <c:v>106.9</c:v>
                </c:pt>
                <c:pt idx="16" formatCode="#,##0.0">
                  <c:v>108</c:v>
                </c:pt>
                <c:pt idx="17">
                  <c:v>109.4</c:v>
                </c:pt>
                <c:pt idx="18">
                  <c:v>111.7</c:v>
                </c:pt>
                <c:pt idx="19">
                  <c:v>112.8</c:v>
                </c:pt>
                <c:pt idx="20" formatCode="#,##0.0">
                  <c:v>115</c:v>
                </c:pt>
                <c:pt idx="21">
                  <c:v>119.2</c:v>
                </c:pt>
                <c:pt idx="22">
                  <c:v>121.1</c:v>
                </c:pt>
                <c:pt idx="23">
                  <c:v>123.6</c:v>
                </c:pt>
                <c:pt idx="24">
                  <c:v>128.19999999999999</c:v>
                </c:pt>
                <c:pt idx="25">
                  <c:v>129.6</c:v>
                </c:pt>
                <c:pt idx="26">
                  <c:v>135.69999999999999</c:v>
                </c:pt>
                <c:pt idx="27">
                  <c:v>137.80000000000001</c:v>
                </c:pt>
                <c:pt idx="28" formatCode="#,##0.0">
                  <c:v>139</c:v>
                </c:pt>
                <c:pt idx="29" formatCode="#,##0.0">
                  <c:v>141</c:v>
                </c:pt>
                <c:pt idx="30">
                  <c:v>144.9</c:v>
                </c:pt>
                <c:pt idx="31">
                  <c:v>149.69999999999999</c:v>
                </c:pt>
                <c:pt idx="32">
                  <c:v>151.19999999999999</c:v>
                </c:pt>
                <c:pt idx="33">
                  <c:v>148.5</c:v>
                </c:pt>
                <c:pt idx="34">
                  <c:v>147.19999999999999</c:v>
                </c:pt>
                <c:pt idx="35">
                  <c:v>147.6</c:v>
                </c:pt>
                <c:pt idx="36">
                  <c:v>145.6</c:v>
                </c:pt>
                <c:pt idx="37">
                  <c:v>144.9</c:v>
                </c:pt>
                <c:pt idx="38">
                  <c:v>143.30000000000001</c:v>
                </c:pt>
                <c:pt idx="39">
                  <c:v>140.19999999999999</c:v>
                </c:pt>
                <c:pt idx="40">
                  <c:v>138.19999999999999</c:v>
                </c:pt>
                <c:pt idx="41">
                  <c:v>137.80000000000001</c:v>
                </c:pt>
                <c:pt idx="42">
                  <c:v>137.1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93-47D0-8F41-23B9D655C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439632"/>
        <c:axId val="257442768"/>
      </c:lineChart>
      <c:catAx>
        <c:axId val="25743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744276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7442768"/>
        <c:scaling>
          <c:orientation val="minMax"/>
          <c:max val="5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257439632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.16695405056407719"/>
          <c:y val="0.80007731591690578"/>
          <c:w val="0.67801790972408116"/>
          <c:h val="0.111114577516742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</xdr:colOff>
      <xdr:row>21</xdr:row>
      <xdr:rowOff>106681</xdr:rowOff>
    </xdr:from>
    <xdr:ext cx="9525000" cy="48277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0.89957</cdr:y>
    </cdr:from>
    <cdr:ext cx="799500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4342885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y-axis does not start at 0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sts_inpr_m, sts_copr_m, sts_sepr_m, sts_trtu_m)</a:t>
          </a:r>
        </a:p>
      </cdr:txBody>
    </cdr:sp>
  </cdr:absSizeAnchor>
  <cdr:absSizeAnchor xmlns:cdr="http://schemas.openxmlformats.org/drawingml/2006/chartDrawing">
    <cdr:from>
      <cdr:x>0.83936</cdr:x>
      <cdr:y>0.91287</cdr:y>
    </cdr:from>
    <cdr:ext cx="1530099" cy="420624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378BC18C-26CE-8DC4-F02A-1C77002468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40713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47</xdr:row>
      <xdr:rowOff>9524</xdr:rowOff>
    </xdr:from>
    <xdr:ext cx="11544300" cy="594169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0.93568</cdr:y>
    </cdr:from>
    <cdr:ext cx="7995000" cy="269368"/>
    <cdr:sp macro="" textlink="">
      <cdr:nvSpPr>
        <cdr:cNvPr id="4" name="FootonotesShape"/>
        <cdr:cNvSpPr txBox="1"/>
      </cdr:nvSpPr>
      <cdr:spPr>
        <a:xfrm xmlns:a="http://schemas.openxmlformats.org/drawingml/2006/main">
          <a:off x="0" y="391851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sts_inpr_m)</a:t>
          </a:r>
        </a:p>
      </cdr:txBody>
    </cdr:sp>
  </cdr:absSizeAnchor>
  <cdr:absSizeAnchor xmlns:cdr="http://schemas.openxmlformats.org/drawingml/2006/chartDrawing">
    <cdr:from>
      <cdr:x>0.83936</cdr:x>
      <cdr:y>0.89956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DEE9E1EC-AF1F-AAC6-02A2-C1007FF0DFF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76725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24422</xdr:colOff>
      <xdr:row>20</xdr:row>
      <xdr:rowOff>27516</xdr:rowOff>
    </xdr:from>
    <xdr:ext cx="11170627" cy="5528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0.89011</cdr:y>
    </cdr:from>
    <cdr:ext cx="799500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3927346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y-axis does not start at 0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sts_copr_m)</a:t>
          </a:r>
        </a:p>
      </cdr:txBody>
    </cdr:sp>
  </cdr:absSizeAnchor>
  <cdr:absSizeAnchor xmlns:cdr="http://schemas.openxmlformats.org/drawingml/2006/chartDrawing">
    <cdr:from>
      <cdr:x>0.83936</cdr:x>
      <cdr:y>0.90467</cdr:y>
    </cdr:from>
    <cdr:ext cx="1530099" cy="42062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36CFD5A5-342E-E71B-FE80-D1BD19F9D7D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99159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243840</xdr:colOff>
      <xdr:row>22</xdr:row>
      <xdr:rowOff>38098</xdr:rowOff>
    </xdr:from>
    <xdr:ext cx="11894820" cy="61950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0.93568</cdr:y>
    </cdr:from>
    <cdr:ext cx="7995000" cy="269368"/>
    <cdr:sp macro="" textlink="">
      <cdr:nvSpPr>
        <cdr:cNvPr id="4" name="FootonotesShape"/>
        <cdr:cNvSpPr txBox="1"/>
      </cdr:nvSpPr>
      <cdr:spPr>
        <a:xfrm xmlns:a="http://schemas.openxmlformats.org/drawingml/2006/main">
          <a:off x="0" y="391851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sts_sepr_m)</a:t>
          </a:r>
        </a:p>
      </cdr:txBody>
    </cdr:sp>
  </cdr:absSizeAnchor>
  <cdr:absSizeAnchor xmlns:cdr="http://schemas.openxmlformats.org/drawingml/2006/chartDrawing">
    <cdr:from>
      <cdr:x>0.83936</cdr:x>
      <cdr:y>0.89956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35BFC0BA-65E8-CD31-6768-613E296778F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76725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21</xdr:row>
      <xdr:rowOff>31748</xdr:rowOff>
    </xdr:from>
    <xdr:ext cx="11582400" cy="65214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146050</xdr:colOff>
      <xdr:row>70</xdr:row>
      <xdr:rowOff>0</xdr:rowOff>
    </xdr:from>
    <xdr:ext cx="11499850" cy="4914901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0.89955</cdr:y>
    </cdr:from>
    <cdr:ext cx="799500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4342256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y-axis does not start at 0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sts_trtu_m)</a:t>
          </a:r>
        </a:p>
      </cdr:txBody>
    </cdr:sp>
  </cdr:absSizeAnchor>
  <cdr:absSizeAnchor xmlns:cdr="http://schemas.openxmlformats.org/drawingml/2006/chartDrawing">
    <cdr:from>
      <cdr:x>0.83936</cdr:x>
      <cdr:y>0.91286</cdr:y>
    </cdr:from>
    <cdr:ext cx="1530099" cy="42062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1FE57AC0-B91A-F7BC-750A-690D5F9A5CC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40650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0.93188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3685065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sts_sepr_m)</a:t>
          </a:r>
        </a:p>
      </cdr:txBody>
    </cdr:sp>
  </cdr:absSizeAnchor>
  <cdr:absSizeAnchor xmlns:cdr="http://schemas.openxmlformats.org/drawingml/2006/chartDrawing">
    <cdr:from>
      <cdr:x>0.83933</cdr:x>
      <cdr:y>0.89432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49E14B47-BA46-6201-810E-3A778637407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536517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</xdr:colOff>
      <xdr:row>20</xdr:row>
      <xdr:rowOff>47624</xdr:rowOff>
    </xdr:from>
    <xdr:to>
      <xdr:col>15</xdr:col>
      <xdr:colOff>571500</xdr:colOff>
      <xdr:row>59</xdr:row>
      <xdr:rowOff>144779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0.94405</cdr:y>
    </cdr:from>
    <cdr:ext cx="799500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4545389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sts_inpp_m)</a:t>
          </a:r>
        </a:p>
      </cdr:txBody>
    </cdr:sp>
  </cdr:absSizeAnchor>
  <cdr:absSizeAnchor xmlns:cdr="http://schemas.openxmlformats.org/drawingml/2006/chartDrawing">
    <cdr:from>
      <cdr:x>0.83936</cdr:x>
      <cdr:y>0.91264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9A9AB507-19C9-19A1-5115-FC36D7F240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39413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8"/>
  <sheetViews>
    <sheetView tabSelected="1" topLeftCell="A16" zoomScaleNormal="100" workbookViewId="0">
      <selection activeCell="F5" sqref="F5"/>
    </sheetView>
  </sheetViews>
  <sheetFormatPr defaultColWidth="9" defaultRowHeight="12.5" x14ac:dyDescent="0.25"/>
  <cols>
    <col min="1" max="16384" width="9" style="4"/>
  </cols>
  <sheetData>
    <row r="1" spans="1:50" x14ac:dyDescent="0.25">
      <c r="A1" s="3" t="s">
        <v>75</v>
      </c>
    </row>
    <row r="3" spans="1:50" x14ac:dyDescent="0.25">
      <c r="A3" s="3" t="s">
        <v>1</v>
      </c>
      <c r="B3" s="1" t="s">
        <v>299</v>
      </c>
    </row>
    <row r="4" spans="1:50" x14ac:dyDescent="0.25">
      <c r="A4" s="3" t="s">
        <v>2</v>
      </c>
      <c r="B4" s="1" t="s">
        <v>299</v>
      </c>
    </row>
    <row r="5" spans="1:50" x14ac:dyDescent="0.25">
      <c r="A5" s="3" t="s">
        <v>3</v>
      </c>
      <c r="B5" s="3" t="s">
        <v>4</v>
      </c>
    </row>
    <row r="7" spans="1:50" x14ac:dyDescent="0.25">
      <c r="A7" s="3" t="s">
        <v>5</v>
      </c>
      <c r="B7" s="3" t="s">
        <v>6</v>
      </c>
    </row>
    <row r="8" spans="1:50" x14ac:dyDescent="0.25">
      <c r="A8" s="3" t="s">
        <v>7</v>
      </c>
      <c r="B8" s="3" t="s">
        <v>8</v>
      </c>
    </row>
    <row r="9" spans="1:50" x14ac:dyDescent="0.25">
      <c r="A9" s="3" t="s">
        <v>9</v>
      </c>
      <c r="B9" s="3" t="s">
        <v>10</v>
      </c>
    </row>
    <row r="10" spans="1:50" x14ac:dyDescent="0.25">
      <c r="A10" s="3" t="s">
        <v>11</v>
      </c>
      <c r="B10" s="3" t="s">
        <v>12</v>
      </c>
    </row>
    <row r="11" spans="1:50" x14ac:dyDescent="0.25">
      <c r="A11" s="3"/>
      <c r="B11" s="3"/>
    </row>
    <row r="12" spans="1:50" x14ac:dyDescent="0.25">
      <c r="A12" s="5"/>
      <c r="B12" s="5">
        <v>2020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18</v>
      </c>
      <c r="I12" s="5" t="s">
        <v>19</v>
      </c>
      <c r="J12" s="5" t="s">
        <v>20</v>
      </c>
      <c r="K12" s="5" t="s">
        <v>21</v>
      </c>
      <c r="L12" s="5" t="s">
        <v>22</v>
      </c>
      <c r="M12" s="5" t="s">
        <v>23</v>
      </c>
      <c r="N12" s="5">
        <v>2021</v>
      </c>
      <c r="O12" s="5" t="s">
        <v>24</v>
      </c>
      <c r="P12" s="5" t="s">
        <v>25</v>
      </c>
      <c r="Q12" s="5" t="s">
        <v>26</v>
      </c>
      <c r="R12" s="5" t="s">
        <v>27</v>
      </c>
      <c r="S12" s="5" t="s">
        <v>28</v>
      </c>
      <c r="T12" s="5" t="s">
        <v>29</v>
      </c>
      <c r="U12" s="5" t="s">
        <v>30</v>
      </c>
      <c r="V12" s="5" t="s">
        <v>31</v>
      </c>
      <c r="W12" s="5" t="s">
        <v>32</v>
      </c>
      <c r="X12" s="5" t="s">
        <v>33</v>
      </c>
      <c r="Y12" s="5" t="s">
        <v>34</v>
      </c>
      <c r="Z12" s="5">
        <v>2022</v>
      </c>
      <c r="AA12" s="5" t="s">
        <v>35</v>
      </c>
      <c r="AB12" s="5" t="s">
        <v>36</v>
      </c>
      <c r="AC12" s="5" t="s">
        <v>69</v>
      </c>
      <c r="AD12" s="5" t="s">
        <v>211</v>
      </c>
      <c r="AE12" s="5" t="s">
        <v>212</v>
      </c>
      <c r="AF12" s="5" t="s">
        <v>213</v>
      </c>
      <c r="AG12" s="5" t="s">
        <v>214</v>
      </c>
      <c r="AH12" s="5" t="s">
        <v>251</v>
      </c>
      <c r="AI12" s="5" t="s">
        <v>252</v>
      </c>
      <c r="AJ12" s="5" t="s">
        <v>253</v>
      </c>
      <c r="AK12" s="5" t="s">
        <v>254</v>
      </c>
      <c r="AL12" s="6">
        <v>2023</v>
      </c>
      <c r="AM12" s="6" t="s">
        <v>288</v>
      </c>
      <c r="AN12" s="6" t="s">
        <v>289</v>
      </c>
      <c r="AO12" s="6" t="s">
        <v>290</v>
      </c>
      <c r="AP12" s="6" t="s">
        <v>291</v>
      </c>
      <c r="AQ12" s="6" t="s">
        <v>292</v>
      </c>
      <c r="AR12" s="6" t="s">
        <v>293</v>
      </c>
      <c r="AS12" s="6"/>
      <c r="AT12" s="6" t="s">
        <v>209</v>
      </c>
      <c r="AV12" s="4" t="s">
        <v>215</v>
      </c>
    </row>
    <row r="13" spans="1:50" x14ac:dyDescent="0.25">
      <c r="A13" s="3" t="s">
        <v>76</v>
      </c>
      <c r="B13" s="4">
        <f>'Figure 2'!C13</f>
        <v>106</v>
      </c>
      <c r="C13" s="4">
        <f>'Figure 2'!D13</f>
        <v>105.7</v>
      </c>
      <c r="D13" s="4">
        <f>'Figure 2'!E13</f>
        <v>95.1</v>
      </c>
      <c r="E13" s="4">
        <f>'Figure 2'!F13</f>
        <v>77</v>
      </c>
      <c r="F13" s="4">
        <f>'Figure 2'!G13</f>
        <v>87</v>
      </c>
      <c r="G13" s="4">
        <f>'Figure 2'!H13</f>
        <v>95.5</v>
      </c>
      <c r="H13" s="4">
        <f>'Figure 2'!I13</f>
        <v>99.6</v>
      </c>
      <c r="I13" s="4">
        <f>'Figure 2'!J13</f>
        <v>100.8</v>
      </c>
      <c r="J13" s="4">
        <f>'Figure 2'!K13</f>
        <v>101.1</v>
      </c>
      <c r="K13" s="4">
        <f>'Figure 2'!L13</f>
        <v>103.6</v>
      </c>
      <c r="L13" s="4">
        <f>'Figure 2'!M13</f>
        <v>106.3</v>
      </c>
      <c r="M13" s="4">
        <f>'Figure 2'!N13</f>
        <v>106.5</v>
      </c>
      <c r="N13" s="4">
        <f>'Figure 2'!O13</f>
        <v>107.5</v>
      </c>
      <c r="O13" s="4">
        <f>'Figure 2'!P13</f>
        <v>106.2</v>
      </c>
      <c r="P13" s="4">
        <f>'Figure 2'!Q13</f>
        <v>107.8</v>
      </c>
      <c r="Q13" s="4">
        <f>'Figure 2'!R13</f>
        <v>108.3</v>
      </c>
      <c r="R13" s="4">
        <f>'Figure 2'!S13</f>
        <v>106.9</v>
      </c>
      <c r="S13" s="4">
        <f>'Figure 2'!T13</f>
        <v>106.3</v>
      </c>
      <c r="T13" s="4">
        <f>'Figure 2'!U13</f>
        <v>108.5</v>
      </c>
      <c r="U13" s="4">
        <f>'Figure 2'!V13</f>
        <v>106.2</v>
      </c>
      <c r="V13" s="4">
        <f>'Figure 2'!W13</f>
        <v>106.3</v>
      </c>
      <c r="W13" s="4">
        <f>'Figure 2'!X13</f>
        <v>106.5</v>
      </c>
      <c r="X13" s="4">
        <f>'Figure 2'!Y13</f>
        <v>108.3</v>
      </c>
      <c r="Y13" s="4">
        <f>'Figure 2'!Z13</f>
        <v>111.9</v>
      </c>
      <c r="Z13" s="4">
        <f>'Figure 2'!AA13</f>
        <v>110</v>
      </c>
      <c r="AA13" s="4">
        <f>'Figure 2'!AB13</f>
        <v>110.3</v>
      </c>
      <c r="AB13" s="4">
        <f>'Figure 2'!AC13</f>
        <v>110.4</v>
      </c>
      <c r="AC13" s="4">
        <f>'Figure 2'!AD13</f>
        <v>108.9</v>
      </c>
      <c r="AD13" s="4">
        <f>'Figure 2'!AE13</f>
        <v>111.6</v>
      </c>
      <c r="AE13" s="4">
        <f>'Figure 2'!AF13</f>
        <v>111.5</v>
      </c>
      <c r="AF13" s="4">
        <f>'Figure 2'!AG13</f>
        <v>109.6</v>
      </c>
      <c r="AG13" s="4">
        <f>'Figure 2'!AH13</f>
        <v>112.2</v>
      </c>
      <c r="AH13" s="4">
        <f>'Figure 2'!AI13</f>
        <v>112.5</v>
      </c>
      <c r="AI13" s="4">
        <f>'Figure 2'!AJ13</f>
        <v>110.2</v>
      </c>
      <c r="AJ13" s="4">
        <f>'Figure 2'!AK13</f>
        <v>111.4</v>
      </c>
      <c r="AK13" s="4">
        <f>'Figure 2'!AL13</f>
        <v>110.9</v>
      </c>
      <c r="AL13" s="4">
        <f>'Figure 2'!AM13</f>
        <v>110.8</v>
      </c>
      <c r="AM13" s="4">
        <f>'Figure 2'!AN13</f>
        <v>112.6</v>
      </c>
      <c r="AN13" s="4">
        <f>'Figure 2'!AO13</f>
        <v>108.4</v>
      </c>
      <c r="AO13" s="4">
        <f>'Figure 2'!AP13</f>
        <v>109.3</v>
      </c>
      <c r="AP13" s="4">
        <f>'Figure 2'!AQ13</f>
        <v>109.3</v>
      </c>
      <c r="AQ13" s="4">
        <f>'Figure 2'!AR13</f>
        <v>109.7</v>
      </c>
      <c r="AR13" s="4">
        <f>'Figure 2'!AS13</f>
        <v>100</v>
      </c>
      <c r="AT13" s="7">
        <f>(AL13/C13)*100</f>
        <v>104.82497634815515</v>
      </c>
      <c r="AV13" s="7">
        <f>AL13/AA13*100</f>
        <v>100.45330915684497</v>
      </c>
      <c r="AX13" s="4" t="str">
        <f>A13</f>
        <v>Industry</v>
      </c>
    </row>
    <row r="14" spans="1:50" x14ac:dyDescent="0.25">
      <c r="A14" s="3" t="s">
        <v>70</v>
      </c>
      <c r="B14" s="4">
        <f>+'Figure 3'!C13</f>
        <v>114</v>
      </c>
      <c r="C14" s="4">
        <f>+'Figure 3'!D13</f>
        <v>112.6</v>
      </c>
      <c r="D14" s="4">
        <f>+'Figure 3'!E13</f>
        <v>97.3</v>
      </c>
      <c r="E14" s="4">
        <f>+'Figure 3'!F13</f>
        <v>84.1</v>
      </c>
      <c r="F14" s="4">
        <f>+'Figure 3'!G13</f>
        <v>101.3</v>
      </c>
      <c r="G14" s="4">
        <f>+'Figure 3'!H13</f>
        <v>106.4</v>
      </c>
      <c r="H14" s="4">
        <f>+'Figure 3'!I13</f>
        <v>107.6</v>
      </c>
      <c r="I14" s="4">
        <f>+'Figure 3'!J13</f>
        <v>110.9</v>
      </c>
      <c r="J14" s="4">
        <f>+'Figure 3'!K13</f>
        <v>109.1</v>
      </c>
      <c r="K14" s="4">
        <f>+'Figure 3'!L13</f>
        <v>109.1</v>
      </c>
      <c r="L14" s="4">
        <f>+'Figure 3'!M13</f>
        <v>110</v>
      </c>
      <c r="M14" s="4">
        <f>+'Figure 3'!N13</f>
        <v>111.5</v>
      </c>
      <c r="N14" s="4">
        <f>+'Figure 3'!O13</f>
        <v>110.6</v>
      </c>
      <c r="O14" s="4">
        <f>+'Figure 3'!P13</f>
        <v>108.1</v>
      </c>
      <c r="P14" s="4">
        <f>+'Figure 3'!Q13</f>
        <v>112.1</v>
      </c>
      <c r="Q14" s="4">
        <f>+'Figure 3'!R13</f>
        <v>112.2</v>
      </c>
      <c r="R14" s="4">
        <f>+'Figure 3'!S13</f>
        <v>112.4</v>
      </c>
      <c r="S14" s="4">
        <f>+'Figure 3'!T13</f>
        <v>112.5</v>
      </c>
      <c r="T14" s="4">
        <f>+'Figure 3'!U13</f>
        <v>112.2</v>
      </c>
      <c r="U14" s="4">
        <f>+'Figure 3'!V13</f>
        <v>110.5</v>
      </c>
      <c r="V14" s="4">
        <f>+'Figure 3'!W13</f>
        <v>112.7</v>
      </c>
      <c r="W14" s="4">
        <f>+'Figure 3'!X13</f>
        <v>113.4</v>
      </c>
      <c r="X14" s="4">
        <f>+'Figure 3'!Y13</f>
        <v>113.7</v>
      </c>
      <c r="Y14" s="4">
        <f>+'Figure 3'!Z13</f>
        <v>112.6</v>
      </c>
      <c r="Z14" s="4">
        <f>+'Figure 3'!AA13</f>
        <v>115.6</v>
      </c>
      <c r="AA14" s="4">
        <f>+'Figure 3'!AB13</f>
        <v>116.3</v>
      </c>
      <c r="AB14" s="4">
        <f>+'Figure 3'!AC13</f>
        <v>117.1</v>
      </c>
      <c r="AC14" s="4">
        <f>+'Figure 3'!AD13</f>
        <v>115.4</v>
      </c>
      <c r="AD14" s="4">
        <f>+'Figure 3'!AE13</f>
        <v>115.7</v>
      </c>
      <c r="AE14" s="4">
        <f>+'Figure 3'!AF13</f>
        <v>114.7</v>
      </c>
      <c r="AF14" s="4">
        <f>+'Figure 3'!AG13</f>
        <v>113.8</v>
      </c>
      <c r="AG14" s="4">
        <f>+'Figure 3'!AH13</f>
        <v>113.1</v>
      </c>
      <c r="AH14" s="4">
        <f>+'Figure 3'!AI13</f>
        <v>113.8</v>
      </c>
      <c r="AI14" s="4">
        <f>+'Figure 3'!AJ13</f>
        <v>114.7</v>
      </c>
      <c r="AJ14" s="4">
        <f>+'Figure 3'!AK13</f>
        <v>115.3</v>
      </c>
      <c r="AK14" s="4">
        <f>+'Figure 3'!AL13</f>
        <v>113</v>
      </c>
      <c r="AL14" s="4">
        <f>+'Figure 3'!AM13</f>
        <v>116.4</v>
      </c>
      <c r="AM14" s="4">
        <f>+'Figure 3'!AN13</f>
        <v>118.1</v>
      </c>
      <c r="AN14" s="4">
        <f>+'Figure 3'!AO13</f>
        <v>116.1</v>
      </c>
      <c r="AO14" s="4">
        <f>+'Figure 3'!AP13</f>
        <v>115.4</v>
      </c>
      <c r="AP14" s="4">
        <f>+'Figure 3'!AQ13</f>
        <v>115.7</v>
      </c>
      <c r="AQ14" s="4">
        <f>+'Figure 3'!AR13</f>
        <v>115</v>
      </c>
      <c r="AR14" s="4">
        <f>+'Figure 3'!AS13</f>
        <v>100</v>
      </c>
      <c r="AT14" s="7">
        <f t="shared" ref="AT14" si="0">(AL14/C14)*100</f>
        <v>103.37477797513321</v>
      </c>
      <c r="AV14" s="7">
        <f>AL14/AA14*100</f>
        <v>100.08598452278589</v>
      </c>
      <c r="AX14" s="4" t="str">
        <f t="shared" ref="AX14:AX17" si="1">A14</f>
        <v>Construction</v>
      </c>
    </row>
    <row r="15" spans="1:50" x14ac:dyDescent="0.25">
      <c r="A15" s="3" t="s">
        <v>73</v>
      </c>
      <c r="B15" s="4">
        <f>'Figure 4'!C13</f>
        <v>114.8</v>
      </c>
      <c r="C15" s="4">
        <f>'Figure 4'!D13</f>
        <v>113.2</v>
      </c>
      <c r="D15" s="4">
        <f>'Figure 4'!E13</f>
        <v>104.4</v>
      </c>
      <c r="E15" s="4">
        <f>'Figure 4'!F13</f>
        <v>94.2</v>
      </c>
      <c r="F15" s="4">
        <f>'Figure 4'!G13</f>
        <v>94.4</v>
      </c>
      <c r="G15" s="4">
        <f>'Figure 4'!H13</f>
        <v>99.8</v>
      </c>
      <c r="H15" s="4">
        <f>'Figure 4'!I13</f>
        <v>103.1</v>
      </c>
      <c r="I15" s="4">
        <f>'Figure 4'!J13</f>
        <v>104.3</v>
      </c>
      <c r="J15" s="4">
        <f>'Figure 4'!K13</f>
        <v>105.6</v>
      </c>
      <c r="K15" s="4">
        <f>'Figure 4'!L13</f>
        <v>106.6</v>
      </c>
      <c r="L15" s="4">
        <f>'Figure 4'!M13</f>
        <v>103.7</v>
      </c>
      <c r="M15" s="4">
        <f>'Figure 4'!N13</f>
        <v>105.3</v>
      </c>
      <c r="N15" s="4">
        <f>'Figure 4'!O13</f>
        <v>104.5</v>
      </c>
      <c r="O15" s="4">
        <f>'Figure 4'!P13</f>
        <v>105.3</v>
      </c>
      <c r="P15" s="4">
        <f>'Figure 4'!Q13</f>
        <v>108.6</v>
      </c>
      <c r="Q15" s="4">
        <f>'Figure 4'!R13</f>
        <v>108.2</v>
      </c>
      <c r="R15" s="4">
        <f>'Figure 4'!S13</f>
        <v>109</v>
      </c>
      <c r="S15" s="4">
        <f>'Figure 4'!T13</f>
        <v>113.1</v>
      </c>
      <c r="T15" s="4">
        <f>'Figure 4'!U13</f>
        <v>115</v>
      </c>
      <c r="U15" s="4">
        <f>'Figure 4'!V13</f>
        <v>115</v>
      </c>
      <c r="V15" s="4">
        <f>'Figure 4'!W13</f>
        <v>115.9</v>
      </c>
      <c r="W15" s="4">
        <f>'Figure 4'!X13</f>
        <v>117.2</v>
      </c>
      <c r="X15" s="4">
        <f>'Figure 4'!Y13</f>
        <v>118.5</v>
      </c>
      <c r="Y15" s="4">
        <f>'Figure 4'!Z13</f>
        <v>118.7</v>
      </c>
      <c r="Z15" s="4">
        <f>'Figure 4'!AA13</f>
        <v>117.2</v>
      </c>
      <c r="AA15" s="4">
        <f>'Figure 4'!AB13</f>
        <v>120.2</v>
      </c>
      <c r="AB15" s="4">
        <f>'Figure 4'!AC13</f>
        <v>121.7</v>
      </c>
      <c r="AC15" s="4">
        <f>'Figure 4'!AD13</f>
        <v>122.7</v>
      </c>
      <c r="AD15" s="4">
        <f>'Figure 4'!AE13</f>
        <v>124.2</v>
      </c>
      <c r="AE15" s="4">
        <f>'Figure 4'!AF13</f>
        <v>125.1</v>
      </c>
      <c r="AF15" s="4">
        <f>'Figure 4'!AG13</f>
        <v>125</v>
      </c>
      <c r="AG15" s="4">
        <f>'Figure 4'!AH13</f>
        <v>126.2</v>
      </c>
      <c r="AH15" s="4">
        <f>'Figure 4'!AI13</f>
        <v>127</v>
      </c>
      <c r="AI15" s="4">
        <f>'Figure 4'!AJ13</f>
        <v>126.4</v>
      </c>
      <c r="AJ15" s="4">
        <f>'Figure 4'!AK13</f>
        <v>126.1</v>
      </c>
      <c r="AK15" s="4">
        <f>'Figure 4'!AL13</f>
        <v>125.6</v>
      </c>
      <c r="AL15" s="4">
        <f>'Figure 4'!AM13</f>
        <v>124.8</v>
      </c>
      <c r="AM15" s="4">
        <f>'Figure 4'!AN13</f>
        <v>125.4</v>
      </c>
      <c r="AN15" s="4">
        <f>'Figure 4'!AO13</f>
        <v>127.2</v>
      </c>
      <c r="AO15" s="4">
        <f>'Figure 4'!AP13</f>
        <v>127.5</v>
      </c>
      <c r="AP15" s="4">
        <f>'Figure 4'!AQ13</f>
        <v>128.9</v>
      </c>
      <c r="AQ15" s="4">
        <f>'Figure 4'!AR13</f>
        <v>128.6</v>
      </c>
      <c r="AR15" s="4">
        <f>'Figure 4'!AS13</f>
        <v>100</v>
      </c>
      <c r="AT15" s="7">
        <f>(AK15/C15)*100</f>
        <v>110.95406360424028</v>
      </c>
      <c r="AV15" s="7">
        <f>AK15/AA15*100</f>
        <v>104.49251247920132</v>
      </c>
      <c r="AX15" s="4" t="str">
        <f t="shared" si="1"/>
        <v>Services</v>
      </c>
    </row>
    <row r="16" spans="1:50" x14ac:dyDescent="0.25">
      <c r="A16" s="3" t="s">
        <v>74</v>
      </c>
      <c r="B16" s="4">
        <f>'Figure 5'!C13</f>
        <v>113.8</v>
      </c>
      <c r="C16" s="4">
        <f>'Figure 5'!D13</f>
        <v>114.1</v>
      </c>
      <c r="D16" s="4">
        <f>'Figure 5'!E13</f>
        <v>103.7</v>
      </c>
      <c r="E16" s="4">
        <f>'Figure 5'!F13</f>
        <v>89.7</v>
      </c>
      <c r="F16" s="4">
        <f>'Figure 5'!G13</f>
        <v>103.7</v>
      </c>
      <c r="G16" s="4">
        <f>'Figure 5'!H13</f>
        <v>111.6</v>
      </c>
      <c r="H16" s="4">
        <f>'Figure 5'!I13</f>
        <v>114.2</v>
      </c>
      <c r="I16" s="4">
        <f>'Figure 5'!J13</f>
        <v>114.6</v>
      </c>
      <c r="J16" s="4">
        <f>'Figure 5'!K13</f>
        <v>114.3</v>
      </c>
      <c r="K16" s="4">
        <f>'Figure 5'!L13</f>
        <v>115.1</v>
      </c>
      <c r="L16" s="4">
        <f>'Figure 5'!M13</f>
        <v>111.3</v>
      </c>
      <c r="M16" s="4">
        <f>'Figure 5'!N13</f>
        <v>116.1</v>
      </c>
      <c r="N16" s="4">
        <f>'Figure 5'!O13</f>
        <v>109.3</v>
      </c>
      <c r="O16" s="4">
        <f>'Figure 5'!P13</f>
        <v>110.2</v>
      </c>
      <c r="P16" s="4">
        <f>'Figure 5'!Q13</f>
        <v>116.4</v>
      </c>
      <c r="Q16" s="4">
        <f>'Figure 5'!R13</f>
        <v>113.6</v>
      </c>
      <c r="R16" s="4">
        <f>'Figure 5'!S13</f>
        <v>114.6</v>
      </c>
      <c r="S16" s="4">
        <f>'Figure 5'!T13</f>
        <v>117.3</v>
      </c>
      <c r="T16" s="4">
        <f>'Figure 5'!U13</f>
        <v>116.1</v>
      </c>
      <c r="U16" s="4">
        <f>'Figure 5'!V13</f>
        <v>116.2</v>
      </c>
      <c r="V16" s="4">
        <f>'Figure 5'!W13</f>
        <v>115.9</v>
      </c>
      <c r="W16" s="4">
        <f>'Figure 5'!X13</f>
        <v>116.9</v>
      </c>
      <c r="X16" s="4">
        <f>'Figure 5'!Y13</f>
        <v>117.5</v>
      </c>
      <c r="Y16" s="4">
        <f>'Figure 5'!Z13</f>
        <v>118</v>
      </c>
      <c r="Z16" s="4">
        <f>'Figure 5'!AA13</f>
        <v>116.6</v>
      </c>
      <c r="AA16" s="4">
        <f>'Figure 5'!AB13</f>
        <v>117.2</v>
      </c>
      <c r="AB16" s="4">
        <f>'Figure 5'!AC13</f>
        <v>119.5</v>
      </c>
      <c r="AC16" s="4">
        <f>'Figure 5'!AD13</f>
        <v>116.6</v>
      </c>
      <c r="AD16" s="4">
        <f>'Figure 5'!AE13</f>
        <v>116</v>
      </c>
      <c r="AE16" s="4">
        <f>'Figure 5'!AF13</f>
        <v>116.7</v>
      </c>
      <c r="AF16" s="4">
        <f>'Figure 5'!AG13</f>
        <v>115.7</v>
      </c>
      <c r="AG16" s="4">
        <f>'Figure 5'!AH13</f>
        <v>117.2</v>
      </c>
      <c r="AH16" s="4">
        <f>'Figure 5'!AI13</f>
        <v>117.2</v>
      </c>
      <c r="AI16" s="4">
        <f>'Figure 5'!AJ13</f>
        <v>116.1</v>
      </c>
      <c r="AJ16" s="4">
        <f>'Figure 5'!AK13</f>
        <v>116.2</v>
      </c>
      <c r="AK16" s="4">
        <f>'Figure 5'!AL13</f>
        <v>115.2</v>
      </c>
      <c r="AL16" s="4">
        <f>'Figure 5'!AM13</f>
        <v>114.7</v>
      </c>
      <c r="AM16" s="4">
        <f>'Figure 5'!AN13</f>
        <v>114.2</v>
      </c>
      <c r="AN16" s="4">
        <f>'Figure 5'!AO13</f>
        <v>115.2</v>
      </c>
      <c r="AO16" s="4">
        <f>'Figure 5'!AP13</f>
        <v>113.6</v>
      </c>
      <c r="AP16" s="4">
        <f>'Figure 5'!AQ13</f>
        <v>115.3</v>
      </c>
      <c r="AQ16" s="4">
        <f>'Figure 5'!AR13</f>
        <v>114.5</v>
      </c>
      <c r="AR16" s="4">
        <f>'Figure 5'!AS13</f>
        <v>100</v>
      </c>
      <c r="AT16" s="7">
        <f>(AK16/C16)*100</f>
        <v>100.9640666082384</v>
      </c>
      <c r="AV16" s="7">
        <f>AK16/AA16*100</f>
        <v>98.293515358361773</v>
      </c>
      <c r="AX16" s="4" t="str">
        <f t="shared" si="1"/>
        <v>Trade</v>
      </c>
    </row>
    <row r="17" spans="1:50" x14ac:dyDescent="0.25">
      <c r="A17" s="4" t="s">
        <v>310</v>
      </c>
      <c r="AX17" s="4" t="str">
        <f t="shared" si="1"/>
        <v xml:space="preserve">Note: y-axis does not start at 0 </v>
      </c>
    </row>
    <row r="18" spans="1:50" ht="13" x14ac:dyDescent="0.3">
      <c r="A18" s="45" t="s">
        <v>304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45"/>
  <sheetViews>
    <sheetView topLeftCell="A48" zoomScale="60" zoomScaleNormal="60" workbookViewId="0">
      <selection activeCell="U82" sqref="U82"/>
    </sheetView>
  </sheetViews>
  <sheetFormatPr defaultColWidth="9" defaultRowHeight="12.5" x14ac:dyDescent="0.25"/>
  <cols>
    <col min="1" max="1" width="5.08203125" style="4" customWidth="1"/>
    <col min="2" max="2" width="29.1640625" style="4" customWidth="1"/>
    <col min="3" max="3" width="9" style="4"/>
    <col min="4" max="4" width="9" style="4" customWidth="1"/>
    <col min="5" max="45" width="9" style="4"/>
    <col min="46" max="46" width="9" style="8"/>
    <col min="47" max="47" width="21.1640625" style="4" customWidth="1"/>
    <col min="48" max="16384" width="9" style="4"/>
  </cols>
  <sheetData>
    <row r="1" spans="1:51" x14ac:dyDescent="0.25">
      <c r="B1" s="3" t="s">
        <v>0</v>
      </c>
    </row>
    <row r="3" spans="1:51" x14ac:dyDescent="0.25">
      <c r="B3" s="3" t="s">
        <v>1</v>
      </c>
      <c r="C3" s="1" t="s">
        <v>295</v>
      </c>
    </row>
    <row r="4" spans="1:51" x14ac:dyDescent="0.25">
      <c r="B4" s="3" t="s">
        <v>2</v>
      </c>
      <c r="C4" s="1" t="s">
        <v>296</v>
      </c>
    </row>
    <row r="5" spans="1:51" x14ac:dyDescent="0.25">
      <c r="B5" s="3" t="s">
        <v>3</v>
      </c>
      <c r="C5" s="3" t="s">
        <v>4</v>
      </c>
    </row>
    <row r="7" spans="1:51" x14ac:dyDescent="0.25">
      <c r="B7" s="3" t="s">
        <v>5</v>
      </c>
      <c r="C7" s="3" t="s">
        <v>6</v>
      </c>
    </row>
    <row r="8" spans="1:51" x14ac:dyDescent="0.25">
      <c r="B8" s="3" t="s">
        <v>7</v>
      </c>
      <c r="C8" s="3" t="s">
        <v>8</v>
      </c>
    </row>
    <row r="9" spans="1:51" x14ac:dyDescent="0.25">
      <c r="B9" s="3" t="s">
        <v>9</v>
      </c>
      <c r="C9" s="3" t="s">
        <v>10</v>
      </c>
    </row>
    <row r="10" spans="1:51" x14ac:dyDescent="0.25">
      <c r="B10" s="3" t="s">
        <v>11</v>
      </c>
      <c r="C10" s="3" t="s">
        <v>12</v>
      </c>
    </row>
    <row r="11" spans="1:51" x14ac:dyDescent="0.25">
      <c r="AV11" s="4" t="s">
        <v>280</v>
      </c>
      <c r="AW11" s="4" t="s">
        <v>284</v>
      </c>
      <c r="AX11" s="4" t="s">
        <v>285</v>
      </c>
      <c r="AY11" s="4" t="s">
        <v>286</v>
      </c>
    </row>
    <row r="12" spans="1:51" x14ac:dyDescent="0.25">
      <c r="B12" s="5"/>
      <c r="C12" s="5">
        <v>2020</v>
      </c>
      <c r="D12" s="5" t="s">
        <v>13</v>
      </c>
      <c r="E12" s="5" t="s">
        <v>14</v>
      </c>
      <c r="F12" s="5" t="s">
        <v>15</v>
      </c>
      <c r="G12" s="5" t="s">
        <v>16</v>
      </c>
      <c r="H12" s="5" t="s">
        <v>17</v>
      </c>
      <c r="I12" s="5" t="s">
        <v>18</v>
      </c>
      <c r="J12" s="5" t="s">
        <v>19</v>
      </c>
      <c r="K12" s="5" t="s">
        <v>20</v>
      </c>
      <c r="L12" s="5" t="s">
        <v>21</v>
      </c>
      <c r="M12" s="5" t="s">
        <v>22</v>
      </c>
      <c r="N12" s="5" t="s">
        <v>23</v>
      </c>
      <c r="O12" s="5">
        <v>2021</v>
      </c>
      <c r="P12" s="5" t="s">
        <v>24</v>
      </c>
      <c r="Q12" s="5" t="s">
        <v>25</v>
      </c>
      <c r="R12" s="5" t="s">
        <v>26</v>
      </c>
      <c r="S12" s="5" t="s">
        <v>27</v>
      </c>
      <c r="T12" s="5" t="s">
        <v>28</v>
      </c>
      <c r="U12" s="5" t="s">
        <v>29</v>
      </c>
      <c r="V12" s="5" t="s">
        <v>30</v>
      </c>
      <c r="W12" s="5" t="s">
        <v>31</v>
      </c>
      <c r="X12" s="5" t="s">
        <v>32</v>
      </c>
      <c r="Y12" s="5" t="s">
        <v>33</v>
      </c>
      <c r="Z12" s="5" t="s">
        <v>34</v>
      </c>
      <c r="AA12" s="5">
        <v>2022</v>
      </c>
      <c r="AB12" s="5" t="s">
        <v>35</v>
      </c>
      <c r="AC12" s="5" t="s">
        <v>36</v>
      </c>
      <c r="AD12" s="5" t="s">
        <v>69</v>
      </c>
      <c r="AE12" s="5" t="s">
        <v>211</v>
      </c>
      <c r="AF12" s="5" t="s">
        <v>212</v>
      </c>
      <c r="AG12" s="5" t="s">
        <v>213</v>
      </c>
      <c r="AH12" s="5" t="s">
        <v>214</v>
      </c>
      <c r="AI12" s="5" t="s">
        <v>251</v>
      </c>
      <c r="AJ12" s="5" t="s">
        <v>252</v>
      </c>
      <c r="AK12" s="5" t="s">
        <v>253</v>
      </c>
      <c r="AL12" s="5" t="s">
        <v>254</v>
      </c>
      <c r="AM12" s="5">
        <v>2023</v>
      </c>
      <c r="AN12" s="5" t="s">
        <v>288</v>
      </c>
      <c r="AO12" s="5" t="s">
        <v>289</v>
      </c>
      <c r="AP12" s="5" t="s">
        <v>290</v>
      </c>
      <c r="AQ12" s="5" t="s">
        <v>291</v>
      </c>
      <c r="AR12" s="5" t="s">
        <v>292</v>
      </c>
      <c r="AS12" s="5" t="s">
        <v>293</v>
      </c>
      <c r="AT12" s="9"/>
      <c r="AV12" s="6" t="s">
        <v>279</v>
      </c>
      <c r="AW12" s="6" t="s">
        <v>61</v>
      </c>
      <c r="AX12" s="4" t="s">
        <v>294</v>
      </c>
    </row>
    <row r="13" spans="1:51" ht="13" x14ac:dyDescent="0.25">
      <c r="A13" s="10" t="s">
        <v>220</v>
      </c>
      <c r="B13" s="5" t="s">
        <v>60</v>
      </c>
      <c r="C13" s="11">
        <v>106</v>
      </c>
      <c r="D13" s="12">
        <v>105.7</v>
      </c>
      <c r="E13" s="12">
        <v>95.1</v>
      </c>
      <c r="F13" s="11">
        <v>77</v>
      </c>
      <c r="G13" s="11">
        <v>87</v>
      </c>
      <c r="H13" s="12">
        <v>95.5</v>
      </c>
      <c r="I13" s="12">
        <v>99.6</v>
      </c>
      <c r="J13" s="12">
        <v>100.8</v>
      </c>
      <c r="K13" s="12">
        <v>101.1</v>
      </c>
      <c r="L13" s="12">
        <v>103.6</v>
      </c>
      <c r="M13" s="12">
        <v>106.3</v>
      </c>
      <c r="N13" s="12">
        <v>106.5</v>
      </c>
      <c r="O13" s="12">
        <v>107.5</v>
      </c>
      <c r="P13" s="12">
        <v>106.2</v>
      </c>
      <c r="Q13" s="12">
        <v>107.8</v>
      </c>
      <c r="R13" s="12">
        <v>108.3</v>
      </c>
      <c r="S13" s="12">
        <v>106.9</v>
      </c>
      <c r="T13" s="12">
        <v>106.3</v>
      </c>
      <c r="U13" s="12">
        <v>108.5</v>
      </c>
      <c r="V13" s="12">
        <v>106.2</v>
      </c>
      <c r="W13" s="12">
        <v>106.3</v>
      </c>
      <c r="X13" s="12">
        <v>106.5</v>
      </c>
      <c r="Y13" s="12">
        <v>108.3</v>
      </c>
      <c r="Z13" s="12">
        <v>111.9</v>
      </c>
      <c r="AA13" s="11">
        <v>110</v>
      </c>
      <c r="AB13" s="12">
        <v>110.3</v>
      </c>
      <c r="AC13" s="12">
        <v>110.4</v>
      </c>
      <c r="AD13" s="12">
        <v>108.9</v>
      </c>
      <c r="AE13" s="12">
        <v>111.6</v>
      </c>
      <c r="AF13" s="12">
        <v>111.5</v>
      </c>
      <c r="AG13" s="12">
        <v>109.6</v>
      </c>
      <c r="AH13" s="12">
        <v>112.2</v>
      </c>
      <c r="AI13" s="12">
        <v>112.5</v>
      </c>
      <c r="AJ13" s="12">
        <v>110.2</v>
      </c>
      <c r="AK13" s="12">
        <v>111.4</v>
      </c>
      <c r="AL13" s="12">
        <v>110.9</v>
      </c>
      <c r="AM13" s="12">
        <v>110.8</v>
      </c>
      <c r="AN13" s="12">
        <v>112.6</v>
      </c>
      <c r="AO13" s="12">
        <v>108.4</v>
      </c>
      <c r="AP13" s="12">
        <v>109.3</v>
      </c>
      <c r="AQ13" s="12">
        <v>109.3</v>
      </c>
      <c r="AR13" s="12">
        <v>109.7</v>
      </c>
      <c r="AS13" s="12">
        <v>100</v>
      </c>
      <c r="AT13" s="2"/>
      <c r="AU13" s="4" t="str">
        <f t="shared" ref="AU13:AU43" si="0">B13</f>
        <v>Total Industry</v>
      </c>
      <c r="AV13" s="13">
        <f>(F13-D13)/D13*100</f>
        <v>-27.152317880794701</v>
      </c>
      <c r="AW13" s="13">
        <f>(G13-D13)/D13*100</f>
        <v>-17.691579943235574</v>
      </c>
      <c r="AX13" s="13">
        <f>(AR13-AB13)/AB13*100</f>
        <v>-0.54397098821395684</v>
      </c>
      <c r="AY13" s="14">
        <f>AM13/D13*100</f>
        <v>104.82497634815515</v>
      </c>
    </row>
    <row r="14" spans="1:51" ht="13" x14ac:dyDescent="0.25">
      <c r="A14" s="10" t="s">
        <v>221</v>
      </c>
      <c r="B14" s="5" t="s">
        <v>37</v>
      </c>
      <c r="C14" s="15">
        <v>54</v>
      </c>
      <c r="D14" s="16">
        <v>56.5</v>
      </c>
      <c r="E14" s="16">
        <v>54.5</v>
      </c>
      <c r="F14" s="15">
        <v>52</v>
      </c>
      <c r="G14" s="16">
        <v>47.5</v>
      </c>
      <c r="H14" s="16">
        <v>52.1</v>
      </c>
      <c r="I14" s="16">
        <v>51.8</v>
      </c>
      <c r="J14" s="16">
        <v>53.8</v>
      </c>
      <c r="K14" s="16">
        <v>52.8</v>
      </c>
      <c r="L14" s="16">
        <v>57.4</v>
      </c>
      <c r="M14" s="15">
        <v>59</v>
      </c>
      <c r="N14" s="16">
        <v>57.3</v>
      </c>
      <c r="O14" s="16">
        <v>58.8</v>
      </c>
      <c r="P14" s="15">
        <v>56</v>
      </c>
      <c r="Q14" s="16">
        <v>57.7</v>
      </c>
      <c r="R14" s="16">
        <v>57.5</v>
      </c>
      <c r="S14" s="16">
        <v>55.9</v>
      </c>
      <c r="T14" s="16">
        <v>56.5</v>
      </c>
      <c r="U14" s="16">
        <v>56.9</v>
      </c>
      <c r="V14" s="16">
        <v>56.1</v>
      </c>
      <c r="W14" s="16">
        <v>62.9</v>
      </c>
      <c r="X14" s="16">
        <v>64.3</v>
      </c>
      <c r="Y14" s="16">
        <v>64.099999999999994</v>
      </c>
      <c r="Z14" s="16">
        <v>71.2</v>
      </c>
      <c r="AA14" s="16">
        <v>72.400000000000006</v>
      </c>
      <c r="AB14" s="16">
        <v>71.8</v>
      </c>
      <c r="AC14" s="16">
        <v>76.5</v>
      </c>
      <c r="AD14" s="16">
        <v>77.3</v>
      </c>
      <c r="AE14" s="16">
        <v>74.400000000000006</v>
      </c>
      <c r="AF14" s="16">
        <v>78.2</v>
      </c>
      <c r="AG14" s="16">
        <v>80.7</v>
      </c>
      <c r="AH14" s="16">
        <v>74.099999999999994</v>
      </c>
      <c r="AI14" s="16">
        <v>66.900000000000006</v>
      </c>
      <c r="AJ14" s="16">
        <v>64.599999999999994</v>
      </c>
      <c r="AK14" s="16">
        <v>66.3</v>
      </c>
      <c r="AL14" s="16">
        <v>66.900000000000006</v>
      </c>
      <c r="AM14" s="15">
        <v>69</v>
      </c>
      <c r="AN14" s="16">
        <v>67.3</v>
      </c>
      <c r="AO14" s="16">
        <v>62.3</v>
      </c>
      <c r="AP14" s="15">
        <v>62</v>
      </c>
      <c r="AQ14" s="16">
        <v>57.3</v>
      </c>
      <c r="AR14" s="16">
        <v>52.4</v>
      </c>
      <c r="AS14" s="12">
        <v>100</v>
      </c>
      <c r="AT14" s="2"/>
      <c r="AU14" s="4" t="str">
        <f t="shared" si="0"/>
        <v>Mining of coal and lignite</v>
      </c>
      <c r="AV14" s="13">
        <f t="shared" ref="AV14:AV43" si="1">(F14-D14)/D14*100</f>
        <v>-7.9646017699115044</v>
      </c>
      <c r="AW14" s="13">
        <f t="shared" ref="AW14:AW43" si="2">(G14-D14)/D14*100</f>
        <v>-15.929203539823009</v>
      </c>
      <c r="AX14" s="13">
        <f t="shared" ref="AX14:AX43" si="3">(AR14-AB14)/AB14*100</f>
        <v>-27.019498607242337</v>
      </c>
      <c r="AY14" s="14">
        <f t="shared" ref="AY14:AY43" si="4">AM14/D14*100</f>
        <v>122.12389380530972</v>
      </c>
    </row>
    <row r="15" spans="1:51" ht="13" x14ac:dyDescent="0.25">
      <c r="A15" s="10" t="s">
        <v>222</v>
      </c>
      <c r="B15" s="5" t="s">
        <v>38</v>
      </c>
      <c r="C15" s="12">
        <v>58.8</v>
      </c>
      <c r="D15" s="12">
        <v>58.3</v>
      </c>
      <c r="E15" s="11">
        <v>54</v>
      </c>
      <c r="F15" s="11">
        <v>53</v>
      </c>
      <c r="G15" s="12">
        <v>55.5</v>
      </c>
      <c r="H15" s="12">
        <v>50.2</v>
      </c>
      <c r="I15" s="12">
        <v>48.3</v>
      </c>
      <c r="J15" s="12">
        <v>47.5</v>
      </c>
      <c r="K15" s="12">
        <v>47.5</v>
      </c>
      <c r="L15" s="12">
        <v>53.9</v>
      </c>
      <c r="M15" s="12">
        <v>50.6</v>
      </c>
      <c r="N15" s="12">
        <v>50.3</v>
      </c>
      <c r="O15" s="12">
        <v>51.3</v>
      </c>
      <c r="P15" s="12">
        <v>50.7</v>
      </c>
      <c r="Q15" s="12">
        <v>51.8</v>
      </c>
      <c r="R15" s="11">
        <v>50</v>
      </c>
      <c r="S15" s="12">
        <v>43.3</v>
      </c>
      <c r="T15" s="12">
        <v>46.9</v>
      </c>
      <c r="U15" s="12">
        <v>48.8</v>
      </c>
      <c r="V15" s="12">
        <v>48.7</v>
      </c>
      <c r="W15" s="12">
        <v>46.7</v>
      </c>
      <c r="X15" s="12">
        <v>43.6</v>
      </c>
      <c r="Y15" s="12">
        <v>46.2</v>
      </c>
      <c r="Z15" s="12">
        <v>47.8</v>
      </c>
      <c r="AA15" s="12">
        <v>48.2</v>
      </c>
      <c r="AB15" s="12">
        <v>45.6</v>
      </c>
      <c r="AC15" s="12">
        <v>46.5</v>
      </c>
      <c r="AD15" s="12">
        <v>48.5</v>
      </c>
      <c r="AE15" s="12">
        <v>44.5</v>
      </c>
      <c r="AF15" s="12">
        <v>42.9</v>
      </c>
      <c r="AG15" s="12">
        <v>43.9</v>
      </c>
      <c r="AH15" s="12">
        <v>44.3</v>
      </c>
      <c r="AI15" s="12">
        <v>47.3</v>
      </c>
      <c r="AJ15" s="12">
        <v>44.2</v>
      </c>
      <c r="AK15" s="12">
        <v>43.7</v>
      </c>
      <c r="AL15" s="12">
        <v>41.7</v>
      </c>
      <c r="AM15" s="11">
        <v>42</v>
      </c>
      <c r="AN15" s="12">
        <v>41.8</v>
      </c>
      <c r="AO15" s="12">
        <v>39.799999999999997</v>
      </c>
      <c r="AP15" s="12">
        <v>38.299999999999997</v>
      </c>
      <c r="AQ15" s="12">
        <v>35.6</v>
      </c>
      <c r="AR15" s="12">
        <v>38.1</v>
      </c>
      <c r="AS15" s="12">
        <v>100</v>
      </c>
      <c r="AT15" s="2"/>
      <c r="AU15" s="4" t="str">
        <f t="shared" si="0"/>
        <v>Extraction of crude petroleum and natural gas</v>
      </c>
      <c r="AV15" s="13">
        <f t="shared" si="1"/>
        <v>-9.0909090909090864</v>
      </c>
      <c r="AW15" s="13">
        <f t="shared" si="2"/>
        <v>-4.8027444253859306</v>
      </c>
      <c r="AX15" s="13">
        <f t="shared" si="3"/>
        <v>-16.44736842105263</v>
      </c>
      <c r="AY15" s="14">
        <f t="shared" si="4"/>
        <v>72.041166380789022</v>
      </c>
    </row>
    <row r="16" spans="1:51" ht="13" x14ac:dyDescent="0.25">
      <c r="A16" s="10" t="s">
        <v>223</v>
      </c>
      <c r="B16" s="5" t="s">
        <v>39</v>
      </c>
      <c r="C16" s="16">
        <v>107.1</v>
      </c>
      <c r="D16" s="16">
        <v>102.7</v>
      </c>
      <c r="E16" s="16">
        <v>103.6</v>
      </c>
      <c r="F16" s="16">
        <v>102.3</v>
      </c>
      <c r="G16" s="16">
        <v>104.5</v>
      </c>
      <c r="H16" s="16">
        <v>105.4</v>
      </c>
      <c r="I16" s="16">
        <v>107.6</v>
      </c>
      <c r="J16" s="16">
        <v>102.3</v>
      </c>
      <c r="K16" s="16">
        <v>100.9</v>
      </c>
      <c r="L16" s="16">
        <v>101.9</v>
      </c>
      <c r="M16" s="16">
        <v>99.1</v>
      </c>
      <c r="N16" s="16">
        <v>102.2</v>
      </c>
      <c r="O16" s="16">
        <v>94.7</v>
      </c>
      <c r="P16" s="16">
        <v>99.7</v>
      </c>
      <c r="Q16" s="16">
        <v>97.2</v>
      </c>
      <c r="R16" s="15">
        <v>98</v>
      </c>
      <c r="S16" s="16">
        <v>100.5</v>
      </c>
      <c r="T16" s="16">
        <v>95.4</v>
      </c>
      <c r="U16" s="16">
        <v>97.2</v>
      </c>
      <c r="V16" s="16">
        <v>98.6</v>
      </c>
      <c r="W16" s="16">
        <v>95.4</v>
      </c>
      <c r="X16" s="16">
        <v>95.5</v>
      </c>
      <c r="Y16" s="16">
        <v>104.9</v>
      </c>
      <c r="Z16" s="16">
        <v>91.7</v>
      </c>
      <c r="AA16" s="15">
        <v>97</v>
      </c>
      <c r="AB16" s="16">
        <v>96.6</v>
      </c>
      <c r="AC16" s="16">
        <v>101.3</v>
      </c>
      <c r="AD16" s="16">
        <v>98.7</v>
      </c>
      <c r="AE16" s="16">
        <v>98.8</v>
      </c>
      <c r="AF16" s="16">
        <v>101.4</v>
      </c>
      <c r="AG16" s="16">
        <v>98.4</v>
      </c>
      <c r="AH16" s="16">
        <v>98.9</v>
      </c>
      <c r="AI16" s="16">
        <v>96.9</v>
      </c>
      <c r="AJ16" s="16">
        <v>87.7</v>
      </c>
      <c r="AK16" s="16">
        <v>91.8</v>
      </c>
      <c r="AL16" s="15">
        <v>95</v>
      </c>
      <c r="AM16" s="16">
        <v>101.8</v>
      </c>
      <c r="AN16" s="15">
        <v>98</v>
      </c>
      <c r="AO16" s="16">
        <v>96.4</v>
      </c>
      <c r="AP16" s="16">
        <v>93.6</v>
      </c>
      <c r="AQ16" s="16">
        <v>93.9</v>
      </c>
      <c r="AR16" s="15">
        <v>95</v>
      </c>
      <c r="AS16" s="12">
        <v>100</v>
      </c>
      <c r="AT16" s="2"/>
      <c r="AU16" s="4" t="str">
        <f t="shared" si="0"/>
        <v>Mining of metal ores</v>
      </c>
      <c r="AV16" s="13">
        <f t="shared" si="1"/>
        <v>-0.38948393378773677</v>
      </c>
      <c r="AW16" s="13">
        <f t="shared" si="2"/>
        <v>1.7526777020447879</v>
      </c>
      <c r="AX16" s="13">
        <f t="shared" si="3"/>
        <v>-1.656314699792955</v>
      </c>
      <c r="AY16" s="14">
        <f t="shared" si="4"/>
        <v>99.123661148977604</v>
      </c>
    </row>
    <row r="17" spans="1:51" ht="13" x14ac:dyDescent="0.25">
      <c r="A17" s="10" t="s">
        <v>224</v>
      </c>
      <c r="B17" s="5" t="s">
        <v>40</v>
      </c>
      <c r="C17" s="12">
        <v>124.7</v>
      </c>
      <c r="D17" s="12">
        <v>124.1</v>
      </c>
      <c r="E17" s="12">
        <v>108.4</v>
      </c>
      <c r="F17" s="12">
        <v>85.3</v>
      </c>
      <c r="G17" s="12">
        <v>104.6</v>
      </c>
      <c r="H17" s="11">
        <v>111</v>
      </c>
      <c r="I17" s="12">
        <v>110.1</v>
      </c>
      <c r="J17" s="12">
        <v>113.7</v>
      </c>
      <c r="K17" s="12">
        <v>115.5</v>
      </c>
      <c r="L17" s="12">
        <v>116.8</v>
      </c>
      <c r="M17" s="12">
        <v>121.8</v>
      </c>
      <c r="N17" s="12">
        <v>122.2</v>
      </c>
      <c r="O17" s="12">
        <v>118.9</v>
      </c>
      <c r="P17" s="12">
        <v>117.4</v>
      </c>
      <c r="Q17" s="12">
        <v>128.19999999999999</v>
      </c>
      <c r="R17" s="12">
        <v>123.5</v>
      </c>
      <c r="S17" s="12">
        <v>124.7</v>
      </c>
      <c r="T17" s="12">
        <v>125.4</v>
      </c>
      <c r="U17" s="12">
        <v>124.1</v>
      </c>
      <c r="V17" s="12">
        <v>122.8</v>
      </c>
      <c r="W17" s="12">
        <v>120.8</v>
      </c>
      <c r="X17" s="12">
        <v>119.7</v>
      </c>
      <c r="Y17" s="12">
        <v>120.5</v>
      </c>
      <c r="Z17" s="12">
        <v>125.4</v>
      </c>
      <c r="AA17" s="11">
        <v>129</v>
      </c>
      <c r="AB17" s="12">
        <v>126.5</v>
      </c>
      <c r="AC17" s="12">
        <v>123.4</v>
      </c>
      <c r="AD17" s="11">
        <v>118</v>
      </c>
      <c r="AE17" s="12">
        <v>118.4</v>
      </c>
      <c r="AF17" s="12">
        <v>118.9</v>
      </c>
      <c r="AG17" s="12">
        <v>114.1</v>
      </c>
      <c r="AH17" s="12">
        <v>115.8</v>
      </c>
      <c r="AI17" s="12">
        <v>113.5</v>
      </c>
      <c r="AJ17" s="12">
        <v>118.3</v>
      </c>
      <c r="AK17" s="11">
        <v>119</v>
      </c>
      <c r="AL17" s="12">
        <v>114.5</v>
      </c>
      <c r="AM17" s="12">
        <v>113.3</v>
      </c>
      <c r="AN17" s="12">
        <v>121.3</v>
      </c>
      <c r="AO17" s="11">
        <v>115</v>
      </c>
      <c r="AP17" s="12">
        <v>111.5</v>
      </c>
      <c r="AQ17" s="12">
        <v>113.9</v>
      </c>
      <c r="AR17" s="12">
        <v>108.5</v>
      </c>
      <c r="AS17" s="12">
        <v>100</v>
      </c>
      <c r="AT17" s="2"/>
      <c r="AU17" s="4" t="str">
        <f t="shared" si="0"/>
        <v>Other mining and quarrying</v>
      </c>
      <c r="AV17" s="13">
        <f t="shared" si="1"/>
        <v>-31.26510878323932</v>
      </c>
      <c r="AW17" s="13">
        <f t="shared" si="2"/>
        <v>-15.713134568896054</v>
      </c>
      <c r="AX17" s="13">
        <f t="shared" si="3"/>
        <v>-14.229249011857709</v>
      </c>
      <c r="AY17" s="14">
        <f t="shared" si="4"/>
        <v>91.29734085414988</v>
      </c>
    </row>
    <row r="18" spans="1:51" ht="13" x14ac:dyDescent="0.25">
      <c r="A18" s="10" t="s">
        <v>225</v>
      </c>
      <c r="B18" s="5" t="s">
        <v>41</v>
      </c>
      <c r="C18" s="16">
        <v>68.099999999999994</v>
      </c>
      <c r="D18" s="16">
        <v>76.3</v>
      </c>
      <c r="E18" s="16">
        <v>80.400000000000006</v>
      </c>
      <c r="F18" s="16">
        <v>62.5</v>
      </c>
      <c r="G18" s="16">
        <v>62.6</v>
      </c>
      <c r="H18" s="16">
        <v>68.8</v>
      </c>
      <c r="I18" s="16">
        <v>62.3</v>
      </c>
      <c r="J18" s="16">
        <v>68.900000000000006</v>
      </c>
      <c r="K18" s="16">
        <v>79.5</v>
      </c>
      <c r="L18" s="16">
        <v>65.599999999999994</v>
      </c>
      <c r="M18" s="16">
        <v>69.2</v>
      </c>
      <c r="N18" s="16">
        <v>71.099999999999994</v>
      </c>
      <c r="O18" s="16">
        <v>55.7</v>
      </c>
      <c r="P18" s="16">
        <v>58.3</v>
      </c>
      <c r="Q18" s="15">
        <v>75</v>
      </c>
      <c r="R18" s="16">
        <v>58.5</v>
      </c>
      <c r="S18" s="15">
        <v>59</v>
      </c>
      <c r="T18" s="16">
        <v>65.400000000000006</v>
      </c>
      <c r="U18" s="16">
        <v>65.900000000000006</v>
      </c>
      <c r="V18" s="16">
        <v>61.6</v>
      </c>
      <c r="W18" s="16">
        <v>66.599999999999994</v>
      </c>
      <c r="X18" s="15">
        <v>54</v>
      </c>
      <c r="Y18" s="16">
        <v>63.9</v>
      </c>
      <c r="Z18" s="16">
        <v>79.099999999999994</v>
      </c>
      <c r="AA18" s="15">
        <v>53</v>
      </c>
      <c r="AB18" s="16">
        <v>60.9</v>
      </c>
      <c r="AC18" s="16">
        <v>61.2</v>
      </c>
      <c r="AD18" s="16">
        <v>65.2</v>
      </c>
      <c r="AE18" s="16">
        <v>70.2</v>
      </c>
      <c r="AF18" s="16">
        <v>76.8</v>
      </c>
      <c r="AG18" s="16">
        <v>72.599999999999994</v>
      </c>
      <c r="AH18" s="16">
        <v>67.2</v>
      </c>
      <c r="AI18" s="16">
        <v>81.5</v>
      </c>
      <c r="AJ18" s="15">
        <v>74</v>
      </c>
      <c r="AK18" s="16">
        <v>80.599999999999994</v>
      </c>
      <c r="AL18" s="16">
        <v>98.6</v>
      </c>
      <c r="AM18" s="16">
        <v>67.5</v>
      </c>
      <c r="AN18" s="15">
        <v>69</v>
      </c>
      <c r="AO18" s="16">
        <v>81.3</v>
      </c>
      <c r="AP18" s="16">
        <v>69.599999999999994</v>
      </c>
      <c r="AQ18" s="16">
        <v>68.599999999999994</v>
      </c>
      <c r="AR18" s="15">
        <v>72</v>
      </c>
      <c r="AS18" s="12">
        <v>100</v>
      </c>
      <c r="AT18" s="2"/>
      <c r="AU18" s="4" t="str">
        <f t="shared" si="0"/>
        <v>Mining support service activities</v>
      </c>
      <c r="AV18" s="13">
        <f t="shared" si="1"/>
        <v>-18.08650065530799</v>
      </c>
      <c r="AW18" s="13">
        <f t="shared" si="2"/>
        <v>-17.955439056356482</v>
      </c>
      <c r="AX18" s="13">
        <f t="shared" si="3"/>
        <v>18.226600985221676</v>
      </c>
      <c r="AY18" s="14">
        <f t="shared" si="4"/>
        <v>88.466579292267369</v>
      </c>
    </row>
    <row r="19" spans="1:51" ht="13" x14ac:dyDescent="0.25">
      <c r="A19" s="10" t="s">
        <v>226</v>
      </c>
      <c r="B19" s="5" t="s">
        <v>62</v>
      </c>
      <c r="C19" s="16">
        <v>107.4</v>
      </c>
      <c r="D19" s="16">
        <v>105.7</v>
      </c>
      <c r="E19" s="16">
        <v>105.5</v>
      </c>
      <c r="F19" s="16">
        <v>99.8</v>
      </c>
      <c r="G19" s="16">
        <v>96.9</v>
      </c>
      <c r="H19" s="16">
        <v>102.2</v>
      </c>
      <c r="I19" s="16">
        <v>104.5</v>
      </c>
      <c r="J19" s="16">
        <v>102.8</v>
      </c>
      <c r="K19" s="16">
        <v>104.6</v>
      </c>
      <c r="L19" s="16">
        <v>104.3</v>
      </c>
      <c r="M19" s="16">
        <v>101.9</v>
      </c>
      <c r="N19" s="16">
        <v>104.6</v>
      </c>
      <c r="O19" s="16">
        <v>105.2</v>
      </c>
      <c r="P19" s="16">
        <v>104.9</v>
      </c>
      <c r="Q19" s="16">
        <v>106.8</v>
      </c>
      <c r="R19" s="16">
        <v>106.1</v>
      </c>
      <c r="S19" s="16">
        <v>106.2</v>
      </c>
      <c r="T19" s="16">
        <v>107.4</v>
      </c>
      <c r="U19" s="16">
        <v>107.5</v>
      </c>
      <c r="V19" s="16">
        <v>106.7</v>
      </c>
      <c r="W19" s="16">
        <v>107.9</v>
      </c>
      <c r="X19" s="15">
        <v>108</v>
      </c>
      <c r="Y19" s="16">
        <v>109.5</v>
      </c>
      <c r="Z19" s="15">
        <v>107</v>
      </c>
      <c r="AA19" s="16">
        <v>107.4</v>
      </c>
      <c r="AB19" s="16">
        <v>108.7</v>
      </c>
      <c r="AC19" s="16">
        <v>109.8</v>
      </c>
      <c r="AD19" s="16">
        <v>110.2</v>
      </c>
      <c r="AE19" s="16">
        <v>108.6</v>
      </c>
      <c r="AF19" s="16">
        <v>107.2</v>
      </c>
      <c r="AG19" s="16">
        <v>108.4</v>
      </c>
      <c r="AH19" s="15">
        <v>109</v>
      </c>
      <c r="AI19" s="16">
        <v>107.5</v>
      </c>
      <c r="AJ19" s="16">
        <v>107.7</v>
      </c>
      <c r="AK19" s="16">
        <v>108.5</v>
      </c>
      <c r="AL19" s="16">
        <v>106.3</v>
      </c>
      <c r="AM19" s="15">
        <v>107</v>
      </c>
      <c r="AN19" s="16">
        <v>108.1</v>
      </c>
      <c r="AO19" s="16">
        <v>107.6</v>
      </c>
      <c r="AP19" s="16">
        <v>106.6</v>
      </c>
      <c r="AQ19" s="16">
        <v>108.9</v>
      </c>
      <c r="AR19" s="16">
        <v>108.5</v>
      </c>
      <c r="AS19" s="12">
        <v>100</v>
      </c>
      <c r="AT19" s="2"/>
      <c r="AU19" s="17" t="str">
        <f t="shared" si="0"/>
        <v>Food products</v>
      </c>
      <c r="AV19" s="13">
        <f t="shared" si="1"/>
        <v>-5.5818353831598913</v>
      </c>
      <c r="AW19" s="13">
        <f t="shared" si="2"/>
        <v>-8.3254493850520301</v>
      </c>
      <c r="AX19" s="13">
        <f t="shared" si="3"/>
        <v>-0.18399264029439083</v>
      </c>
      <c r="AY19" s="14">
        <f t="shared" si="4"/>
        <v>101.22989593188268</v>
      </c>
    </row>
    <row r="20" spans="1:51" ht="13" x14ac:dyDescent="0.25">
      <c r="A20" s="10" t="s">
        <v>227</v>
      </c>
      <c r="B20" s="5" t="s">
        <v>42</v>
      </c>
      <c r="C20" s="12">
        <v>109.8</v>
      </c>
      <c r="D20" s="12">
        <v>109.1</v>
      </c>
      <c r="E20" s="12">
        <v>97.3</v>
      </c>
      <c r="F20" s="12">
        <v>79.599999999999994</v>
      </c>
      <c r="G20" s="12">
        <v>82.4</v>
      </c>
      <c r="H20" s="12">
        <v>93.8</v>
      </c>
      <c r="I20" s="12">
        <v>100.7</v>
      </c>
      <c r="J20" s="12">
        <v>102.7</v>
      </c>
      <c r="K20" s="12">
        <v>102.5</v>
      </c>
      <c r="L20" s="12">
        <v>100.3</v>
      </c>
      <c r="M20" s="11">
        <v>95</v>
      </c>
      <c r="N20" s="12">
        <v>97.3</v>
      </c>
      <c r="O20" s="12">
        <v>97.8</v>
      </c>
      <c r="P20" s="12">
        <v>95.4</v>
      </c>
      <c r="Q20" s="11">
        <v>103</v>
      </c>
      <c r="R20" s="12">
        <v>101.6</v>
      </c>
      <c r="S20" s="12">
        <v>102.3</v>
      </c>
      <c r="T20" s="12">
        <v>108.8</v>
      </c>
      <c r="U20" s="12">
        <v>105.1</v>
      </c>
      <c r="V20" s="12">
        <v>102.5</v>
      </c>
      <c r="W20" s="12">
        <v>106.2</v>
      </c>
      <c r="X20" s="12">
        <v>109.3</v>
      </c>
      <c r="Y20" s="12">
        <v>108.7</v>
      </c>
      <c r="Z20" s="12">
        <v>106.1</v>
      </c>
      <c r="AA20" s="12">
        <v>107.3</v>
      </c>
      <c r="AB20" s="12">
        <v>111.5</v>
      </c>
      <c r="AC20" s="12">
        <v>112.2</v>
      </c>
      <c r="AD20" s="12">
        <v>110.6</v>
      </c>
      <c r="AE20" s="12">
        <v>111.7</v>
      </c>
      <c r="AF20" s="12">
        <v>112.2</v>
      </c>
      <c r="AG20" s="12">
        <v>110.2</v>
      </c>
      <c r="AH20" s="11">
        <v>113</v>
      </c>
      <c r="AI20" s="12">
        <v>116.3</v>
      </c>
      <c r="AJ20" s="12">
        <v>112.6</v>
      </c>
      <c r="AK20" s="12">
        <v>112.3</v>
      </c>
      <c r="AL20" s="12">
        <v>107.8</v>
      </c>
      <c r="AM20" s="12">
        <v>110.3</v>
      </c>
      <c r="AN20" s="12">
        <v>110.5</v>
      </c>
      <c r="AO20" s="12">
        <v>110.1</v>
      </c>
      <c r="AP20" s="12">
        <v>108.1</v>
      </c>
      <c r="AQ20" s="12">
        <v>110.5</v>
      </c>
      <c r="AR20" s="12">
        <v>107.5</v>
      </c>
      <c r="AS20" s="12">
        <v>100</v>
      </c>
      <c r="AT20" s="2"/>
      <c r="AU20" s="4" t="str">
        <f t="shared" si="0"/>
        <v>Manufacture of beverages</v>
      </c>
      <c r="AV20" s="13">
        <f t="shared" si="1"/>
        <v>-27.039413382218154</v>
      </c>
      <c r="AW20" s="13">
        <f t="shared" si="2"/>
        <v>-24.472960586617774</v>
      </c>
      <c r="AX20" s="13">
        <f t="shared" si="3"/>
        <v>-3.5874439461883409</v>
      </c>
      <c r="AY20" s="14">
        <f t="shared" si="4"/>
        <v>101.09990834097158</v>
      </c>
    </row>
    <row r="21" spans="1:51" ht="13" x14ac:dyDescent="0.25">
      <c r="A21" s="10" t="s">
        <v>228</v>
      </c>
      <c r="B21" s="5" t="s">
        <v>43</v>
      </c>
      <c r="C21" s="16">
        <v>96.3</v>
      </c>
      <c r="D21" s="16">
        <v>96.4</v>
      </c>
      <c r="E21" s="16">
        <v>99.1</v>
      </c>
      <c r="F21" s="16">
        <v>103.3</v>
      </c>
      <c r="G21" s="16">
        <v>97.5</v>
      </c>
      <c r="H21" s="16">
        <v>95.8</v>
      </c>
      <c r="I21" s="16">
        <v>93.3</v>
      </c>
      <c r="J21" s="16">
        <v>96.9</v>
      </c>
      <c r="K21" s="15">
        <v>103</v>
      </c>
      <c r="L21" s="16">
        <v>105.9</v>
      </c>
      <c r="M21" s="16">
        <v>100.9</v>
      </c>
      <c r="N21" s="16">
        <v>94.9</v>
      </c>
      <c r="O21" s="15">
        <v>109</v>
      </c>
      <c r="P21" s="16">
        <v>101.9</v>
      </c>
      <c r="Q21" s="16">
        <v>105.9</v>
      </c>
      <c r="R21" s="16">
        <v>103.5</v>
      </c>
      <c r="S21" s="16">
        <v>102.1</v>
      </c>
      <c r="T21" s="16">
        <v>100.4</v>
      </c>
      <c r="U21" s="16">
        <v>102.7</v>
      </c>
      <c r="V21" s="16">
        <v>96.1</v>
      </c>
      <c r="W21" s="16">
        <v>102.1</v>
      </c>
      <c r="X21" s="16">
        <v>99.7</v>
      </c>
      <c r="Y21" s="15">
        <v>99</v>
      </c>
      <c r="Z21" s="16">
        <v>91.2</v>
      </c>
      <c r="AA21" s="16">
        <v>94.8</v>
      </c>
      <c r="AB21" s="16">
        <v>96.3</v>
      </c>
      <c r="AC21" s="16">
        <v>104.4</v>
      </c>
      <c r="AD21" s="16">
        <v>95.6</v>
      </c>
      <c r="AE21" s="16">
        <v>100.5</v>
      </c>
      <c r="AF21" s="16">
        <v>106.4</v>
      </c>
      <c r="AG21" s="16">
        <v>104.3</v>
      </c>
      <c r="AH21" s="16">
        <v>101.6</v>
      </c>
      <c r="AI21" s="16">
        <v>104.3</v>
      </c>
      <c r="AJ21" s="16">
        <v>101.8</v>
      </c>
      <c r="AK21" s="16">
        <v>104.6</v>
      </c>
      <c r="AL21" s="16">
        <v>104.6</v>
      </c>
      <c r="AM21" s="16">
        <v>105.3</v>
      </c>
      <c r="AN21" s="16">
        <v>104.1</v>
      </c>
      <c r="AO21" s="15">
        <v>106</v>
      </c>
      <c r="AP21" s="16">
        <v>101.1</v>
      </c>
      <c r="AQ21" s="16">
        <v>105.1</v>
      </c>
      <c r="AR21" s="16">
        <v>109.7</v>
      </c>
      <c r="AS21" s="12">
        <v>100</v>
      </c>
      <c r="AT21" s="2"/>
      <c r="AU21" s="4" t="str">
        <f t="shared" si="0"/>
        <v>Manufacture of tobacco products</v>
      </c>
      <c r="AV21" s="18">
        <f t="shared" si="1"/>
        <v>7.1576763485477093</v>
      </c>
      <c r="AW21" s="18">
        <f t="shared" si="2"/>
        <v>1.1410788381742678</v>
      </c>
      <c r="AX21" s="13">
        <f t="shared" si="3"/>
        <v>13.914849428868125</v>
      </c>
      <c r="AY21" s="14">
        <f t="shared" si="4"/>
        <v>109.2323651452282</v>
      </c>
    </row>
    <row r="22" spans="1:51" ht="13" x14ac:dyDescent="0.25">
      <c r="A22" s="10" t="s">
        <v>229</v>
      </c>
      <c r="B22" s="5" t="s">
        <v>44</v>
      </c>
      <c r="C22" s="12">
        <v>96.6</v>
      </c>
      <c r="D22" s="12">
        <v>96.7</v>
      </c>
      <c r="E22" s="12">
        <v>77.8</v>
      </c>
      <c r="F22" s="12">
        <v>58.1</v>
      </c>
      <c r="G22" s="12">
        <v>78.2</v>
      </c>
      <c r="H22" s="12">
        <v>84.3</v>
      </c>
      <c r="I22" s="12">
        <v>89.8</v>
      </c>
      <c r="J22" s="12">
        <v>98.8</v>
      </c>
      <c r="K22" s="12">
        <v>92.4</v>
      </c>
      <c r="L22" s="12">
        <v>94.1</v>
      </c>
      <c r="M22" s="12">
        <v>93.9</v>
      </c>
      <c r="N22" s="12">
        <v>96.6</v>
      </c>
      <c r="O22" s="11">
        <v>94</v>
      </c>
      <c r="P22" s="12">
        <v>91.3</v>
      </c>
      <c r="Q22" s="12">
        <v>94.9</v>
      </c>
      <c r="R22" s="11">
        <v>96</v>
      </c>
      <c r="S22" s="12">
        <v>95.6</v>
      </c>
      <c r="T22" s="12">
        <v>97.4</v>
      </c>
      <c r="U22" s="12">
        <v>98.4</v>
      </c>
      <c r="V22" s="12">
        <v>96.4</v>
      </c>
      <c r="W22" s="12">
        <v>96.9</v>
      </c>
      <c r="X22" s="12">
        <v>96.9</v>
      </c>
      <c r="Y22" s="12">
        <v>98.2</v>
      </c>
      <c r="Z22" s="12">
        <v>97.6</v>
      </c>
      <c r="AA22" s="12">
        <v>97.4</v>
      </c>
      <c r="AB22" s="12">
        <v>98.3</v>
      </c>
      <c r="AC22" s="12">
        <v>97.6</v>
      </c>
      <c r="AD22" s="12">
        <v>97.8</v>
      </c>
      <c r="AE22" s="12">
        <v>97.4</v>
      </c>
      <c r="AF22" s="11">
        <v>95</v>
      </c>
      <c r="AG22" s="12">
        <v>93.6</v>
      </c>
      <c r="AH22" s="12">
        <v>93.8</v>
      </c>
      <c r="AI22" s="12">
        <v>93.2</v>
      </c>
      <c r="AJ22" s="11">
        <v>91</v>
      </c>
      <c r="AK22" s="12">
        <v>90.8</v>
      </c>
      <c r="AL22" s="12">
        <v>90.5</v>
      </c>
      <c r="AM22" s="11">
        <v>90</v>
      </c>
      <c r="AN22" s="12">
        <v>89.3</v>
      </c>
      <c r="AO22" s="12">
        <v>89.2</v>
      </c>
      <c r="AP22" s="12">
        <v>87.3</v>
      </c>
      <c r="AQ22" s="12">
        <v>87.7</v>
      </c>
      <c r="AR22" s="12">
        <v>87.9</v>
      </c>
      <c r="AS22" s="12">
        <v>100</v>
      </c>
      <c r="AT22" s="2"/>
      <c r="AU22" s="4" t="str">
        <f t="shared" si="0"/>
        <v>Manufacture of textiles</v>
      </c>
      <c r="AV22" s="13">
        <f t="shared" si="1"/>
        <v>-39.917269906928645</v>
      </c>
      <c r="AW22" s="13">
        <f t="shared" si="2"/>
        <v>-19.131334022750774</v>
      </c>
      <c r="AX22" s="13">
        <f t="shared" si="3"/>
        <v>-10.579857578840276</v>
      </c>
      <c r="AY22" s="14">
        <f t="shared" si="4"/>
        <v>93.071354705274047</v>
      </c>
    </row>
    <row r="23" spans="1:51" ht="13" x14ac:dyDescent="0.25">
      <c r="A23" s="10" t="s">
        <v>230</v>
      </c>
      <c r="B23" s="5" t="s">
        <v>45</v>
      </c>
      <c r="C23" s="16">
        <v>88.3</v>
      </c>
      <c r="D23" s="16">
        <v>83.7</v>
      </c>
      <c r="E23" s="16">
        <v>56.9</v>
      </c>
      <c r="F23" s="16">
        <v>35.6</v>
      </c>
      <c r="G23" s="16">
        <v>60.3</v>
      </c>
      <c r="H23" s="15">
        <v>70</v>
      </c>
      <c r="I23" s="15">
        <v>76</v>
      </c>
      <c r="J23" s="16">
        <v>81.7</v>
      </c>
      <c r="K23" s="16">
        <v>74.7</v>
      </c>
      <c r="L23" s="16">
        <v>71.2</v>
      </c>
      <c r="M23" s="16">
        <v>65.900000000000006</v>
      </c>
      <c r="N23" s="16">
        <v>65.8</v>
      </c>
      <c r="O23" s="15">
        <v>67</v>
      </c>
      <c r="P23" s="16">
        <v>66.8</v>
      </c>
      <c r="Q23" s="16">
        <v>68.2</v>
      </c>
      <c r="R23" s="16">
        <v>69.3</v>
      </c>
      <c r="S23" s="16">
        <v>65.599999999999994</v>
      </c>
      <c r="T23" s="16">
        <v>69.2</v>
      </c>
      <c r="U23" s="16">
        <v>69.5</v>
      </c>
      <c r="V23" s="16">
        <v>69.900000000000006</v>
      </c>
      <c r="W23" s="16">
        <v>69.400000000000006</v>
      </c>
      <c r="X23" s="16">
        <v>73.2</v>
      </c>
      <c r="Y23" s="16">
        <v>72.8</v>
      </c>
      <c r="Z23" s="16">
        <v>73.8</v>
      </c>
      <c r="AA23" s="16">
        <v>70.8</v>
      </c>
      <c r="AB23" s="16">
        <v>77.599999999999994</v>
      </c>
      <c r="AC23" s="16">
        <v>77.099999999999994</v>
      </c>
      <c r="AD23" s="16">
        <v>78.5</v>
      </c>
      <c r="AE23" s="16">
        <v>77.7</v>
      </c>
      <c r="AF23" s="16">
        <v>79.400000000000006</v>
      </c>
      <c r="AG23" s="16">
        <v>73.099999999999994</v>
      </c>
      <c r="AH23" s="15">
        <v>75</v>
      </c>
      <c r="AI23" s="16">
        <v>76.5</v>
      </c>
      <c r="AJ23" s="16">
        <v>75.900000000000006</v>
      </c>
      <c r="AK23" s="16">
        <v>77.2</v>
      </c>
      <c r="AL23" s="16">
        <v>76.099999999999994</v>
      </c>
      <c r="AM23" s="16">
        <v>71.900000000000006</v>
      </c>
      <c r="AN23" s="16">
        <v>76.2</v>
      </c>
      <c r="AO23" s="16">
        <v>77.5</v>
      </c>
      <c r="AP23" s="16">
        <v>78.400000000000006</v>
      </c>
      <c r="AQ23" s="16">
        <v>79.3</v>
      </c>
      <c r="AR23" s="16">
        <v>77.2</v>
      </c>
      <c r="AS23" s="12">
        <v>100</v>
      </c>
      <c r="AT23" s="2"/>
      <c r="AU23" s="4" t="str">
        <f t="shared" si="0"/>
        <v>Manufacture of wearing apparel</v>
      </c>
      <c r="AV23" s="13">
        <f t="shared" si="1"/>
        <v>-57.467144563918758</v>
      </c>
      <c r="AW23" s="19">
        <f t="shared" si="2"/>
        <v>-27.956989247311835</v>
      </c>
      <c r="AX23" s="13">
        <f t="shared" si="3"/>
        <v>-0.51546391752576226</v>
      </c>
      <c r="AY23" s="14">
        <f t="shared" si="4"/>
        <v>85.902031063321388</v>
      </c>
    </row>
    <row r="24" spans="1:51" ht="13" x14ac:dyDescent="0.25">
      <c r="A24" s="10" t="s">
        <v>231</v>
      </c>
      <c r="B24" s="5" t="s">
        <v>46</v>
      </c>
      <c r="C24" s="12">
        <v>100.9</v>
      </c>
      <c r="D24" s="12">
        <v>95.1</v>
      </c>
      <c r="E24" s="12">
        <v>57.8</v>
      </c>
      <c r="F24" s="12">
        <v>19.899999999999999</v>
      </c>
      <c r="G24" s="12">
        <v>62.6</v>
      </c>
      <c r="H24" s="12">
        <v>74.400000000000006</v>
      </c>
      <c r="I24" s="12">
        <v>78.8</v>
      </c>
      <c r="J24" s="12">
        <v>89.7</v>
      </c>
      <c r="K24" s="12">
        <v>81.099999999999994</v>
      </c>
      <c r="L24" s="12">
        <v>88.2</v>
      </c>
      <c r="M24" s="12">
        <v>80.7</v>
      </c>
      <c r="N24" s="12">
        <v>82.7</v>
      </c>
      <c r="O24" s="11">
        <v>83</v>
      </c>
      <c r="P24" s="12">
        <v>82.9</v>
      </c>
      <c r="Q24" s="11">
        <v>82</v>
      </c>
      <c r="R24" s="12">
        <v>82.7</v>
      </c>
      <c r="S24" s="12">
        <v>84.9</v>
      </c>
      <c r="T24" s="12">
        <v>87.7</v>
      </c>
      <c r="U24" s="12">
        <v>89.4</v>
      </c>
      <c r="V24" s="12">
        <v>88.4</v>
      </c>
      <c r="W24" s="12">
        <v>89.4</v>
      </c>
      <c r="X24" s="12">
        <v>90.1</v>
      </c>
      <c r="Y24" s="12">
        <v>90.2</v>
      </c>
      <c r="Z24" s="12">
        <v>91.5</v>
      </c>
      <c r="AA24" s="12">
        <v>88.2</v>
      </c>
      <c r="AB24" s="12">
        <v>94.4</v>
      </c>
      <c r="AC24" s="12">
        <v>95.9</v>
      </c>
      <c r="AD24" s="12">
        <v>101.4</v>
      </c>
      <c r="AE24" s="12">
        <v>98.6</v>
      </c>
      <c r="AF24" s="12">
        <v>96.9</v>
      </c>
      <c r="AG24" s="12">
        <v>93.7</v>
      </c>
      <c r="AH24" s="12">
        <v>97.2</v>
      </c>
      <c r="AI24" s="12">
        <v>96.6</v>
      </c>
      <c r="AJ24" s="11">
        <v>93</v>
      </c>
      <c r="AK24" s="12">
        <v>94.1</v>
      </c>
      <c r="AL24" s="12">
        <v>93.4</v>
      </c>
      <c r="AM24" s="12">
        <v>91.9</v>
      </c>
      <c r="AN24" s="12">
        <v>91.1</v>
      </c>
      <c r="AO24" s="12">
        <v>90.8</v>
      </c>
      <c r="AP24" s="12">
        <v>90.8</v>
      </c>
      <c r="AQ24" s="12">
        <v>90.5</v>
      </c>
      <c r="AR24" s="12">
        <v>89.1</v>
      </c>
      <c r="AS24" s="12">
        <v>100</v>
      </c>
      <c r="AT24" s="2"/>
      <c r="AU24" s="4" t="str">
        <f t="shared" si="0"/>
        <v>Manufacture of leather and related products</v>
      </c>
      <c r="AV24" s="13">
        <f t="shared" si="1"/>
        <v>-79.074658254468972</v>
      </c>
      <c r="AW24" s="19">
        <f t="shared" si="2"/>
        <v>-34.174553101997887</v>
      </c>
      <c r="AX24" s="13">
        <f t="shared" si="3"/>
        <v>-5.614406779661028</v>
      </c>
      <c r="AY24" s="14">
        <f t="shared" si="4"/>
        <v>96.635120925341752</v>
      </c>
    </row>
    <row r="25" spans="1:51" ht="13" x14ac:dyDescent="0.25">
      <c r="A25" s="10" t="s">
        <v>232</v>
      </c>
      <c r="B25" s="5" t="s">
        <v>47</v>
      </c>
      <c r="C25" s="16">
        <v>106.6</v>
      </c>
      <c r="D25" s="16">
        <v>106.5</v>
      </c>
      <c r="E25" s="16">
        <v>95.9</v>
      </c>
      <c r="F25" s="15">
        <v>85</v>
      </c>
      <c r="G25" s="16">
        <v>96.4</v>
      </c>
      <c r="H25" s="16">
        <v>104.9</v>
      </c>
      <c r="I25" s="16">
        <v>107.3</v>
      </c>
      <c r="J25" s="16">
        <v>111.5</v>
      </c>
      <c r="K25" s="16">
        <v>109.7</v>
      </c>
      <c r="L25" s="16">
        <v>112.2</v>
      </c>
      <c r="M25" s="16">
        <v>113.2</v>
      </c>
      <c r="N25" s="15">
        <v>114</v>
      </c>
      <c r="O25" s="16">
        <v>113.4</v>
      </c>
      <c r="P25" s="16">
        <v>111.7</v>
      </c>
      <c r="Q25" s="16">
        <v>114.7</v>
      </c>
      <c r="R25" s="15">
        <v>116</v>
      </c>
      <c r="S25" s="16">
        <v>116.5</v>
      </c>
      <c r="T25" s="16">
        <v>117.1</v>
      </c>
      <c r="U25" s="16">
        <v>116.7</v>
      </c>
      <c r="V25" s="16">
        <v>114.8</v>
      </c>
      <c r="W25" s="16">
        <v>114.1</v>
      </c>
      <c r="X25" s="16">
        <v>113.2</v>
      </c>
      <c r="Y25" s="16">
        <v>114.1</v>
      </c>
      <c r="Z25" s="16">
        <v>113.1</v>
      </c>
      <c r="AA25" s="16">
        <v>118.3</v>
      </c>
      <c r="AB25" s="16">
        <v>120.5</v>
      </c>
      <c r="AC25" s="16">
        <v>119.7</v>
      </c>
      <c r="AD25" s="16">
        <v>119.6</v>
      </c>
      <c r="AE25" s="16">
        <v>117.7</v>
      </c>
      <c r="AF25" s="16">
        <v>113.2</v>
      </c>
      <c r="AG25" s="16">
        <v>110.7</v>
      </c>
      <c r="AH25" s="16">
        <v>109.5</v>
      </c>
      <c r="AI25" s="16">
        <v>109.9</v>
      </c>
      <c r="AJ25" s="16">
        <v>108.6</v>
      </c>
      <c r="AK25" s="16">
        <v>107.6</v>
      </c>
      <c r="AL25" s="16">
        <v>104.2</v>
      </c>
      <c r="AM25" s="16">
        <v>106.3</v>
      </c>
      <c r="AN25" s="16">
        <v>105.9</v>
      </c>
      <c r="AO25" s="16">
        <v>105.1</v>
      </c>
      <c r="AP25" s="16">
        <v>103.1</v>
      </c>
      <c r="AQ25" s="16">
        <v>102.2</v>
      </c>
      <c r="AR25" s="16">
        <v>101.6</v>
      </c>
      <c r="AS25" s="12">
        <v>100</v>
      </c>
      <c r="AT25" s="2"/>
      <c r="AU25" s="4" t="str">
        <f t="shared" si="0"/>
        <v>Manufacture of wood and of products of wood and cork, except furniture; manufacture of articles of straw and plaiting materials</v>
      </c>
      <c r="AV25" s="13">
        <f t="shared" si="1"/>
        <v>-20.187793427230048</v>
      </c>
      <c r="AW25" s="13">
        <f t="shared" si="2"/>
        <v>-9.4835680751173648</v>
      </c>
      <c r="AX25" s="13">
        <f t="shared" si="3"/>
        <v>-15.684647302904569</v>
      </c>
      <c r="AY25" s="14">
        <f t="shared" si="4"/>
        <v>99.812206572769952</v>
      </c>
    </row>
    <row r="26" spans="1:51" ht="13" x14ac:dyDescent="0.25">
      <c r="A26" s="10" t="s">
        <v>233</v>
      </c>
      <c r="B26" s="5" t="s">
        <v>48</v>
      </c>
      <c r="C26" s="11">
        <v>102</v>
      </c>
      <c r="D26" s="12">
        <v>99.9</v>
      </c>
      <c r="E26" s="12">
        <v>102.6</v>
      </c>
      <c r="F26" s="12">
        <v>96.1</v>
      </c>
      <c r="G26" s="12">
        <v>91.4</v>
      </c>
      <c r="H26" s="12">
        <v>92.8</v>
      </c>
      <c r="I26" s="12">
        <v>95.4</v>
      </c>
      <c r="J26" s="12">
        <v>97.1</v>
      </c>
      <c r="K26" s="12">
        <v>98.1</v>
      </c>
      <c r="L26" s="12">
        <v>99.3</v>
      </c>
      <c r="M26" s="11">
        <v>100</v>
      </c>
      <c r="N26" s="12">
        <v>101.2</v>
      </c>
      <c r="O26" s="12">
        <v>101.7</v>
      </c>
      <c r="P26" s="12">
        <v>101.6</v>
      </c>
      <c r="Q26" s="12">
        <v>102.4</v>
      </c>
      <c r="R26" s="12">
        <v>103.5</v>
      </c>
      <c r="S26" s="12">
        <v>103.4</v>
      </c>
      <c r="T26" s="12">
        <v>104.3</v>
      </c>
      <c r="U26" s="11">
        <v>104</v>
      </c>
      <c r="V26" s="12">
        <v>104.2</v>
      </c>
      <c r="W26" s="12">
        <v>104.4</v>
      </c>
      <c r="X26" s="12">
        <v>105.1</v>
      </c>
      <c r="Y26" s="12">
        <v>105.9</v>
      </c>
      <c r="Z26" s="12">
        <v>107.3</v>
      </c>
      <c r="AA26" s="12">
        <v>104.2</v>
      </c>
      <c r="AB26" s="12">
        <v>104.8</v>
      </c>
      <c r="AC26" s="12">
        <v>105.5</v>
      </c>
      <c r="AD26" s="12">
        <v>105.9</v>
      </c>
      <c r="AE26" s="12">
        <v>105.6</v>
      </c>
      <c r="AF26" s="12">
        <v>106.4</v>
      </c>
      <c r="AG26" s="12">
        <v>103.4</v>
      </c>
      <c r="AH26" s="12">
        <v>103.5</v>
      </c>
      <c r="AI26" s="12">
        <v>102.1</v>
      </c>
      <c r="AJ26" s="12">
        <v>99.7</v>
      </c>
      <c r="AK26" s="12">
        <v>98.5</v>
      </c>
      <c r="AL26" s="12">
        <v>94.7</v>
      </c>
      <c r="AM26" s="12">
        <v>95.6</v>
      </c>
      <c r="AN26" s="12">
        <v>94.3</v>
      </c>
      <c r="AO26" s="12">
        <v>92.6</v>
      </c>
      <c r="AP26" s="11">
        <v>93</v>
      </c>
      <c r="AQ26" s="12">
        <v>92.8</v>
      </c>
      <c r="AR26" s="11">
        <v>91</v>
      </c>
      <c r="AS26" s="12">
        <v>100</v>
      </c>
      <c r="AT26" s="2"/>
      <c r="AU26" s="4" t="str">
        <f t="shared" si="0"/>
        <v>Manufacture of paper and paper products</v>
      </c>
      <c r="AV26" s="13">
        <f t="shared" si="1"/>
        <v>-3.8038038038038153</v>
      </c>
      <c r="AW26" s="13">
        <f t="shared" si="2"/>
        <v>-8.508508508508509</v>
      </c>
      <c r="AX26" s="13">
        <f t="shared" si="3"/>
        <v>-13.167938931297707</v>
      </c>
      <c r="AY26" s="14">
        <f t="shared" si="4"/>
        <v>95.695695695695676</v>
      </c>
    </row>
    <row r="27" spans="1:51" ht="13" x14ac:dyDescent="0.25">
      <c r="A27" s="10" t="s">
        <v>234</v>
      </c>
      <c r="B27" s="5" t="s">
        <v>49</v>
      </c>
      <c r="C27" s="15">
        <v>91</v>
      </c>
      <c r="D27" s="15">
        <v>92</v>
      </c>
      <c r="E27" s="16">
        <v>79.7</v>
      </c>
      <c r="F27" s="16">
        <v>62.6</v>
      </c>
      <c r="G27" s="16">
        <v>69.400000000000006</v>
      </c>
      <c r="H27" s="16">
        <v>76.5</v>
      </c>
      <c r="I27" s="16">
        <v>81.900000000000006</v>
      </c>
      <c r="J27" s="16">
        <v>81.7</v>
      </c>
      <c r="K27" s="15">
        <v>82</v>
      </c>
      <c r="L27" s="16">
        <v>83.2</v>
      </c>
      <c r="M27" s="16">
        <v>81.2</v>
      </c>
      <c r="N27" s="16">
        <v>84.5</v>
      </c>
      <c r="O27" s="16">
        <v>82.9</v>
      </c>
      <c r="P27" s="16">
        <v>80.5</v>
      </c>
      <c r="Q27" s="16">
        <v>82.6</v>
      </c>
      <c r="R27" s="16">
        <v>83.4</v>
      </c>
      <c r="S27" s="16">
        <v>83.8</v>
      </c>
      <c r="T27" s="15">
        <v>85</v>
      </c>
      <c r="U27" s="16">
        <v>86.7</v>
      </c>
      <c r="V27" s="16">
        <v>84.3</v>
      </c>
      <c r="W27" s="16">
        <v>86.5</v>
      </c>
      <c r="X27" s="16">
        <v>86.6</v>
      </c>
      <c r="Y27" s="16">
        <v>87.4</v>
      </c>
      <c r="Z27" s="16">
        <v>87.8</v>
      </c>
      <c r="AA27" s="16">
        <v>85.1</v>
      </c>
      <c r="AB27" s="16">
        <v>86.3</v>
      </c>
      <c r="AC27" s="16">
        <v>86.2</v>
      </c>
      <c r="AD27" s="16">
        <v>86.5</v>
      </c>
      <c r="AE27" s="16">
        <v>86.4</v>
      </c>
      <c r="AF27" s="16">
        <v>87.6</v>
      </c>
      <c r="AG27" s="16">
        <v>83.7</v>
      </c>
      <c r="AH27" s="15">
        <v>83</v>
      </c>
      <c r="AI27" s="16">
        <v>81.7</v>
      </c>
      <c r="AJ27" s="16">
        <v>80.2</v>
      </c>
      <c r="AK27" s="16">
        <v>80.400000000000006</v>
      </c>
      <c r="AL27" s="16">
        <v>77.3</v>
      </c>
      <c r="AM27" s="16">
        <v>79.5</v>
      </c>
      <c r="AN27" s="16">
        <v>77.7</v>
      </c>
      <c r="AO27" s="16">
        <v>77.8</v>
      </c>
      <c r="AP27" s="15">
        <v>77</v>
      </c>
      <c r="AQ27" s="16">
        <v>77.599999999999994</v>
      </c>
      <c r="AR27" s="16">
        <v>77.099999999999994</v>
      </c>
      <c r="AS27" s="12">
        <v>100</v>
      </c>
      <c r="AT27" s="2"/>
      <c r="AU27" s="4" t="str">
        <f t="shared" si="0"/>
        <v>Printing and reproduction of recorded media</v>
      </c>
      <c r="AV27" s="13">
        <f t="shared" si="1"/>
        <v>-31.956521739130434</v>
      </c>
      <c r="AW27" s="13">
        <f t="shared" si="2"/>
        <v>-24.565217391304341</v>
      </c>
      <c r="AX27" s="13">
        <f t="shared" si="3"/>
        <v>-10.66048667439166</v>
      </c>
      <c r="AY27" s="14">
        <f t="shared" si="4"/>
        <v>86.41304347826086</v>
      </c>
    </row>
    <row r="28" spans="1:51" ht="13" x14ac:dyDescent="0.25">
      <c r="A28" s="10" t="s">
        <v>235</v>
      </c>
      <c r="B28" s="5" t="s">
        <v>50</v>
      </c>
      <c r="C28" s="12">
        <v>100.2</v>
      </c>
      <c r="D28" s="12">
        <v>99.3</v>
      </c>
      <c r="E28" s="12">
        <v>93.1</v>
      </c>
      <c r="F28" s="12">
        <v>83.4</v>
      </c>
      <c r="G28" s="12">
        <v>82.4</v>
      </c>
      <c r="H28" s="11">
        <v>86</v>
      </c>
      <c r="I28" s="12">
        <v>88.4</v>
      </c>
      <c r="J28" s="12">
        <v>89.2</v>
      </c>
      <c r="K28" s="12">
        <v>88.5</v>
      </c>
      <c r="L28" s="12">
        <v>88.7</v>
      </c>
      <c r="M28" s="12">
        <v>90.8</v>
      </c>
      <c r="N28" s="12">
        <v>87.9</v>
      </c>
      <c r="O28" s="12">
        <v>87.9</v>
      </c>
      <c r="P28" s="12">
        <v>88.9</v>
      </c>
      <c r="Q28" s="12">
        <v>92.5</v>
      </c>
      <c r="R28" s="12">
        <v>90.4</v>
      </c>
      <c r="S28" s="12">
        <v>90.9</v>
      </c>
      <c r="T28" s="12">
        <v>91.7</v>
      </c>
      <c r="U28" s="12">
        <v>92.6</v>
      </c>
      <c r="V28" s="12">
        <v>95.8</v>
      </c>
      <c r="W28" s="12">
        <v>96.8</v>
      </c>
      <c r="X28" s="12">
        <v>98.5</v>
      </c>
      <c r="Y28" s="12">
        <v>96.6</v>
      </c>
      <c r="Z28" s="12">
        <v>94.8</v>
      </c>
      <c r="AA28" s="12">
        <v>96.1</v>
      </c>
      <c r="AB28" s="12">
        <v>96.6</v>
      </c>
      <c r="AC28" s="12">
        <v>96.4</v>
      </c>
      <c r="AD28" s="12">
        <v>99.8</v>
      </c>
      <c r="AE28" s="12">
        <v>99.6</v>
      </c>
      <c r="AF28" s="12">
        <v>100.7</v>
      </c>
      <c r="AG28" s="12">
        <v>99.3</v>
      </c>
      <c r="AH28" s="12">
        <v>95.6</v>
      </c>
      <c r="AI28" s="12">
        <v>94.6</v>
      </c>
      <c r="AJ28" s="12">
        <v>91.2</v>
      </c>
      <c r="AK28" s="12">
        <v>94.4</v>
      </c>
      <c r="AL28" s="11">
        <v>98</v>
      </c>
      <c r="AM28" s="12">
        <v>95.5</v>
      </c>
      <c r="AN28" s="12">
        <v>94.5</v>
      </c>
      <c r="AO28" s="11">
        <v>93</v>
      </c>
      <c r="AP28" s="12">
        <v>92.3</v>
      </c>
      <c r="AQ28" s="12">
        <v>89.6</v>
      </c>
      <c r="AR28" s="12">
        <v>92.2</v>
      </c>
      <c r="AS28" s="12">
        <v>100</v>
      </c>
      <c r="AT28" s="2"/>
      <c r="AU28" s="4" t="str">
        <f t="shared" si="0"/>
        <v>Manufacture of coke and refined petroleum products</v>
      </c>
      <c r="AV28" s="13">
        <f t="shared" si="1"/>
        <v>-16.012084592145008</v>
      </c>
      <c r="AW28" s="13">
        <f t="shared" si="2"/>
        <v>-17.019133937562934</v>
      </c>
      <c r="AX28" s="13">
        <f t="shared" si="3"/>
        <v>-4.5548654244306332</v>
      </c>
      <c r="AY28" s="14">
        <f t="shared" si="4"/>
        <v>96.173212487411888</v>
      </c>
    </row>
    <row r="29" spans="1:51" ht="13" x14ac:dyDescent="0.25">
      <c r="A29" s="10" t="s">
        <v>236</v>
      </c>
      <c r="B29" s="5" t="s">
        <v>101</v>
      </c>
      <c r="C29" s="16">
        <v>100.5</v>
      </c>
      <c r="D29" s="16">
        <v>101.9</v>
      </c>
      <c r="E29" s="16">
        <v>97.9</v>
      </c>
      <c r="F29" s="15">
        <v>90</v>
      </c>
      <c r="G29" s="16">
        <v>90.7</v>
      </c>
      <c r="H29" s="15">
        <v>93</v>
      </c>
      <c r="I29" s="16">
        <v>95.8</v>
      </c>
      <c r="J29" s="16">
        <v>97.4</v>
      </c>
      <c r="K29" s="16">
        <v>99.3</v>
      </c>
      <c r="L29" s="16">
        <v>102.7</v>
      </c>
      <c r="M29" s="16">
        <v>104.1</v>
      </c>
      <c r="N29" s="16">
        <v>104.7</v>
      </c>
      <c r="O29" s="15">
        <v>104</v>
      </c>
      <c r="P29" s="16">
        <v>101.9</v>
      </c>
      <c r="Q29" s="16">
        <v>103.8</v>
      </c>
      <c r="R29" s="16">
        <v>103.4</v>
      </c>
      <c r="S29" s="16">
        <v>103.9</v>
      </c>
      <c r="T29" s="16">
        <v>103.1</v>
      </c>
      <c r="U29" s="16">
        <v>102.9</v>
      </c>
      <c r="V29" s="16">
        <v>104.1</v>
      </c>
      <c r="W29" s="16">
        <v>104.5</v>
      </c>
      <c r="X29" s="16">
        <v>105.1</v>
      </c>
      <c r="Y29" s="16">
        <v>106.4</v>
      </c>
      <c r="Z29" s="16">
        <v>106.9</v>
      </c>
      <c r="AA29" s="16">
        <v>105.6</v>
      </c>
      <c r="AB29" s="16">
        <v>104.5</v>
      </c>
      <c r="AC29" s="16">
        <v>103.1</v>
      </c>
      <c r="AD29" s="16">
        <v>100.2</v>
      </c>
      <c r="AE29" s="16">
        <v>100.4</v>
      </c>
      <c r="AF29" s="15">
        <v>100</v>
      </c>
      <c r="AG29" s="16">
        <v>98.1</v>
      </c>
      <c r="AH29" s="15">
        <v>96</v>
      </c>
      <c r="AI29" s="16">
        <v>94.8</v>
      </c>
      <c r="AJ29" s="15">
        <v>91</v>
      </c>
      <c r="AK29" s="16">
        <v>91.1</v>
      </c>
      <c r="AL29" s="16">
        <v>87.1</v>
      </c>
      <c r="AM29" s="16">
        <v>88.8</v>
      </c>
      <c r="AN29" s="16">
        <v>90.3</v>
      </c>
      <c r="AO29" s="16">
        <v>89.9</v>
      </c>
      <c r="AP29" s="16">
        <v>89.5</v>
      </c>
      <c r="AQ29" s="16">
        <v>89.6</v>
      </c>
      <c r="AR29" s="16">
        <v>90.2</v>
      </c>
      <c r="AS29" s="12">
        <v>100</v>
      </c>
      <c r="AT29" s="2"/>
      <c r="AU29" s="4" t="str">
        <f t="shared" si="0"/>
        <v>Chemical products</v>
      </c>
      <c r="AV29" s="13">
        <f t="shared" si="1"/>
        <v>-11.678115799803734</v>
      </c>
      <c r="AW29" s="13">
        <f t="shared" si="2"/>
        <v>-10.991167811579983</v>
      </c>
      <c r="AX29" s="13">
        <f t="shared" si="3"/>
        <v>-13.684210526315788</v>
      </c>
      <c r="AY29" s="14">
        <f t="shared" si="4"/>
        <v>87.144259077526982</v>
      </c>
    </row>
    <row r="30" spans="1:51" ht="13" x14ac:dyDescent="0.25">
      <c r="A30" s="10" t="s">
        <v>237</v>
      </c>
      <c r="B30" s="5" t="s">
        <v>102</v>
      </c>
      <c r="C30" s="12">
        <v>121.5</v>
      </c>
      <c r="D30" s="11">
        <v>129</v>
      </c>
      <c r="E30" s="12">
        <v>149.30000000000001</v>
      </c>
      <c r="F30" s="12">
        <v>133.6</v>
      </c>
      <c r="G30" s="11">
        <v>132</v>
      </c>
      <c r="H30" s="12">
        <v>131.4</v>
      </c>
      <c r="I30" s="12">
        <v>127.2</v>
      </c>
      <c r="J30" s="12">
        <v>126.3</v>
      </c>
      <c r="K30" s="12">
        <v>129.80000000000001</v>
      </c>
      <c r="L30" s="12">
        <v>134.4</v>
      </c>
      <c r="M30" s="12">
        <v>143.5</v>
      </c>
      <c r="N30" s="12">
        <v>134.4</v>
      </c>
      <c r="O30" s="12">
        <v>135.6</v>
      </c>
      <c r="P30" s="12">
        <v>137.30000000000001</v>
      </c>
      <c r="Q30" s="12">
        <v>151.5</v>
      </c>
      <c r="R30" s="12">
        <v>156.1</v>
      </c>
      <c r="S30" s="12">
        <v>155.5</v>
      </c>
      <c r="T30" s="12">
        <v>173.2</v>
      </c>
      <c r="U30" s="12">
        <v>168.6</v>
      </c>
      <c r="V30" s="12">
        <v>171.3</v>
      </c>
      <c r="W30" s="12">
        <v>164.8</v>
      </c>
      <c r="X30" s="12">
        <v>149.19999999999999</v>
      </c>
      <c r="Y30" s="12">
        <v>156.80000000000001</v>
      </c>
      <c r="Z30" s="12">
        <v>157.80000000000001</v>
      </c>
      <c r="AA30" s="12">
        <v>174.1</v>
      </c>
      <c r="AB30" s="12">
        <v>165.6</v>
      </c>
      <c r="AC30" s="12">
        <v>163.6</v>
      </c>
      <c r="AD30" s="11">
        <v>166</v>
      </c>
      <c r="AE30" s="12">
        <v>186.4</v>
      </c>
      <c r="AF30" s="12">
        <v>167.4</v>
      </c>
      <c r="AG30" s="12">
        <v>176.3</v>
      </c>
      <c r="AH30" s="12">
        <v>179.5</v>
      </c>
      <c r="AI30" s="12">
        <v>203.2</v>
      </c>
      <c r="AJ30" s="12">
        <v>211.9</v>
      </c>
      <c r="AK30" s="12">
        <v>225.9</v>
      </c>
      <c r="AL30" s="12">
        <v>223.3</v>
      </c>
      <c r="AM30" s="12">
        <v>192.8</v>
      </c>
      <c r="AN30" s="12">
        <v>204.4</v>
      </c>
      <c r="AO30" s="12">
        <v>203.7</v>
      </c>
      <c r="AP30" s="12">
        <v>180.6</v>
      </c>
      <c r="AQ30" s="12">
        <v>178.1</v>
      </c>
      <c r="AR30" s="12">
        <v>182.1</v>
      </c>
      <c r="AS30" s="12">
        <v>100</v>
      </c>
      <c r="AT30" s="2"/>
      <c r="AU30" s="17" t="str">
        <f t="shared" si="0"/>
        <v>Pharmaceuticals</v>
      </c>
      <c r="AV30" s="13">
        <f t="shared" si="1"/>
        <v>3.5658914728682127</v>
      </c>
      <c r="AW30" s="19">
        <f t="shared" si="2"/>
        <v>2.3255813953488373</v>
      </c>
      <c r="AX30" s="13">
        <f t="shared" si="3"/>
        <v>9.9637681159420293</v>
      </c>
      <c r="AY30" s="14">
        <f t="shared" si="4"/>
        <v>149.45736434108528</v>
      </c>
    </row>
    <row r="31" spans="1:51" ht="13" x14ac:dyDescent="0.25">
      <c r="A31" s="10" t="s">
        <v>238</v>
      </c>
      <c r="B31" s="5" t="s">
        <v>51</v>
      </c>
      <c r="C31" s="16">
        <v>107.1</v>
      </c>
      <c r="D31" s="15">
        <v>108</v>
      </c>
      <c r="E31" s="16">
        <v>91.9</v>
      </c>
      <c r="F31" s="16">
        <v>71.5</v>
      </c>
      <c r="G31" s="16">
        <v>82.6</v>
      </c>
      <c r="H31" s="16">
        <v>94.1</v>
      </c>
      <c r="I31" s="16">
        <v>100.8</v>
      </c>
      <c r="J31" s="16">
        <v>103.6</v>
      </c>
      <c r="K31" s="16">
        <v>105.1</v>
      </c>
      <c r="L31" s="16">
        <v>108.2</v>
      </c>
      <c r="M31" s="16">
        <v>108.8</v>
      </c>
      <c r="N31" s="16">
        <v>110.1</v>
      </c>
      <c r="O31" s="16">
        <v>109.2</v>
      </c>
      <c r="P31" s="16">
        <v>107.2</v>
      </c>
      <c r="Q31" s="16">
        <v>109.6</v>
      </c>
      <c r="R31" s="16">
        <v>109.2</v>
      </c>
      <c r="S31" s="16">
        <v>109.2</v>
      </c>
      <c r="T31" s="16">
        <v>108.5</v>
      </c>
      <c r="U31" s="16">
        <v>108.9</v>
      </c>
      <c r="V31" s="16">
        <v>105.5</v>
      </c>
      <c r="W31" s="15">
        <v>106</v>
      </c>
      <c r="X31" s="16">
        <v>106.6</v>
      </c>
      <c r="Y31" s="16">
        <v>108.2</v>
      </c>
      <c r="Z31" s="16">
        <v>108.3</v>
      </c>
      <c r="AA31" s="16">
        <v>108.8</v>
      </c>
      <c r="AB31" s="16">
        <v>108.7</v>
      </c>
      <c r="AC31" s="16">
        <v>107.5</v>
      </c>
      <c r="AD31" s="16">
        <v>108.5</v>
      </c>
      <c r="AE31" s="16">
        <v>107.7</v>
      </c>
      <c r="AF31" s="15">
        <v>107</v>
      </c>
      <c r="AG31" s="16">
        <v>105.3</v>
      </c>
      <c r="AH31" s="16">
        <v>105.1</v>
      </c>
      <c r="AI31" s="16">
        <v>105.4</v>
      </c>
      <c r="AJ31" s="15">
        <v>104</v>
      </c>
      <c r="AK31" s="16">
        <v>103.9</v>
      </c>
      <c r="AL31" s="16">
        <v>102.6</v>
      </c>
      <c r="AM31" s="16">
        <v>103.3</v>
      </c>
      <c r="AN31" s="16">
        <v>103.3</v>
      </c>
      <c r="AO31" s="16">
        <v>102.3</v>
      </c>
      <c r="AP31" s="16">
        <v>101.4</v>
      </c>
      <c r="AQ31" s="16">
        <v>101.8</v>
      </c>
      <c r="AR31" s="16">
        <v>101.4</v>
      </c>
      <c r="AS31" s="12">
        <v>100</v>
      </c>
      <c r="AT31" s="2"/>
      <c r="AU31" s="4" t="str">
        <f t="shared" si="0"/>
        <v>Manufacture of rubber and plastic products</v>
      </c>
      <c r="AV31" s="13">
        <f t="shared" si="1"/>
        <v>-33.796296296296298</v>
      </c>
      <c r="AW31" s="13">
        <f t="shared" si="2"/>
        <v>-23.518518518518526</v>
      </c>
      <c r="AX31" s="13">
        <f t="shared" si="3"/>
        <v>-6.7157313707451678</v>
      </c>
      <c r="AY31" s="14">
        <f t="shared" si="4"/>
        <v>95.648148148148152</v>
      </c>
    </row>
    <row r="32" spans="1:51" ht="13" x14ac:dyDescent="0.25">
      <c r="A32" s="10" t="s">
        <v>239</v>
      </c>
      <c r="B32" s="5" t="s">
        <v>52</v>
      </c>
      <c r="C32" s="12">
        <v>111.1</v>
      </c>
      <c r="D32" s="12">
        <v>112.5</v>
      </c>
      <c r="E32" s="11">
        <v>94</v>
      </c>
      <c r="F32" s="12">
        <v>74.7</v>
      </c>
      <c r="G32" s="12">
        <v>94.5</v>
      </c>
      <c r="H32" s="12">
        <v>101.3</v>
      </c>
      <c r="I32" s="12">
        <v>105.4</v>
      </c>
      <c r="J32" s="11">
        <v>111</v>
      </c>
      <c r="K32" s="11">
        <v>108</v>
      </c>
      <c r="L32" s="12">
        <v>108.3</v>
      </c>
      <c r="M32" s="12">
        <v>111.1</v>
      </c>
      <c r="N32" s="12">
        <v>111.6</v>
      </c>
      <c r="O32" s="12">
        <v>111.7</v>
      </c>
      <c r="P32" s="12">
        <v>107.5</v>
      </c>
      <c r="Q32" s="12">
        <v>115.1</v>
      </c>
      <c r="R32" s="12">
        <v>114.7</v>
      </c>
      <c r="S32" s="12">
        <v>114.4</v>
      </c>
      <c r="T32" s="11">
        <v>115</v>
      </c>
      <c r="U32" s="11">
        <v>116</v>
      </c>
      <c r="V32" s="12">
        <v>113.7</v>
      </c>
      <c r="W32" s="12">
        <v>116.1</v>
      </c>
      <c r="X32" s="12">
        <v>115.9</v>
      </c>
      <c r="Y32" s="12">
        <v>116.7</v>
      </c>
      <c r="Z32" s="12">
        <v>117.2</v>
      </c>
      <c r="AA32" s="12">
        <v>116.9</v>
      </c>
      <c r="AB32" s="12">
        <v>118.9</v>
      </c>
      <c r="AC32" s="12">
        <v>117.3</v>
      </c>
      <c r="AD32" s="12">
        <v>117.1</v>
      </c>
      <c r="AE32" s="11">
        <v>117</v>
      </c>
      <c r="AF32" s="12">
        <v>115.1</v>
      </c>
      <c r="AG32" s="12">
        <v>112.8</v>
      </c>
      <c r="AH32" s="12">
        <v>112.4</v>
      </c>
      <c r="AI32" s="12">
        <v>111.4</v>
      </c>
      <c r="AJ32" s="12">
        <v>111.8</v>
      </c>
      <c r="AK32" s="12">
        <v>111.2</v>
      </c>
      <c r="AL32" s="12">
        <v>109.8</v>
      </c>
      <c r="AM32" s="12">
        <v>108.1</v>
      </c>
      <c r="AN32" s="12">
        <v>107.7</v>
      </c>
      <c r="AO32" s="12">
        <v>105.3</v>
      </c>
      <c r="AP32" s="12">
        <v>102.8</v>
      </c>
      <c r="AQ32" s="11">
        <v>101</v>
      </c>
      <c r="AR32" s="12">
        <v>100.4</v>
      </c>
      <c r="AS32" s="12">
        <v>100</v>
      </c>
      <c r="AT32" s="2"/>
      <c r="AU32" s="4" t="str">
        <f t="shared" si="0"/>
        <v>Manufacture of other non-metallic mineral products</v>
      </c>
      <c r="AV32" s="13">
        <f t="shared" si="1"/>
        <v>-33.599999999999994</v>
      </c>
      <c r="AW32" s="13">
        <f t="shared" si="2"/>
        <v>-16</v>
      </c>
      <c r="AX32" s="13">
        <f t="shared" si="3"/>
        <v>-15.559293523969723</v>
      </c>
      <c r="AY32" s="14">
        <f t="shared" si="4"/>
        <v>96.088888888888874</v>
      </c>
    </row>
    <row r="33" spans="1:52" ht="13" x14ac:dyDescent="0.25">
      <c r="A33" s="10" t="s">
        <v>240</v>
      </c>
      <c r="B33" s="5" t="s">
        <v>53</v>
      </c>
      <c r="C33" s="16">
        <v>97.2</v>
      </c>
      <c r="D33" s="16">
        <v>98.9</v>
      </c>
      <c r="E33" s="15">
        <v>84</v>
      </c>
      <c r="F33" s="16">
        <v>66.900000000000006</v>
      </c>
      <c r="G33" s="15">
        <v>75</v>
      </c>
      <c r="H33" s="16">
        <v>79.3</v>
      </c>
      <c r="I33" s="16">
        <v>84.1</v>
      </c>
      <c r="J33" s="16">
        <v>90.2</v>
      </c>
      <c r="K33" s="16">
        <v>91.9</v>
      </c>
      <c r="L33" s="16">
        <v>94.3</v>
      </c>
      <c r="M33" s="16">
        <v>96.1</v>
      </c>
      <c r="N33" s="16">
        <v>97.9</v>
      </c>
      <c r="O33" s="16">
        <v>97.9</v>
      </c>
      <c r="P33" s="15">
        <v>97</v>
      </c>
      <c r="Q33" s="16">
        <v>98.2</v>
      </c>
      <c r="R33" s="16">
        <v>98.5</v>
      </c>
      <c r="S33" s="16">
        <v>99.7</v>
      </c>
      <c r="T33" s="16">
        <v>99.3</v>
      </c>
      <c r="U33" s="15">
        <v>99</v>
      </c>
      <c r="V33" s="16">
        <v>96.4</v>
      </c>
      <c r="W33" s="16">
        <v>96.4</v>
      </c>
      <c r="X33" s="16">
        <v>97.5</v>
      </c>
      <c r="Y33" s="16">
        <v>98.1</v>
      </c>
      <c r="Z33" s="16">
        <v>99.6</v>
      </c>
      <c r="AA33" s="16">
        <v>97.6</v>
      </c>
      <c r="AB33" s="16">
        <v>97.8</v>
      </c>
      <c r="AC33" s="16">
        <v>95.6</v>
      </c>
      <c r="AD33" s="15">
        <v>97</v>
      </c>
      <c r="AE33" s="16">
        <v>95.8</v>
      </c>
      <c r="AF33" s="16">
        <v>94.8</v>
      </c>
      <c r="AG33" s="16">
        <v>92.2</v>
      </c>
      <c r="AH33" s="16">
        <v>93.2</v>
      </c>
      <c r="AI33" s="16">
        <v>92.3</v>
      </c>
      <c r="AJ33" s="16">
        <v>90.5</v>
      </c>
      <c r="AK33" s="16">
        <v>91.3</v>
      </c>
      <c r="AL33" s="15">
        <v>89</v>
      </c>
      <c r="AM33" s="16">
        <v>90.3</v>
      </c>
      <c r="AN33" s="16">
        <v>90.3</v>
      </c>
      <c r="AO33" s="16">
        <v>91.5</v>
      </c>
      <c r="AP33" s="16">
        <v>91.7</v>
      </c>
      <c r="AQ33" s="16">
        <v>90.2</v>
      </c>
      <c r="AR33" s="15">
        <v>88</v>
      </c>
      <c r="AS33" s="12">
        <v>100</v>
      </c>
      <c r="AT33" s="2"/>
      <c r="AU33" s="4" t="str">
        <f t="shared" si="0"/>
        <v>Manufacture of basic metals</v>
      </c>
      <c r="AV33" s="13">
        <f t="shared" si="1"/>
        <v>-32.355915065722954</v>
      </c>
      <c r="AW33" s="13">
        <f t="shared" si="2"/>
        <v>-24.165824064711835</v>
      </c>
      <c r="AX33" s="13">
        <f t="shared" si="3"/>
        <v>-10.020449897750508</v>
      </c>
      <c r="AY33" s="14">
        <f t="shared" si="4"/>
        <v>91.304347826086953</v>
      </c>
    </row>
    <row r="34" spans="1:52" ht="13" x14ac:dyDescent="0.25">
      <c r="A34" s="10" t="s">
        <v>241</v>
      </c>
      <c r="B34" s="5" t="s">
        <v>63</v>
      </c>
      <c r="C34" s="12">
        <v>106.8</v>
      </c>
      <c r="D34" s="12">
        <v>107.4</v>
      </c>
      <c r="E34" s="12">
        <v>90.5</v>
      </c>
      <c r="F34" s="12">
        <v>70.2</v>
      </c>
      <c r="G34" s="12">
        <v>83.9</v>
      </c>
      <c r="H34" s="12">
        <v>92.7</v>
      </c>
      <c r="I34" s="12">
        <v>96.7</v>
      </c>
      <c r="J34" s="12">
        <v>100.7</v>
      </c>
      <c r="K34" s="12">
        <v>102.1</v>
      </c>
      <c r="L34" s="12">
        <v>103.8</v>
      </c>
      <c r="M34" s="12">
        <v>104.6</v>
      </c>
      <c r="N34" s="12">
        <v>106.6</v>
      </c>
      <c r="O34" s="12">
        <v>108.1</v>
      </c>
      <c r="P34" s="12">
        <v>106.4</v>
      </c>
      <c r="Q34" s="12">
        <v>108.3</v>
      </c>
      <c r="R34" s="12">
        <v>109.9</v>
      </c>
      <c r="S34" s="12">
        <v>108.6</v>
      </c>
      <c r="T34" s="12">
        <v>109.6</v>
      </c>
      <c r="U34" s="11">
        <v>110</v>
      </c>
      <c r="V34" s="12">
        <v>108.9</v>
      </c>
      <c r="W34" s="12">
        <v>108.6</v>
      </c>
      <c r="X34" s="12">
        <v>108.2</v>
      </c>
      <c r="Y34" s="12">
        <v>109.2</v>
      </c>
      <c r="Z34" s="12">
        <v>107.2</v>
      </c>
      <c r="AA34" s="12">
        <v>109.5</v>
      </c>
      <c r="AB34" s="12">
        <v>111.2</v>
      </c>
      <c r="AC34" s="12">
        <v>110.5</v>
      </c>
      <c r="AD34" s="12">
        <v>110.3</v>
      </c>
      <c r="AE34" s="12">
        <v>110.6</v>
      </c>
      <c r="AF34" s="12">
        <v>110.1</v>
      </c>
      <c r="AG34" s="12">
        <v>108.7</v>
      </c>
      <c r="AH34" s="12">
        <v>108.8</v>
      </c>
      <c r="AI34" s="12">
        <v>109.1</v>
      </c>
      <c r="AJ34" s="12">
        <v>109.1</v>
      </c>
      <c r="AK34" s="12">
        <v>109.2</v>
      </c>
      <c r="AL34" s="12">
        <v>108.3</v>
      </c>
      <c r="AM34" s="12">
        <v>108.7</v>
      </c>
      <c r="AN34" s="12">
        <v>108.8</v>
      </c>
      <c r="AO34" s="12">
        <v>108.1</v>
      </c>
      <c r="AP34" s="12">
        <v>106.7</v>
      </c>
      <c r="AQ34" s="12">
        <v>108.1</v>
      </c>
      <c r="AR34" s="12">
        <v>107.3</v>
      </c>
      <c r="AS34" s="12">
        <v>100</v>
      </c>
      <c r="AT34" s="2"/>
      <c r="AU34" s="17" t="str">
        <f t="shared" si="0"/>
        <v>Fabricated metal products</v>
      </c>
      <c r="AV34" s="13">
        <f t="shared" si="1"/>
        <v>-34.63687150837989</v>
      </c>
      <c r="AW34" s="13">
        <f t="shared" si="2"/>
        <v>-21.880819366852887</v>
      </c>
      <c r="AX34" s="13">
        <f t="shared" si="3"/>
        <v>-3.5071942446043218</v>
      </c>
      <c r="AY34" s="14">
        <f t="shared" si="4"/>
        <v>101.21042830540037</v>
      </c>
    </row>
    <row r="35" spans="1:52" ht="13" x14ac:dyDescent="0.25">
      <c r="A35" s="10" t="s">
        <v>242</v>
      </c>
      <c r="B35" s="5" t="s">
        <v>64</v>
      </c>
      <c r="C35" s="16">
        <v>111.1</v>
      </c>
      <c r="D35" s="15">
        <v>95</v>
      </c>
      <c r="E35" s="16">
        <v>108.4</v>
      </c>
      <c r="F35" s="16">
        <v>101.1</v>
      </c>
      <c r="G35" s="16">
        <v>103.3</v>
      </c>
      <c r="H35" s="16">
        <v>105.5</v>
      </c>
      <c r="I35" s="16">
        <v>109.9</v>
      </c>
      <c r="J35" s="15">
        <v>105</v>
      </c>
      <c r="K35" s="16">
        <v>98.5</v>
      </c>
      <c r="L35" s="16">
        <v>104.2</v>
      </c>
      <c r="M35" s="16">
        <v>149.6</v>
      </c>
      <c r="N35" s="16">
        <v>154.69999999999999</v>
      </c>
      <c r="O35" s="16">
        <v>152.6</v>
      </c>
      <c r="P35" s="16">
        <v>154.19999999999999</v>
      </c>
      <c r="Q35" s="16">
        <v>129.5</v>
      </c>
      <c r="R35" s="16">
        <v>150.1</v>
      </c>
      <c r="S35" s="16">
        <v>152.19999999999999</v>
      </c>
      <c r="T35" s="16">
        <v>112.9</v>
      </c>
      <c r="U35" s="16">
        <v>132.9</v>
      </c>
      <c r="V35" s="16">
        <v>129.9</v>
      </c>
      <c r="W35" s="16">
        <v>142.19999999999999</v>
      </c>
      <c r="X35" s="16">
        <v>136.4</v>
      </c>
      <c r="Y35" s="16">
        <v>140.69999999999999</v>
      </c>
      <c r="Z35" s="16">
        <v>202.7</v>
      </c>
      <c r="AA35" s="16">
        <v>149.80000000000001</v>
      </c>
      <c r="AB35" s="16">
        <v>147.69999999999999</v>
      </c>
      <c r="AC35" s="16">
        <v>160.19999999999999</v>
      </c>
      <c r="AD35" s="16">
        <v>139.6</v>
      </c>
      <c r="AE35" s="16">
        <v>187.7</v>
      </c>
      <c r="AF35" s="16">
        <v>169.2</v>
      </c>
      <c r="AG35" s="16">
        <v>140.6</v>
      </c>
      <c r="AH35" s="16">
        <v>169.2</v>
      </c>
      <c r="AI35" s="16">
        <v>169.3</v>
      </c>
      <c r="AJ35" s="15">
        <v>168</v>
      </c>
      <c r="AK35" s="16">
        <v>169.7</v>
      </c>
      <c r="AL35" s="16">
        <v>158.5</v>
      </c>
      <c r="AM35" s="16">
        <v>167.2</v>
      </c>
      <c r="AN35" s="16">
        <v>170.9</v>
      </c>
      <c r="AO35" s="16">
        <v>88.1</v>
      </c>
      <c r="AP35" s="16">
        <v>164.6</v>
      </c>
      <c r="AQ35" s="16">
        <v>162.80000000000001</v>
      </c>
      <c r="AR35" s="16">
        <v>168.9</v>
      </c>
      <c r="AS35" s="12">
        <v>100</v>
      </c>
      <c r="AT35" s="2"/>
      <c r="AU35" s="17" t="str">
        <f t="shared" si="0"/>
        <v>Computer, electronic &amp; optical products</v>
      </c>
      <c r="AV35" s="13">
        <f t="shared" si="1"/>
        <v>6.4210526315789416</v>
      </c>
      <c r="AW35" s="19">
        <f t="shared" si="2"/>
        <v>8.7368421052631557</v>
      </c>
      <c r="AX35" s="13">
        <f t="shared" si="3"/>
        <v>14.353419092755598</v>
      </c>
      <c r="AY35" s="14">
        <f t="shared" si="4"/>
        <v>175.99999999999997</v>
      </c>
    </row>
    <row r="36" spans="1:52" ht="13" x14ac:dyDescent="0.25">
      <c r="A36" s="10" t="s">
        <v>243</v>
      </c>
      <c r="B36" s="5" t="s">
        <v>54</v>
      </c>
      <c r="C36" s="12">
        <v>106.9</v>
      </c>
      <c r="D36" s="12">
        <v>107.9</v>
      </c>
      <c r="E36" s="12">
        <v>94.7</v>
      </c>
      <c r="F36" s="12">
        <v>78.400000000000006</v>
      </c>
      <c r="G36" s="12">
        <v>91.5</v>
      </c>
      <c r="H36" s="12">
        <v>96.2</v>
      </c>
      <c r="I36" s="12">
        <v>99.9</v>
      </c>
      <c r="J36" s="12">
        <v>102.9</v>
      </c>
      <c r="K36" s="12">
        <v>103.8</v>
      </c>
      <c r="L36" s="12">
        <v>107.7</v>
      </c>
      <c r="M36" s="12">
        <v>109.1</v>
      </c>
      <c r="N36" s="12">
        <v>109.1</v>
      </c>
      <c r="O36" s="12">
        <v>112.9</v>
      </c>
      <c r="P36" s="12">
        <v>112.6</v>
      </c>
      <c r="Q36" s="12">
        <v>114.3</v>
      </c>
      <c r="R36" s="12">
        <v>116.3</v>
      </c>
      <c r="S36" s="12">
        <v>115.2</v>
      </c>
      <c r="T36" s="12">
        <v>116.1</v>
      </c>
      <c r="U36" s="12">
        <v>114.5</v>
      </c>
      <c r="V36" s="12">
        <v>111.7</v>
      </c>
      <c r="W36" s="12">
        <v>112.3</v>
      </c>
      <c r="X36" s="12">
        <v>111.1</v>
      </c>
      <c r="Y36" s="12">
        <v>111.7</v>
      </c>
      <c r="Z36" s="12">
        <v>113.4</v>
      </c>
      <c r="AA36" s="12">
        <v>112.4</v>
      </c>
      <c r="AB36" s="12">
        <v>115.7</v>
      </c>
      <c r="AC36" s="11">
        <v>115</v>
      </c>
      <c r="AD36" s="12">
        <v>116.5</v>
      </c>
      <c r="AE36" s="12">
        <v>118.8</v>
      </c>
      <c r="AF36" s="12">
        <v>118.7</v>
      </c>
      <c r="AG36" s="12">
        <v>119.6</v>
      </c>
      <c r="AH36" s="12">
        <v>121.3</v>
      </c>
      <c r="AI36" s="11">
        <v>122</v>
      </c>
      <c r="AJ36" s="12">
        <v>121.3</v>
      </c>
      <c r="AK36" s="12">
        <v>122.8</v>
      </c>
      <c r="AL36" s="12">
        <v>122.6</v>
      </c>
      <c r="AM36" s="12">
        <v>122.8</v>
      </c>
      <c r="AN36" s="12">
        <v>124.1</v>
      </c>
      <c r="AO36" s="12">
        <v>122.7</v>
      </c>
      <c r="AP36" s="12">
        <v>122.4</v>
      </c>
      <c r="AQ36" s="12">
        <v>122.2</v>
      </c>
      <c r="AR36" s="12">
        <v>120.7</v>
      </c>
      <c r="AS36" s="12">
        <v>100</v>
      </c>
      <c r="AT36" s="2"/>
      <c r="AU36" s="4" t="str">
        <f t="shared" si="0"/>
        <v>Manufacture of electrical equipment</v>
      </c>
      <c r="AV36" s="13">
        <f t="shared" si="1"/>
        <v>-27.340129749768305</v>
      </c>
      <c r="AW36" s="13">
        <f t="shared" si="2"/>
        <v>-15.199258572752553</v>
      </c>
      <c r="AX36" s="13">
        <f t="shared" si="3"/>
        <v>4.3215211754537597</v>
      </c>
      <c r="AY36" s="14">
        <f t="shared" si="4"/>
        <v>113.80908248378128</v>
      </c>
    </row>
    <row r="37" spans="1:52" ht="13" x14ac:dyDescent="0.25">
      <c r="A37" s="10" t="s">
        <v>244</v>
      </c>
      <c r="B37" s="5" t="s">
        <v>65</v>
      </c>
      <c r="C37" s="16">
        <v>106.2</v>
      </c>
      <c r="D37" s="16">
        <v>106.5</v>
      </c>
      <c r="E37" s="16">
        <v>91.7</v>
      </c>
      <c r="F37" s="16">
        <v>74.400000000000006</v>
      </c>
      <c r="G37" s="16">
        <v>87.8</v>
      </c>
      <c r="H37" s="16">
        <v>96.7</v>
      </c>
      <c r="I37" s="16">
        <v>96.6</v>
      </c>
      <c r="J37" s="16">
        <v>97.3</v>
      </c>
      <c r="K37" s="16">
        <v>97.7</v>
      </c>
      <c r="L37" s="16">
        <v>99.8</v>
      </c>
      <c r="M37" s="16">
        <v>100.3</v>
      </c>
      <c r="N37" s="16">
        <v>101.3</v>
      </c>
      <c r="O37" s="15">
        <v>105</v>
      </c>
      <c r="P37" s="16">
        <v>103.5</v>
      </c>
      <c r="Q37" s="16">
        <v>105.8</v>
      </c>
      <c r="R37" s="16">
        <v>109.1</v>
      </c>
      <c r="S37" s="16">
        <v>108.1</v>
      </c>
      <c r="T37" s="15">
        <v>108</v>
      </c>
      <c r="U37" s="16">
        <v>111.5</v>
      </c>
      <c r="V37" s="16">
        <v>108.5</v>
      </c>
      <c r="W37" s="16">
        <v>108.7</v>
      </c>
      <c r="X37" s="16">
        <v>109.7</v>
      </c>
      <c r="Y37" s="16">
        <v>109.5</v>
      </c>
      <c r="Z37" s="16">
        <v>109.2</v>
      </c>
      <c r="AA37" s="16">
        <v>110.5</v>
      </c>
      <c r="AB37" s="15">
        <v>111</v>
      </c>
      <c r="AC37" s="16">
        <v>109.9</v>
      </c>
      <c r="AD37" s="16">
        <v>112.7</v>
      </c>
      <c r="AE37" s="16">
        <v>113.3</v>
      </c>
      <c r="AF37" s="16">
        <v>113.9</v>
      </c>
      <c r="AG37" s="16">
        <v>113.4</v>
      </c>
      <c r="AH37" s="16">
        <v>115.6</v>
      </c>
      <c r="AI37" s="16">
        <v>115.7</v>
      </c>
      <c r="AJ37" s="16">
        <v>114.6</v>
      </c>
      <c r="AK37" s="16">
        <v>115.8</v>
      </c>
      <c r="AL37" s="16">
        <v>116.1</v>
      </c>
      <c r="AM37" s="16">
        <v>115.4</v>
      </c>
      <c r="AN37" s="16">
        <v>115.2</v>
      </c>
      <c r="AO37" s="15">
        <v>114</v>
      </c>
      <c r="AP37" s="16">
        <v>113.2</v>
      </c>
      <c r="AQ37" s="15">
        <v>113</v>
      </c>
      <c r="AR37" s="16">
        <v>111.7</v>
      </c>
      <c r="AS37" s="12">
        <v>100</v>
      </c>
      <c r="AT37" s="2"/>
      <c r="AU37" s="17" t="str">
        <f t="shared" si="0"/>
        <v>Machinery &amp; equipment</v>
      </c>
      <c r="AV37" s="13">
        <f t="shared" si="1"/>
        <v>-30.140845070422529</v>
      </c>
      <c r="AW37" s="13">
        <f t="shared" si="2"/>
        <v>-17.558685446009392</v>
      </c>
      <c r="AX37" s="13">
        <f t="shared" si="3"/>
        <v>0.63063063063063318</v>
      </c>
      <c r="AY37" s="14">
        <f t="shared" si="4"/>
        <v>108.35680751173709</v>
      </c>
    </row>
    <row r="38" spans="1:52" ht="13" x14ac:dyDescent="0.25">
      <c r="A38" s="10" t="s">
        <v>245</v>
      </c>
      <c r="B38" s="5" t="s">
        <v>66</v>
      </c>
      <c r="C38" s="12">
        <v>101.4</v>
      </c>
      <c r="D38" s="12">
        <v>103.2</v>
      </c>
      <c r="E38" s="12">
        <v>68.099999999999994</v>
      </c>
      <c r="F38" s="12">
        <v>16.600000000000001</v>
      </c>
      <c r="G38" s="12">
        <v>51.6</v>
      </c>
      <c r="H38" s="12">
        <v>81.8</v>
      </c>
      <c r="I38" s="12">
        <v>92.3</v>
      </c>
      <c r="J38" s="12">
        <v>89.6</v>
      </c>
      <c r="K38" s="12">
        <v>96.5</v>
      </c>
      <c r="L38" s="12">
        <v>104.1</v>
      </c>
      <c r="M38" s="12">
        <v>103.9</v>
      </c>
      <c r="N38" s="12">
        <v>101.6</v>
      </c>
      <c r="O38" s="12">
        <v>94.5</v>
      </c>
      <c r="P38" s="12">
        <v>92.4</v>
      </c>
      <c r="Q38" s="12">
        <v>94.8</v>
      </c>
      <c r="R38" s="12">
        <v>91.7</v>
      </c>
      <c r="S38" s="12">
        <v>82.9</v>
      </c>
      <c r="T38" s="12">
        <v>83.2</v>
      </c>
      <c r="U38" s="12">
        <v>85.1</v>
      </c>
      <c r="V38" s="12">
        <v>73.599999999999994</v>
      </c>
      <c r="W38" s="12">
        <v>70.2</v>
      </c>
      <c r="X38" s="12">
        <v>78.599999999999994</v>
      </c>
      <c r="Y38" s="12">
        <v>85.5</v>
      </c>
      <c r="Z38" s="12">
        <v>89.1</v>
      </c>
      <c r="AA38" s="12">
        <v>87.6</v>
      </c>
      <c r="AB38" s="12">
        <v>85.8</v>
      </c>
      <c r="AC38" s="12">
        <v>75.7</v>
      </c>
      <c r="AD38" s="12">
        <v>82.9</v>
      </c>
      <c r="AE38" s="12">
        <v>86.5</v>
      </c>
      <c r="AF38" s="12">
        <v>90.5</v>
      </c>
      <c r="AG38" s="11">
        <v>91</v>
      </c>
      <c r="AH38" s="12">
        <v>91.3</v>
      </c>
      <c r="AI38" s="12">
        <v>94.5</v>
      </c>
      <c r="AJ38" s="12">
        <v>93.5</v>
      </c>
      <c r="AK38" s="11">
        <v>96</v>
      </c>
      <c r="AL38" s="12">
        <v>99.3</v>
      </c>
      <c r="AM38" s="12">
        <v>96.8</v>
      </c>
      <c r="AN38" s="12">
        <v>101.4</v>
      </c>
      <c r="AO38" s="12">
        <v>100.6</v>
      </c>
      <c r="AP38" s="12">
        <v>99.4</v>
      </c>
      <c r="AQ38" s="12">
        <v>103.6</v>
      </c>
      <c r="AR38" s="12">
        <v>102.2</v>
      </c>
      <c r="AS38" s="12">
        <v>100</v>
      </c>
      <c r="AT38" s="2"/>
      <c r="AU38" s="17" t="str">
        <f t="shared" si="0"/>
        <v>Motor vehicles</v>
      </c>
      <c r="AV38" s="19">
        <f t="shared" si="1"/>
        <v>-83.914728682170534</v>
      </c>
      <c r="AW38" s="19">
        <f t="shared" si="2"/>
        <v>-50</v>
      </c>
      <c r="AX38" s="13">
        <f t="shared" si="3"/>
        <v>19.114219114219122</v>
      </c>
      <c r="AY38" s="14">
        <f>AM38/D38*100</f>
        <v>93.798449612403104</v>
      </c>
      <c r="AZ38" s="14">
        <f>100-AY38</f>
        <v>6.201550387596896</v>
      </c>
    </row>
    <row r="39" spans="1:52" ht="13" x14ac:dyDescent="0.25">
      <c r="A39" s="10" t="s">
        <v>246</v>
      </c>
      <c r="B39" s="5" t="s">
        <v>55</v>
      </c>
      <c r="C39" s="16">
        <v>118.5</v>
      </c>
      <c r="D39" s="16">
        <v>120.8</v>
      </c>
      <c r="E39" s="16">
        <v>95.3</v>
      </c>
      <c r="F39" s="16">
        <v>77.599999999999994</v>
      </c>
      <c r="G39" s="16">
        <v>89.9</v>
      </c>
      <c r="H39" s="16">
        <v>97.9</v>
      </c>
      <c r="I39" s="16">
        <v>98.1</v>
      </c>
      <c r="J39" s="16">
        <v>101.4</v>
      </c>
      <c r="K39" s="15">
        <v>102</v>
      </c>
      <c r="L39" s="15">
        <v>101</v>
      </c>
      <c r="M39" s="16">
        <v>103.1</v>
      </c>
      <c r="N39" s="16">
        <v>102.5</v>
      </c>
      <c r="O39" s="16">
        <v>102.6</v>
      </c>
      <c r="P39" s="16">
        <v>98.2</v>
      </c>
      <c r="Q39" s="16">
        <v>100.1</v>
      </c>
      <c r="R39" s="16">
        <v>103.7</v>
      </c>
      <c r="S39" s="16">
        <v>102.5</v>
      </c>
      <c r="T39" s="15">
        <v>102</v>
      </c>
      <c r="U39" s="16">
        <v>104.9</v>
      </c>
      <c r="V39" s="15">
        <v>101</v>
      </c>
      <c r="W39" s="16">
        <v>101.5</v>
      </c>
      <c r="X39" s="16">
        <v>108.1</v>
      </c>
      <c r="Y39" s="16">
        <v>102.6</v>
      </c>
      <c r="Z39" s="16">
        <v>103.8</v>
      </c>
      <c r="AA39" s="16">
        <v>105.5</v>
      </c>
      <c r="AB39" s="16">
        <v>105.4</v>
      </c>
      <c r="AC39" s="15">
        <v>107</v>
      </c>
      <c r="AD39" s="16">
        <v>107.6</v>
      </c>
      <c r="AE39" s="16">
        <v>108.1</v>
      </c>
      <c r="AF39" s="16">
        <v>109.4</v>
      </c>
      <c r="AG39" s="16">
        <v>107.3</v>
      </c>
      <c r="AH39" s="16">
        <v>108.9</v>
      </c>
      <c r="AI39" s="16">
        <v>111.1</v>
      </c>
      <c r="AJ39" s="16">
        <v>110.6</v>
      </c>
      <c r="AK39" s="16">
        <v>112.8</v>
      </c>
      <c r="AL39" s="16">
        <v>115.2</v>
      </c>
      <c r="AM39" s="16">
        <v>112.1</v>
      </c>
      <c r="AN39" s="16">
        <v>114.8</v>
      </c>
      <c r="AO39" s="16">
        <v>118.3</v>
      </c>
      <c r="AP39" s="16">
        <v>117.2</v>
      </c>
      <c r="AQ39" s="16">
        <v>120.6</v>
      </c>
      <c r="AR39" s="16">
        <v>121.7</v>
      </c>
      <c r="AS39" s="12">
        <v>100</v>
      </c>
      <c r="AT39" s="2"/>
      <c r="AU39" s="4" t="str">
        <f t="shared" si="0"/>
        <v>Manufacture of other transport equipment</v>
      </c>
      <c r="AV39" s="13">
        <f t="shared" si="1"/>
        <v>-35.761589403973517</v>
      </c>
      <c r="AW39" s="13">
        <f t="shared" si="2"/>
        <v>-25.579470198675491</v>
      </c>
      <c r="AX39" s="13">
        <f t="shared" si="3"/>
        <v>15.464895635673621</v>
      </c>
      <c r="AY39" s="14">
        <f t="shared" si="4"/>
        <v>92.798013245033104</v>
      </c>
    </row>
    <row r="40" spans="1:52" ht="13" x14ac:dyDescent="0.25">
      <c r="A40" s="10" t="s">
        <v>247</v>
      </c>
      <c r="B40" s="5" t="s">
        <v>56</v>
      </c>
      <c r="C40" s="12">
        <v>108.9</v>
      </c>
      <c r="D40" s="12">
        <v>107.4</v>
      </c>
      <c r="E40" s="12">
        <v>80.7</v>
      </c>
      <c r="F40" s="12">
        <v>49.7</v>
      </c>
      <c r="G40" s="12">
        <v>78.400000000000006</v>
      </c>
      <c r="H40" s="12">
        <v>98.5</v>
      </c>
      <c r="I40" s="12">
        <v>105.8</v>
      </c>
      <c r="J40" s="12">
        <v>112.3</v>
      </c>
      <c r="K40" s="12">
        <v>109.3</v>
      </c>
      <c r="L40" s="12">
        <v>110.6</v>
      </c>
      <c r="M40" s="12">
        <v>106.9</v>
      </c>
      <c r="N40" s="12">
        <v>108.8</v>
      </c>
      <c r="O40" s="12">
        <v>109.3</v>
      </c>
      <c r="P40" s="12">
        <v>105.5</v>
      </c>
      <c r="Q40" s="12">
        <v>104.9</v>
      </c>
      <c r="R40" s="11">
        <v>107</v>
      </c>
      <c r="S40" s="12">
        <v>107.9</v>
      </c>
      <c r="T40" s="12">
        <v>109.2</v>
      </c>
      <c r="U40" s="12">
        <v>111.1</v>
      </c>
      <c r="V40" s="12">
        <v>107.4</v>
      </c>
      <c r="W40" s="12">
        <v>109.2</v>
      </c>
      <c r="X40" s="12">
        <v>110.8</v>
      </c>
      <c r="Y40" s="12">
        <v>111.2</v>
      </c>
      <c r="Z40" s="11">
        <v>109</v>
      </c>
      <c r="AA40" s="12">
        <v>108.9</v>
      </c>
      <c r="AB40" s="12">
        <v>110.9</v>
      </c>
      <c r="AC40" s="11">
        <v>111</v>
      </c>
      <c r="AD40" s="12">
        <v>110.9</v>
      </c>
      <c r="AE40" s="11">
        <v>112</v>
      </c>
      <c r="AF40" s="11">
        <v>110</v>
      </c>
      <c r="AG40" s="12">
        <v>105.7</v>
      </c>
      <c r="AH40" s="12">
        <v>105.9</v>
      </c>
      <c r="AI40" s="12">
        <v>104.2</v>
      </c>
      <c r="AJ40" s="11">
        <v>103</v>
      </c>
      <c r="AK40" s="11">
        <v>104</v>
      </c>
      <c r="AL40" s="12">
        <v>102.7</v>
      </c>
      <c r="AM40" s="12">
        <v>102.7</v>
      </c>
      <c r="AN40" s="12">
        <v>101.8</v>
      </c>
      <c r="AO40" s="12">
        <v>103.8</v>
      </c>
      <c r="AP40" s="12">
        <v>102.1</v>
      </c>
      <c r="AQ40" s="12">
        <v>99.9</v>
      </c>
      <c r="AR40" s="12">
        <v>98.8</v>
      </c>
      <c r="AS40" s="12">
        <v>100</v>
      </c>
      <c r="AT40" s="2"/>
      <c r="AU40" s="4" t="str">
        <f t="shared" si="0"/>
        <v>Manufacture of furniture</v>
      </c>
      <c r="AV40" s="13">
        <f t="shared" si="1"/>
        <v>-53.724394785847295</v>
      </c>
      <c r="AW40" s="13">
        <f t="shared" si="2"/>
        <v>-27.001862197392924</v>
      </c>
      <c r="AX40" s="13">
        <f t="shared" si="3"/>
        <v>-10.910730387736708</v>
      </c>
      <c r="AY40" s="14">
        <f t="shared" si="4"/>
        <v>95.623836126629428</v>
      </c>
    </row>
    <row r="41" spans="1:52" ht="13" x14ac:dyDescent="0.25">
      <c r="A41" s="10" t="s">
        <v>248</v>
      </c>
      <c r="B41" s="5" t="s">
        <v>57</v>
      </c>
      <c r="C41" s="16">
        <v>114.5</v>
      </c>
      <c r="D41" s="16">
        <v>114.6</v>
      </c>
      <c r="E41" s="16">
        <v>99.9</v>
      </c>
      <c r="F41" s="16">
        <v>83.6</v>
      </c>
      <c r="G41" s="16">
        <v>90.4</v>
      </c>
      <c r="H41" s="16">
        <v>101.6</v>
      </c>
      <c r="I41" s="16">
        <v>111.8</v>
      </c>
      <c r="J41" s="16">
        <v>114.9</v>
      </c>
      <c r="K41" s="16">
        <v>113.2</v>
      </c>
      <c r="L41" s="16">
        <v>114.4</v>
      </c>
      <c r="M41" s="16">
        <v>114.1</v>
      </c>
      <c r="N41" s="16">
        <v>111.5</v>
      </c>
      <c r="O41" s="16">
        <v>124.7</v>
      </c>
      <c r="P41" s="16">
        <v>123.7</v>
      </c>
      <c r="Q41" s="15">
        <v>124</v>
      </c>
      <c r="R41" s="16">
        <v>119.9</v>
      </c>
      <c r="S41" s="16">
        <v>120.3</v>
      </c>
      <c r="T41" s="16">
        <v>121.6</v>
      </c>
      <c r="U41" s="16">
        <v>123.2</v>
      </c>
      <c r="V41" s="16">
        <v>120.2</v>
      </c>
      <c r="W41" s="16">
        <v>121.2</v>
      </c>
      <c r="X41" s="16">
        <v>124.1</v>
      </c>
      <c r="Y41" s="16">
        <v>125.5</v>
      </c>
      <c r="Z41" s="16">
        <v>128.1</v>
      </c>
      <c r="AA41" s="15">
        <v>125</v>
      </c>
      <c r="AB41" s="16">
        <v>127.6</v>
      </c>
      <c r="AC41" s="16">
        <v>128.6</v>
      </c>
      <c r="AD41" s="16">
        <v>130.19999999999999</v>
      </c>
      <c r="AE41" s="16">
        <v>129.5</v>
      </c>
      <c r="AF41" s="16">
        <v>130.5</v>
      </c>
      <c r="AG41" s="16">
        <v>131.5</v>
      </c>
      <c r="AH41" s="16">
        <v>131.5</v>
      </c>
      <c r="AI41" s="16">
        <v>131.6</v>
      </c>
      <c r="AJ41" s="16">
        <v>130.1</v>
      </c>
      <c r="AK41" s="16">
        <v>129.30000000000001</v>
      </c>
      <c r="AL41" s="16">
        <v>135.30000000000001</v>
      </c>
      <c r="AM41" s="15">
        <v>129</v>
      </c>
      <c r="AN41" s="16">
        <v>126.2</v>
      </c>
      <c r="AO41" s="16">
        <v>126.6</v>
      </c>
      <c r="AP41" s="16">
        <v>128.4</v>
      </c>
      <c r="AQ41" s="16">
        <v>130.30000000000001</v>
      </c>
      <c r="AR41" s="16">
        <v>124.6</v>
      </c>
      <c r="AS41" s="12">
        <v>100</v>
      </c>
      <c r="AT41" s="2"/>
      <c r="AU41" s="4" t="str">
        <f t="shared" si="0"/>
        <v>Other manufacturing</v>
      </c>
      <c r="AV41" s="13">
        <f t="shared" si="1"/>
        <v>-27.05061082024433</v>
      </c>
      <c r="AW41" s="13">
        <f t="shared" si="2"/>
        <v>-21.116928446771368</v>
      </c>
      <c r="AX41" s="13">
        <f t="shared" si="3"/>
        <v>-2.3510971786833856</v>
      </c>
      <c r="AY41" s="14">
        <f t="shared" si="4"/>
        <v>112.56544502617803</v>
      </c>
    </row>
    <row r="42" spans="1:52" ht="13" x14ac:dyDescent="0.25">
      <c r="A42" s="10" t="s">
        <v>249</v>
      </c>
      <c r="B42" s="5" t="s">
        <v>58</v>
      </c>
      <c r="C42" s="12">
        <v>111.7</v>
      </c>
      <c r="D42" s="12">
        <v>112.4</v>
      </c>
      <c r="E42" s="12">
        <v>98.9</v>
      </c>
      <c r="F42" s="12">
        <v>83.6</v>
      </c>
      <c r="G42" s="12">
        <v>89.1</v>
      </c>
      <c r="H42" s="12">
        <v>97.7</v>
      </c>
      <c r="I42" s="12">
        <v>102.9</v>
      </c>
      <c r="J42" s="12">
        <v>102.8</v>
      </c>
      <c r="K42" s="12">
        <v>103.6</v>
      </c>
      <c r="L42" s="12">
        <v>105.5</v>
      </c>
      <c r="M42" s="11">
        <v>104</v>
      </c>
      <c r="N42" s="12">
        <v>103.1</v>
      </c>
      <c r="O42" s="12">
        <v>104.1</v>
      </c>
      <c r="P42" s="12">
        <v>101.6</v>
      </c>
      <c r="Q42" s="12">
        <v>105.4</v>
      </c>
      <c r="R42" s="12">
        <v>107.2</v>
      </c>
      <c r="S42" s="12">
        <v>106.1</v>
      </c>
      <c r="T42" s="12">
        <v>106.1</v>
      </c>
      <c r="U42" s="11">
        <v>107</v>
      </c>
      <c r="V42" s="12">
        <v>106.1</v>
      </c>
      <c r="W42" s="12">
        <v>106.8</v>
      </c>
      <c r="X42" s="12">
        <v>106.5</v>
      </c>
      <c r="Y42" s="12">
        <v>107.4</v>
      </c>
      <c r="Z42" s="11">
        <v>106</v>
      </c>
      <c r="AA42" s="12">
        <v>107.8</v>
      </c>
      <c r="AB42" s="12">
        <v>108.7</v>
      </c>
      <c r="AC42" s="12">
        <v>109.3</v>
      </c>
      <c r="AD42" s="12">
        <v>106.6</v>
      </c>
      <c r="AE42" s="12">
        <v>107.8</v>
      </c>
      <c r="AF42" s="11">
        <v>110</v>
      </c>
      <c r="AG42" s="12">
        <v>107.7</v>
      </c>
      <c r="AH42" s="12">
        <v>110.5</v>
      </c>
      <c r="AI42" s="12">
        <v>111.2</v>
      </c>
      <c r="AJ42" s="12">
        <v>112.5</v>
      </c>
      <c r="AK42" s="12">
        <v>114.2</v>
      </c>
      <c r="AL42" s="12">
        <v>115.5</v>
      </c>
      <c r="AM42" s="12">
        <v>112.9</v>
      </c>
      <c r="AN42" s="12">
        <v>113.1</v>
      </c>
      <c r="AO42" s="12">
        <v>114.6</v>
      </c>
      <c r="AP42" s="12">
        <v>114.7</v>
      </c>
      <c r="AQ42" s="12">
        <v>116.3</v>
      </c>
      <c r="AR42" s="12">
        <v>114.9</v>
      </c>
      <c r="AS42" s="12">
        <v>100</v>
      </c>
      <c r="AT42" s="2"/>
      <c r="AU42" s="4" t="str">
        <f t="shared" si="0"/>
        <v>Repair and installation of machinery and equipment</v>
      </c>
      <c r="AV42" s="13">
        <f t="shared" si="1"/>
        <v>-25.62277580071175</v>
      </c>
      <c r="AW42" s="13">
        <f t="shared" si="2"/>
        <v>-20.729537366548051</v>
      </c>
      <c r="AX42" s="13">
        <f t="shared" si="3"/>
        <v>5.7037718491260376</v>
      </c>
      <c r="AY42" s="14">
        <f t="shared" si="4"/>
        <v>100.44483985765125</v>
      </c>
    </row>
    <row r="43" spans="1:52" ht="13" x14ac:dyDescent="0.25">
      <c r="A43" s="10" t="s">
        <v>250</v>
      </c>
      <c r="B43" s="5" t="s">
        <v>59</v>
      </c>
      <c r="C43" s="16">
        <v>100.8</v>
      </c>
      <c r="D43" s="16">
        <v>100.8</v>
      </c>
      <c r="E43" s="16">
        <v>98.5</v>
      </c>
      <c r="F43" s="16">
        <v>92.2</v>
      </c>
      <c r="G43" s="16">
        <v>96.4</v>
      </c>
      <c r="H43" s="16">
        <v>98.4</v>
      </c>
      <c r="I43" s="16">
        <v>99.9</v>
      </c>
      <c r="J43" s="16">
        <v>102.1</v>
      </c>
      <c r="K43" s="16">
        <v>101.3</v>
      </c>
      <c r="L43" s="16">
        <v>102.2</v>
      </c>
      <c r="M43" s="16">
        <v>98.8</v>
      </c>
      <c r="N43" s="16">
        <v>100.4</v>
      </c>
      <c r="O43" s="16">
        <v>101.5</v>
      </c>
      <c r="P43" s="16">
        <v>100.1</v>
      </c>
      <c r="Q43" s="16">
        <v>101.8</v>
      </c>
      <c r="R43" s="16">
        <v>103.8</v>
      </c>
      <c r="S43" s="16">
        <v>102.2</v>
      </c>
      <c r="T43" s="16">
        <v>100.3</v>
      </c>
      <c r="U43" s="16">
        <v>100.2</v>
      </c>
      <c r="V43" s="16">
        <v>100.5</v>
      </c>
      <c r="W43" s="16">
        <v>101.3</v>
      </c>
      <c r="X43" s="16">
        <v>104.1</v>
      </c>
      <c r="Y43" s="16">
        <v>105.6</v>
      </c>
      <c r="Z43" s="16">
        <v>105.7</v>
      </c>
      <c r="AA43" s="16">
        <v>103.2</v>
      </c>
      <c r="AB43" s="16">
        <v>101.6</v>
      </c>
      <c r="AC43" s="16">
        <v>105.9</v>
      </c>
      <c r="AD43" s="16">
        <v>103.7</v>
      </c>
      <c r="AE43" s="16">
        <v>100.1</v>
      </c>
      <c r="AF43" s="16">
        <v>101.4</v>
      </c>
      <c r="AG43" s="16">
        <v>101.1</v>
      </c>
      <c r="AH43" s="16">
        <v>100.8</v>
      </c>
      <c r="AI43" s="16">
        <v>97.6</v>
      </c>
      <c r="AJ43" s="16">
        <v>93.4</v>
      </c>
      <c r="AK43" s="16">
        <v>92.6</v>
      </c>
      <c r="AL43" s="16">
        <v>95.4</v>
      </c>
      <c r="AM43" s="16">
        <v>95.8</v>
      </c>
      <c r="AN43" s="16">
        <v>96.7</v>
      </c>
      <c r="AO43" s="15">
        <v>96</v>
      </c>
      <c r="AP43" s="16">
        <v>95.5</v>
      </c>
      <c r="AQ43" s="16">
        <v>93.3</v>
      </c>
      <c r="AR43" s="16">
        <v>92.7</v>
      </c>
      <c r="AS43" s="12">
        <v>100</v>
      </c>
      <c r="AT43" s="2"/>
      <c r="AU43" s="4" t="str">
        <f t="shared" si="0"/>
        <v>Electricity, gas, steam and air conditioning supply</v>
      </c>
      <c r="AV43" s="13">
        <f t="shared" si="1"/>
        <v>-8.5317460317460263</v>
      </c>
      <c r="AW43" s="13">
        <f t="shared" si="2"/>
        <v>-4.3650793650793567</v>
      </c>
      <c r="AX43" s="13">
        <f t="shared" si="3"/>
        <v>-8.7598425196850318</v>
      </c>
      <c r="AY43" s="14">
        <f t="shared" si="4"/>
        <v>95.039682539682531</v>
      </c>
    </row>
    <row r="45" spans="1:52" ht="15.5" x14ac:dyDescent="0.35">
      <c r="B45" s="44" t="s">
        <v>305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2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17"/>
  <sheetViews>
    <sheetView topLeftCell="B27" zoomScaleNormal="100" workbookViewId="0">
      <selection activeCell="B16" sqref="B16"/>
    </sheetView>
  </sheetViews>
  <sheetFormatPr defaultColWidth="9" defaultRowHeight="12.5" x14ac:dyDescent="0.25"/>
  <cols>
    <col min="1" max="16384" width="9" style="4"/>
  </cols>
  <sheetData>
    <row r="1" spans="1:48" x14ac:dyDescent="0.25">
      <c r="B1" s="3" t="s">
        <v>68</v>
      </c>
    </row>
    <row r="3" spans="1:48" x14ac:dyDescent="0.25">
      <c r="B3" s="3" t="s">
        <v>1</v>
      </c>
      <c r="C3" s="1" t="s">
        <v>295</v>
      </c>
    </row>
    <row r="4" spans="1:48" x14ac:dyDescent="0.25">
      <c r="B4" s="3" t="s">
        <v>2</v>
      </c>
      <c r="C4" s="1" t="s">
        <v>296</v>
      </c>
    </row>
    <row r="5" spans="1:48" x14ac:dyDescent="0.25">
      <c r="B5" s="3" t="s">
        <v>3</v>
      </c>
      <c r="C5" s="3" t="s">
        <v>4</v>
      </c>
    </row>
    <row r="7" spans="1:48" x14ac:dyDescent="0.25">
      <c r="B7" s="3" t="s">
        <v>5</v>
      </c>
      <c r="C7" s="3" t="s">
        <v>6</v>
      </c>
    </row>
    <row r="8" spans="1:48" x14ac:dyDescent="0.25">
      <c r="B8" s="3" t="s">
        <v>7</v>
      </c>
      <c r="C8" s="3" t="s">
        <v>8</v>
      </c>
    </row>
    <row r="9" spans="1:48" x14ac:dyDescent="0.25">
      <c r="B9" s="3" t="s">
        <v>9</v>
      </c>
      <c r="C9" s="3" t="s">
        <v>10</v>
      </c>
    </row>
    <row r="10" spans="1:48" x14ac:dyDescent="0.25">
      <c r="B10" s="3" t="s">
        <v>11</v>
      </c>
      <c r="C10" s="3" t="s">
        <v>12</v>
      </c>
    </row>
    <row r="12" spans="1:48" x14ac:dyDescent="0.25">
      <c r="B12" s="5"/>
      <c r="C12" s="5">
        <v>2020</v>
      </c>
      <c r="D12" s="5" t="s">
        <v>13</v>
      </c>
      <c r="E12" s="5" t="s">
        <v>14</v>
      </c>
      <c r="F12" s="5" t="s">
        <v>15</v>
      </c>
      <c r="G12" s="5" t="s">
        <v>16</v>
      </c>
      <c r="H12" s="5" t="s">
        <v>17</v>
      </c>
      <c r="I12" s="5" t="s">
        <v>18</v>
      </c>
      <c r="J12" s="5" t="s">
        <v>19</v>
      </c>
      <c r="K12" s="5" t="s">
        <v>20</v>
      </c>
      <c r="L12" s="5" t="s">
        <v>21</v>
      </c>
      <c r="M12" s="5" t="s">
        <v>22</v>
      </c>
      <c r="N12" s="5" t="s">
        <v>23</v>
      </c>
      <c r="O12" s="5">
        <v>2021</v>
      </c>
      <c r="P12" s="5" t="s">
        <v>24</v>
      </c>
      <c r="Q12" s="5" t="s">
        <v>25</v>
      </c>
      <c r="R12" s="5" t="s">
        <v>26</v>
      </c>
      <c r="S12" s="5" t="s">
        <v>27</v>
      </c>
      <c r="T12" s="5" t="s">
        <v>28</v>
      </c>
      <c r="U12" s="5" t="s">
        <v>29</v>
      </c>
      <c r="V12" s="5" t="s">
        <v>30</v>
      </c>
      <c r="W12" s="5" t="s">
        <v>31</v>
      </c>
      <c r="X12" s="5" t="s">
        <v>32</v>
      </c>
      <c r="Y12" s="5" t="s">
        <v>33</v>
      </c>
      <c r="Z12" s="5" t="s">
        <v>34</v>
      </c>
      <c r="AA12" s="5">
        <v>2022</v>
      </c>
      <c r="AB12" s="5" t="s">
        <v>35</v>
      </c>
      <c r="AC12" s="5" t="s">
        <v>36</v>
      </c>
      <c r="AD12" s="5" t="s">
        <v>69</v>
      </c>
      <c r="AE12" s="5" t="s">
        <v>211</v>
      </c>
      <c r="AF12" s="5" t="s">
        <v>212</v>
      </c>
      <c r="AG12" s="5" t="s">
        <v>213</v>
      </c>
      <c r="AH12" s="5" t="s">
        <v>214</v>
      </c>
      <c r="AI12" s="5" t="s">
        <v>251</v>
      </c>
      <c r="AJ12" s="5" t="s">
        <v>252</v>
      </c>
      <c r="AK12" s="5" t="s">
        <v>253</v>
      </c>
      <c r="AL12" s="5" t="s">
        <v>254</v>
      </c>
      <c r="AM12" s="5">
        <v>2023</v>
      </c>
      <c r="AN12" s="21" t="s">
        <v>288</v>
      </c>
      <c r="AO12" s="21" t="s">
        <v>289</v>
      </c>
      <c r="AP12" s="21" t="s">
        <v>290</v>
      </c>
      <c r="AQ12" s="21" t="s">
        <v>291</v>
      </c>
      <c r="AR12" s="21" t="s">
        <v>292</v>
      </c>
      <c r="AS12" s="21" t="s">
        <v>293</v>
      </c>
      <c r="AU12" s="6" t="s">
        <v>282</v>
      </c>
    </row>
    <row r="13" spans="1:48" x14ac:dyDescent="0.25">
      <c r="A13" s="4" t="s">
        <v>276</v>
      </c>
      <c r="B13" s="5" t="s">
        <v>70</v>
      </c>
      <c r="C13" s="11">
        <v>114</v>
      </c>
      <c r="D13" s="12">
        <v>112.6</v>
      </c>
      <c r="E13" s="12">
        <v>97.3</v>
      </c>
      <c r="F13" s="12">
        <v>84.1</v>
      </c>
      <c r="G13" s="12">
        <v>101.3</v>
      </c>
      <c r="H13" s="12">
        <v>106.4</v>
      </c>
      <c r="I13" s="12">
        <v>107.6</v>
      </c>
      <c r="J13" s="12">
        <v>110.9</v>
      </c>
      <c r="K13" s="12">
        <v>109.1</v>
      </c>
      <c r="L13" s="12">
        <v>109.1</v>
      </c>
      <c r="M13" s="11">
        <v>110</v>
      </c>
      <c r="N13" s="12">
        <v>111.5</v>
      </c>
      <c r="O13" s="12">
        <v>110.6</v>
      </c>
      <c r="P13" s="12">
        <v>108.1</v>
      </c>
      <c r="Q13" s="12">
        <v>112.1</v>
      </c>
      <c r="R13" s="12">
        <v>112.2</v>
      </c>
      <c r="S13" s="12">
        <v>112.4</v>
      </c>
      <c r="T13" s="12">
        <v>112.5</v>
      </c>
      <c r="U13" s="12">
        <v>112.2</v>
      </c>
      <c r="V13" s="12">
        <v>110.5</v>
      </c>
      <c r="W13" s="12">
        <v>112.7</v>
      </c>
      <c r="X13" s="12">
        <v>113.4</v>
      </c>
      <c r="Y13" s="12">
        <v>113.7</v>
      </c>
      <c r="Z13" s="12">
        <v>112.6</v>
      </c>
      <c r="AA13" s="12">
        <v>115.6</v>
      </c>
      <c r="AB13" s="12">
        <v>116.3</v>
      </c>
      <c r="AC13" s="12">
        <v>117.1</v>
      </c>
      <c r="AD13" s="12">
        <v>115.4</v>
      </c>
      <c r="AE13" s="12">
        <v>115.7</v>
      </c>
      <c r="AF13" s="12">
        <v>114.7</v>
      </c>
      <c r="AG13" s="12">
        <v>113.8</v>
      </c>
      <c r="AH13" s="12">
        <v>113.1</v>
      </c>
      <c r="AI13" s="12">
        <v>113.8</v>
      </c>
      <c r="AJ13" s="12">
        <v>114.7</v>
      </c>
      <c r="AK13" s="12">
        <v>115.3</v>
      </c>
      <c r="AL13" s="11">
        <v>113</v>
      </c>
      <c r="AM13" s="12">
        <v>116.4</v>
      </c>
      <c r="AN13" s="12">
        <v>118.1</v>
      </c>
      <c r="AO13" s="12">
        <v>116.1</v>
      </c>
      <c r="AP13" s="12">
        <v>115.4</v>
      </c>
      <c r="AQ13" s="12">
        <v>115.7</v>
      </c>
      <c r="AR13" s="11">
        <v>115</v>
      </c>
      <c r="AS13" s="12">
        <v>100</v>
      </c>
      <c r="AU13" s="7">
        <f>(F13-D13)/D13*100</f>
        <v>-25.31083481349911</v>
      </c>
      <c r="AV13" s="7">
        <f>AM13/D13*100</f>
        <v>103.37477797513321</v>
      </c>
    </row>
    <row r="14" spans="1:48" x14ac:dyDescent="0.25">
      <c r="B14" s="5" t="s">
        <v>71</v>
      </c>
      <c r="C14" s="16">
        <v>114.4</v>
      </c>
      <c r="D14" s="16">
        <v>112.8</v>
      </c>
      <c r="E14" s="16">
        <v>97.1</v>
      </c>
      <c r="F14" s="16">
        <v>82.5</v>
      </c>
      <c r="G14" s="15">
        <v>101</v>
      </c>
      <c r="H14" s="16">
        <v>106.4</v>
      </c>
      <c r="I14" s="16">
        <v>107.4</v>
      </c>
      <c r="J14" s="16">
        <v>111.4</v>
      </c>
      <c r="K14" s="16">
        <v>109.2</v>
      </c>
      <c r="L14" s="16">
        <v>109.4</v>
      </c>
      <c r="M14" s="16">
        <v>110.1</v>
      </c>
      <c r="N14" s="16">
        <v>112.3</v>
      </c>
      <c r="O14" s="16">
        <v>111.1</v>
      </c>
      <c r="P14" s="16">
        <v>109.1</v>
      </c>
      <c r="Q14" s="16">
        <v>112.6</v>
      </c>
      <c r="R14" s="16">
        <v>112.6</v>
      </c>
      <c r="S14" s="16">
        <v>113.3</v>
      </c>
      <c r="T14" s="16">
        <v>113.1</v>
      </c>
      <c r="U14" s="16">
        <v>112.9</v>
      </c>
      <c r="V14" s="16">
        <v>111.2</v>
      </c>
      <c r="W14" s="16">
        <v>113.5</v>
      </c>
      <c r="X14" s="16">
        <v>114.3</v>
      </c>
      <c r="Y14" s="16">
        <v>114.5</v>
      </c>
      <c r="Z14" s="16">
        <v>113.6</v>
      </c>
      <c r="AA14" s="15">
        <v>116</v>
      </c>
      <c r="AB14" s="16">
        <v>116.9</v>
      </c>
      <c r="AC14" s="16">
        <v>117.8</v>
      </c>
      <c r="AD14" s="16">
        <v>116.7</v>
      </c>
      <c r="AE14" s="16">
        <v>116.8</v>
      </c>
      <c r="AF14" s="16">
        <v>115.5</v>
      </c>
      <c r="AG14" s="16">
        <v>114.3</v>
      </c>
      <c r="AH14" s="16">
        <v>114.2</v>
      </c>
      <c r="AI14" s="16">
        <v>114.6</v>
      </c>
      <c r="AJ14" s="16">
        <v>115.1</v>
      </c>
      <c r="AK14" s="16">
        <v>115.7</v>
      </c>
      <c r="AL14" s="16">
        <v>113.6</v>
      </c>
      <c r="AM14" s="16">
        <v>116.7</v>
      </c>
      <c r="AN14" s="16">
        <v>118.1</v>
      </c>
      <c r="AO14" s="16">
        <v>116.2</v>
      </c>
      <c r="AP14" s="16">
        <v>115.5</v>
      </c>
      <c r="AQ14" s="16">
        <v>115.9</v>
      </c>
      <c r="AR14" s="16">
        <v>114.8</v>
      </c>
      <c r="AS14" s="16">
        <v>100</v>
      </c>
      <c r="AU14" s="7">
        <f t="shared" ref="AU14:AU15" si="0">(F14-D14)/D14*100</f>
        <v>-26.861702127659569</v>
      </c>
      <c r="AV14" s="7">
        <f t="shared" ref="AV14" si="1">AM14/D14*100</f>
        <v>103.45744680851064</v>
      </c>
    </row>
    <row r="15" spans="1:48" x14ac:dyDescent="0.25">
      <c r="B15" s="5" t="s">
        <v>72</v>
      </c>
      <c r="C15" s="11">
        <v>115</v>
      </c>
      <c r="D15" s="12">
        <v>114.7</v>
      </c>
      <c r="E15" s="12">
        <v>100.4</v>
      </c>
      <c r="F15" s="12">
        <v>93.6</v>
      </c>
      <c r="G15" s="12">
        <v>106.5</v>
      </c>
      <c r="H15" s="12">
        <v>109.7</v>
      </c>
      <c r="I15" s="12">
        <v>111.4</v>
      </c>
      <c r="J15" s="12">
        <v>111.4</v>
      </c>
      <c r="K15" s="12">
        <v>110.8</v>
      </c>
      <c r="L15" s="12">
        <v>110.6</v>
      </c>
      <c r="M15" s="12">
        <v>112.1</v>
      </c>
      <c r="N15" s="12">
        <v>109.6</v>
      </c>
      <c r="O15" s="12">
        <v>109.7</v>
      </c>
      <c r="P15" s="12">
        <v>105.1</v>
      </c>
      <c r="Q15" s="12">
        <v>112.1</v>
      </c>
      <c r="R15" s="12">
        <v>112.5</v>
      </c>
      <c r="S15" s="12">
        <v>111.4</v>
      </c>
      <c r="T15" s="12">
        <v>112.2</v>
      </c>
      <c r="U15" s="12">
        <v>112.1</v>
      </c>
      <c r="V15" s="11">
        <v>111</v>
      </c>
      <c r="W15" s="12">
        <v>112.3</v>
      </c>
      <c r="X15" s="12">
        <v>112.7</v>
      </c>
      <c r="Y15" s="12">
        <v>113.1</v>
      </c>
      <c r="Z15" s="12">
        <v>112.1</v>
      </c>
      <c r="AA15" s="12">
        <v>114.5</v>
      </c>
      <c r="AB15" s="12">
        <v>115.3</v>
      </c>
      <c r="AC15" s="12">
        <v>117.5</v>
      </c>
      <c r="AD15" s="11">
        <v>112</v>
      </c>
      <c r="AE15" s="12">
        <v>114.1</v>
      </c>
      <c r="AF15" s="12">
        <v>113.1</v>
      </c>
      <c r="AG15" s="12">
        <v>113.3</v>
      </c>
      <c r="AH15" s="12">
        <v>110.8</v>
      </c>
      <c r="AI15" s="12">
        <v>113.2</v>
      </c>
      <c r="AJ15" s="12">
        <v>114.7</v>
      </c>
      <c r="AK15" s="12">
        <v>115.9</v>
      </c>
      <c r="AL15" s="12">
        <v>112.7</v>
      </c>
      <c r="AM15" s="12">
        <v>116.3</v>
      </c>
      <c r="AN15" s="12">
        <v>119.8</v>
      </c>
      <c r="AO15" s="12">
        <v>117.7</v>
      </c>
      <c r="AP15" s="12">
        <v>117.7</v>
      </c>
      <c r="AQ15" s="12">
        <v>118.6</v>
      </c>
      <c r="AR15" s="12">
        <v>119.2</v>
      </c>
      <c r="AS15" s="12">
        <v>100</v>
      </c>
      <c r="AU15" s="7">
        <f t="shared" si="0"/>
        <v>-18.395815170008724</v>
      </c>
      <c r="AV15" s="7">
        <f>AM15/D15*100</f>
        <v>101.3949433304272</v>
      </c>
    </row>
    <row r="16" spans="1:48" x14ac:dyDescent="0.25">
      <c r="B16" s="4" t="s">
        <v>310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</row>
    <row r="17" spans="2:2" ht="15.5" x14ac:dyDescent="0.35">
      <c r="B17" s="44" t="s">
        <v>306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21"/>
  <sheetViews>
    <sheetView topLeftCell="A43" zoomScaleNormal="100" workbookViewId="0">
      <selection activeCell="R35" sqref="R35"/>
    </sheetView>
  </sheetViews>
  <sheetFormatPr defaultColWidth="9" defaultRowHeight="12.5" x14ac:dyDescent="0.25"/>
  <cols>
    <col min="1" max="1" width="9" style="4"/>
    <col min="2" max="2" width="24.33203125" style="4" customWidth="1"/>
    <col min="3" max="45" width="9" style="4"/>
    <col min="46" max="46" width="9" style="8"/>
    <col min="47" max="16384" width="9" style="4"/>
  </cols>
  <sheetData>
    <row r="1" spans="1:49" x14ac:dyDescent="0.25">
      <c r="B1" s="3" t="s">
        <v>77</v>
      </c>
    </row>
    <row r="3" spans="1:49" x14ac:dyDescent="0.25">
      <c r="B3" s="3" t="s">
        <v>1</v>
      </c>
      <c r="C3" s="1" t="s">
        <v>295</v>
      </c>
    </row>
    <row r="4" spans="1:49" x14ac:dyDescent="0.25">
      <c r="B4" s="3" t="s">
        <v>2</v>
      </c>
      <c r="C4" s="1" t="s">
        <v>296</v>
      </c>
    </row>
    <row r="5" spans="1:49" x14ac:dyDescent="0.25">
      <c r="B5" s="3" t="s">
        <v>3</v>
      </c>
      <c r="C5" s="3" t="s">
        <v>4</v>
      </c>
    </row>
    <row r="7" spans="1:49" x14ac:dyDescent="0.25">
      <c r="B7" s="3" t="s">
        <v>5</v>
      </c>
      <c r="C7" s="3" t="s">
        <v>6</v>
      </c>
    </row>
    <row r="8" spans="1:49" x14ac:dyDescent="0.25">
      <c r="B8" s="3" t="s">
        <v>7</v>
      </c>
      <c r="C8" s="3" t="s">
        <v>8</v>
      </c>
    </row>
    <row r="9" spans="1:49" x14ac:dyDescent="0.25">
      <c r="B9" s="3" t="s">
        <v>9</v>
      </c>
      <c r="C9" s="3" t="s">
        <v>10</v>
      </c>
    </row>
    <row r="10" spans="1:49" x14ac:dyDescent="0.25">
      <c r="B10" s="3" t="s">
        <v>11</v>
      </c>
      <c r="C10" s="3" t="s">
        <v>12</v>
      </c>
    </row>
    <row r="12" spans="1:49" x14ac:dyDescent="0.25">
      <c r="B12" s="5"/>
      <c r="C12" s="5">
        <v>2020</v>
      </c>
      <c r="D12" s="5" t="s">
        <v>13</v>
      </c>
      <c r="E12" s="5" t="s">
        <v>14</v>
      </c>
      <c r="F12" s="5" t="s">
        <v>15</v>
      </c>
      <c r="G12" s="5" t="s">
        <v>16</v>
      </c>
      <c r="H12" s="5" t="s">
        <v>17</v>
      </c>
      <c r="I12" s="5" t="s">
        <v>18</v>
      </c>
      <c r="J12" s="5" t="s">
        <v>19</v>
      </c>
      <c r="K12" s="5" t="s">
        <v>20</v>
      </c>
      <c r="L12" s="5" t="s">
        <v>21</v>
      </c>
      <c r="M12" s="5" t="s">
        <v>22</v>
      </c>
      <c r="N12" s="5" t="s">
        <v>23</v>
      </c>
      <c r="O12" s="5">
        <v>2021</v>
      </c>
      <c r="P12" s="5" t="s">
        <v>24</v>
      </c>
      <c r="Q12" s="5" t="s">
        <v>25</v>
      </c>
      <c r="R12" s="5" t="s">
        <v>26</v>
      </c>
      <c r="S12" s="5" t="s">
        <v>27</v>
      </c>
      <c r="T12" s="5" t="s">
        <v>28</v>
      </c>
      <c r="U12" s="5" t="s">
        <v>29</v>
      </c>
      <c r="V12" s="5" t="s">
        <v>30</v>
      </c>
      <c r="W12" s="5" t="s">
        <v>31</v>
      </c>
      <c r="X12" s="5" t="s">
        <v>32</v>
      </c>
      <c r="Y12" s="5" t="s">
        <v>33</v>
      </c>
      <c r="Z12" s="5" t="s">
        <v>34</v>
      </c>
      <c r="AA12" s="5">
        <v>2022</v>
      </c>
      <c r="AB12" s="5" t="s">
        <v>35</v>
      </c>
      <c r="AC12" s="5" t="s">
        <v>36</v>
      </c>
      <c r="AD12" s="5" t="s">
        <v>69</v>
      </c>
      <c r="AE12" s="5" t="s">
        <v>211</v>
      </c>
      <c r="AF12" s="5" t="s">
        <v>212</v>
      </c>
      <c r="AG12" s="5" t="s">
        <v>213</v>
      </c>
      <c r="AH12" s="5" t="s">
        <v>214</v>
      </c>
      <c r="AI12" s="5" t="s">
        <v>251</v>
      </c>
      <c r="AJ12" s="5" t="s">
        <v>252</v>
      </c>
      <c r="AK12" s="5" t="s">
        <v>253</v>
      </c>
      <c r="AL12" s="5" t="s">
        <v>254</v>
      </c>
      <c r="AM12" s="5">
        <v>2023</v>
      </c>
      <c r="AN12" s="5" t="s">
        <v>288</v>
      </c>
      <c r="AO12" s="5" t="s">
        <v>289</v>
      </c>
      <c r="AP12" s="5" t="s">
        <v>290</v>
      </c>
      <c r="AQ12" s="5" t="s">
        <v>291</v>
      </c>
      <c r="AR12" s="5" t="s">
        <v>292</v>
      </c>
      <c r="AS12" s="5" t="s">
        <v>293</v>
      </c>
      <c r="AT12" s="3"/>
      <c r="AU12" s="21" t="s">
        <v>216</v>
      </c>
      <c r="AV12" s="21" t="s">
        <v>217</v>
      </c>
    </row>
    <row r="13" spans="1:49" x14ac:dyDescent="0.25">
      <c r="B13" s="5" t="s">
        <v>79</v>
      </c>
      <c r="C13" s="16">
        <v>114.8</v>
      </c>
      <c r="D13" s="16">
        <v>113.2</v>
      </c>
      <c r="E13" s="16">
        <v>104.4</v>
      </c>
      <c r="F13" s="16">
        <v>94.2</v>
      </c>
      <c r="G13" s="16">
        <v>94.4</v>
      </c>
      <c r="H13" s="16">
        <v>99.8</v>
      </c>
      <c r="I13" s="16">
        <v>103.1</v>
      </c>
      <c r="J13" s="16">
        <v>104.3</v>
      </c>
      <c r="K13" s="16">
        <v>105.6</v>
      </c>
      <c r="L13" s="16">
        <v>106.6</v>
      </c>
      <c r="M13" s="16">
        <v>103.7</v>
      </c>
      <c r="N13" s="16">
        <v>105.3</v>
      </c>
      <c r="O13" s="16">
        <v>104.5</v>
      </c>
      <c r="P13" s="16">
        <v>105.3</v>
      </c>
      <c r="Q13" s="16">
        <v>108.6</v>
      </c>
      <c r="R13" s="16">
        <v>108.2</v>
      </c>
      <c r="S13" s="15">
        <v>109</v>
      </c>
      <c r="T13" s="16">
        <v>113.1</v>
      </c>
      <c r="U13" s="15">
        <v>115</v>
      </c>
      <c r="V13" s="15">
        <v>115</v>
      </c>
      <c r="W13" s="16">
        <v>115.9</v>
      </c>
      <c r="X13" s="16">
        <v>117.2</v>
      </c>
      <c r="Y13" s="16">
        <v>118.5</v>
      </c>
      <c r="Z13" s="16">
        <v>118.7</v>
      </c>
      <c r="AA13" s="16">
        <v>117.2</v>
      </c>
      <c r="AB13" s="16">
        <v>120.2</v>
      </c>
      <c r="AC13" s="16">
        <v>121.7</v>
      </c>
      <c r="AD13" s="16">
        <v>122.7</v>
      </c>
      <c r="AE13" s="16">
        <v>124.2</v>
      </c>
      <c r="AF13" s="16">
        <v>125.1</v>
      </c>
      <c r="AG13" s="15">
        <v>125</v>
      </c>
      <c r="AH13" s="16">
        <v>126.2</v>
      </c>
      <c r="AI13" s="15">
        <v>127</v>
      </c>
      <c r="AJ13" s="16">
        <v>126.4</v>
      </c>
      <c r="AK13" s="16">
        <v>126.1</v>
      </c>
      <c r="AL13" s="16">
        <v>125.6</v>
      </c>
      <c r="AM13" s="16">
        <v>124.8</v>
      </c>
      <c r="AN13" s="16">
        <v>125.4</v>
      </c>
      <c r="AO13" s="16">
        <v>127.2</v>
      </c>
      <c r="AP13" s="16">
        <v>127.5</v>
      </c>
      <c r="AQ13" s="16">
        <v>128.9</v>
      </c>
      <c r="AR13" s="16">
        <v>128.6</v>
      </c>
      <c r="AS13" s="12">
        <v>100</v>
      </c>
      <c r="AT13" s="23"/>
      <c r="AU13" s="7">
        <f>((F13-D13)/D13)*100</f>
        <v>-16.784452296819786</v>
      </c>
      <c r="AV13" s="7">
        <f>AL13/D13*100</f>
        <v>110.95406360424028</v>
      </c>
      <c r="AW13" s="4" t="str">
        <f>B13</f>
        <v>Services total</v>
      </c>
    </row>
    <row r="14" spans="1:49" x14ac:dyDescent="0.25">
      <c r="A14" s="4" t="s">
        <v>268</v>
      </c>
      <c r="B14" s="5" t="s">
        <v>81</v>
      </c>
      <c r="C14" s="15">
        <v>110</v>
      </c>
      <c r="D14" s="16">
        <v>107.3</v>
      </c>
      <c r="E14" s="15">
        <v>99</v>
      </c>
      <c r="F14" s="16">
        <v>86.2</v>
      </c>
      <c r="G14" s="16">
        <v>84.9</v>
      </c>
      <c r="H14" s="16">
        <v>89.1</v>
      </c>
      <c r="I14" s="16">
        <v>94.6</v>
      </c>
      <c r="J14" s="16">
        <v>95.9</v>
      </c>
      <c r="K14" s="16">
        <v>96.9</v>
      </c>
      <c r="L14" s="16">
        <v>96.9</v>
      </c>
      <c r="M14" s="16">
        <v>97.4</v>
      </c>
      <c r="N14" s="16">
        <v>98.7</v>
      </c>
      <c r="O14" s="16">
        <v>97.4</v>
      </c>
      <c r="P14" s="16">
        <v>98.6</v>
      </c>
      <c r="Q14" s="16">
        <v>102.9</v>
      </c>
      <c r="R14" s="16">
        <v>101.1</v>
      </c>
      <c r="S14" s="16">
        <v>100.7</v>
      </c>
      <c r="T14" s="16">
        <v>103.1</v>
      </c>
      <c r="U14" s="16">
        <v>104.1</v>
      </c>
      <c r="V14" s="16">
        <v>105.1</v>
      </c>
      <c r="W14" s="16">
        <v>104.7</v>
      </c>
      <c r="X14" s="16">
        <v>107.2</v>
      </c>
      <c r="Y14" s="16">
        <v>111.3</v>
      </c>
      <c r="Z14" s="16">
        <v>110.8</v>
      </c>
      <c r="AA14" s="16">
        <v>109.4</v>
      </c>
      <c r="AB14" s="16">
        <v>110.4</v>
      </c>
      <c r="AC14" s="16">
        <v>115.3</v>
      </c>
      <c r="AD14" s="15">
        <v>113</v>
      </c>
      <c r="AE14" s="16">
        <v>116.1</v>
      </c>
      <c r="AF14" s="16">
        <v>116.3</v>
      </c>
      <c r="AG14" s="16">
        <v>115.3</v>
      </c>
      <c r="AH14" s="16">
        <v>116.6</v>
      </c>
      <c r="AI14" s="16">
        <v>117.1</v>
      </c>
      <c r="AJ14" s="16">
        <v>117.1</v>
      </c>
      <c r="AK14" s="16">
        <v>117.2</v>
      </c>
      <c r="AL14" s="16">
        <v>115.3</v>
      </c>
      <c r="AM14" s="16">
        <v>115.4</v>
      </c>
      <c r="AN14" s="16">
        <v>114.7</v>
      </c>
      <c r="AO14" s="16">
        <v>116.2</v>
      </c>
      <c r="AP14" s="15">
        <v>116</v>
      </c>
      <c r="AQ14" s="16">
        <v>117.4</v>
      </c>
      <c r="AR14" s="16">
        <v>116.6</v>
      </c>
      <c r="AS14" s="12">
        <v>100</v>
      </c>
      <c r="AT14" s="23"/>
      <c r="AU14" s="7">
        <f t="shared" ref="AU14:AU19" si="0">((F14-D14)/D14)*100</f>
        <v>-19.664492078285175</v>
      </c>
      <c r="AV14" s="7">
        <f t="shared" ref="AV14:AV19" si="1">AL14/D14*100</f>
        <v>107.45573159366262</v>
      </c>
      <c r="AW14" s="4" t="str">
        <f t="shared" ref="AW14:AW19" si="2">B14</f>
        <v>Transportation &amp; storage</v>
      </c>
    </row>
    <row r="15" spans="1:49" x14ac:dyDescent="0.25">
      <c r="A15" s="4" t="s">
        <v>269</v>
      </c>
      <c r="B15" s="5" t="s">
        <v>80</v>
      </c>
      <c r="C15" s="12">
        <v>116.3</v>
      </c>
      <c r="D15" s="12">
        <v>114.9</v>
      </c>
      <c r="E15" s="12">
        <v>61.9</v>
      </c>
      <c r="F15" s="12">
        <v>28.1</v>
      </c>
      <c r="G15" s="12">
        <v>37.200000000000003</v>
      </c>
      <c r="H15" s="12">
        <v>67.8</v>
      </c>
      <c r="I15" s="12">
        <v>87.8</v>
      </c>
      <c r="J15" s="12">
        <v>93.1</v>
      </c>
      <c r="K15" s="12">
        <v>89.3</v>
      </c>
      <c r="L15" s="12">
        <v>79.5</v>
      </c>
      <c r="M15" s="12">
        <v>45.7</v>
      </c>
      <c r="N15" s="12">
        <v>48.2</v>
      </c>
      <c r="O15" s="12">
        <v>47.1</v>
      </c>
      <c r="P15" s="12">
        <v>47.9</v>
      </c>
      <c r="Q15" s="12">
        <v>48.2</v>
      </c>
      <c r="R15" s="12">
        <v>47.3</v>
      </c>
      <c r="S15" s="12">
        <v>60.3</v>
      </c>
      <c r="T15" s="12">
        <v>88.3</v>
      </c>
      <c r="U15" s="12">
        <v>104.5</v>
      </c>
      <c r="V15" s="12">
        <v>107.8</v>
      </c>
      <c r="W15" s="12">
        <v>106.2</v>
      </c>
      <c r="X15" s="12">
        <v>107.9</v>
      </c>
      <c r="Y15" s="12">
        <v>101.4</v>
      </c>
      <c r="Z15" s="12">
        <v>93.9</v>
      </c>
      <c r="AA15" s="12">
        <v>90.8</v>
      </c>
      <c r="AB15" s="12">
        <v>98.2</v>
      </c>
      <c r="AC15" s="12">
        <v>102.8</v>
      </c>
      <c r="AD15" s="12">
        <v>113.4</v>
      </c>
      <c r="AE15" s="12">
        <v>121.4</v>
      </c>
      <c r="AF15" s="12">
        <v>121.3</v>
      </c>
      <c r="AG15" s="12">
        <v>120.1</v>
      </c>
      <c r="AH15" s="12">
        <v>120.9</v>
      </c>
      <c r="AI15" s="12">
        <v>120.4</v>
      </c>
      <c r="AJ15" s="12">
        <v>119.8</v>
      </c>
      <c r="AK15" s="12">
        <v>114.3</v>
      </c>
      <c r="AL15" s="12">
        <v>112.7</v>
      </c>
      <c r="AM15" s="12">
        <v>112.9</v>
      </c>
      <c r="AN15" s="12">
        <v>113.4</v>
      </c>
      <c r="AO15" s="12">
        <v>112.5</v>
      </c>
      <c r="AP15" s="12">
        <v>117.8</v>
      </c>
      <c r="AQ15" s="12">
        <v>120.5</v>
      </c>
      <c r="AR15" s="12">
        <v>121.1</v>
      </c>
      <c r="AS15" s="12">
        <v>100</v>
      </c>
      <c r="AT15" s="23"/>
      <c r="AU15" s="7">
        <f>((F15-D15)/D15)*100</f>
        <v>-75.543951261966939</v>
      </c>
      <c r="AV15" s="7">
        <f t="shared" si="1"/>
        <v>98.085291557876403</v>
      </c>
      <c r="AW15" s="4" t="str">
        <f t="shared" si="2"/>
        <v>Accommodation &amp; food service activities</v>
      </c>
    </row>
    <row r="16" spans="1:49" x14ac:dyDescent="0.25">
      <c r="A16" s="4" t="s">
        <v>270</v>
      </c>
      <c r="B16" s="5" t="s">
        <v>82</v>
      </c>
      <c r="C16" s="15">
        <v>123</v>
      </c>
      <c r="D16" s="16">
        <v>120.7</v>
      </c>
      <c r="E16" s="16">
        <v>119.8</v>
      </c>
      <c r="F16" s="16">
        <v>116.5</v>
      </c>
      <c r="G16" s="16">
        <v>115.6</v>
      </c>
      <c r="H16" s="16">
        <v>118.9</v>
      </c>
      <c r="I16" s="16">
        <v>120.9</v>
      </c>
      <c r="J16" s="16">
        <v>120.4</v>
      </c>
      <c r="K16" s="16">
        <v>120.3</v>
      </c>
      <c r="L16" s="16">
        <v>124.4</v>
      </c>
      <c r="M16" s="16">
        <v>124.9</v>
      </c>
      <c r="N16" s="16">
        <v>124.2</v>
      </c>
      <c r="O16" s="16">
        <v>125.5</v>
      </c>
      <c r="P16" s="16">
        <v>126.9</v>
      </c>
      <c r="Q16" s="16">
        <v>130.1</v>
      </c>
      <c r="R16" s="16">
        <v>128.30000000000001</v>
      </c>
      <c r="S16" s="16">
        <v>129.9</v>
      </c>
      <c r="T16" s="16">
        <v>131.6</v>
      </c>
      <c r="U16" s="16">
        <v>132.19999999999999</v>
      </c>
      <c r="V16" s="15">
        <v>133</v>
      </c>
      <c r="W16" s="15">
        <v>133</v>
      </c>
      <c r="X16" s="15">
        <v>134</v>
      </c>
      <c r="Y16" s="16">
        <v>135.69999999999999</v>
      </c>
      <c r="Z16" s="16">
        <v>137.80000000000001</v>
      </c>
      <c r="AA16" s="16">
        <v>135.9</v>
      </c>
      <c r="AB16" s="16">
        <v>140.9</v>
      </c>
      <c r="AC16" s="16">
        <v>140.1</v>
      </c>
      <c r="AD16" s="16">
        <v>140.80000000000001</v>
      </c>
      <c r="AE16" s="16">
        <v>141.19999999999999</v>
      </c>
      <c r="AF16" s="16">
        <v>143.6</v>
      </c>
      <c r="AG16" s="16">
        <v>144.4</v>
      </c>
      <c r="AH16" s="16">
        <v>146.19999999999999</v>
      </c>
      <c r="AI16" s="16">
        <v>147.69999999999999</v>
      </c>
      <c r="AJ16" s="15">
        <v>146</v>
      </c>
      <c r="AK16" s="16">
        <v>146.80000000000001</v>
      </c>
      <c r="AL16" s="16">
        <v>149.19999999999999</v>
      </c>
      <c r="AM16" s="16">
        <v>146.6</v>
      </c>
      <c r="AN16" s="16">
        <v>147.5</v>
      </c>
      <c r="AO16" s="16">
        <v>150.69999999999999</v>
      </c>
      <c r="AP16" s="16">
        <v>150.4</v>
      </c>
      <c r="AQ16" s="16">
        <v>151.9</v>
      </c>
      <c r="AR16" s="16">
        <v>153.30000000000001</v>
      </c>
      <c r="AS16" s="12">
        <v>100</v>
      </c>
      <c r="AT16" s="23"/>
      <c r="AU16" s="7">
        <f t="shared" si="0"/>
        <v>-3.4797017398508721</v>
      </c>
      <c r="AV16" s="7">
        <f t="shared" si="1"/>
        <v>123.6122618061309</v>
      </c>
      <c r="AW16" s="4" t="str">
        <f t="shared" si="2"/>
        <v>Information &amp; communication</v>
      </c>
    </row>
    <row r="17" spans="1:49" x14ac:dyDescent="0.25">
      <c r="A17" s="4" t="s">
        <v>271</v>
      </c>
      <c r="B17" s="5" t="s">
        <v>78</v>
      </c>
      <c r="C17" s="11">
        <v>96</v>
      </c>
      <c r="D17" s="12">
        <v>95.9</v>
      </c>
      <c r="E17" s="12">
        <v>91.7</v>
      </c>
      <c r="F17" s="12">
        <v>84.4</v>
      </c>
      <c r="G17" s="12">
        <v>87.9</v>
      </c>
      <c r="H17" s="12">
        <v>92.5</v>
      </c>
      <c r="I17" s="12">
        <v>91.9</v>
      </c>
      <c r="J17" s="12">
        <v>92.6</v>
      </c>
      <c r="K17" s="12">
        <v>96.2</v>
      </c>
      <c r="L17" s="11">
        <v>94</v>
      </c>
      <c r="M17" s="12">
        <v>91.3</v>
      </c>
      <c r="N17" s="12">
        <v>95.5</v>
      </c>
      <c r="O17" s="12">
        <v>94.4</v>
      </c>
      <c r="P17" s="12">
        <v>94.8</v>
      </c>
      <c r="Q17" s="12">
        <v>96.5</v>
      </c>
      <c r="R17" s="12">
        <v>95.7</v>
      </c>
      <c r="S17" s="12">
        <v>96.6</v>
      </c>
      <c r="T17" s="11">
        <v>98</v>
      </c>
      <c r="U17" s="12">
        <v>97.8</v>
      </c>
      <c r="V17" s="12">
        <v>96.8</v>
      </c>
      <c r="W17" s="12">
        <v>99.7</v>
      </c>
      <c r="X17" s="11">
        <v>98</v>
      </c>
      <c r="Y17" s="12">
        <v>97.2</v>
      </c>
      <c r="Z17" s="12">
        <v>99.2</v>
      </c>
      <c r="AA17" s="12">
        <v>98.6</v>
      </c>
      <c r="AB17" s="12">
        <v>99.9</v>
      </c>
      <c r="AC17" s="12">
        <v>99.7</v>
      </c>
      <c r="AD17" s="12">
        <v>100.6</v>
      </c>
      <c r="AE17" s="12">
        <v>100.6</v>
      </c>
      <c r="AF17" s="12">
        <v>101.6</v>
      </c>
      <c r="AG17" s="11">
        <v>101</v>
      </c>
      <c r="AH17" s="12">
        <v>100.1</v>
      </c>
      <c r="AI17" s="11">
        <v>101</v>
      </c>
      <c r="AJ17" s="12">
        <v>100.1</v>
      </c>
      <c r="AK17" s="11">
        <v>99</v>
      </c>
      <c r="AL17" s="12">
        <v>101.2</v>
      </c>
      <c r="AM17" s="12">
        <v>99.8</v>
      </c>
      <c r="AN17" s="12">
        <v>101.3</v>
      </c>
      <c r="AO17" s="12">
        <v>101.4</v>
      </c>
      <c r="AP17" s="12">
        <v>102.1</v>
      </c>
      <c r="AQ17" s="12">
        <v>101.3</v>
      </c>
      <c r="AR17" s="11">
        <v>101</v>
      </c>
      <c r="AS17" s="12">
        <v>100</v>
      </c>
      <c r="AT17" s="23"/>
      <c r="AU17" s="7">
        <f t="shared" si="0"/>
        <v>-11.991657977059436</v>
      </c>
      <c r="AV17" s="7">
        <f t="shared" si="1"/>
        <v>105.52659019812305</v>
      </c>
      <c r="AW17" s="4" t="str">
        <f t="shared" si="2"/>
        <v>Real estate activities</v>
      </c>
    </row>
    <row r="18" spans="1:49" x14ac:dyDescent="0.25">
      <c r="A18" s="4" t="s">
        <v>272</v>
      </c>
      <c r="B18" s="5" t="s">
        <v>83</v>
      </c>
      <c r="C18" s="15">
        <v>117</v>
      </c>
      <c r="D18" s="16">
        <v>115.8</v>
      </c>
      <c r="E18" s="16">
        <v>113.9</v>
      </c>
      <c r="F18" s="15">
        <v>106</v>
      </c>
      <c r="G18" s="16">
        <v>105.3</v>
      </c>
      <c r="H18" s="16">
        <v>108.5</v>
      </c>
      <c r="I18" s="15">
        <v>108</v>
      </c>
      <c r="J18" s="16">
        <v>109.1</v>
      </c>
      <c r="K18" s="16">
        <v>111.8</v>
      </c>
      <c r="L18" s="16">
        <v>113.9</v>
      </c>
      <c r="M18" s="16">
        <v>114.3</v>
      </c>
      <c r="N18" s="16">
        <v>115.9</v>
      </c>
      <c r="O18" s="16">
        <v>111.2</v>
      </c>
      <c r="P18" s="16">
        <v>112.7</v>
      </c>
      <c r="Q18" s="16">
        <v>115.9</v>
      </c>
      <c r="R18" s="16">
        <v>117.4</v>
      </c>
      <c r="S18" s="16">
        <v>115.9</v>
      </c>
      <c r="T18" s="16">
        <v>117.9</v>
      </c>
      <c r="U18" s="16">
        <v>117.9</v>
      </c>
      <c r="V18" s="15">
        <v>117</v>
      </c>
      <c r="W18" s="16">
        <v>117.9</v>
      </c>
      <c r="X18" s="16">
        <v>120.5</v>
      </c>
      <c r="Y18" s="16">
        <v>122.9</v>
      </c>
      <c r="Z18" s="16">
        <v>123.8</v>
      </c>
      <c r="AA18" s="16">
        <v>121.9</v>
      </c>
      <c r="AB18" s="16">
        <v>123.1</v>
      </c>
      <c r="AC18" s="16">
        <v>124.5</v>
      </c>
      <c r="AD18" s="16">
        <v>125.5</v>
      </c>
      <c r="AE18" s="15">
        <v>125</v>
      </c>
      <c r="AF18" s="16">
        <v>126.3</v>
      </c>
      <c r="AG18" s="16">
        <v>127.3</v>
      </c>
      <c r="AH18" s="16">
        <v>128.30000000000001</v>
      </c>
      <c r="AI18" s="16">
        <v>130.4</v>
      </c>
      <c r="AJ18" s="16">
        <v>129.9</v>
      </c>
      <c r="AK18" s="16">
        <v>129.1</v>
      </c>
      <c r="AL18" s="16">
        <v>127.6</v>
      </c>
      <c r="AM18" s="16">
        <v>126.6</v>
      </c>
      <c r="AN18" s="16">
        <v>125.7</v>
      </c>
      <c r="AO18" s="16">
        <v>128.1</v>
      </c>
      <c r="AP18" s="16">
        <v>128.19999999999999</v>
      </c>
      <c r="AQ18" s="16">
        <v>129.4</v>
      </c>
      <c r="AR18" s="16">
        <v>130.30000000000001</v>
      </c>
      <c r="AS18" s="12">
        <v>100</v>
      </c>
      <c r="AT18" s="23"/>
      <c r="AU18" s="7">
        <f t="shared" si="0"/>
        <v>-8.4628670120898075</v>
      </c>
      <c r="AV18" s="7">
        <f t="shared" si="1"/>
        <v>110.18998272884284</v>
      </c>
      <c r="AW18" s="4" t="str">
        <f t="shared" si="2"/>
        <v>Professional, scientific &amp; technical activities</v>
      </c>
    </row>
    <row r="19" spans="1:49" x14ac:dyDescent="0.25">
      <c r="A19" s="4" t="s">
        <v>273</v>
      </c>
      <c r="B19" s="5" t="s">
        <v>84</v>
      </c>
      <c r="C19" s="12">
        <v>116.5</v>
      </c>
      <c r="D19" s="12">
        <v>115.2</v>
      </c>
      <c r="E19" s="12">
        <v>104.9</v>
      </c>
      <c r="F19" s="12">
        <v>98.4</v>
      </c>
      <c r="G19" s="12">
        <v>94.2</v>
      </c>
      <c r="H19" s="12">
        <v>94.3</v>
      </c>
      <c r="I19" s="12">
        <v>98.4</v>
      </c>
      <c r="J19" s="12">
        <v>98.5</v>
      </c>
      <c r="K19" s="11">
        <v>101</v>
      </c>
      <c r="L19" s="12">
        <v>105.1</v>
      </c>
      <c r="M19" s="12">
        <v>103.7</v>
      </c>
      <c r="N19" s="12">
        <v>105.9</v>
      </c>
      <c r="O19" s="12">
        <v>106.2</v>
      </c>
      <c r="P19" s="12">
        <v>106.2</v>
      </c>
      <c r="Q19" s="12">
        <v>109.2</v>
      </c>
      <c r="R19" s="12">
        <v>112.7</v>
      </c>
      <c r="S19" s="12">
        <v>109.1</v>
      </c>
      <c r="T19" s="11">
        <v>112</v>
      </c>
      <c r="U19" s="12">
        <v>114.9</v>
      </c>
      <c r="V19" s="12">
        <v>112.3</v>
      </c>
      <c r="W19" s="12">
        <v>114.7</v>
      </c>
      <c r="X19" s="12">
        <v>117.2</v>
      </c>
      <c r="Y19" s="12">
        <v>117.7</v>
      </c>
      <c r="Z19" s="11">
        <v>118</v>
      </c>
      <c r="AA19" s="12">
        <v>116.9</v>
      </c>
      <c r="AB19" s="12">
        <v>120.2</v>
      </c>
      <c r="AC19" s="12">
        <v>121.5</v>
      </c>
      <c r="AD19" s="12">
        <v>123.9</v>
      </c>
      <c r="AE19" s="12">
        <v>124.2</v>
      </c>
      <c r="AF19" s="12">
        <v>123.5</v>
      </c>
      <c r="AG19" s="12">
        <v>123.8</v>
      </c>
      <c r="AH19" s="12">
        <v>124.4</v>
      </c>
      <c r="AI19" s="11">
        <v>124</v>
      </c>
      <c r="AJ19" s="12">
        <v>124.1</v>
      </c>
      <c r="AK19" s="12">
        <v>126.3</v>
      </c>
      <c r="AL19" s="12">
        <v>123.6</v>
      </c>
      <c r="AM19" s="12">
        <v>123.7</v>
      </c>
      <c r="AN19" s="12">
        <v>124.7</v>
      </c>
      <c r="AO19" s="12">
        <v>126.8</v>
      </c>
      <c r="AP19" s="12">
        <v>127.6</v>
      </c>
      <c r="AQ19" s="12">
        <v>129.19999999999999</v>
      </c>
      <c r="AR19" s="12">
        <v>125.7</v>
      </c>
      <c r="AS19" s="12">
        <v>100</v>
      </c>
      <c r="AT19" s="23"/>
      <c r="AU19" s="7">
        <f t="shared" si="0"/>
        <v>-14.583333333333332</v>
      </c>
      <c r="AV19" s="7">
        <f t="shared" si="1"/>
        <v>107.29166666666666</v>
      </c>
      <c r="AW19" s="4" t="str">
        <f t="shared" si="2"/>
        <v>Administrative &amp; support services</v>
      </c>
    </row>
    <row r="20" spans="1:49" s="8" customFormat="1" x14ac:dyDescent="0.25"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9" s="8" customFormat="1" ht="15.5" x14ac:dyDescent="0.35">
      <c r="B21" s="44" t="s">
        <v>307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69"/>
  <sheetViews>
    <sheetView topLeftCell="A31" zoomScaleNormal="100" workbookViewId="0">
      <selection activeCell="B21" sqref="B21"/>
    </sheetView>
  </sheetViews>
  <sheetFormatPr defaultColWidth="9" defaultRowHeight="12.5" x14ac:dyDescent="0.25"/>
  <cols>
    <col min="1" max="1" width="10.5" style="4" customWidth="1"/>
    <col min="2" max="2" width="26.58203125" style="4" customWidth="1"/>
    <col min="3" max="45" width="9" style="4"/>
    <col min="46" max="47" width="8.6640625" style="8" customWidth="1"/>
    <col min="48" max="16384" width="9" style="4"/>
  </cols>
  <sheetData>
    <row r="1" spans="1:54" x14ac:dyDescent="0.25">
      <c r="B1" s="3" t="s">
        <v>117</v>
      </c>
    </row>
    <row r="3" spans="1:54" x14ac:dyDescent="0.25">
      <c r="B3" s="3" t="s">
        <v>1</v>
      </c>
      <c r="C3" s="1" t="s">
        <v>298</v>
      </c>
    </row>
    <row r="4" spans="1:54" x14ac:dyDescent="0.25">
      <c r="B4" s="3" t="s">
        <v>2</v>
      </c>
      <c r="C4" s="1" t="s">
        <v>296</v>
      </c>
    </row>
    <row r="5" spans="1:54" x14ac:dyDescent="0.25">
      <c r="B5" s="3" t="s">
        <v>3</v>
      </c>
      <c r="C5" s="3" t="s">
        <v>4</v>
      </c>
    </row>
    <row r="7" spans="1:54" x14ac:dyDescent="0.25">
      <c r="B7" s="3" t="s">
        <v>5</v>
      </c>
      <c r="C7" s="3" t="s">
        <v>85</v>
      </c>
    </row>
    <row r="8" spans="1:54" x14ac:dyDescent="0.25">
      <c r="B8" s="3" t="s">
        <v>7</v>
      </c>
      <c r="C8" s="3" t="s">
        <v>8</v>
      </c>
    </row>
    <row r="9" spans="1:54" x14ac:dyDescent="0.25">
      <c r="B9" s="3" t="s">
        <v>9</v>
      </c>
      <c r="C9" s="3" t="s">
        <v>10</v>
      </c>
    </row>
    <row r="10" spans="1:54" x14ac:dyDescent="0.25">
      <c r="B10" s="3" t="s">
        <v>11</v>
      </c>
      <c r="C10" s="3" t="s">
        <v>12</v>
      </c>
      <c r="E10" s="4" t="s">
        <v>67</v>
      </c>
    </row>
    <row r="12" spans="1:54" x14ac:dyDescent="0.25">
      <c r="B12" s="5"/>
      <c r="C12" s="5">
        <v>2020</v>
      </c>
      <c r="D12" s="5" t="s">
        <v>13</v>
      </c>
      <c r="E12" s="5" t="s">
        <v>14</v>
      </c>
      <c r="F12" s="5" t="s">
        <v>15</v>
      </c>
      <c r="G12" s="5" t="s">
        <v>16</v>
      </c>
      <c r="H12" s="5" t="s">
        <v>17</v>
      </c>
      <c r="I12" s="5" t="s">
        <v>18</v>
      </c>
      <c r="J12" s="5" t="s">
        <v>19</v>
      </c>
      <c r="K12" s="5" t="s">
        <v>20</v>
      </c>
      <c r="L12" s="5" t="s">
        <v>21</v>
      </c>
      <c r="M12" s="5" t="s">
        <v>22</v>
      </c>
      <c r="N12" s="5" t="s">
        <v>23</v>
      </c>
      <c r="O12" s="5">
        <v>2021</v>
      </c>
      <c r="P12" s="5" t="s">
        <v>24</v>
      </c>
      <c r="Q12" s="5" t="s">
        <v>25</v>
      </c>
      <c r="R12" s="5" t="s">
        <v>26</v>
      </c>
      <c r="S12" s="5" t="s">
        <v>27</v>
      </c>
      <c r="T12" s="5" t="s">
        <v>28</v>
      </c>
      <c r="U12" s="5" t="s">
        <v>29</v>
      </c>
      <c r="V12" s="5" t="s">
        <v>30</v>
      </c>
      <c r="W12" s="5" t="s">
        <v>31</v>
      </c>
      <c r="X12" s="5" t="s">
        <v>32</v>
      </c>
      <c r="Y12" s="5" t="s">
        <v>33</v>
      </c>
      <c r="Z12" s="5" t="s">
        <v>34</v>
      </c>
      <c r="AA12" s="5">
        <v>2022</v>
      </c>
      <c r="AB12" s="5" t="s">
        <v>35</v>
      </c>
      <c r="AC12" s="5" t="s">
        <v>36</v>
      </c>
      <c r="AD12" s="5" t="s">
        <v>69</v>
      </c>
      <c r="AE12" s="5" t="s">
        <v>211</v>
      </c>
      <c r="AF12" s="5" t="s">
        <v>212</v>
      </c>
      <c r="AG12" s="5" t="s">
        <v>213</v>
      </c>
      <c r="AH12" s="5" t="s">
        <v>214</v>
      </c>
      <c r="AI12" s="5" t="s">
        <v>251</v>
      </c>
      <c r="AJ12" s="5" t="s">
        <v>252</v>
      </c>
      <c r="AK12" s="5" t="s">
        <v>253</v>
      </c>
      <c r="AL12" s="5" t="s">
        <v>254</v>
      </c>
      <c r="AM12" s="5">
        <v>2023</v>
      </c>
      <c r="AN12" s="21" t="s">
        <v>288</v>
      </c>
      <c r="AO12" s="21" t="s">
        <v>289</v>
      </c>
      <c r="AP12" s="21" t="s">
        <v>290</v>
      </c>
      <c r="AQ12" s="21" t="s">
        <v>291</v>
      </c>
      <c r="AR12" s="21" t="s">
        <v>292</v>
      </c>
      <c r="AS12" s="21" t="s">
        <v>293</v>
      </c>
      <c r="AT12" s="21" t="s">
        <v>297</v>
      </c>
      <c r="AU12" s="3"/>
      <c r="AV12" s="4" t="s">
        <v>263</v>
      </c>
      <c r="AW12" s="4" t="s">
        <v>281</v>
      </c>
    </row>
    <row r="13" spans="1:54" ht="13" x14ac:dyDescent="0.25">
      <c r="A13" s="10" t="s">
        <v>255</v>
      </c>
      <c r="B13" s="5" t="s">
        <v>86</v>
      </c>
      <c r="C13" s="12">
        <v>113.8</v>
      </c>
      <c r="D13" s="12">
        <v>114.1</v>
      </c>
      <c r="E13" s="12">
        <v>103.7</v>
      </c>
      <c r="F13" s="12">
        <v>89.7</v>
      </c>
      <c r="G13" s="12">
        <v>103.7</v>
      </c>
      <c r="H13" s="12">
        <v>111.6</v>
      </c>
      <c r="I13" s="12">
        <v>114.2</v>
      </c>
      <c r="J13" s="12">
        <v>114.6</v>
      </c>
      <c r="K13" s="12">
        <v>114.3</v>
      </c>
      <c r="L13" s="12">
        <v>115.1</v>
      </c>
      <c r="M13" s="12">
        <v>111.3</v>
      </c>
      <c r="N13" s="12">
        <v>116.1</v>
      </c>
      <c r="O13" s="12">
        <v>109.3</v>
      </c>
      <c r="P13" s="12">
        <v>110.2</v>
      </c>
      <c r="Q13" s="12">
        <v>116.4</v>
      </c>
      <c r="R13" s="12">
        <v>113.6</v>
      </c>
      <c r="S13" s="12">
        <v>114.6</v>
      </c>
      <c r="T13" s="12">
        <v>117.3</v>
      </c>
      <c r="U13" s="12">
        <v>116.1</v>
      </c>
      <c r="V13" s="12">
        <v>116.2</v>
      </c>
      <c r="W13" s="12">
        <v>115.9</v>
      </c>
      <c r="X13" s="12">
        <v>116.9</v>
      </c>
      <c r="Y13" s="12">
        <v>117.5</v>
      </c>
      <c r="Z13" s="11">
        <v>118</v>
      </c>
      <c r="AA13" s="12">
        <v>116.6</v>
      </c>
      <c r="AB13" s="12">
        <v>117.2</v>
      </c>
      <c r="AC13" s="12">
        <v>119.5</v>
      </c>
      <c r="AD13" s="12">
        <v>116.6</v>
      </c>
      <c r="AE13" s="11">
        <v>116</v>
      </c>
      <c r="AF13" s="12">
        <v>116.7</v>
      </c>
      <c r="AG13" s="12">
        <v>115.7</v>
      </c>
      <c r="AH13" s="12">
        <v>117.2</v>
      </c>
      <c r="AI13" s="12">
        <v>117.2</v>
      </c>
      <c r="AJ13" s="12">
        <v>116.1</v>
      </c>
      <c r="AK13" s="12">
        <v>116.2</v>
      </c>
      <c r="AL13" s="12">
        <v>115.2</v>
      </c>
      <c r="AM13" s="12">
        <v>114.7</v>
      </c>
      <c r="AN13" s="12">
        <v>114.2</v>
      </c>
      <c r="AO13" s="12">
        <v>115.2</v>
      </c>
      <c r="AP13" s="12">
        <v>113.6</v>
      </c>
      <c r="AQ13" s="12">
        <v>115.3</v>
      </c>
      <c r="AR13" s="12">
        <v>114.5</v>
      </c>
      <c r="AS13" s="24">
        <v>100</v>
      </c>
      <c r="AT13" s="3">
        <v>100</v>
      </c>
      <c r="AU13" s="3"/>
      <c r="AV13" s="7">
        <f>(F13-D13)/D13*100</f>
        <v>-21.384750219106042</v>
      </c>
      <c r="AW13" s="7">
        <f>AL13/D13*100</f>
        <v>100.9640666082384</v>
      </c>
      <c r="AX13" s="7"/>
      <c r="AY13" s="4" t="str">
        <f>B13</f>
        <v>Trade total</v>
      </c>
    </row>
    <row r="14" spans="1:54" ht="13" x14ac:dyDescent="0.25">
      <c r="A14" s="10" t="s">
        <v>256</v>
      </c>
      <c r="B14" s="5" t="s">
        <v>87</v>
      </c>
      <c r="C14" s="16">
        <v>124.1</v>
      </c>
      <c r="D14" s="16">
        <v>122.6</v>
      </c>
      <c r="E14" s="16">
        <v>86.3</v>
      </c>
      <c r="F14" s="16">
        <v>57.2</v>
      </c>
      <c r="G14" s="16">
        <v>92.6</v>
      </c>
      <c r="H14" s="16">
        <v>114.7</v>
      </c>
      <c r="I14" s="15">
        <v>131</v>
      </c>
      <c r="J14" s="16">
        <v>126.5</v>
      </c>
      <c r="K14" s="16">
        <v>127.1</v>
      </c>
      <c r="L14" s="16">
        <v>126.6</v>
      </c>
      <c r="M14" s="16">
        <v>118.5</v>
      </c>
      <c r="N14" s="16">
        <v>125.8</v>
      </c>
      <c r="O14" s="16">
        <v>113.3</v>
      </c>
      <c r="P14" s="16">
        <v>115.3</v>
      </c>
      <c r="Q14" s="16">
        <v>124.1</v>
      </c>
      <c r="R14" s="16">
        <v>123.3</v>
      </c>
      <c r="S14" s="16">
        <v>121.2</v>
      </c>
      <c r="T14" s="15">
        <v>123</v>
      </c>
      <c r="U14" s="16">
        <v>121.5</v>
      </c>
      <c r="V14" s="16">
        <v>120.6</v>
      </c>
      <c r="W14" s="16">
        <v>120.6</v>
      </c>
      <c r="X14" s="16">
        <v>120.6</v>
      </c>
      <c r="Y14" s="16">
        <v>120.6</v>
      </c>
      <c r="Z14" s="16">
        <v>119.9</v>
      </c>
      <c r="AA14" s="16">
        <v>118.8</v>
      </c>
      <c r="AB14" s="16">
        <v>117.7</v>
      </c>
      <c r="AC14" s="16">
        <v>116.2</v>
      </c>
      <c r="AD14" s="16">
        <v>115.8</v>
      </c>
      <c r="AE14" s="16">
        <v>118.9</v>
      </c>
      <c r="AF14" s="16">
        <v>118.4</v>
      </c>
      <c r="AG14" s="16">
        <v>117.5</v>
      </c>
      <c r="AH14" s="16">
        <v>121.7</v>
      </c>
      <c r="AI14" s="16">
        <v>124.2</v>
      </c>
      <c r="AJ14" s="16">
        <v>123.5</v>
      </c>
      <c r="AK14" s="16">
        <v>124.6</v>
      </c>
      <c r="AL14" s="16">
        <v>126.3</v>
      </c>
      <c r="AM14" s="16">
        <v>123.6</v>
      </c>
      <c r="AN14" s="16">
        <v>124.8</v>
      </c>
      <c r="AO14" s="16">
        <v>128.5</v>
      </c>
      <c r="AP14" s="16">
        <v>126.7</v>
      </c>
      <c r="AQ14" s="16">
        <v>128.19999999999999</v>
      </c>
      <c r="AR14" s="16">
        <v>128.6</v>
      </c>
      <c r="AS14" s="25">
        <v>100</v>
      </c>
      <c r="AT14" s="3">
        <v>100</v>
      </c>
      <c r="AU14" s="2"/>
      <c r="AV14" s="7">
        <f t="shared" ref="AV14:AV20" si="0">(F14-D14)/D14*100</f>
        <v>-53.344208809135395</v>
      </c>
      <c r="AW14" s="7">
        <f>AL14/D14*100</f>
        <v>103.0179445350734</v>
      </c>
      <c r="AX14" s="7"/>
      <c r="AY14" s="4" t="str">
        <f t="shared" ref="AY14:AY21" si="1">B14</f>
        <v>Motor vehicles, trade &amp; repair</v>
      </c>
      <c r="BB14" s="7">
        <f>(AC14-D14)/D14*100</f>
        <v>-5.2202283849918363</v>
      </c>
    </row>
    <row r="15" spans="1:54" ht="13" x14ac:dyDescent="0.25">
      <c r="A15" s="10" t="s">
        <v>257</v>
      </c>
      <c r="B15" s="5" t="s">
        <v>88</v>
      </c>
      <c r="C15" s="12">
        <v>112.2</v>
      </c>
      <c r="D15" s="12">
        <v>112.9</v>
      </c>
      <c r="E15" s="12">
        <v>106.6</v>
      </c>
      <c r="F15" s="12">
        <v>94.4</v>
      </c>
      <c r="G15" s="12">
        <v>101.8</v>
      </c>
      <c r="H15" s="12">
        <v>108.7</v>
      </c>
      <c r="I15" s="12">
        <v>109.9</v>
      </c>
      <c r="J15" s="12">
        <v>109.6</v>
      </c>
      <c r="K15" s="12">
        <v>110.3</v>
      </c>
      <c r="L15" s="11">
        <v>111</v>
      </c>
      <c r="M15" s="12">
        <v>109.7</v>
      </c>
      <c r="N15" s="12">
        <v>113.5</v>
      </c>
      <c r="O15" s="12">
        <v>109.1</v>
      </c>
      <c r="P15" s="12">
        <v>109.3</v>
      </c>
      <c r="Q15" s="12">
        <v>114.5</v>
      </c>
      <c r="R15" s="12">
        <v>112.5</v>
      </c>
      <c r="S15" s="12">
        <v>112.1</v>
      </c>
      <c r="T15" s="12">
        <v>114.7</v>
      </c>
      <c r="U15" s="12">
        <v>113.9</v>
      </c>
      <c r="V15" s="11">
        <v>114</v>
      </c>
      <c r="W15" s="12">
        <v>114.5</v>
      </c>
      <c r="X15" s="12">
        <v>115.6</v>
      </c>
      <c r="Y15" s="12">
        <v>116.4</v>
      </c>
      <c r="Z15" s="12">
        <v>117.2</v>
      </c>
      <c r="AA15" s="12">
        <v>115.7</v>
      </c>
      <c r="AB15" s="12">
        <v>116.7</v>
      </c>
      <c r="AC15" s="12">
        <v>119.7</v>
      </c>
      <c r="AD15" s="12">
        <v>115.4</v>
      </c>
      <c r="AE15" s="12">
        <v>114.5</v>
      </c>
      <c r="AF15" s="12">
        <v>116.4</v>
      </c>
      <c r="AG15" s="12">
        <v>114.4</v>
      </c>
      <c r="AH15" s="12">
        <v>115.6</v>
      </c>
      <c r="AI15" s="12">
        <v>115.6</v>
      </c>
      <c r="AJ15" s="12">
        <v>114.3</v>
      </c>
      <c r="AK15" s="12">
        <v>114.3</v>
      </c>
      <c r="AL15" s="12">
        <v>112.2</v>
      </c>
      <c r="AM15" s="12">
        <v>113.1</v>
      </c>
      <c r="AN15" s="12">
        <v>111.9</v>
      </c>
      <c r="AO15" s="12">
        <v>112.2</v>
      </c>
      <c r="AP15" s="12">
        <v>109.5</v>
      </c>
      <c r="AQ15" s="12">
        <v>111.7</v>
      </c>
      <c r="AR15" s="12">
        <v>110.8</v>
      </c>
      <c r="AS15" s="24">
        <v>100</v>
      </c>
      <c r="AT15" s="3">
        <v>100</v>
      </c>
      <c r="AU15" s="2"/>
      <c r="AV15" s="7">
        <f t="shared" si="0"/>
        <v>-16.386182462356068</v>
      </c>
      <c r="AW15" s="7">
        <f t="shared" ref="AW15" si="2">AL15/D15*100</f>
        <v>99.379982285208143</v>
      </c>
      <c r="AX15" s="7"/>
      <c r="AY15" s="4" t="str">
        <f t="shared" si="1"/>
        <v>Wholesale trade</v>
      </c>
    </row>
    <row r="16" spans="1:54" ht="13" x14ac:dyDescent="0.25">
      <c r="A16" s="10" t="s">
        <v>258</v>
      </c>
      <c r="B16" s="5" t="s">
        <v>89</v>
      </c>
      <c r="C16" s="15">
        <v>112</v>
      </c>
      <c r="D16" s="16">
        <v>112.4</v>
      </c>
      <c r="E16" s="16">
        <v>101.8</v>
      </c>
      <c r="F16" s="15">
        <v>91</v>
      </c>
      <c r="G16" s="16">
        <v>106.9</v>
      </c>
      <c r="H16" s="16">
        <v>112.3</v>
      </c>
      <c r="I16" s="15">
        <v>112</v>
      </c>
      <c r="J16" s="16">
        <v>115.1</v>
      </c>
      <c r="K16" s="16">
        <v>113.7</v>
      </c>
      <c r="L16" s="16">
        <v>115.4</v>
      </c>
      <c r="M16" s="16">
        <v>109.5</v>
      </c>
      <c r="N16" s="16">
        <v>113.1</v>
      </c>
      <c r="O16" s="15">
        <v>107</v>
      </c>
      <c r="P16" s="16">
        <v>111.1</v>
      </c>
      <c r="Q16" s="15">
        <v>115</v>
      </c>
      <c r="R16" s="16">
        <v>111.4</v>
      </c>
      <c r="S16" s="16">
        <v>116.7</v>
      </c>
      <c r="T16" s="16">
        <v>119.2</v>
      </c>
      <c r="U16" s="16">
        <v>116.9</v>
      </c>
      <c r="V16" s="16">
        <v>117.5</v>
      </c>
      <c r="W16" s="15">
        <v>117</v>
      </c>
      <c r="X16" s="16">
        <v>118.2</v>
      </c>
      <c r="Y16" s="15">
        <v>119</v>
      </c>
      <c r="Z16" s="16">
        <v>117.4</v>
      </c>
      <c r="AA16" s="16">
        <v>117.6</v>
      </c>
      <c r="AB16" s="16">
        <v>118.2</v>
      </c>
      <c r="AC16" s="16">
        <v>118.9</v>
      </c>
      <c r="AD16" s="16">
        <v>118.3</v>
      </c>
      <c r="AE16" s="16">
        <v>118.4</v>
      </c>
      <c r="AF16" s="16">
        <v>116.8</v>
      </c>
      <c r="AG16" s="16">
        <v>116.6</v>
      </c>
      <c r="AH16" s="16">
        <v>116.5</v>
      </c>
      <c r="AI16" s="16">
        <v>117.4</v>
      </c>
      <c r="AJ16" s="16">
        <v>115.7</v>
      </c>
      <c r="AK16" s="16">
        <v>116.6</v>
      </c>
      <c r="AL16" s="16">
        <v>114.7</v>
      </c>
      <c r="AM16" s="16">
        <v>115.7</v>
      </c>
      <c r="AN16" s="16">
        <v>115.4</v>
      </c>
      <c r="AO16" s="16">
        <v>114.8</v>
      </c>
      <c r="AP16" s="16">
        <v>114.9</v>
      </c>
      <c r="AQ16" s="16">
        <v>115.4</v>
      </c>
      <c r="AR16" s="16">
        <v>115.6</v>
      </c>
      <c r="AS16" s="16">
        <v>115.3</v>
      </c>
      <c r="AT16" s="3">
        <v>100</v>
      </c>
      <c r="AU16" s="2"/>
      <c r="AV16" s="7">
        <f t="shared" si="0"/>
        <v>-19.039145907473316</v>
      </c>
      <c r="AW16" s="7">
        <f>AM16/D16*100</f>
        <v>102.93594306049823</v>
      </c>
      <c r="AX16" s="7"/>
      <c r="AY16" s="4" t="str">
        <f t="shared" si="1"/>
        <v>Retail trade</v>
      </c>
    </row>
    <row r="17" spans="1:54" ht="13" x14ac:dyDescent="0.25">
      <c r="A17" s="10" t="s">
        <v>259</v>
      </c>
      <c r="B17" s="5" t="s">
        <v>90</v>
      </c>
      <c r="C17" s="12">
        <v>106.2</v>
      </c>
      <c r="D17" s="11">
        <v>109</v>
      </c>
      <c r="E17" s="11">
        <v>114</v>
      </c>
      <c r="F17" s="12">
        <v>107.5</v>
      </c>
      <c r="G17" s="12">
        <v>110.1</v>
      </c>
      <c r="H17" s="12">
        <v>107.4</v>
      </c>
      <c r="I17" s="12">
        <v>107.9</v>
      </c>
      <c r="J17" s="11">
        <v>110</v>
      </c>
      <c r="K17" s="12">
        <v>108.9</v>
      </c>
      <c r="L17" s="12">
        <v>111.1</v>
      </c>
      <c r="M17" s="12">
        <v>109.1</v>
      </c>
      <c r="N17" s="12">
        <v>112.1</v>
      </c>
      <c r="O17" s="12">
        <v>111.3</v>
      </c>
      <c r="P17" s="12">
        <v>111.3</v>
      </c>
      <c r="Q17" s="12">
        <v>112.9</v>
      </c>
      <c r="R17" s="12">
        <v>111.4</v>
      </c>
      <c r="S17" s="12">
        <v>110.8</v>
      </c>
      <c r="T17" s="12">
        <v>109.7</v>
      </c>
      <c r="U17" s="12">
        <v>109.4</v>
      </c>
      <c r="V17" s="12">
        <v>108.5</v>
      </c>
      <c r="W17" s="12">
        <v>109.5</v>
      </c>
      <c r="X17" s="12">
        <v>110.1</v>
      </c>
      <c r="Y17" s="12">
        <v>110.1</v>
      </c>
      <c r="Z17" s="12">
        <v>110.5</v>
      </c>
      <c r="AA17" s="12">
        <v>110.7</v>
      </c>
      <c r="AB17" s="12">
        <v>110.4</v>
      </c>
      <c r="AC17" s="12">
        <v>111.2</v>
      </c>
      <c r="AD17" s="12">
        <v>109.6</v>
      </c>
      <c r="AE17" s="12">
        <v>108.1</v>
      </c>
      <c r="AF17" s="11">
        <v>108</v>
      </c>
      <c r="AG17" s="12">
        <v>107.9</v>
      </c>
      <c r="AH17" s="12">
        <v>107.4</v>
      </c>
      <c r="AI17" s="12">
        <v>107.6</v>
      </c>
      <c r="AJ17" s="12">
        <v>106.4</v>
      </c>
      <c r="AK17" s="11">
        <v>106</v>
      </c>
      <c r="AL17" s="11">
        <v>104</v>
      </c>
      <c r="AM17" s="12">
        <v>105.8</v>
      </c>
      <c r="AN17" s="12">
        <v>105.4</v>
      </c>
      <c r="AO17" s="12">
        <v>104.6</v>
      </c>
      <c r="AP17" s="12">
        <v>104.6</v>
      </c>
      <c r="AQ17" s="12">
        <v>104.8</v>
      </c>
      <c r="AR17" s="11">
        <v>105</v>
      </c>
      <c r="AS17" s="12">
        <v>105.2</v>
      </c>
      <c r="AT17" s="3">
        <v>100</v>
      </c>
      <c r="AU17" s="2"/>
      <c r="AV17" s="7">
        <f t="shared" si="0"/>
        <v>-1.3761467889908259</v>
      </c>
      <c r="AW17" s="7">
        <f t="shared" ref="AW17:AW20" si="3">AM17/D17*100</f>
        <v>97.064220183486242</v>
      </c>
      <c r="AX17" s="7"/>
      <c r="AY17" s="4" t="str">
        <f t="shared" si="1"/>
        <v>Retail food</v>
      </c>
      <c r="BB17" s="7">
        <f>(AD17-AC17)/AC17*100</f>
        <v>-1.4388489208633171</v>
      </c>
    </row>
    <row r="18" spans="1:54" ht="13" x14ac:dyDescent="0.25">
      <c r="A18" s="10" t="s">
        <v>260</v>
      </c>
      <c r="B18" s="5" t="s">
        <v>91</v>
      </c>
      <c r="C18" s="16">
        <v>117.4</v>
      </c>
      <c r="D18" s="16">
        <v>116.9</v>
      </c>
      <c r="E18" s="16">
        <v>95.2</v>
      </c>
      <c r="F18" s="16">
        <v>82.3</v>
      </c>
      <c r="G18" s="16">
        <v>108.4</v>
      </c>
      <c r="H18" s="16">
        <v>119.1</v>
      </c>
      <c r="I18" s="16">
        <v>117.4</v>
      </c>
      <c r="J18" s="16">
        <v>121.9</v>
      </c>
      <c r="K18" s="15">
        <v>120</v>
      </c>
      <c r="L18" s="16">
        <v>122.2</v>
      </c>
      <c r="M18" s="16">
        <v>113.2</v>
      </c>
      <c r="N18" s="16">
        <v>117.3</v>
      </c>
      <c r="O18" s="16">
        <v>106.7</v>
      </c>
      <c r="P18" s="16">
        <v>114.1</v>
      </c>
      <c r="Q18" s="15">
        <v>120</v>
      </c>
      <c r="R18" s="16">
        <v>114.1</v>
      </c>
      <c r="S18" s="16">
        <v>123.8</v>
      </c>
      <c r="T18" s="16">
        <v>128.80000000000001</v>
      </c>
      <c r="U18" s="16">
        <v>125.2</v>
      </c>
      <c r="V18" s="16">
        <v>127.4</v>
      </c>
      <c r="W18" s="16">
        <v>125.5</v>
      </c>
      <c r="X18" s="16">
        <v>127.1</v>
      </c>
      <c r="Y18" s="16">
        <v>128.19999999999999</v>
      </c>
      <c r="Z18" s="16">
        <v>124.6</v>
      </c>
      <c r="AA18" s="15">
        <v>126</v>
      </c>
      <c r="AB18" s="16">
        <v>126.6</v>
      </c>
      <c r="AC18" s="15">
        <v>127</v>
      </c>
      <c r="AD18" s="16">
        <v>126.5</v>
      </c>
      <c r="AE18" s="16">
        <v>127.5</v>
      </c>
      <c r="AF18" s="16">
        <v>124.9</v>
      </c>
      <c r="AG18" s="16">
        <v>124.8</v>
      </c>
      <c r="AH18" s="16">
        <v>124.9</v>
      </c>
      <c r="AI18" s="16">
        <v>126.5</v>
      </c>
      <c r="AJ18" s="16">
        <v>124.5</v>
      </c>
      <c r="AK18" s="16">
        <v>126.1</v>
      </c>
      <c r="AL18" s="16">
        <v>123.7</v>
      </c>
      <c r="AM18" s="16">
        <v>125.6</v>
      </c>
      <c r="AN18" s="16">
        <v>125.2</v>
      </c>
      <c r="AO18" s="16">
        <v>124.2</v>
      </c>
      <c r="AP18" s="16">
        <v>124.7</v>
      </c>
      <c r="AQ18" s="16">
        <v>125.1</v>
      </c>
      <c r="AR18" s="16">
        <v>125.4</v>
      </c>
      <c r="AS18" s="16">
        <v>126.1</v>
      </c>
      <c r="AT18" s="3">
        <v>100</v>
      </c>
      <c r="AU18" s="2"/>
      <c r="AV18" s="7">
        <f t="shared" si="0"/>
        <v>-29.597946963216433</v>
      </c>
      <c r="AW18" s="7">
        <f t="shared" si="3"/>
        <v>107.44225834046193</v>
      </c>
      <c r="AX18" s="7"/>
      <c r="AY18" s="4" t="str">
        <f t="shared" si="1"/>
        <v>Retail non-food</v>
      </c>
    </row>
    <row r="19" spans="1:54" ht="13" x14ac:dyDescent="0.25">
      <c r="A19" s="10" t="s">
        <v>261</v>
      </c>
      <c r="B19" s="5" t="s">
        <v>92</v>
      </c>
      <c r="C19" s="12">
        <v>108.9</v>
      </c>
      <c r="D19" s="12">
        <v>106.9</v>
      </c>
      <c r="E19" s="12">
        <v>82.5</v>
      </c>
      <c r="F19" s="12">
        <v>61.3</v>
      </c>
      <c r="G19" s="12">
        <v>79.900000000000006</v>
      </c>
      <c r="H19" s="12">
        <v>93.7</v>
      </c>
      <c r="I19" s="12">
        <v>100.8</v>
      </c>
      <c r="J19" s="12">
        <v>102.5</v>
      </c>
      <c r="K19" s="12">
        <v>100.3</v>
      </c>
      <c r="L19" s="12">
        <v>97.5</v>
      </c>
      <c r="M19" s="12">
        <v>89.5</v>
      </c>
      <c r="N19" s="12">
        <v>93.7</v>
      </c>
      <c r="O19" s="11">
        <v>93</v>
      </c>
      <c r="P19" s="12">
        <v>95.2</v>
      </c>
      <c r="Q19" s="12">
        <v>95.2</v>
      </c>
      <c r="R19" s="12">
        <v>93.4</v>
      </c>
      <c r="S19" s="12">
        <v>100.3</v>
      </c>
      <c r="T19" s="12">
        <v>104.4</v>
      </c>
      <c r="U19" s="12">
        <v>105.5</v>
      </c>
      <c r="V19" s="12">
        <v>104.7</v>
      </c>
      <c r="W19" s="12">
        <v>105.4</v>
      </c>
      <c r="X19" s="12">
        <v>106.7</v>
      </c>
      <c r="Y19" s="12">
        <v>105.3</v>
      </c>
      <c r="Z19" s="12">
        <v>105.7</v>
      </c>
      <c r="AA19" s="12">
        <v>103.7</v>
      </c>
      <c r="AB19" s="12">
        <v>108.3</v>
      </c>
      <c r="AC19" s="12">
        <v>106.4</v>
      </c>
      <c r="AD19" s="12">
        <v>108.2</v>
      </c>
      <c r="AE19" s="12">
        <v>107.9</v>
      </c>
      <c r="AF19" s="12">
        <v>107.4</v>
      </c>
      <c r="AG19" s="12">
        <v>107.8</v>
      </c>
      <c r="AH19" s="11">
        <v>110</v>
      </c>
      <c r="AI19" s="12">
        <v>109.8</v>
      </c>
      <c r="AJ19" s="12">
        <v>109.6</v>
      </c>
      <c r="AK19" s="12">
        <v>110.4</v>
      </c>
      <c r="AL19" s="12">
        <v>111.6</v>
      </c>
      <c r="AM19" s="12">
        <v>108.7</v>
      </c>
      <c r="AN19" s="12">
        <v>107.3</v>
      </c>
      <c r="AO19" s="12">
        <v>107.4</v>
      </c>
      <c r="AP19" s="12">
        <v>104.9</v>
      </c>
      <c r="AQ19" s="12">
        <v>105.2</v>
      </c>
      <c r="AR19" s="12">
        <v>104.7</v>
      </c>
      <c r="AS19" s="12">
        <v>103.6</v>
      </c>
      <c r="AT19" s="3">
        <v>100</v>
      </c>
      <c r="AU19" s="2"/>
      <c r="AV19" s="7">
        <f t="shared" si="0"/>
        <v>-42.65668849391956</v>
      </c>
      <c r="AW19" s="7">
        <f t="shared" si="3"/>
        <v>101.68381665107577</v>
      </c>
      <c r="AX19" s="7"/>
      <c r="AY19" s="4" t="str">
        <f t="shared" si="1"/>
        <v>Automotive fuel</v>
      </c>
    </row>
    <row r="20" spans="1:54" ht="13" x14ac:dyDescent="0.25">
      <c r="A20" s="10" t="s">
        <v>262</v>
      </c>
      <c r="B20" s="5" t="s">
        <v>93</v>
      </c>
      <c r="C20" s="16">
        <v>156.4</v>
      </c>
      <c r="D20" s="16">
        <v>159.4</v>
      </c>
      <c r="E20" s="15">
        <v>164</v>
      </c>
      <c r="F20" s="16">
        <v>191.3</v>
      </c>
      <c r="G20" s="16">
        <v>202.8</v>
      </c>
      <c r="H20" s="16">
        <v>194.7</v>
      </c>
      <c r="I20" s="16">
        <v>181.3</v>
      </c>
      <c r="J20" s="15">
        <v>195</v>
      </c>
      <c r="K20" s="16">
        <v>190.4</v>
      </c>
      <c r="L20" s="15">
        <v>204</v>
      </c>
      <c r="M20" s="16">
        <v>211.4</v>
      </c>
      <c r="N20" s="16">
        <v>214.7</v>
      </c>
      <c r="O20" s="16">
        <v>215.6</v>
      </c>
      <c r="P20" s="16">
        <v>221.7</v>
      </c>
      <c r="Q20" s="16">
        <v>225.5</v>
      </c>
      <c r="R20" s="16">
        <v>225.1</v>
      </c>
      <c r="S20" s="16">
        <v>226.2</v>
      </c>
      <c r="T20" s="16">
        <v>219.3</v>
      </c>
      <c r="U20" s="16">
        <v>202.1</v>
      </c>
      <c r="V20" s="16">
        <v>210.3</v>
      </c>
      <c r="W20" s="16">
        <v>206.7</v>
      </c>
      <c r="X20" s="16">
        <v>211.4</v>
      </c>
      <c r="Y20" s="16">
        <v>216.5</v>
      </c>
      <c r="Z20" s="16">
        <v>208.3</v>
      </c>
      <c r="AA20" s="16">
        <v>210.8</v>
      </c>
      <c r="AB20" s="16">
        <v>209.2</v>
      </c>
      <c r="AC20" s="16">
        <v>202.5</v>
      </c>
      <c r="AD20" s="16">
        <v>204.8</v>
      </c>
      <c r="AE20" s="16">
        <v>202.9</v>
      </c>
      <c r="AF20" s="16">
        <v>202.2</v>
      </c>
      <c r="AG20" s="16">
        <v>207.1</v>
      </c>
      <c r="AH20" s="16">
        <v>200.4</v>
      </c>
      <c r="AI20" s="15">
        <v>206</v>
      </c>
      <c r="AJ20" s="16">
        <v>203.8</v>
      </c>
      <c r="AK20" s="16">
        <v>203.8</v>
      </c>
      <c r="AL20" s="16">
        <v>197.2</v>
      </c>
      <c r="AM20" s="16">
        <v>192.1</v>
      </c>
      <c r="AN20" s="16">
        <v>196.3</v>
      </c>
      <c r="AO20" s="16">
        <v>194.5</v>
      </c>
      <c r="AP20" s="16">
        <v>197.8</v>
      </c>
      <c r="AQ20" s="16">
        <v>196.2</v>
      </c>
      <c r="AR20" s="16">
        <v>198.8</v>
      </c>
      <c r="AS20" s="16">
        <v>206.7</v>
      </c>
      <c r="AT20" s="3">
        <v>100</v>
      </c>
      <c r="AU20" s="2"/>
      <c r="AV20" s="7">
        <f t="shared" si="0"/>
        <v>20.012547051442915</v>
      </c>
      <c r="AW20" s="7">
        <f t="shared" si="3"/>
        <v>120.51442910915935</v>
      </c>
      <c r="AX20" s="7"/>
      <c r="AY20" s="4" t="str">
        <f t="shared" si="1"/>
        <v>Internet sales</v>
      </c>
    </row>
    <row r="21" spans="1:54" ht="13.5" customHeight="1" x14ac:dyDescent="0.25">
      <c r="B21" s="4" t="s">
        <v>310</v>
      </c>
      <c r="AY21" s="4" t="str">
        <f t="shared" si="1"/>
        <v xml:space="preserve">Note: y-axis does not start at 0 </v>
      </c>
    </row>
    <row r="22" spans="1:54" ht="13.5" customHeight="1" x14ac:dyDescent="0.35">
      <c r="B22" s="44" t="s">
        <v>308</v>
      </c>
    </row>
    <row r="23" spans="1:54" ht="13.5" customHeight="1" x14ac:dyDescent="0.25"/>
    <row r="24" spans="1:54" ht="13.5" customHeight="1" x14ac:dyDescent="0.25"/>
    <row r="69" spans="2:2" x14ac:dyDescent="0.25">
      <c r="B69" s="4" t="s">
        <v>218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B113"/>
  <sheetViews>
    <sheetView showGridLines="0" topLeftCell="A19" zoomScaleNormal="100" workbookViewId="0">
      <selection activeCell="H17" sqref="H17"/>
    </sheetView>
  </sheetViews>
  <sheetFormatPr defaultColWidth="9" defaultRowHeight="12.5" x14ac:dyDescent="0.25"/>
  <cols>
    <col min="1" max="1" width="9" style="4"/>
    <col min="2" max="2" width="26.4140625" style="4" customWidth="1"/>
    <col min="3" max="6" width="24.08203125" style="4" customWidth="1"/>
    <col min="7" max="16384" width="9" style="4"/>
  </cols>
  <sheetData>
    <row r="1" spans="2:9" x14ac:dyDescent="0.25">
      <c r="B1" s="3" t="s">
        <v>94</v>
      </c>
      <c r="C1" s="26"/>
      <c r="D1" s="26"/>
      <c r="E1" s="26"/>
    </row>
    <row r="2" spans="2:9" x14ac:dyDescent="0.25">
      <c r="B2" s="26"/>
      <c r="C2" s="26"/>
      <c r="D2" s="26"/>
      <c r="E2" s="26"/>
    </row>
    <row r="3" spans="2:9" x14ac:dyDescent="0.25">
      <c r="B3" s="3" t="s">
        <v>1</v>
      </c>
      <c r="C3" s="1" t="s">
        <v>67</v>
      </c>
      <c r="D3" s="27" t="s">
        <v>67</v>
      </c>
      <c r="E3" s="26"/>
    </row>
    <row r="4" spans="2:9" x14ac:dyDescent="0.25">
      <c r="B4" s="3" t="s">
        <v>2</v>
      </c>
      <c r="C4" s="1" t="s">
        <v>67</v>
      </c>
      <c r="D4" s="27" t="s">
        <v>67</v>
      </c>
      <c r="E4" s="26"/>
    </row>
    <row r="5" spans="2:9" x14ac:dyDescent="0.25">
      <c r="B5" s="3" t="s">
        <v>3</v>
      </c>
      <c r="C5" s="3" t="s">
        <v>4</v>
      </c>
      <c r="D5" s="26"/>
      <c r="E5" s="26"/>
    </row>
    <row r="6" spans="2:9" x14ac:dyDescent="0.25">
      <c r="B6" s="26"/>
      <c r="C6" s="26"/>
      <c r="D6" s="26"/>
      <c r="E6" s="26"/>
    </row>
    <row r="7" spans="2:9" x14ac:dyDescent="0.25">
      <c r="B7" s="3" t="s">
        <v>5</v>
      </c>
      <c r="C7" s="3"/>
      <c r="D7" s="26"/>
      <c r="E7" s="26"/>
    </row>
    <row r="8" spans="2:9" x14ac:dyDescent="0.25">
      <c r="B8" s="3" t="s">
        <v>95</v>
      </c>
      <c r="C8" s="3"/>
      <c r="D8" s="26"/>
      <c r="E8" s="26"/>
    </row>
    <row r="9" spans="2:9" x14ac:dyDescent="0.25">
      <c r="B9" s="3" t="s">
        <v>9</v>
      </c>
      <c r="C9" s="3"/>
      <c r="D9" s="26"/>
      <c r="E9" s="26"/>
    </row>
    <row r="10" spans="2:9" x14ac:dyDescent="0.25">
      <c r="B10" s="3" t="s">
        <v>11</v>
      </c>
      <c r="C10" s="3"/>
      <c r="D10" s="26"/>
      <c r="E10" s="26"/>
    </row>
    <row r="11" spans="2:9" x14ac:dyDescent="0.25">
      <c r="B11" s="3"/>
      <c r="C11" s="3"/>
      <c r="D11" s="26"/>
      <c r="E11" s="26"/>
    </row>
    <row r="12" spans="2:9" ht="15.65" customHeight="1" x14ac:dyDescent="0.25">
      <c r="B12" s="49" t="s">
        <v>126</v>
      </c>
      <c r="C12" s="49"/>
      <c r="D12" s="49"/>
      <c r="E12" s="49"/>
      <c r="F12" s="49"/>
    </row>
    <row r="13" spans="2:9" ht="15" customHeight="1" x14ac:dyDescent="0.25">
      <c r="B13" s="49"/>
      <c r="C13" s="49"/>
      <c r="D13" s="49"/>
      <c r="E13" s="49"/>
      <c r="F13" s="49"/>
    </row>
    <row r="14" spans="2:9" ht="26.4" customHeight="1" x14ac:dyDescent="0.25">
      <c r="B14" s="48"/>
      <c r="C14" s="48" t="s">
        <v>96</v>
      </c>
      <c r="D14" s="48" t="s">
        <v>97</v>
      </c>
      <c r="E14" s="48" t="s">
        <v>219</v>
      </c>
      <c r="F14" s="48" t="s">
        <v>267</v>
      </c>
    </row>
    <row r="15" spans="2:9" ht="13" x14ac:dyDescent="0.3">
      <c r="B15" s="46" t="s">
        <v>76</v>
      </c>
      <c r="C15" s="47">
        <v>0.1</v>
      </c>
      <c r="D15" s="47">
        <v>-14.6</v>
      </c>
      <c r="E15" s="47">
        <v>1.7</v>
      </c>
      <c r="F15" s="47">
        <v>0</v>
      </c>
      <c r="G15" s="7"/>
      <c r="H15" s="7"/>
      <c r="I15" s="7"/>
    </row>
    <row r="16" spans="2:9" x14ac:dyDescent="0.25">
      <c r="B16" s="28" t="s">
        <v>111</v>
      </c>
      <c r="C16" s="29">
        <v>0.1</v>
      </c>
      <c r="D16" s="29">
        <v>-2.8</v>
      </c>
      <c r="E16" s="29">
        <v>0.4</v>
      </c>
      <c r="F16" s="29">
        <v>0.1</v>
      </c>
      <c r="G16" s="7"/>
      <c r="H16" s="7"/>
      <c r="I16" s="7"/>
    </row>
    <row r="17" spans="2:13" x14ac:dyDescent="0.25">
      <c r="B17" s="28" t="s">
        <v>112</v>
      </c>
      <c r="C17" s="29">
        <v>0</v>
      </c>
      <c r="D17" s="29">
        <v>-6</v>
      </c>
      <c r="E17" s="29">
        <v>0.8</v>
      </c>
      <c r="F17" s="29">
        <v>-0.9</v>
      </c>
      <c r="G17" s="7"/>
      <c r="H17" s="7"/>
      <c r="I17" s="7"/>
    </row>
    <row r="18" spans="2:13" x14ac:dyDescent="0.25">
      <c r="B18" s="28" t="s">
        <v>113</v>
      </c>
      <c r="C18" s="29">
        <v>0.5</v>
      </c>
      <c r="D18" s="29">
        <v>1.8</v>
      </c>
      <c r="E18" s="29">
        <v>1.3</v>
      </c>
      <c r="F18" s="29">
        <v>0.2</v>
      </c>
      <c r="G18" s="7"/>
      <c r="H18" s="7"/>
      <c r="I18" s="7"/>
    </row>
    <row r="19" spans="2:13" x14ac:dyDescent="0.25">
      <c r="B19" s="28" t="s">
        <v>114</v>
      </c>
      <c r="C19" s="29">
        <v>0.1</v>
      </c>
      <c r="D19" s="29">
        <v>-19.2</v>
      </c>
      <c r="E19" s="29">
        <v>2.1</v>
      </c>
      <c r="F19" s="29">
        <v>-0.1</v>
      </c>
      <c r="G19" s="7"/>
      <c r="H19" s="7"/>
      <c r="I19" s="7"/>
    </row>
    <row r="20" spans="2:13" x14ac:dyDescent="0.25">
      <c r="B20" s="28" t="s">
        <v>115</v>
      </c>
      <c r="C20" s="29">
        <v>0.2</v>
      </c>
      <c r="D20" s="29">
        <v>3.2</v>
      </c>
      <c r="E20" s="29">
        <v>1.9</v>
      </c>
      <c r="F20" s="29">
        <v>0.7</v>
      </c>
      <c r="G20" s="7"/>
      <c r="H20" s="7"/>
      <c r="I20" s="7"/>
    </row>
    <row r="21" spans="2:13" x14ac:dyDescent="0.25">
      <c r="B21" s="28" t="s">
        <v>116</v>
      </c>
      <c r="C21" s="29">
        <v>0.1</v>
      </c>
      <c r="D21" s="29">
        <v>-16.399999999999999</v>
      </c>
      <c r="E21" s="29">
        <v>1.9</v>
      </c>
      <c r="F21" s="29">
        <v>0.1</v>
      </c>
      <c r="G21" s="7"/>
      <c r="H21" s="7"/>
      <c r="I21" s="7"/>
    </row>
    <row r="22" spans="2:13" x14ac:dyDescent="0.25">
      <c r="B22" s="28" t="s">
        <v>98</v>
      </c>
      <c r="C22" s="29">
        <v>0</v>
      </c>
      <c r="D22" s="29">
        <v>-59.9</v>
      </c>
      <c r="E22" s="29">
        <v>8.1999999999999993</v>
      </c>
      <c r="F22" s="29">
        <v>0.9</v>
      </c>
      <c r="G22" s="7"/>
      <c r="H22" s="7"/>
      <c r="I22" s="7"/>
    </row>
    <row r="23" spans="2:13" ht="13" x14ac:dyDescent="0.3">
      <c r="B23" s="30" t="s">
        <v>70</v>
      </c>
      <c r="C23" s="29">
        <v>0.2</v>
      </c>
      <c r="D23" s="29">
        <v>-13.6</v>
      </c>
      <c r="E23" s="29">
        <v>1.5</v>
      </c>
      <c r="F23" s="29">
        <v>0</v>
      </c>
      <c r="G23" s="7"/>
      <c r="H23" s="7"/>
    </row>
    <row r="24" spans="2:13" x14ac:dyDescent="0.25">
      <c r="B24" s="28" t="s">
        <v>109</v>
      </c>
      <c r="C24" s="29">
        <v>0.2</v>
      </c>
      <c r="D24" s="29">
        <v>-14.5</v>
      </c>
      <c r="E24" s="29">
        <v>1.6</v>
      </c>
      <c r="F24" s="29">
        <v>-0.1</v>
      </c>
      <c r="G24" s="7"/>
      <c r="H24" s="7"/>
    </row>
    <row r="25" spans="2:13" x14ac:dyDescent="0.25">
      <c r="B25" s="28" t="s">
        <v>110</v>
      </c>
      <c r="C25" s="29">
        <v>0.2</v>
      </c>
      <c r="D25" s="29">
        <v>-9.6999999999999993</v>
      </c>
      <c r="E25" s="29">
        <v>1</v>
      </c>
      <c r="F25" s="29">
        <v>0.2</v>
      </c>
      <c r="G25" s="7"/>
      <c r="H25" s="7"/>
    </row>
    <row r="26" spans="2:13" ht="13" x14ac:dyDescent="0.3">
      <c r="B26" s="30" t="s">
        <v>73</v>
      </c>
      <c r="C26" s="29">
        <v>0.3</v>
      </c>
      <c r="D26" s="29">
        <v>-8.8000000000000007</v>
      </c>
      <c r="E26" s="29">
        <v>1</v>
      </c>
      <c r="F26" s="29">
        <v>0.5</v>
      </c>
      <c r="G26" s="7"/>
      <c r="H26" s="7"/>
      <c r="I26" s="7"/>
      <c r="J26" s="7"/>
      <c r="K26" s="7"/>
      <c r="L26" s="7"/>
      <c r="M26" s="7"/>
    </row>
    <row r="27" spans="2:13" x14ac:dyDescent="0.25">
      <c r="B27" s="28" t="s">
        <v>106</v>
      </c>
      <c r="C27" s="29">
        <v>0.2</v>
      </c>
      <c r="D27" s="29">
        <v>-10.4</v>
      </c>
      <c r="E27" s="29">
        <v>1.1000000000000001</v>
      </c>
      <c r="F27" s="29">
        <v>0.4</v>
      </c>
      <c r="G27" s="7"/>
      <c r="H27" s="7"/>
      <c r="I27" s="7"/>
      <c r="J27" s="7"/>
      <c r="K27" s="7"/>
      <c r="L27" s="7"/>
      <c r="M27" s="7"/>
    </row>
    <row r="28" spans="2:13" x14ac:dyDescent="0.25">
      <c r="B28" s="28" t="s">
        <v>107</v>
      </c>
      <c r="C28" s="29">
        <v>0.3</v>
      </c>
      <c r="D28" s="29">
        <v>-50.5</v>
      </c>
      <c r="E28" s="29">
        <v>5.7</v>
      </c>
      <c r="F28" s="29">
        <v>1.6</v>
      </c>
      <c r="G28" s="7"/>
      <c r="H28" s="7"/>
      <c r="I28" s="7"/>
      <c r="J28" s="7"/>
      <c r="K28" s="7"/>
      <c r="L28" s="7"/>
      <c r="M28" s="7"/>
    </row>
    <row r="29" spans="2:13" x14ac:dyDescent="0.25">
      <c r="B29" s="28" t="s">
        <v>108</v>
      </c>
      <c r="C29" s="29">
        <v>0.4</v>
      </c>
      <c r="D29" s="29">
        <v>-1.8</v>
      </c>
      <c r="E29" s="29">
        <v>0.7</v>
      </c>
      <c r="F29" s="29">
        <v>0.7</v>
      </c>
      <c r="G29" s="7"/>
      <c r="H29" s="7"/>
      <c r="I29" s="7"/>
      <c r="J29" s="7"/>
      <c r="K29" s="7"/>
      <c r="L29" s="7"/>
      <c r="M29" s="7"/>
    </row>
    <row r="30" spans="2:13" x14ac:dyDescent="0.25">
      <c r="B30" s="28" t="s">
        <v>103</v>
      </c>
      <c r="C30" s="29">
        <v>0.1</v>
      </c>
      <c r="D30" s="29">
        <v>-6.2</v>
      </c>
      <c r="E30" s="29">
        <v>0.7</v>
      </c>
      <c r="F30" s="29">
        <v>0.1</v>
      </c>
      <c r="G30" s="7"/>
      <c r="H30" s="7"/>
      <c r="I30" s="7"/>
      <c r="J30" s="7"/>
      <c r="K30" s="7"/>
      <c r="L30" s="7"/>
      <c r="M30" s="7"/>
    </row>
    <row r="31" spans="2:13" x14ac:dyDescent="0.25">
      <c r="B31" s="28" t="s">
        <v>104</v>
      </c>
      <c r="C31" s="29">
        <v>0.3</v>
      </c>
      <c r="D31" s="29">
        <v>-4.3</v>
      </c>
      <c r="E31" s="29">
        <v>0.7</v>
      </c>
      <c r="F31" s="29">
        <v>0.4</v>
      </c>
      <c r="G31" s="7"/>
      <c r="H31" s="7"/>
      <c r="I31" s="7"/>
      <c r="J31" s="7"/>
      <c r="K31" s="7"/>
      <c r="L31" s="7"/>
      <c r="M31" s="7"/>
    </row>
    <row r="32" spans="2:13" x14ac:dyDescent="0.25">
      <c r="B32" s="28" t="s">
        <v>105</v>
      </c>
      <c r="C32" s="29">
        <v>0.3</v>
      </c>
      <c r="D32" s="29">
        <v>-7.6</v>
      </c>
      <c r="E32" s="29">
        <v>0.8</v>
      </c>
      <c r="F32" s="29">
        <v>0.4</v>
      </c>
      <c r="G32" s="7"/>
      <c r="H32" s="7"/>
      <c r="I32" s="7"/>
      <c r="J32" s="7"/>
      <c r="K32" s="7"/>
      <c r="L32" s="7"/>
      <c r="M32" s="7"/>
    </row>
    <row r="33" spans="1:105" ht="13" x14ac:dyDescent="0.3">
      <c r="B33" s="30" t="s">
        <v>74</v>
      </c>
      <c r="C33" s="29">
        <v>0.2</v>
      </c>
      <c r="D33" s="29">
        <v>-11.3</v>
      </c>
      <c r="E33" s="29">
        <v>1.3</v>
      </c>
      <c r="F33" s="31">
        <v>-0.1</v>
      </c>
      <c r="G33" s="7"/>
      <c r="H33" s="7"/>
      <c r="I33" s="7"/>
      <c r="J33" s="7"/>
      <c r="K33" s="7"/>
      <c r="L33" s="7"/>
      <c r="M33" s="7"/>
    </row>
    <row r="34" spans="1:105" x14ac:dyDescent="0.25">
      <c r="B34" s="32" t="s">
        <v>98</v>
      </c>
      <c r="C34" s="33">
        <v>0.4</v>
      </c>
      <c r="D34" s="33">
        <v>-31.7</v>
      </c>
      <c r="E34" s="33">
        <v>3.5</v>
      </c>
      <c r="F34" s="33">
        <v>0.4</v>
      </c>
      <c r="G34" s="7"/>
      <c r="H34" s="7"/>
      <c r="I34" s="7"/>
      <c r="J34" s="7"/>
      <c r="K34" s="7"/>
      <c r="L34" s="7"/>
      <c r="M34" s="7"/>
    </row>
    <row r="35" spans="1:105" x14ac:dyDescent="0.25">
      <c r="B35" s="28" t="s">
        <v>99</v>
      </c>
      <c r="C35" s="29">
        <v>0.2</v>
      </c>
      <c r="D35" s="29">
        <v>-8.6</v>
      </c>
      <c r="E35" s="29">
        <v>1</v>
      </c>
      <c r="F35" s="29">
        <v>-0.2</v>
      </c>
      <c r="G35" s="7"/>
      <c r="H35" s="7"/>
      <c r="I35" s="7"/>
      <c r="J35" s="7"/>
      <c r="K35" s="7"/>
      <c r="L35" s="7"/>
      <c r="M35" s="7"/>
    </row>
    <row r="36" spans="1:105" x14ac:dyDescent="0.25">
      <c r="B36" s="34" t="s">
        <v>100</v>
      </c>
      <c r="C36" s="35">
        <v>0.2</v>
      </c>
      <c r="D36" s="35">
        <v>-10</v>
      </c>
      <c r="E36" s="35">
        <v>1.2</v>
      </c>
      <c r="F36" s="35">
        <v>-0.1</v>
      </c>
      <c r="G36" s="7"/>
    </row>
    <row r="37" spans="1:105" x14ac:dyDescent="0.25">
      <c r="B37" s="36"/>
      <c r="C37" s="2"/>
      <c r="D37" s="2"/>
      <c r="E37" s="2"/>
    </row>
    <row r="38" spans="1:105" ht="13" x14ac:dyDescent="0.3">
      <c r="B38" s="37" t="s">
        <v>303</v>
      </c>
      <c r="C38" s="26"/>
      <c r="D38" s="26"/>
      <c r="E38" s="26"/>
    </row>
    <row r="39" spans="1:105" ht="13" x14ac:dyDescent="0.3">
      <c r="B39" s="37"/>
      <c r="C39" s="26"/>
      <c r="D39" s="26"/>
      <c r="E39" s="26"/>
    </row>
    <row r="40" spans="1:105" ht="13" x14ac:dyDescent="0.3">
      <c r="B40" s="37"/>
      <c r="C40" s="26"/>
      <c r="D40" s="26"/>
      <c r="E40" s="26"/>
    </row>
    <row r="41" spans="1:105" ht="13" x14ac:dyDescent="0.3">
      <c r="B41" s="37"/>
      <c r="C41" s="26"/>
      <c r="D41" s="26"/>
      <c r="E41" s="26"/>
      <c r="BL41" s="4">
        <v>0</v>
      </c>
      <c r="BM41" s="4">
        <v>1</v>
      </c>
      <c r="BN41" s="4">
        <v>2</v>
      </c>
    </row>
    <row r="42" spans="1:105" x14ac:dyDescent="0.25">
      <c r="CI42" s="4">
        <v>0</v>
      </c>
      <c r="CJ42" s="4">
        <v>1</v>
      </c>
      <c r="CK42" s="4">
        <v>2</v>
      </c>
      <c r="CL42" s="4">
        <v>3</v>
      </c>
      <c r="CM42" s="4">
        <v>4</v>
      </c>
      <c r="CN42" s="4">
        <v>5</v>
      </c>
      <c r="CO42" s="4">
        <v>6</v>
      </c>
      <c r="CP42" s="4">
        <v>7</v>
      </c>
      <c r="CQ42" s="4">
        <v>8</v>
      </c>
      <c r="CR42" s="4">
        <v>9</v>
      </c>
      <c r="CS42" s="4">
        <v>10</v>
      </c>
      <c r="CT42" s="4">
        <v>11</v>
      </c>
      <c r="CU42" s="4">
        <v>12</v>
      </c>
      <c r="CV42" s="4">
        <v>13</v>
      </c>
      <c r="CW42" s="4">
        <v>14</v>
      </c>
      <c r="CX42" s="4">
        <v>15</v>
      </c>
      <c r="CY42" s="4">
        <v>16</v>
      </c>
      <c r="CZ42" s="4">
        <v>17</v>
      </c>
      <c r="DA42" s="4">
        <v>18</v>
      </c>
    </row>
    <row r="43" spans="1:105" x14ac:dyDescent="0.25">
      <c r="C43" s="4">
        <v>0</v>
      </c>
      <c r="D43" s="4">
        <v>1</v>
      </c>
      <c r="E43" s="4">
        <v>2</v>
      </c>
      <c r="F43" s="4">
        <v>3</v>
      </c>
      <c r="G43" s="4">
        <v>4</v>
      </c>
      <c r="H43" s="4">
        <v>5</v>
      </c>
      <c r="I43" s="4">
        <v>6</v>
      </c>
      <c r="J43" s="4">
        <v>7</v>
      </c>
      <c r="K43" s="4">
        <v>8</v>
      </c>
      <c r="L43" s="4">
        <v>9</v>
      </c>
      <c r="M43" s="4">
        <v>10</v>
      </c>
      <c r="N43" s="4">
        <v>11</v>
      </c>
      <c r="O43" s="4">
        <v>12</v>
      </c>
      <c r="P43" s="4">
        <v>13</v>
      </c>
      <c r="Q43" s="4">
        <v>14</v>
      </c>
      <c r="R43" s="4">
        <v>15</v>
      </c>
      <c r="S43" s="4">
        <v>16</v>
      </c>
      <c r="T43" s="4">
        <v>17</v>
      </c>
      <c r="U43" s="4">
        <v>18</v>
      </c>
      <c r="V43" s="4">
        <v>19</v>
      </c>
      <c r="W43" s="4">
        <v>20</v>
      </c>
      <c r="X43" s="4">
        <v>21</v>
      </c>
      <c r="Y43" s="4">
        <v>22</v>
      </c>
      <c r="Z43" s="4">
        <v>23</v>
      </c>
      <c r="AA43" s="4">
        <v>24</v>
      </c>
      <c r="AB43" s="4">
        <v>25</v>
      </c>
      <c r="AC43" s="4">
        <v>26</v>
      </c>
      <c r="AD43" s="4">
        <v>27</v>
      </c>
      <c r="AE43" s="4">
        <v>28</v>
      </c>
      <c r="AF43" s="4">
        <v>29</v>
      </c>
      <c r="AG43" s="4">
        <v>30</v>
      </c>
      <c r="AH43" s="4">
        <v>31</v>
      </c>
      <c r="AI43" s="4">
        <v>32</v>
      </c>
      <c r="AJ43" s="4">
        <v>33</v>
      </c>
      <c r="AK43" s="4">
        <v>34</v>
      </c>
      <c r="AL43" s="4">
        <v>35</v>
      </c>
      <c r="AM43" s="4">
        <v>36</v>
      </c>
      <c r="AN43" s="4">
        <v>37</v>
      </c>
      <c r="AO43" s="4">
        <v>38</v>
      </c>
      <c r="AP43" s="4">
        <v>39</v>
      </c>
      <c r="AQ43" s="4">
        <v>40</v>
      </c>
      <c r="AR43" s="4">
        <v>41</v>
      </c>
      <c r="AS43" s="4">
        <v>42</v>
      </c>
      <c r="AT43" s="4">
        <v>43</v>
      </c>
      <c r="AU43" s="4">
        <v>44</v>
      </c>
      <c r="AV43" s="4">
        <v>45</v>
      </c>
      <c r="AW43" s="4">
        <v>46</v>
      </c>
      <c r="AX43" s="4">
        <v>47</v>
      </c>
      <c r="AY43" s="4">
        <v>48</v>
      </c>
      <c r="AZ43" s="4">
        <v>49</v>
      </c>
      <c r="BA43" s="4">
        <v>50</v>
      </c>
      <c r="BB43" s="4">
        <v>51</v>
      </c>
      <c r="BC43" s="4">
        <v>52</v>
      </c>
      <c r="BD43" s="4">
        <v>53</v>
      </c>
      <c r="BE43" s="4">
        <v>54</v>
      </c>
      <c r="BF43" s="4">
        <v>55</v>
      </c>
      <c r="BG43" s="4">
        <v>56</v>
      </c>
      <c r="BH43" s="4">
        <v>57</v>
      </c>
      <c r="BI43" s="4">
        <v>58</v>
      </c>
      <c r="BJ43" s="4">
        <v>59</v>
      </c>
      <c r="BN43" s="4">
        <v>0</v>
      </c>
      <c r="BO43" s="4">
        <v>1</v>
      </c>
      <c r="BP43" s="4">
        <v>2</v>
      </c>
      <c r="BQ43" s="4">
        <v>3</v>
      </c>
      <c r="BR43" s="4">
        <v>4</v>
      </c>
      <c r="BS43" s="4">
        <v>5</v>
      </c>
      <c r="BT43" s="4">
        <v>6</v>
      </c>
      <c r="BU43" s="4">
        <v>7</v>
      </c>
      <c r="BV43" s="4">
        <v>8</v>
      </c>
      <c r="BW43" s="4">
        <v>9</v>
      </c>
      <c r="BX43" s="4">
        <v>10</v>
      </c>
      <c r="BY43" s="4">
        <v>11</v>
      </c>
      <c r="BZ43" s="4">
        <v>12</v>
      </c>
      <c r="CA43" s="4">
        <v>13</v>
      </c>
      <c r="CB43" s="4">
        <v>14</v>
      </c>
      <c r="CC43" s="4">
        <v>15</v>
      </c>
      <c r="CD43" s="4">
        <v>16</v>
      </c>
      <c r="CE43" s="4">
        <v>17</v>
      </c>
      <c r="CF43" s="4">
        <v>18</v>
      </c>
      <c r="CG43" s="4">
        <v>19</v>
      </c>
      <c r="CH43" s="4">
        <v>20</v>
      </c>
      <c r="CI43" s="4">
        <v>21</v>
      </c>
    </row>
    <row r="45" spans="1:105" x14ac:dyDescent="0.25">
      <c r="B45" s="5" t="s">
        <v>127</v>
      </c>
      <c r="C45" s="5" t="s">
        <v>128</v>
      </c>
      <c r="D45" s="5" t="s">
        <v>129</v>
      </c>
      <c r="E45" s="5" t="s">
        <v>130</v>
      </c>
      <c r="F45" s="5" t="s">
        <v>131</v>
      </c>
      <c r="G45" s="5" t="s">
        <v>132</v>
      </c>
      <c r="H45" s="5" t="s">
        <v>133</v>
      </c>
      <c r="I45" s="5" t="s">
        <v>134</v>
      </c>
      <c r="J45" s="5" t="s">
        <v>135</v>
      </c>
      <c r="K45" s="5" t="s">
        <v>136</v>
      </c>
      <c r="L45" s="5" t="s">
        <v>137</v>
      </c>
      <c r="M45" s="5" t="s">
        <v>138</v>
      </c>
      <c r="N45" s="5" t="s">
        <v>139</v>
      </c>
      <c r="O45" s="5" t="s">
        <v>140</v>
      </c>
      <c r="P45" s="5" t="s">
        <v>141</v>
      </c>
      <c r="Q45" s="5" t="s">
        <v>142</v>
      </c>
      <c r="R45" s="5" t="s">
        <v>143</v>
      </c>
      <c r="S45" s="5" t="s">
        <v>144</v>
      </c>
      <c r="T45" s="5" t="s">
        <v>145</v>
      </c>
      <c r="U45" s="5" t="s">
        <v>146</v>
      </c>
      <c r="V45" s="5" t="s">
        <v>147</v>
      </c>
      <c r="W45" s="5" t="s">
        <v>148</v>
      </c>
      <c r="X45" s="5" t="s">
        <v>149</v>
      </c>
      <c r="Y45" s="5" t="s">
        <v>150</v>
      </c>
      <c r="Z45" s="5" t="s">
        <v>151</v>
      </c>
      <c r="AA45" s="5" t="s">
        <v>152</v>
      </c>
      <c r="AB45" s="5" t="s">
        <v>153</v>
      </c>
      <c r="AC45" s="5" t="s">
        <v>154</v>
      </c>
      <c r="AD45" s="5" t="s">
        <v>155</v>
      </c>
      <c r="AE45" s="5" t="s">
        <v>156</v>
      </c>
      <c r="AF45" s="5" t="s">
        <v>157</v>
      </c>
      <c r="AG45" s="5" t="s">
        <v>158</v>
      </c>
      <c r="AH45" s="5" t="s">
        <v>159</v>
      </c>
      <c r="AI45" s="5" t="s">
        <v>160</v>
      </c>
      <c r="AJ45" s="5" t="s">
        <v>161</v>
      </c>
      <c r="AK45" s="5" t="s">
        <v>162</v>
      </c>
      <c r="AL45" s="5" t="s">
        <v>163</v>
      </c>
      <c r="AM45" s="5" t="s">
        <v>164</v>
      </c>
      <c r="AN45" s="5" t="s">
        <v>165</v>
      </c>
      <c r="AO45" s="5" t="s">
        <v>166</v>
      </c>
      <c r="AP45" s="5" t="s">
        <v>167</v>
      </c>
      <c r="AQ45" s="5" t="s">
        <v>168</v>
      </c>
      <c r="AR45" s="5" t="s">
        <v>169</v>
      </c>
      <c r="AS45" s="5" t="s">
        <v>170</v>
      </c>
      <c r="AT45" s="5" t="s">
        <v>171</v>
      </c>
      <c r="AU45" s="5" t="s">
        <v>172</v>
      </c>
      <c r="AV45" s="5" t="s">
        <v>173</v>
      </c>
      <c r="AW45" s="5" t="s">
        <v>174</v>
      </c>
      <c r="AX45" s="5" t="s">
        <v>175</v>
      </c>
      <c r="AY45" s="5" t="s">
        <v>176</v>
      </c>
      <c r="AZ45" s="5" t="s">
        <v>177</v>
      </c>
      <c r="BA45" s="5" t="s">
        <v>178</v>
      </c>
      <c r="BB45" s="5" t="s">
        <v>179</v>
      </c>
      <c r="BC45" s="5" t="s">
        <v>180</v>
      </c>
      <c r="BD45" s="5" t="s">
        <v>181</v>
      </c>
      <c r="BE45" s="5" t="s">
        <v>182</v>
      </c>
      <c r="BF45" s="5" t="s">
        <v>183</v>
      </c>
      <c r="BG45" s="5" t="s">
        <v>184</v>
      </c>
      <c r="BH45" s="5" t="s">
        <v>185</v>
      </c>
      <c r="BI45" s="5" t="s">
        <v>186</v>
      </c>
      <c r="BJ45" s="5" t="s">
        <v>187</v>
      </c>
      <c r="BK45" s="5" t="s">
        <v>188</v>
      </c>
      <c r="BL45" s="5" t="s">
        <v>13</v>
      </c>
      <c r="BM45" s="5" t="s">
        <v>14</v>
      </c>
      <c r="BN45" s="5" t="s">
        <v>15</v>
      </c>
      <c r="BO45" s="5" t="s">
        <v>16</v>
      </c>
      <c r="BP45" s="5" t="s">
        <v>17</v>
      </c>
      <c r="BQ45" s="5" t="s">
        <v>18</v>
      </c>
      <c r="BR45" s="5" t="s">
        <v>19</v>
      </c>
      <c r="BS45" s="5" t="s">
        <v>20</v>
      </c>
      <c r="BT45" s="5" t="s">
        <v>21</v>
      </c>
      <c r="BU45" s="5" t="s">
        <v>22</v>
      </c>
      <c r="BV45" s="5" t="s">
        <v>23</v>
      </c>
      <c r="BW45" s="5" t="s">
        <v>189</v>
      </c>
      <c r="BX45" s="5" t="s">
        <v>24</v>
      </c>
      <c r="BY45" s="5" t="s">
        <v>25</v>
      </c>
      <c r="BZ45" s="5" t="s">
        <v>26</v>
      </c>
      <c r="CA45" s="5" t="s">
        <v>27</v>
      </c>
      <c r="CB45" s="5" t="s">
        <v>28</v>
      </c>
      <c r="CC45" s="5" t="s">
        <v>29</v>
      </c>
      <c r="CD45" s="5" t="s">
        <v>30</v>
      </c>
      <c r="CE45" s="5" t="s">
        <v>31</v>
      </c>
      <c r="CF45" s="5" t="s">
        <v>32</v>
      </c>
      <c r="CG45" s="5" t="s">
        <v>33</v>
      </c>
      <c r="CH45" s="5" t="s">
        <v>34</v>
      </c>
      <c r="CI45" s="5" t="s">
        <v>190</v>
      </c>
      <c r="CJ45" s="5" t="s">
        <v>35</v>
      </c>
      <c r="CK45" s="5" t="s">
        <v>36</v>
      </c>
      <c r="CL45" s="5" t="s">
        <v>69</v>
      </c>
      <c r="CM45" s="5" t="s">
        <v>211</v>
      </c>
      <c r="CN45" s="5" t="s">
        <v>212</v>
      </c>
      <c r="CO45" s="5" t="s">
        <v>213</v>
      </c>
      <c r="CP45" s="5" t="s">
        <v>214</v>
      </c>
      <c r="CQ45" s="5" t="s">
        <v>251</v>
      </c>
      <c r="CR45" s="5" t="s">
        <v>252</v>
      </c>
      <c r="CS45" s="5" t="s">
        <v>253</v>
      </c>
      <c r="CT45" s="5" t="s">
        <v>254</v>
      </c>
      <c r="CU45" s="5">
        <v>2023</v>
      </c>
      <c r="CV45" s="5" t="s">
        <v>288</v>
      </c>
      <c r="CW45" s="5" t="s">
        <v>289</v>
      </c>
      <c r="CX45" s="5" t="s">
        <v>290</v>
      </c>
      <c r="CY45" s="5" t="s">
        <v>291</v>
      </c>
      <c r="CZ45" s="5" t="s">
        <v>292</v>
      </c>
      <c r="DA45" s="5" t="s">
        <v>293</v>
      </c>
    </row>
    <row r="46" spans="1:105" ht="13" x14ac:dyDescent="0.25">
      <c r="A46" s="10" t="s">
        <v>220</v>
      </c>
      <c r="B46" s="5" t="s">
        <v>191</v>
      </c>
      <c r="C46" s="12">
        <v>97.6</v>
      </c>
      <c r="D46" s="11">
        <v>100</v>
      </c>
      <c r="E46" s="12">
        <v>100.2</v>
      </c>
      <c r="F46" s="12">
        <v>99.5</v>
      </c>
      <c r="G46" s="12">
        <v>100.1</v>
      </c>
      <c r="H46" s="12">
        <v>100.4</v>
      </c>
      <c r="I46" s="12">
        <v>100.9</v>
      </c>
      <c r="J46" s="12">
        <v>99.9</v>
      </c>
      <c r="K46" s="12">
        <v>100.4</v>
      </c>
      <c r="L46" s="12">
        <v>100.8</v>
      </c>
      <c r="M46" s="11">
        <v>100</v>
      </c>
      <c r="N46" s="12">
        <v>100.2</v>
      </c>
      <c r="O46" s="12">
        <v>102.6</v>
      </c>
      <c r="P46" s="12">
        <v>101.2</v>
      </c>
      <c r="Q46" s="12">
        <v>100.7</v>
      </c>
      <c r="R46" s="12">
        <v>101.9</v>
      </c>
      <c r="S46" s="12">
        <v>100.4</v>
      </c>
      <c r="T46" s="12">
        <v>101.3</v>
      </c>
      <c r="U46" s="12">
        <v>101.4</v>
      </c>
      <c r="V46" s="12">
        <v>101.4</v>
      </c>
      <c r="W46" s="12">
        <v>101.5</v>
      </c>
      <c r="X46" s="11">
        <v>103</v>
      </c>
      <c r="Y46" s="11">
        <v>103</v>
      </c>
      <c r="Z46" s="12">
        <v>102.8</v>
      </c>
      <c r="AA46" s="12">
        <v>102.4</v>
      </c>
      <c r="AB46" s="12">
        <v>103.2</v>
      </c>
      <c r="AC46" s="12">
        <v>103.1</v>
      </c>
      <c r="AD46" s="12">
        <v>103.8</v>
      </c>
      <c r="AE46" s="12">
        <v>104.4</v>
      </c>
      <c r="AF46" s="11">
        <v>104</v>
      </c>
      <c r="AG46" s="11">
        <v>105</v>
      </c>
      <c r="AH46" s="12">
        <v>106.1</v>
      </c>
      <c r="AI46" s="12">
        <v>105.5</v>
      </c>
      <c r="AJ46" s="12">
        <v>106.5</v>
      </c>
      <c r="AK46" s="12">
        <v>108.2</v>
      </c>
      <c r="AL46" s="12">
        <v>108.7</v>
      </c>
      <c r="AM46" s="12">
        <v>106.6</v>
      </c>
      <c r="AN46" s="12">
        <v>105.8</v>
      </c>
      <c r="AO46" s="11">
        <v>106</v>
      </c>
      <c r="AP46" s="12">
        <v>105.8</v>
      </c>
      <c r="AQ46" s="12">
        <v>107.2</v>
      </c>
      <c r="AR46" s="12">
        <v>107.1</v>
      </c>
      <c r="AS46" s="12">
        <v>105.7</v>
      </c>
      <c r="AT46" s="12">
        <v>107.3</v>
      </c>
      <c r="AU46" s="12">
        <v>106.4</v>
      </c>
      <c r="AV46" s="12">
        <v>107.4</v>
      </c>
      <c r="AW46" s="12">
        <v>105.7</v>
      </c>
      <c r="AX46" s="12">
        <v>106.4</v>
      </c>
      <c r="AY46" s="12">
        <v>107.1</v>
      </c>
      <c r="AZ46" s="12">
        <v>106.8</v>
      </c>
      <c r="BA46" s="11">
        <v>107</v>
      </c>
      <c r="BB46" s="12">
        <v>106.7</v>
      </c>
      <c r="BC46" s="12">
        <v>107.3</v>
      </c>
      <c r="BD46" s="12">
        <v>105.9</v>
      </c>
      <c r="BE46" s="12">
        <v>105.7</v>
      </c>
      <c r="BF46" s="11">
        <v>106</v>
      </c>
      <c r="BG46" s="12">
        <v>106.1</v>
      </c>
      <c r="BH46" s="12">
        <v>106.6</v>
      </c>
      <c r="BI46" s="12">
        <v>105.2</v>
      </c>
      <c r="BJ46" s="12">
        <v>103.6</v>
      </c>
      <c r="BK46" s="11">
        <v>106</v>
      </c>
      <c r="BL46" s="12">
        <v>105.7</v>
      </c>
      <c r="BM46" s="12">
        <v>95.1</v>
      </c>
      <c r="BN46" s="11">
        <v>77</v>
      </c>
      <c r="BO46" s="11">
        <v>87</v>
      </c>
      <c r="BP46" s="12">
        <v>95.5</v>
      </c>
      <c r="BQ46" s="12">
        <v>99.6</v>
      </c>
      <c r="BR46" s="12">
        <v>100.8</v>
      </c>
      <c r="BS46" s="12">
        <v>101.1</v>
      </c>
      <c r="BT46" s="12">
        <v>103.6</v>
      </c>
      <c r="BU46" s="12">
        <v>106.3</v>
      </c>
      <c r="BV46" s="12">
        <v>106.5</v>
      </c>
      <c r="BW46" s="12">
        <v>107.5</v>
      </c>
      <c r="BX46" s="12">
        <v>106.2</v>
      </c>
      <c r="BY46" s="12">
        <v>107.8</v>
      </c>
      <c r="BZ46" s="12">
        <v>108.3</v>
      </c>
      <c r="CA46" s="12">
        <v>106.9</v>
      </c>
      <c r="CB46" s="12">
        <v>106.3</v>
      </c>
      <c r="CC46" s="12">
        <v>108.5</v>
      </c>
      <c r="CD46" s="12">
        <v>106.2</v>
      </c>
      <c r="CE46" s="12">
        <v>106.3</v>
      </c>
      <c r="CF46" s="12">
        <v>106.5</v>
      </c>
      <c r="CG46" s="12">
        <v>108.3</v>
      </c>
      <c r="CH46" s="12">
        <v>111.9</v>
      </c>
      <c r="CI46" s="11">
        <v>110</v>
      </c>
      <c r="CJ46" s="12">
        <v>110.3</v>
      </c>
      <c r="CK46" s="12">
        <v>110.4</v>
      </c>
      <c r="CL46" s="12">
        <v>108.9</v>
      </c>
      <c r="CM46" s="12">
        <v>111.6</v>
      </c>
      <c r="CN46" s="12">
        <v>111.5</v>
      </c>
      <c r="CO46" s="12">
        <v>109.6</v>
      </c>
      <c r="CP46" s="12">
        <v>112.2</v>
      </c>
      <c r="CQ46" s="12">
        <v>112.5</v>
      </c>
      <c r="CR46" s="12">
        <v>110.2</v>
      </c>
      <c r="CS46" s="12">
        <v>111.4</v>
      </c>
      <c r="CT46" s="12">
        <v>110.9</v>
      </c>
      <c r="CU46" s="12">
        <v>110.8</v>
      </c>
      <c r="CV46" s="12">
        <v>112.6</v>
      </c>
      <c r="CW46" s="12">
        <v>108.4</v>
      </c>
      <c r="CX46" s="12">
        <v>109.3</v>
      </c>
      <c r="CY46" s="12">
        <v>109.3</v>
      </c>
      <c r="CZ46" s="12">
        <v>109.7</v>
      </c>
      <c r="DA46" s="38">
        <f>CZ46</f>
        <v>109.7</v>
      </c>
    </row>
    <row r="47" spans="1:105" ht="13" x14ac:dyDescent="0.25">
      <c r="A47" s="10" t="s">
        <v>226</v>
      </c>
      <c r="B47" s="5" t="s">
        <v>192</v>
      </c>
      <c r="C47" s="16">
        <v>99.6</v>
      </c>
      <c r="D47" s="16">
        <v>98.6</v>
      </c>
      <c r="E47" s="16">
        <v>100.3</v>
      </c>
      <c r="F47" s="16">
        <v>99.8</v>
      </c>
      <c r="G47" s="16">
        <v>99.6</v>
      </c>
      <c r="H47" s="16">
        <v>100.1</v>
      </c>
      <c r="I47" s="16">
        <v>101.1</v>
      </c>
      <c r="J47" s="16">
        <v>100.4</v>
      </c>
      <c r="K47" s="16">
        <v>100.5</v>
      </c>
      <c r="L47" s="16">
        <v>99.8</v>
      </c>
      <c r="M47" s="16">
        <v>100.1</v>
      </c>
      <c r="N47" s="16">
        <v>100.1</v>
      </c>
      <c r="O47" s="15">
        <v>101</v>
      </c>
      <c r="P47" s="16">
        <v>101.2</v>
      </c>
      <c r="Q47" s="16">
        <v>100.7</v>
      </c>
      <c r="R47" s="16">
        <v>101.8</v>
      </c>
      <c r="S47" s="16">
        <v>101.1</v>
      </c>
      <c r="T47" s="16">
        <v>101.4</v>
      </c>
      <c r="U47" s="16">
        <v>101.3</v>
      </c>
      <c r="V47" s="16">
        <v>101.9</v>
      </c>
      <c r="W47" s="15">
        <v>103</v>
      </c>
      <c r="X47" s="16">
        <v>101.2</v>
      </c>
      <c r="Y47" s="16">
        <v>102.4</v>
      </c>
      <c r="Z47" s="16">
        <v>101.9</v>
      </c>
      <c r="AA47" s="16">
        <v>100.1</v>
      </c>
      <c r="AB47" s="16">
        <v>101.6</v>
      </c>
      <c r="AC47" s="16">
        <v>104.7</v>
      </c>
      <c r="AD47" s="16">
        <v>102.5</v>
      </c>
      <c r="AE47" s="15">
        <v>103</v>
      </c>
      <c r="AF47" s="16">
        <v>102.3</v>
      </c>
      <c r="AG47" s="16">
        <v>102.9</v>
      </c>
      <c r="AH47" s="16">
        <v>103.1</v>
      </c>
      <c r="AI47" s="16">
        <v>103.3</v>
      </c>
      <c r="AJ47" s="16">
        <v>102.7</v>
      </c>
      <c r="AK47" s="16">
        <v>103.5</v>
      </c>
      <c r="AL47" s="16">
        <v>104.3</v>
      </c>
      <c r="AM47" s="15">
        <v>104</v>
      </c>
      <c r="AN47" s="16">
        <v>103.6</v>
      </c>
      <c r="AO47" s="16">
        <v>103.6</v>
      </c>
      <c r="AP47" s="16">
        <v>102.8</v>
      </c>
      <c r="AQ47" s="15">
        <v>105</v>
      </c>
      <c r="AR47" s="16">
        <v>103.2</v>
      </c>
      <c r="AS47" s="16">
        <v>103.4</v>
      </c>
      <c r="AT47" s="16">
        <v>104.1</v>
      </c>
      <c r="AU47" s="16">
        <v>102.7</v>
      </c>
      <c r="AV47" s="16">
        <v>104.4</v>
      </c>
      <c r="AW47" s="16">
        <v>104.5</v>
      </c>
      <c r="AX47" s="16">
        <v>104.1</v>
      </c>
      <c r="AY47" s="16">
        <v>104.8</v>
      </c>
      <c r="AZ47" s="16">
        <v>104.6</v>
      </c>
      <c r="BA47" s="16">
        <v>105.3</v>
      </c>
      <c r="BB47" s="16">
        <v>107.1</v>
      </c>
      <c r="BC47" s="16">
        <v>104.8</v>
      </c>
      <c r="BD47" s="16">
        <v>103.6</v>
      </c>
      <c r="BE47" s="16">
        <v>104.4</v>
      </c>
      <c r="BF47" s="16">
        <v>105.1</v>
      </c>
      <c r="BG47" s="16">
        <v>105.1</v>
      </c>
      <c r="BH47" s="16">
        <v>105.3</v>
      </c>
      <c r="BI47" s="16">
        <v>104.7</v>
      </c>
      <c r="BJ47" s="16">
        <v>104.7</v>
      </c>
      <c r="BK47" s="16">
        <v>107.4</v>
      </c>
      <c r="BL47" s="16">
        <v>105.7</v>
      </c>
      <c r="BM47" s="16">
        <v>105.5</v>
      </c>
      <c r="BN47" s="16">
        <v>99.8</v>
      </c>
      <c r="BO47" s="16">
        <v>96.9</v>
      </c>
      <c r="BP47" s="16">
        <v>102.2</v>
      </c>
      <c r="BQ47" s="16">
        <v>104.5</v>
      </c>
      <c r="BR47" s="16">
        <v>102.8</v>
      </c>
      <c r="BS47" s="16">
        <v>104.6</v>
      </c>
      <c r="BT47" s="16">
        <v>104.3</v>
      </c>
      <c r="BU47" s="16">
        <v>101.9</v>
      </c>
      <c r="BV47" s="16">
        <v>104.6</v>
      </c>
      <c r="BW47" s="16">
        <v>105.2</v>
      </c>
      <c r="BX47" s="16">
        <v>104.9</v>
      </c>
      <c r="BY47" s="16">
        <v>106.8</v>
      </c>
      <c r="BZ47" s="16">
        <v>106.1</v>
      </c>
      <c r="CA47" s="16">
        <v>106.2</v>
      </c>
      <c r="CB47" s="16">
        <v>107.4</v>
      </c>
      <c r="CC47" s="16">
        <v>107.5</v>
      </c>
      <c r="CD47" s="16">
        <v>106.7</v>
      </c>
      <c r="CE47" s="16">
        <v>107.9</v>
      </c>
      <c r="CF47" s="15">
        <v>108</v>
      </c>
      <c r="CG47" s="16">
        <v>109.5</v>
      </c>
      <c r="CH47" s="15">
        <v>107</v>
      </c>
      <c r="CI47" s="16">
        <v>107.4</v>
      </c>
      <c r="CJ47" s="16">
        <v>108.7</v>
      </c>
      <c r="CK47" s="16">
        <v>109.8</v>
      </c>
      <c r="CL47" s="16">
        <v>110.2</v>
      </c>
      <c r="CM47" s="16">
        <v>108.6</v>
      </c>
      <c r="CN47" s="16">
        <v>107.2</v>
      </c>
      <c r="CO47" s="16">
        <v>108.4</v>
      </c>
      <c r="CP47" s="15">
        <v>109</v>
      </c>
      <c r="CQ47" s="16">
        <v>107.5</v>
      </c>
      <c r="CR47" s="16">
        <v>107.7</v>
      </c>
      <c r="CS47" s="16">
        <v>108.5</v>
      </c>
      <c r="CT47" s="16">
        <v>106.3</v>
      </c>
      <c r="CU47" s="15">
        <v>107</v>
      </c>
      <c r="CV47" s="16">
        <v>108.1</v>
      </c>
      <c r="CW47" s="16">
        <v>107.6</v>
      </c>
      <c r="CX47" s="16">
        <v>106.6</v>
      </c>
      <c r="CY47" s="16">
        <v>108.9</v>
      </c>
      <c r="CZ47" s="16">
        <v>108.5</v>
      </c>
      <c r="DA47" s="38">
        <f t="shared" ref="DA47:DA53" si="0">CZ47</f>
        <v>108.5</v>
      </c>
    </row>
    <row r="48" spans="1:105" ht="13" x14ac:dyDescent="0.25">
      <c r="A48" s="10" t="s">
        <v>236</v>
      </c>
      <c r="B48" s="5" t="s">
        <v>193</v>
      </c>
      <c r="C48" s="12">
        <v>98.4</v>
      </c>
      <c r="D48" s="12">
        <v>97.7</v>
      </c>
      <c r="E48" s="12">
        <v>98.2</v>
      </c>
      <c r="F48" s="12">
        <v>99.1</v>
      </c>
      <c r="G48" s="12">
        <v>98.9</v>
      </c>
      <c r="H48" s="12">
        <v>99.5</v>
      </c>
      <c r="I48" s="12">
        <v>99.5</v>
      </c>
      <c r="J48" s="12">
        <v>100.2</v>
      </c>
      <c r="K48" s="12">
        <v>102.2</v>
      </c>
      <c r="L48" s="12">
        <v>103.1</v>
      </c>
      <c r="M48" s="12">
        <v>104.1</v>
      </c>
      <c r="N48" s="12">
        <v>99.2</v>
      </c>
      <c r="O48" s="12">
        <v>104.3</v>
      </c>
      <c r="P48" s="12">
        <v>101.9</v>
      </c>
      <c r="Q48" s="12">
        <v>99.3</v>
      </c>
      <c r="R48" s="12">
        <v>99.5</v>
      </c>
      <c r="S48" s="11">
        <v>101</v>
      </c>
      <c r="T48" s="12">
        <v>99.2</v>
      </c>
      <c r="U48" s="12">
        <v>101.6</v>
      </c>
      <c r="V48" s="12">
        <v>99.2</v>
      </c>
      <c r="W48" s="12">
        <v>99.9</v>
      </c>
      <c r="X48" s="12">
        <v>98.6</v>
      </c>
      <c r="Y48" s="12">
        <v>100.9</v>
      </c>
      <c r="Z48" s="12">
        <v>102.8</v>
      </c>
      <c r="AA48" s="12">
        <v>99.7</v>
      </c>
      <c r="AB48" s="12">
        <v>100.6</v>
      </c>
      <c r="AC48" s="12">
        <v>101.9</v>
      </c>
      <c r="AD48" s="12">
        <v>101.6</v>
      </c>
      <c r="AE48" s="12">
        <v>101.3</v>
      </c>
      <c r="AF48" s="12">
        <v>102.7</v>
      </c>
      <c r="AG48" s="12">
        <v>103.3</v>
      </c>
      <c r="AH48" s="12">
        <v>103.6</v>
      </c>
      <c r="AI48" s="12">
        <v>103.3</v>
      </c>
      <c r="AJ48" s="12">
        <v>103.6</v>
      </c>
      <c r="AK48" s="12">
        <v>105.4</v>
      </c>
      <c r="AL48" s="12">
        <v>105.6</v>
      </c>
      <c r="AM48" s="12">
        <v>103.2</v>
      </c>
      <c r="AN48" s="12">
        <v>102.2</v>
      </c>
      <c r="AO48" s="11">
        <v>101</v>
      </c>
      <c r="AP48" s="12">
        <v>102.4</v>
      </c>
      <c r="AQ48" s="12">
        <v>104.1</v>
      </c>
      <c r="AR48" s="12">
        <v>103.7</v>
      </c>
      <c r="AS48" s="12">
        <v>102.6</v>
      </c>
      <c r="AT48" s="11">
        <v>103</v>
      </c>
      <c r="AU48" s="12">
        <v>101.3</v>
      </c>
      <c r="AV48" s="12">
        <v>101.5</v>
      </c>
      <c r="AW48" s="12">
        <v>99.7</v>
      </c>
      <c r="AX48" s="12">
        <v>101.6</v>
      </c>
      <c r="AY48" s="12">
        <v>102.6</v>
      </c>
      <c r="AZ48" s="12">
        <v>101.5</v>
      </c>
      <c r="BA48" s="12">
        <v>101.2</v>
      </c>
      <c r="BB48" s="11">
        <v>102</v>
      </c>
      <c r="BC48" s="12">
        <v>100.8</v>
      </c>
      <c r="BD48" s="12">
        <v>100.1</v>
      </c>
      <c r="BE48" s="12">
        <v>100.2</v>
      </c>
      <c r="BF48" s="12">
        <v>99.9</v>
      </c>
      <c r="BG48" s="11">
        <v>99</v>
      </c>
      <c r="BH48" s="12">
        <v>100.1</v>
      </c>
      <c r="BI48" s="12">
        <v>99.4</v>
      </c>
      <c r="BJ48" s="12">
        <v>97.4</v>
      </c>
      <c r="BK48" s="12">
        <v>100.5</v>
      </c>
      <c r="BL48" s="12">
        <v>101.9</v>
      </c>
      <c r="BM48" s="12">
        <v>97.9</v>
      </c>
      <c r="BN48" s="11">
        <v>90</v>
      </c>
      <c r="BO48" s="12">
        <v>90.7</v>
      </c>
      <c r="BP48" s="11">
        <v>93</v>
      </c>
      <c r="BQ48" s="12">
        <v>95.8</v>
      </c>
      <c r="BR48" s="12">
        <v>97.4</v>
      </c>
      <c r="BS48" s="12">
        <v>99.3</v>
      </c>
      <c r="BT48" s="12">
        <v>102.7</v>
      </c>
      <c r="BU48" s="12">
        <v>104.1</v>
      </c>
      <c r="BV48" s="12">
        <v>104.7</v>
      </c>
      <c r="BW48" s="11">
        <v>104</v>
      </c>
      <c r="BX48" s="12">
        <v>101.9</v>
      </c>
      <c r="BY48" s="12">
        <v>103.8</v>
      </c>
      <c r="BZ48" s="12">
        <v>103.4</v>
      </c>
      <c r="CA48" s="12">
        <v>103.9</v>
      </c>
      <c r="CB48" s="12">
        <v>103.1</v>
      </c>
      <c r="CC48" s="12">
        <v>102.9</v>
      </c>
      <c r="CD48" s="12">
        <v>104.1</v>
      </c>
      <c r="CE48" s="12">
        <v>104.5</v>
      </c>
      <c r="CF48" s="12">
        <v>105.1</v>
      </c>
      <c r="CG48" s="12">
        <v>106.4</v>
      </c>
      <c r="CH48" s="12">
        <v>106.9</v>
      </c>
      <c r="CI48" s="12">
        <v>105.6</v>
      </c>
      <c r="CJ48" s="12">
        <v>104.5</v>
      </c>
      <c r="CK48" s="12">
        <v>103.1</v>
      </c>
      <c r="CL48" s="12">
        <v>100.2</v>
      </c>
      <c r="CM48" s="12">
        <v>100.4</v>
      </c>
      <c r="CN48" s="11">
        <v>100</v>
      </c>
      <c r="CO48" s="12">
        <v>98.1</v>
      </c>
      <c r="CP48" s="11">
        <v>96</v>
      </c>
      <c r="CQ48" s="12">
        <v>94.8</v>
      </c>
      <c r="CR48" s="11">
        <v>91</v>
      </c>
      <c r="CS48" s="12">
        <v>91.1</v>
      </c>
      <c r="CT48" s="12">
        <v>87.1</v>
      </c>
      <c r="CU48" s="12">
        <v>88.8</v>
      </c>
      <c r="CV48" s="12">
        <v>90.3</v>
      </c>
      <c r="CW48" s="12">
        <v>89.9</v>
      </c>
      <c r="CX48" s="12">
        <v>89.5</v>
      </c>
      <c r="CY48" s="12">
        <v>89.6</v>
      </c>
      <c r="CZ48" s="12">
        <v>90.2</v>
      </c>
      <c r="DA48" s="38">
        <f t="shared" si="0"/>
        <v>90.2</v>
      </c>
    </row>
    <row r="49" spans="1:105" ht="13" x14ac:dyDescent="0.25">
      <c r="A49" s="10" t="s">
        <v>237</v>
      </c>
      <c r="B49" s="5" t="s">
        <v>194</v>
      </c>
      <c r="C49" s="16">
        <v>92.8</v>
      </c>
      <c r="D49" s="16">
        <v>105.3</v>
      </c>
      <c r="E49" s="16">
        <v>106.2</v>
      </c>
      <c r="F49" s="16">
        <v>100.7</v>
      </c>
      <c r="G49" s="16">
        <v>96.5</v>
      </c>
      <c r="H49" s="16">
        <v>99.5</v>
      </c>
      <c r="I49" s="15">
        <v>98</v>
      </c>
      <c r="J49" s="16">
        <v>102.6</v>
      </c>
      <c r="K49" s="16">
        <v>99.9</v>
      </c>
      <c r="L49" s="16">
        <v>96.5</v>
      </c>
      <c r="M49" s="16">
        <v>99.4</v>
      </c>
      <c r="N49" s="16">
        <v>102.7</v>
      </c>
      <c r="O49" s="16">
        <v>108.7</v>
      </c>
      <c r="P49" s="16">
        <v>101.8</v>
      </c>
      <c r="Q49" s="16">
        <v>97.6</v>
      </c>
      <c r="R49" s="16">
        <v>106.1</v>
      </c>
      <c r="S49" s="16">
        <v>100.3</v>
      </c>
      <c r="T49" s="16">
        <v>104.8</v>
      </c>
      <c r="U49" s="16">
        <v>110.1</v>
      </c>
      <c r="V49" s="16">
        <v>105.7</v>
      </c>
      <c r="W49" s="16">
        <v>99.2</v>
      </c>
      <c r="X49" s="16">
        <v>100.1</v>
      </c>
      <c r="Y49" s="16">
        <v>113.4</v>
      </c>
      <c r="Z49" s="16">
        <v>111.2</v>
      </c>
      <c r="AA49" s="16">
        <v>108.5</v>
      </c>
      <c r="AB49" s="16">
        <v>102.8</v>
      </c>
      <c r="AC49" s="16">
        <v>102.8</v>
      </c>
      <c r="AD49" s="16">
        <v>104.9</v>
      </c>
      <c r="AE49" s="16">
        <v>104.1</v>
      </c>
      <c r="AF49" s="16">
        <v>105.4</v>
      </c>
      <c r="AG49" s="15">
        <v>109</v>
      </c>
      <c r="AH49" s="16">
        <v>108.2</v>
      </c>
      <c r="AI49" s="16">
        <v>105.6</v>
      </c>
      <c r="AJ49" s="15">
        <v>108</v>
      </c>
      <c r="AK49" s="16">
        <v>107.6</v>
      </c>
      <c r="AL49" s="16">
        <v>112.9</v>
      </c>
      <c r="AM49" s="16">
        <v>110.2</v>
      </c>
      <c r="AN49" s="16">
        <v>107.3</v>
      </c>
      <c r="AO49" s="16">
        <v>112.8</v>
      </c>
      <c r="AP49" s="16">
        <v>109.5</v>
      </c>
      <c r="AQ49" s="16">
        <v>112.2</v>
      </c>
      <c r="AR49" s="16">
        <v>114.1</v>
      </c>
      <c r="AS49" s="16">
        <v>110.2</v>
      </c>
      <c r="AT49" s="16">
        <v>115.7</v>
      </c>
      <c r="AU49" s="16">
        <v>113.1</v>
      </c>
      <c r="AV49" s="16">
        <v>108.5</v>
      </c>
      <c r="AW49" s="16">
        <v>113.8</v>
      </c>
      <c r="AX49" s="16">
        <v>115.7</v>
      </c>
      <c r="AY49" s="16">
        <v>119.7</v>
      </c>
      <c r="AZ49" s="16">
        <v>120.6</v>
      </c>
      <c r="BA49" s="16">
        <v>119.8</v>
      </c>
      <c r="BB49" s="16">
        <v>122.3</v>
      </c>
      <c r="BC49" s="15">
        <v>132</v>
      </c>
      <c r="BD49" s="16">
        <v>128.5</v>
      </c>
      <c r="BE49" s="16">
        <v>119.6</v>
      </c>
      <c r="BF49" s="16">
        <v>123.6</v>
      </c>
      <c r="BG49" s="16">
        <v>126.5</v>
      </c>
      <c r="BH49" s="16">
        <v>125.9</v>
      </c>
      <c r="BI49" s="16">
        <v>124.4</v>
      </c>
      <c r="BJ49" s="16">
        <v>124.7</v>
      </c>
      <c r="BK49" s="16">
        <v>121.5</v>
      </c>
      <c r="BL49" s="15">
        <v>129</v>
      </c>
      <c r="BM49" s="16">
        <v>149.30000000000001</v>
      </c>
      <c r="BN49" s="16">
        <v>133.6</v>
      </c>
      <c r="BO49" s="15">
        <v>132</v>
      </c>
      <c r="BP49" s="16">
        <v>131.4</v>
      </c>
      <c r="BQ49" s="16">
        <v>127.2</v>
      </c>
      <c r="BR49" s="16">
        <v>126.3</v>
      </c>
      <c r="BS49" s="16">
        <v>129.80000000000001</v>
      </c>
      <c r="BT49" s="16">
        <v>134.4</v>
      </c>
      <c r="BU49" s="16">
        <v>143.5</v>
      </c>
      <c r="BV49" s="16">
        <v>134.4</v>
      </c>
      <c r="BW49" s="16">
        <v>135.6</v>
      </c>
      <c r="BX49" s="16">
        <v>137.30000000000001</v>
      </c>
      <c r="BY49" s="16">
        <v>151.5</v>
      </c>
      <c r="BZ49" s="16">
        <v>156.1</v>
      </c>
      <c r="CA49" s="16">
        <v>155.5</v>
      </c>
      <c r="CB49" s="16">
        <v>173.2</v>
      </c>
      <c r="CC49" s="16">
        <v>168.6</v>
      </c>
      <c r="CD49" s="16">
        <v>171.3</v>
      </c>
      <c r="CE49" s="16">
        <v>164.8</v>
      </c>
      <c r="CF49" s="16">
        <v>149.19999999999999</v>
      </c>
      <c r="CG49" s="16">
        <v>156.80000000000001</v>
      </c>
      <c r="CH49" s="16">
        <v>157.80000000000001</v>
      </c>
      <c r="CI49" s="16">
        <v>174.1</v>
      </c>
      <c r="CJ49" s="16">
        <v>165.6</v>
      </c>
      <c r="CK49" s="16">
        <v>163.6</v>
      </c>
      <c r="CL49" s="15">
        <v>166</v>
      </c>
      <c r="CM49" s="16">
        <v>186.4</v>
      </c>
      <c r="CN49" s="16">
        <v>167.4</v>
      </c>
      <c r="CO49" s="16">
        <v>176.3</v>
      </c>
      <c r="CP49" s="16">
        <v>179.5</v>
      </c>
      <c r="CQ49" s="16">
        <v>203.2</v>
      </c>
      <c r="CR49" s="16">
        <v>211.9</v>
      </c>
      <c r="CS49" s="16">
        <v>225.9</v>
      </c>
      <c r="CT49" s="16">
        <v>223.3</v>
      </c>
      <c r="CU49" s="16">
        <v>192.8</v>
      </c>
      <c r="CV49" s="16">
        <v>204.4</v>
      </c>
      <c r="CW49" s="16">
        <v>203.7</v>
      </c>
      <c r="CX49" s="16">
        <v>180.6</v>
      </c>
      <c r="CY49" s="16">
        <v>178.1</v>
      </c>
      <c r="CZ49" s="16">
        <v>182.1</v>
      </c>
      <c r="DA49" s="38">
        <f t="shared" si="0"/>
        <v>182.1</v>
      </c>
    </row>
    <row r="50" spans="1:105" ht="13" x14ac:dyDescent="0.25">
      <c r="A50" s="10" t="s">
        <v>241</v>
      </c>
      <c r="B50" s="5" t="s">
        <v>195</v>
      </c>
      <c r="C50" s="12">
        <v>97.5</v>
      </c>
      <c r="D50" s="12">
        <v>98.9</v>
      </c>
      <c r="E50" s="12">
        <v>99.8</v>
      </c>
      <c r="F50" s="12">
        <v>100.4</v>
      </c>
      <c r="G50" s="12">
        <v>100.6</v>
      </c>
      <c r="H50" s="12">
        <v>100.3</v>
      </c>
      <c r="I50" s="12">
        <v>100.8</v>
      </c>
      <c r="J50" s="12">
        <v>99.1</v>
      </c>
      <c r="K50" s="12">
        <v>100.4</v>
      </c>
      <c r="L50" s="12">
        <v>101.6</v>
      </c>
      <c r="M50" s="12">
        <v>100.8</v>
      </c>
      <c r="N50" s="12">
        <v>99.9</v>
      </c>
      <c r="O50" s="12">
        <v>103.1</v>
      </c>
      <c r="P50" s="12">
        <v>102.5</v>
      </c>
      <c r="Q50" s="12">
        <v>102.1</v>
      </c>
      <c r="R50" s="11">
        <v>103</v>
      </c>
      <c r="S50" s="12">
        <v>101.8</v>
      </c>
      <c r="T50" s="12">
        <v>102.6</v>
      </c>
      <c r="U50" s="12">
        <v>102.2</v>
      </c>
      <c r="V50" s="12">
        <v>102.6</v>
      </c>
      <c r="W50" s="12">
        <v>103.6</v>
      </c>
      <c r="X50" s="12">
        <v>102.9</v>
      </c>
      <c r="Y50" s="12">
        <v>105.1</v>
      </c>
      <c r="Z50" s="12">
        <v>104.8</v>
      </c>
      <c r="AA50" s="12">
        <v>103.3</v>
      </c>
      <c r="AB50" s="12">
        <v>104.9</v>
      </c>
      <c r="AC50" s="12">
        <v>106.9</v>
      </c>
      <c r="AD50" s="12">
        <v>106.6</v>
      </c>
      <c r="AE50" s="12">
        <v>108.4</v>
      </c>
      <c r="AF50" s="12">
        <v>107.7</v>
      </c>
      <c r="AG50" s="12">
        <v>108.7</v>
      </c>
      <c r="AH50" s="12">
        <v>111.2</v>
      </c>
      <c r="AI50" s="11">
        <v>110</v>
      </c>
      <c r="AJ50" s="12">
        <v>110.1</v>
      </c>
      <c r="AK50" s="12">
        <v>111.6</v>
      </c>
      <c r="AL50" s="12">
        <v>112.7</v>
      </c>
      <c r="AM50" s="12">
        <v>111.1</v>
      </c>
      <c r="AN50" s="12">
        <v>110.2</v>
      </c>
      <c r="AO50" s="12">
        <v>109.5</v>
      </c>
      <c r="AP50" s="12">
        <v>109.6</v>
      </c>
      <c r="AQ50" s="12">
        <v>110.6</v>
      </c>
      <c r="AR50" s="12">
        <v>110.7</v>
      </c>
      <c r="AS50" s="11">
        <v>110</v>
      </c>
      <c r="AT50" s="12">
        <v>111.4</v>
      </c>
      <c r="AU50" s="12">
        <v>110.2</v>
      </c>
      <c r="AV50" s="12">
        <v>111.4</v>
      </c>
      <c r="AW50" s="12">
        <v>109.6</v>
      </c>
      <c r="AX50" s="12">
        <v>111.1</v>
      </c>
      <c r="AY50" s="12">
        <v>109.9</v>
      </c>
      <c r="AZ50" s="12">
        <v>110.4</v>
      </c>
      <c r="BA50" s="12">
        <v>111.1</v>
      </c>
      <c r="BB50" s="12">
        <v>109.5</v>
      </c>
      <c r="BC50" s="12">
        <v>109.4</v>
      </c>
      <c r="BD50" s="12">
        <v>109.1</v>
      </c>
      <c r="BE50" s="12">
        <v>108.8</v>
      </c>
      <c r="BF50" s="12">
        <v>107.4</v>
      </c>
      <c r="BG50" s="12">
        <v>106.9</v>
      </c>
      <c r="BH50" s="12">
        <v>106.9</v>
      </c>
      <c r="BI50" s="12">
        <v>106.9</v>
      </c>
      <c r="BJ50" s="12">
        <v>105.3</v>
      </c>
      <c r="BK50" s="12">
        <v>106.8</v>
      </c>
      <c r="BL50" s="12">
        <v>107.4</v>
      </c>
      <c r="BM50" s="12">
        <v>90.5</v>
      </c>
      <c r="BN50" s="12">
        <v>70.2</v>
      </c>
      <c r="BO50" s="12">
        <v>83.9</v>
      </c>
      <c r="BP50" s="12">
        <v>92.7</v>
      </c>
      <c r="BQ50" s="12">
        <v>96.7</v>
      </c>
      <c r="BR50" s="12">
        <v>100.7</v>
      </c>
      <c r="BS50" s="12">
        <v>102.1</v>
      </c>
      <c r="BT50" s="12">
        <v>103.8</v>
      </c>
      <c r="BU50" s="12">
        <v>104.6</v>
      </c>
      <c r="BV50" s="12">
        <v>106.6</v>
      </c>
      <c r="BW50" s="12">
        <v>108.1</v>
      </c>
      <c r="BX50" s="12">
        <v>106.4</v>
      </c>
      <c r="BY50" s="12">
        <v>108.3</v>
      </c>
      <c r="BZ50" s="12">
        <v>109.9</v>
      </c>
      <c r="CA50" s="12">
        <v>108.6</v>
      </c>
      <c r="CB50" s="12">
        <v>109.6</v>
      </c>
      <c r="CC50" s="11">
        <v>110</v>
      </c>
      <c r="CD50" s="12">
        <v>108.9</v>
      </c>
      <c r="CE50" s="12">
        <v>108.6</v>
      </c>
      <c r="CF50" s="12">
        <v>108.2</v>
      </c>
      <c r="CG50" s="12">
        <v>109.2</v>
      </c>
      <c r="CH50" s="12">
        <v>107.2</v>
      </c>
      <c r="CI50" s="12">
        <v>109.5</v>
      </c>
      <c r="CJ50" s="12">
        <v>111.2</v>
      </c>
      <c r="CK50" s="12">
        <v>110.5</v>
      </c>
      <c r="CL50" s="12">
        <v>110.3</v>
      </c>
      <c r="CM50" s="12">
        <v>110.6</v>
      </c>
      <c r="CN50" s="12">
        <v>110.1</v>
      </c>
      <c r="CO50" s="12">
        <v>108.7</v>
      </c>
      <c r="CP50" s="12">
        <v>108.8</v>
      </c>
      <c r="CQ50" s="12">
        <v>109.1</v>
      </c>
      <c r="CR50" s="12">
        <v>109.1</v>
      </c>
      <c r="CS50" s="12">
        <v>109.2</v>
      </c>
      <c r="CT50" s="12">
        <v>108.3</v>
      </c>
      <c r="CU50" s="12">
        <v>108.7</v>
      </c>
      <c r="CV50" s="12">
        <v>108.8</v>
      </c>
      <c r="CW50" s="12">
        <v>108.1</v>
      </c>
      <c r="CX50" s="12">
        <v>106.7</v>
      </c>
      <c r="CY50" s="12">
        <v>108.1</v>
      </c>
      <c r="CZ50" s="12">
        <v>107.3</v>
      </c>
      <c r="DA50" s="38">
        <f t="shared" si="0"/>
        <v>107.3</v>
      </c>
    </row>
    <row r="51" spans="1:105" ht="13" x14ac:dyDescent="0.25">
      <c r="A51" s="10" t="s">
        <v>242</v>
      </c>
      <c r="B51" s="5" t="s">
        <v>196</v>
      </c>
      <c r="C51" s="16">
        <v>93.6</v>
      </c>
      <c r="D51" s="15">
        <v>108</v>
      </c>
      <c r="E51" s="16">
        <v>101.4</v>
      </c>
      <c r="F51" s="16">
        <v>99.3</v>
      </c>
      <c r="G51" s="16">
        <v>102.4</v>
      </c>
      <c r="H51" s="16">
        <v>98.7</v>
      </c>
      <c r="I51" s="15">
        <v>100</v>
      </c>
      <c r="J51" s="16">
        <v>109.4</v>
      </c>
      <c r="K51" s="16">
        <v>96.6</v>
      </c>
      <c r="L51" s="16">
        <v>96.3</v>
      </c>
      <c r="M51" s="16">
        <v>97.9</v>
      </c>
      <c r="N51" s="16">
        <v>96.5</v>
      </c>
      <c r="O51" s="15">
        <v>115</v>
      </c>
      <c r="P51" s="16">
        <v>91.9</v>
      </c>
      <c r="Q51" s="16">
        <v>95.8</v>
      </c>
      <c r="R51" s="16">
        <v>97.7</v>
      </c>
      <c r="S51" s="16">
        <v>100.1</v>
      </c>
      <c r="T51" s="15">
        <v>101</v>
      </c>
      <c r="U51" s="16">
        <v>100.1</v>
      </c>
      <c r="V51" s="16">
        <v>95.7</v>
      </c>
      <c r="W51" s="16">
        <v>100.1</v>
      </c>
      <c r="X51" s="15">
        <v>111</v>
      </c>
      <c r="Y51" s="16">
        <v>100.5</v>
      </c>
      <c r="Z51" s="16">
        <v>99.8</v>
      </c>
      <c r="AA51" s="16">
        <v>101.2</v>
      </c>
      <c r="AB51" s="16">
        <v>107.4</v>
      </c>
      <c r="AC51" s="15">
        <v>98</v>
      </c>
      <c r="AD51" s="16">
        <v>106.6</v>
      </c>
      <c r="AE51" s="16">
        <v>102.3</v>
      </c>
      <c r="AF51" s="16">
        <v>90.2</v>
      </c>
      <c r="AG51" s="16">
        <v>106.9</v>
      </c>
      <c r="AH51" s="16">
        <v>103.6</v>
      </c>
      <c r="AI51" s="16">
        <v>104.8</v>
      </c>
      <c r="AJ51" s="16">
        <v>108.2</v>
      </c>
      <c r="AK51" s="15">
        <v>124</v>
      </c>
      <c r="AL51" s="16">
        <v>112.8</v>
      </c>
      <c r="AM51" s="16">
        <v>107.1</v>
      </c>
      <c r="AN51" s="16">
        <v>101.6</v>
      </c>
      <c r="AO51" s="16">
        <v>90.7</v>
      </c>
      <c r="AP51" s="16">
        <v>102.3</v>
      </c>
      <c r="AQ51" s="16">
        <v>115.3</v>
      </c>
      <c r="AR51" s="15">
        <v>106</v>
      </c>
      <c r="AS51" s="16">
        <v>103.6</v>
      </c>
      <c r="AT51" s="16">
        <v>109.3</v>
      </c>
      <c r="AU51" s="16">
        <v>106.6</v>
      </c>
      <c r="AV51" s="15">
        <v>105</v>
      </c>
      <c r="AW51" s="16">
        <v>105.5</v>
      </c>
      <c r="AX51" s="16">
        <v>103.3</v>
      </c>
      <c r="AY51" s="16">
        <v>105.8</v>
      </c>
      <c r="AZ51" s="16">
        <v>103.9</v>
      </c>
      <c r="BA51" s="16">
        <v>105.4</v>
      </c>
      <c r="BB51" s="16">
        <v>107.2</v>
      </c>
      <c r="BC51" s="16">
        <v>100.8</v>
      </c>
      <c r="BD51" s="16">
        <v>97.4</v>
      </c>
      <c r="BE51" s="16">
        <v>103.3</v>
      </c>
      <c r="BF51" s="16">
        <v>107.3</v>
      </c>
      <c r="BG51" s="16">
        <v>114.1</v>
      </c>
      <c r="BH51" s="16">
        <v>117.7</v>
      </c>
      <c r="BI51" s="16">
        <v>109.2</v>
      </c>
      <c r="BJ51" s="16">
        <v>104.6</v>
      </c>
      <c r="BK51" s="16">
        <v>111.1</v>
      </c>
      <c r="BL51" s="15">
        <v>95</v>
      </c>
      <c r="BM51" s="16">
        <v>108.4</v>
      </c>
      <c r="BN51" s="16">
        <v>101.1</v>
      </c>
      <c r="BO51" s="16">
        <v>103.3</v>
      </c>
      <c r="BP51" s="16">
        <v>105.5</v>
      </c>
      <c r="BQ51" s="16">
        <v>109.9</v>
      </c>
      <c r="BR51" s="15">
        <v>105</v>
      </c>
      <c r="BS51" s="16">
        <v>98.5</v>
      </c>
      <c r="BT51" s="16">
        <v>104.2</v>
      </c>
      <c r="BU51" s="16">
        <v>149.6</v>
      </c>
      <c r="BV51" s="16">
        <v>154.69999999999999</v>
      </c>
      <c r="BW51" s="16">
        <v>152.6</v>
      </c>
      <c r="BX51" s="16">
        <v>154.19999999999999</v>
      </c>
      <c r="BY51" s="16">
        <v>129.5</v>
      </c>
      <c r="BZ51" s="16">
        <v>150.1</v>
      </c>
      <c r="CA51" s="16">
        <v>152.19999999999999</v>
      </c>
      <c r="CB51" s="16">
        <v>112.9</v>
      </c>
      <c r="CC51" s="16">
        <v>132.9</v>
      </c>
      <c r="CD51" s="16">
        <v>129.9</v>
      </c>
      <c r="CE51" s="16">
        <v>142.19999999999999</v>
      </c>
      <c r="CF51" s="16">
        <v>136.4</v>
      </c>
      <c r="CG51" s="16">
        <v>140.69999999999999</v>
      </c>
      <c r="CH51" s="16">
        <v>202.7</v>
      </c>
      <c r="CI51" s="16">
        <v>149.80000000000001</v>
      </c>
      <c r="CJ51" s="16">
        <v>147.69999999999999</v>
      </c>
      <c r="CK51" s="16">
        <v>160.19999999999999</v>
      </c>
      <c r="CL51" s="16">
        <v>139.6</v>
      </c>
      <c r="CM51" s="16">
        <v>187.7</v>
      </c>
      <c r="CN51" s="16">
        <v>169.2</v>
      </c>
      <c r="CO51" s="16">
        <v>140.6</v>
      </c>
      <c r="CP51" s="16">
        <v>169.2</v>
      </c>
      <c r="CQ51" s="16">
        <v>169.3</v>
      </c>
      <c r="CR51" s="15">
        <v>168</v>
      </c>
      <c r="CS51" s="16">
        <v>169.7</v>
      </c>
      <c r="CT51" s="16">
        <v>158.5</v>
      </c>
      <c r="CU51" s="16">
        <v>167.2</v>
      </c>
      <c r="CV51" s="16">
        <v>170.9</v>
      </c>
      <c r="CW51" s="16">
        <v>88.1</v>
      </c>
      <c r="CX51" s="16">
        <v>164.6</v>
      </c>
      <c r="CY51" s="16">
        <v>162.80000000000001</v>
      </c>
      <c r="CZ51" s="16">
        <v>168.9</v>
      </c>
      <c r="DA51" s="38">
        <f t="shared" si="0"/>
        <v>168.9</v>
      </c>
    </row>
    <row r="52" spans="1:105" ht="13" x14ac:dyDescent="0.25">
      <c r="A52" s="10" t="s">
        <v>244</v>
      </c>
      <c r="B52" s="5" t="s">
        <v>197</v>
      </c>
      <c r="C52" s="12">
        <v>98.7</v>
      </c>
      <c r="D52" s="12">
        <v>99.2</v>
      </c>
      <c r="E52" s="12">
        <v>99.6</v>
      </c>
      <c r="F52" s="12">
        <v>100.6</v>
      </c>
      <c r="G52" s="12">
        <v>101.2</v>
      </c>
      <c r="H52" s="12">
        <v>101.3</v>
      </c>
      <c r="I52" s="12">
        <v>100.5</v>
      </c>
      <c r="J52" s="12">
        <v>99.8</v>
      </c>
      <c r="K52" s="12">
        <v>99.8</v>
      </c>
      <c r="L52" s="12">
        <v>100.7</v>
      </c>
      <c r="M52" s="12">
        <v>99.2</v>
      </c>
      <c r="N52" s="12">
        <v>99.4</v>
      </c>
      <c r="O52" s="12">
        <v>100.4</v>
      </c>
      <c r="P52" s="12">
        <v>101.3</v>
      </c>
      <c r="Q52" s="12">
        <v>100.5</v>
      </c>
      <c r="R52" s="12">
        <v>100.9</v>
      </c>
      <c r="S52" s="12">
        <v>99.5</v>
      </c>
      <c r="T52" s="12">
        <v>100.5</v>
      </c>
      <c r="U52" s="12">
        <v>100.1</v>
      </c>
      <c r="V52" s="12">
        <v>102.2</v>
      </c>
      <c r="W52" s="12">
        <v>102.3</v>
      </c>
      <c r="X52" s="12">
        <v>101.3</v>
      </c>
      <c r="Y52" s="12">
        <v>103.1</v>
      </c>
      <c r="Z52" s="12">
        <v>102.3</v>
      </c>
      <c r="AA52" s="12">
        <v>102.3</v>
      </c>
      <c r="AB52" s="12">
        <v>104.4</v>
      </c>
      <c r="AC52" s="12">
        <v>104.6</v>
      </c>
      <c r="AD52" s="12">
        <v>105.2</v>
      </c>
      <c r="AE52" s="11">
        <v>107</v>
      </c>
      <c r="AF52" s="12">
        <v>107.2</v>
      </c>
      <c r="AG52" s="12">
        <v>107.3</v>
      </c>
      <c r="AH52" s="12">
        <v>107.9</v>
      </c>
      <c r="AI52" s="12">
        <v>108.5</v>
      </c>
      <c r="AJ52" s="12">
        <v>108.3</v>
      </c>
      <c r="AK52" s="12">
        <v>110.7</v>
      </c>
      <c r="AL52" s="12">
        <v>113.4</v>
      </c>
      <c r="AM52" s="12">
        <v>109.6</v>
      </c>
      <c r="AN52" s="12">
        <v>109.5</v>
      </c>
      <c r="AO52" s="12">
        <v>111.1</v>
      </c>
      <c r="AP52" s="12">
        <v>110.2</v>
      </c>
      <c r="AQ52" s="12">
        <v>110.9</v>
      </c>
      <c r="AR52" s="12">
        <v>111.7</v>
      </c>
      <c r="AS52" s="12">
        <v>111.1</v>
      </c>
      <c r="AT52" s="12">
        <v>111.9</v>
      </c>
      <c r="AU52" s="12">
        <v>111.4</v>
      </c>
      <c r="AV52" s="12">
        <v>112.3</v>
      </c>
      <c r="AW52" s="12">
        <v>110.2</v>
      </c>
      <c r="AX52" s="12">
        <v>110.8</v>
      </c>
      <c r="AY52" s="11">
        <v>111</v>
      </c>
      <c r="AZ52" s="12">
        <v>111.2</v>
      </c>
      <c r="BA52" s="12">
        <v>112.2</v>
      </c>
      <c r="BB52" s="12">
        <v>110.4</v>
      </c>
      <c r="BC52" s="12">
        <v>110.6</v>
      </c>
      <c r="BD52" s="12">
        <v>110.1</v>
      </c>
      <c r="BE52" s="12">
        <v>109.3</v>
      </c>
      <c r="BF52" s="12">
        <v>109.4</v>
      </c>
      <c r="BG52" s="12">
        <v>110.1</v>
      </c>
      <c r="BH52" s="12">
        <v>108.1</v>
      </c>
      <c r="BI52" s="12">
        <v>108.4</v>
      </c>
      <c r="BJ52" s="11">
        <v>107</v>
      </c>
      <c r="BK52" s="12">
        <v>106.2</v>
      </c>
      <c r="BL52" s="12">
        <v>106.5</v>
      </c>
      <c r="BM52" s="12">
        <v>91.7</v>
      </c>
      <c r="BN52" s="12">
        <v>74.400000000000006</v>
      </c>
      <c r="BO52" s="12">
        <v>87.8</v>
      </c>
      <c r="BP52" s="12">
        <v>96.7</v>
      </c>
      <c r="BQ52" s="12">
        <v>96.6</v>
      </c>
      <c r="BR52" s="12">
        <v>97.3</v>
      </c>
      <c r="BS52" s="12">
        <v>97.7</v>
      </c>
      <c r="BT52" s="12">
        <v>99.8</v>
      </c>
      <c r="BU52" s="12">
        <v>100.3</v>
      </c>
      <c r="BV52" s="12">
        <v>101.3</v>
      </c>
      <c r="BW52" s="11">
        <v>105</v>
      </c>
      <c r="BX52" s="12">
        <v>103.5</v>
      </c>
      <c r="BY52" s="12">
        <v>105.8</v>
      </c>
      <c r="BZ52" s="12">
        <v>109.1</v>
      </c>
      <c r="CA52" s="12">
        <v>108.1</v>
      </c>
      <c r="CB52" s="11">
        <v>108</v>
      </c>
      <c r="CC52" s="12">
        <v>111.5</v>
      </c>
      <c r="CD52" s="12">
        <v>108.5</v>
      </c>
      <c r="CE52" s="12">
        <v>108.7</v>
      </c>
      <c r="CF52" s="12">
        <v>109.7</v>
      </c>
      <c r="CG52" s="12">
        <v>109.5</v>
      </c>
      <c r="CH52" s="12">
        <v>109.2</v>
      </c>
      <c r="CI52" s="12">
        <v>110.5</v>
      </c>
      <c r="CJ52" s="11">
        <v>111</v>
      </c>
      <c r="CK52" s="12">
        <v>109.9</v>
      </c>
      <c r="CL52" s="12">
        <v>112.7</v>
      </c>
      <c r="CM52" s="12">
        <v>113.3</v>
      </c>
      <c r="CN52" s="12">
        <v>113.9</v>
      </c>
      <c r="CO52" s="12">
        <v>113.4</v>
      </c>
      <c r="CP52" s="12">
        <v>115.6</v>
      </c>
      <c r="CQ52" s="12">
        <v>115.7</v>
      </c>
      <c r="CR52" s="12">
        <v>114.6</v>
      </c>
      <c r="CS52" s="12">
        <v>115.8</v>
      </c>
      <c r="CT52" s="12">
        <v>116.1</v>
      </c>
      <c r="CU52" s="12">
        <v>115.4</v>
      </c>
      <c r="CV52" s="12">
        <v>115.2</v>
      </c>
      <c r="CW52" s="11">
        <v>114</v>
      </c>
      <c r="CX52" s="12">
        <v>113.2</v>
      </c>
      <c r="CY52" s="11">
        <v>113</v>
      </c>
      <c r="CZ52" s="12">
        <v>111.7</v>
      </c>
      <c r="DA52" s="38">
        <f t="shared" si="0"/>
        <v>111.7</v>
      </c>
    </row>
    <row r="53" spans="1:105" ht="13" x14ac:dyDescent="0.25">
      <c r="A53" s="10" t="s">
        <v>245</v>
      </c>
      <c r="B53" s="5" t="s">
        <v>198</v>
      </c>
      <c r="C53" s="16">
        <v>95.2</v>
      </c>
      <c r="D53" s="16">
        <v>97.7</v>
      </c>
      <c r="E53" s="16">
        <v>97.4</v>
      </c>
      <c r="F53" s="16">
        <v>98.5</v>
      </c>
      <c r="G53" s="16">
        <v>101.2</v>
      </c>
      <c r="H53" s="16">
        <v>99.2</v>
      </c>
      <c r="I53" s="16">
        <v>105.1</v>
      </c>
      <c r="J53" s="16">
        <v>99.3</v>
      </c>
      <c r="K53" s="15">
        <v>101</v>
      </c>
      <c r="L53" s="16">
        <v>104.8</v>
      </c>
      <c r="M53" s="16">
        <v>100.8</v>
      </c>
      <c r="N53" s="16">
        <v>99.7</v>
      </c>
      <c r="O53" s="16">
        <v>104.2</v>
      </c>
      <c r="P53" s="16">
        <v>103.1</v>
      </c>
      <c r="Q53" s="16">
        <v>102.3</v>
      </c>
      <c r="R53" s="16">
        <v>106.3</v>
      </c>
      <c r="S53" s="16">
        <v>99.6</v>
      </c>
      <c r="T53" s="16">
        <v>104.9</v>
      </c>
      <c r="U53" s="16">
        <v>102.5</v>
      </c>
      <c r="V53" s="16">
        <v>106.2</v>
      </c>
      <c r="W53" s="16">
        <v>102.6</v>
      </c>
      <c r="X53" s="16">
        <v>105.2</v>
      </c>
      <c r="Y53" s="16">
        <v>101.9</v>
      </c>
      <c r="Z53" s="16">
        <v>99.7</v>
      </c>
      <c r="AA53" s="16">
        <v>103.8</v>
      </c>
      <c r="AB53" s="16">
        <v>104.3</v>
      </c>
      <c r="AC53" s="16">
        <v>104.8</v>
      </c>
      <c r="AD53" s="16">
        <v>104.3</v>
      </c>
      <c r="AE53" s="16">
        <v>107.1</v>
      </c>
      <c r="AF53" s="15">
        <v>106</v>
      </c>
      <c r="AG53" s="16">
        <v>106.4</v>
      </c>
      <c r="AH53" s="16">
        <v>113.5</v>
      </c>
      <c r="AI53" s="16">
        <v>108.8</v>
      </c>
      <c r="AJ53" s="16">
        <v>107.2</v>
      </c>
      <c r="AK53" s="16">
        <v>111.3</v>
      </c>
      <c r="AL53" s="16">
        <v>109.5</v>
      </c>
      <c r="AM53" s="16">
        <v>110.4</v>
      </c>
      <c r="AN53" s="16">
        <v>105.7</v>
      </c>
      <c r="AO53" s="16">
        <v>111.5</v>
      </c>
      <c r="AP53" s="16">
        <v>110.6</v>
      </c>
      <c r="AQ53" s="16">
        <v>109.5</v>
      </c>
      <c r="AR53" s="16">
        <v>111.9</v>
      </c>
      <c r="AS53" s="16">
        <v>105.2</v>
      </c>
      <c r="AT53" s="16">
        <v>105.2</v>
      </c>
      <c r="AU53" s="16">
        <v>103.6</v>
      </c>
      <c r="AV53" s="16">
        <v>105.4</v>
      </c>
      <c r="AW53" s="16">
        <v>102.5</v>
      </c>
      <c r="AX53" s="16">
        <v>106.8</v>
      </c>
      <c r="AY53" s="16">
        <v>103.8</v>
      </c>
      <c r="AZ53" s="16">
        <v>105.4</v>
      </c>
      <c r="BA53" s="16">
        <v>105.6</v>
      </c>
      <c r="BB53" s="15">
        <v>105</v>
      </c>
      <c r="BC53" s="16">
        <v>109.6</v>
      </c>
      <c r="BD53" s="16">
        <v>107.6</v>
      </c>
      <c r="BE53" s="16">
        <v>104.3</v>
      </c>
      <c r="BF53" s="16">
        <v>105.4</v>
      </c>
      <c r="BG53" s="16">
        <v>103.8</v>
      </c>
      <c r="BH53" s="16">
        <v>101.3</v>
      </c>
      <c r="BI53" s="16">
        <v>100.7</v>
      </c>
      <c r="BJ53" s="16">
        <v>97.8</v>
      </c>
      <c r="BK53" s="16">
        <v>101.4</v>
      </c>
      <c r="BL53" s="16">
        <v>103.2</v>
      </c>
      <c r="BM53" s="16">
        <v>68.099999999999994</v>
      </c>
      <c r="BN53" s="16">
        <v>16.600000000000001</v>
      </c>
      <c r="BO53" s="16">
        <v>51.6</v>
      </c>
      <c r="BP53" s="16">
        <v>81.8</v>
      </c>
      <c r="BQ53" s="16">
        <v>92.3</v>
      </c>
      <c r="BR53" s="16">
        <v>89.6</v>
      </c>
      <c r="BS53" s="16">
        <v>96.5</v>
      </c>
      <c r="BT53" s="16">
        <v>104.1</v>
      </c>
      <c r="BU53" s="16">
        <v>103.9</v>
      </c>
      <c r="BV53" s="16">
        <v>101.6</v>
      </c>
      <c r="BW53" s="16">
        <v>94.5</v>
      </c>
      <c r="BX53" s="16">
        <v>92.4</v>
      </c>
      <c r="BY53" s="16">
        <v>94.8</v>
      </c>
      <c r="BZ53" s="16">
        <v>91.7</v>
      </c>
      <c r="CA53" s="16">
        <v>82.9</v>
      </c>
      <c r="CB53" s="16">
        <v>83.2</v>
      </c>
      <c r="CC53" s="16">
        <v>85.1</v>
      </c>
      <c r="CD53" s="16">
        <v>73.599999999999994</v>
      </c>
      <c r="CE53" s="16">
        <v>70.2</v>
      </c>
      <c r="CF53" s="16">
        <v>78.599999999999994</v>
      </c>
      <c r="CG53" s="16">
        <v>85.5</v>
      </c>
      <c r="CH53" s="16">
        <v>89.1</v>
      </c>
      <c r="CI53" s="16">
        <v>87.6</v>
      </c>
      <c r="CJ53" s="16">
        <v>85.8</v>
      </c>
      <c r="CK53" s="16">
        <v>75.7</v>
      </c>
      <c r="CL53" s="16">
        <v>82.9</v>
      </c>
      <c r="CM53" s="16">
        <v>86.5</v>
      </c>
      <c r="CN53" s="16">
        <v>90.5</v>
      </c>
      <c r="CO53" s="15">
        <v>91</v>
      </c>
      <c r="CP53" s="16">
        <v>91.3</v>
      </c>
      <c r="CQ53" s="16">
        <v>94.5</v>
      </c>
      <c r="CR53" s="16">
        <v>93.5</v>
      </c>
      <c r="CS53" s="15">
        <v>96</v>
      </c>
      <c r="CT53" s="16">
        <v>99.3</v>
      </c>
      <c r="CU53" s="16">
        <v>96.8</v>
      </c>
      <c r="CV53" s="16">
        <v>101.4</v>
      </c>
      <c r="CW53" s="16">
        <v>100.6</v>
      </c>
      <c r="CX53" s="16">
        <v>99.4</v>
      </c>
      <c r="CY53" s="16">
        <v>103.6</v>
      </c>
      <c r="CZ53" s="16">
        <v>102.2</v>
      </c>
      <c r="DA53" s="38">
        <f t="shared" si="0"/>
        <v>102.2</v>
      </c>
    </row>
    <row r="55" spans="1:105" x14ac:dyDescent="0.25">
      <c r="D55" s="4" t="s">
        <v>264</v>
      </c>
      <c r="F55" s="4" t="s">
        <v>300</v>
      </c>
      <c r="G55" s="4" t="s">
        <v>265</v>
      </c>
      <c r="I55" s="4" t="s">
        <v>301</v>
      </c>
      <c r="J55" s="4" t="s">
        <v>302</v>
      </c>
      <c r="M55" s="4" t="s">
        <v>266</v>
      </c>
    </row>
    <row r="56" spans="1:105" x14ac:dyDescent="0.25">
      <c r="B56" s="5" t="s">
        <v>191</v>
      </c>
      <c r="C56" s="4">
        <f>(BJ46/C46)^(1/59)</f>
        <v>1.001011695086474</v>
      </c>
      <c r="D56" s="7">
        <f>(C56-1)*100</f>
        <v>0.10116950864740293</v>
      </c>
      <c r="F56" s="4">
        <f>(BN46/BL46)^(1/2)</f>
        <v>0.85350853609794253</v>
      </c>
      <c r="G56" s="7">
        <f>(F56-1)*100</f>
        <v>-14.649146390205747</v>
      </c>
      <c r="I56" s="4">
        <f>(CI46/BN46)^(1/21)</f>
        <v>1.0171295781969862</v>
      </c>
      <c r="J56" s="7">
        <f>(I56-1)*100</f>
        <v>1.7129578196986239</v>
      </c>
      <c r="L56" s="4">
        <f>(DA46/CI46)^(1/18)</f>
        <v>0.99984828936970882</v>
      </c>
      <c r="M56" s="7">
        <f>(L56-1)*100</f>
        <v>-1.517106302911797E-2</v>
      </c>
    </row>
    <row r="57" spans="1:105" x14ac:dyDescent="0.25">
      <c r="B57" s="5" t="s">
        <v>192</v>
      </c>
      <c r="C57" s="4">
        <f t="shared" ref="C57:C63" si="1">(BJ47/C47)^(1/59)</f>
        <v>1.0008467473270237</v>
      </c>
      <c r="D57" s="7">
        <f t="shared" ref="D57:D63" si="2">(C57-1)*100</f>
        <v>8.4674732702372246E-2</v>
      </c>
      <c r="F57" s="4">
        <f t="shared" ref="F57:F63" si="3">(BN47/BL47)^(1/2)</f>
        <v>0.97169009780299864</v>
      </c>
      <c r="G57" s="7">
        <f t="shared" ref="G57:G63" si="4">(F57-1)*100</f>
        <v>-2.8309902197001358</v>
      </c>
      <c r="I57" s="4">
        <f t="shared" ref="I57:I63" si="5">(CI47/BN47)^(1/21)</f>
        <v>1.0035009712173004</v>
      </c>
      <c r="J57" s="7">
        <f t="shared" ref="J57:J63" si="6">(I57-1)*100</f>
        <v>0.35009712173004193</v>
      </c>
      <c r="L57" s="4">
        <f t="shared" ref="L57:L63" si="7">(DA47/CI47)^(1/18)</f>
        <v>1.0005662708767262</v>
      </c>
      <c r="M57" s="7">
        <f t="shared" ref="M57:M63" si="8">(L57-1)*100</f>
        <v>5.66270876726227E-2</v>
      </c>
    </row>
    <row r="58" spans="1:105" x14ac:dyDescent="0.25">
      <c r="B58" s="5" t="s">
        <v>193</v>
      </c>
      <c r="C58" s="4">
        <f t="shared" si="1"/>
        <v>0.99982688628404925</v>
      </c>
      <c r="D58" s="7">
        <f t="shared" si="2"/>
        <v>-1.7311371595074565E-2</v>
      </c>
      <c r="F58" s="4">
        <f t="shared" si="3"/>
        <v>0.93979723451495789</v>
      </c>
      <c r="G58" s="7">
        <f t="shared" si="4"/>
        <v>-6.0202765485042109</v>
      </c>
      <c r="I58" s="4">
        <f t="shared" si="5"/>
        <v>1.0076408866234912</v>
      </c>
      <c r="J58" s="7">
        <f t="shared" si="6"/>
        <v>0.7640886623491161</v>
      </c>
      <c r="L58" s="4">
        <f t="shared" si="7"/>
        <v>0.99128106870651667</v>
      </c>
      <c r="M58" s="7">
        <f t="shared" si="8"/>
        <v>-0.87189312934833341</v>
      </c>
    </row>
    <row r="59" spans="1:105" x14ac:dyDescent="0.25">
      <c r="B59" s="5" t="s">
        <v>194</v>
      </c>
      <c r="C59" s="4">
        <f t="shared" si="1"/>
        <v>1.005020428344249</v>
      </c>
      <c r="D59" s="7">
        <f t="shared" si="2"/>
        <v>0.50204283442489839</v>
      </c>
      <c r="F59" s="4">
        <f t="shared" si="3"/>
        <v>1.0176732848653747</v>
      </c>
      <c r="G59" s="7">
        <f t="shared" si="4"/>
        <v>1.7673284865374672</v>
      </c>
      <c r="I59" s="4">
        <f t="shared" si="5"/>
        <v>1.0126883746176234</v>
      </c>
      <c r="J59" s="7">
        <f t="shared" si="6"/>
        <v>1.2688374617623399</v>
      </c>
      <c r="L59" s="4">
        <f t="shared" si="7"/>
        <v>1.0024990140074743</v>
      </c>
      <c r="M59" s="7">
        <f t="shared" si="8"/>
        <v>0.24990140074743206</v>
      </c>
    </row>
    <row r="60" spans="1:105" x14ac:dyDescent="0.25">
      <c r="B60" s="5" t="s">
        <v>195</v>
      </c>
      <c r="C60" s="4">
        <f t="shared" si="1"/>
        <v>1.0013052755576164</v>
      </c>
      <c r="D60" s="7">
        <f t="shared" si="2"/>
        <v>0.13052755576163921</v>
      </c>
      <c r="F60" s="4">
        <f t="shared" si="3"/>
        <v>0.80847466559948622</v>
      </c>
      <c r="G60" s="7">
        <f t="shared" si="4"/>
        <v>-19.152533440051378</v>
      </c>
      <c r="I60" s="4">
        <f t="shared" si="5"/>
        <v>1.0213959775579333</v>
      </c>
      <c r="J60" s="7">
        <f t="shared" si="6"/>
        <v>2.1395977557933321</v>
      </c>
      <c r="L60" s="4">
        <f t="shared" si="7"/>
        <v>0.99887308546673925</v>
      </c>
      <c r="M60" s="7">
        <f t="shared" si="8"/>
        <v>-0.11269145332607478</v>
      </c>
    </row>
    <row r="61" spans="1:105" x14ac:dyDescent="0.25">
      <c r="B61" s="5" t="s">
        <v>196</v>
      </c>
      <c r="C61" s="4">
        <f t="shared" si="1"/>
        <v>1.0018850485107083</v>
      </c>
      <c r="D61" s="7">
        <f t="shared" si="2"/>
        <v>0.18850485107082537</v>
      </c>
      <c r="F61" s="4">
        <f t="shared" si="3"/>
        <v>1.031605799865331</v>
      </c>
      <c r="G61" s="7">
        <f t="shared" si="4"/>
        <v>3.1605799865330964</v>
      </c>
      <c r="I61" s="4">
        <f t="shared" si="5"/>
        <v>1.0188997598839455</v>
      </c>
      <c r="J61" s="7">
        <f t="shared" si="6"/>
        <v>1.8899759883945544</v>
      </c>
      <c r="L61" s="4">
        <f t="shared" si="7"/>
        <v>1.006689260087976</v>
      </c>
      <c r="M61" s="7">
        <f t="shared" si="8"/>
        <v>0.668926008797599</v>
      </c>
    </row>
    <row r="62" spans="1:105" x14ac:dyDescent="0.25">
      <c r="B62" s="5" t="s">
        <v>197</v>
      </c>
      <c r="C62" s="4">
        <f t="shared" si="1"/>
        <v>1.0013694773538098</v>
      </c>
      <c r="D62" s="7">
        <f t="shared" si="2"/>
        <v>0.13694773538097671</v>
      </c>
      <c r="F62" s="4">
        <f t="shared" si="3"/>
        <v>0.83581789242380711</v>
      </c>
      <c r="G62" s="7">
        <f t="shared" si="4"/>
        <v>-16.418210757619288</v>
      </c>
      <c r="I62" s="4">
        <f t="shared" si="5"/>
        <v>1.0190146902072064</v>
      </c>
      <c r="J62" s="7">
        <f t="shared" si="6"/>
        <v>1.9014690207206364</v>
      </c>
      <c r="L62" s="4">
        <f t="shared" si="7"/>
        <v>1.000600245915376</v>
      </c>
      <c r="M62" s="7">
        <f t="shared" si="8"/>
        <v>6.0024591537599647E-2</v>
      </c>
    </row>
    <row r="63" spans="1:105" x14ac:dyDescent="0.25">
      <c r="B63" s="5" t="s">
        <v>198</v>
      </c>
      <c r="C63" s="4">
        <f t="shared" si="1"/>
        <v>1.0004567930311159</v>
      </c>
      <c r="D63" s="7">
        <f t="shared" si="2"/>
        <v>4.5679303111589853E-2</v>
      </c>
      <c r="F63" s="4">
        <f t="shared" si="3"/>
        <v>0.40106447508884974</v>
      </c>
      <c r="G63" s="7">
        <f t="shared" si="4"/>
        <v>-59.893552491115031</v>
      </c>
      <c r="I63" s="4">
        <f t="shared" si="5"/>
        <v>1.0824299750201491</v>
      </c>
      <c r="J63" s="7">
        <f t="shared" si="6"/>
        <v>8.2429975020149158</v>
      </c>
      <c r="L63" s="4">
        <f t="shared" si="7"/>
        <v>1.008600701982397</v>
      </c>
      <c r="M63" s="7">
        <f t="shared" si="8"/>
        <v>0.8600701982397041</v>
      </c>
    </row>
    <row r="68" spans="1:105" x14ac:dyDescent="0.25">
      <c r="B68" s="5" t="s">
        <v>127</v>
      </c>
      <c r="C68" s="5" t="s">
        <v>128</v>
      </c>
      <c r="D68" s="5" t="s">
        <v>129</v>
      </c>
      <c r="E68" s="5" t="s">
        <v>130</v>
      </c>
      <c r="F68" s="5" t="s">
        <v>131</v>
      </c>
      <c r="G68" s="5" t="s">
        <v>132</v>
      </c>
      <c r="H68" s="5" t="s">
        <v>133</v>
      </c>
      <c r="I68" s="5" t="s">
        <v>134</v>
      </c>
      <c r="J68" s="5" t="s">
        <v>135</v>
      </c>
      <c r="K68" s="5" t="s">
        <v>136</v>
      </c>
      <c r="L68" s="5" t="s">
        <v>137</v>
      </c>
      <c r="M68" s="5" t="s">
        <v>138</v>
      </c>
      <c r="N68" s="5" t="s">
        <v>139</v>
      </c>
      <c r="O68" s="5" t="s">
        <v>140</v>
      </c>
      <c r="P68" s="5" t="s">
        <v>141</v>
      </c>
      <c r="Q68" s="5" t="s">
        <v>142</v>
      </c>
      <c r="R68" s="5" t="s">
        <v>143</v>
      </c>
      <c r="S68" s="5" t="s">
        <v>144</v>
      </c>
      <c r="T68" s="5" t="s">
        <v>145</v>
      </c>
      <c r="U68" s="5" t="s">
        <v>146</v>
      </c>
      <c r="V68" s="5" t="s">
        <v>147</v>
      </c>
      <c r="W68" s="5" t="s">
        <v>148</v>
      </c>
      <c r="X68" s="5" t="s">
        <v>149</v>
      </c>
      <c r="Y68" s="5" t="s">
        <v>150</v>
      </c>
      <c r="Z68" s="5" t="s">
        <v>151</v>
      </c>
      <c r="AA68" s="5" t="s">
        <v>152</v>
      </c>
      <c r="AB68" s="5" t="s">
        <v>153</v>
      </c>
      <c r="AC68" s="5" t="s">
        <v>154</v>
      </c>
      <c r="AD68" s="5" t="s">
        <v>155</v>
      </c>
      <c r="AE68" s="5" t="s">
        <v>156</v>
      </c>
      <c r="AF68" s="5" t="s">
        <v>157</v>
      </c>
      <c r="AG68" s="5" t="s">
        <v>158</v>
      </c>
      <c r="AH68" s="5" t="s">
        <v>159</v>
      </c>
      <c r="AI68" s="5" t="s">
        <v>160</v>
      </c>
      <c r="AJ68" s="5" t="s">
        <v>161</v>
      </c>
      <c r="AK68" s="5" t="s">
        <v>162</v>
      </c>
      <c r="AL68" s="5" t="s">
        <v>163</v>
      </c>
      <c r="AM68" s="5" t="s">
        <v>164</v>
      </c>
      <c r="AN68" s="5" t="s">
        <v>165</v>
      </c>
      <c r="AO68" s="5" t="s">
        <v>166</v>
      </c>
      <c r="AP68" s="5" t="s">
        <v>167</v>
      </c>
      <c r="AQ68" s="5" t="s">
        <v>168</v>
      </c>
      <c r="AR68" s="5" t="s">
        <v>169</v>
      </c>
      <c r="AS68" s="5" t="s">
        <v>170</v>
      </c>
      <c r="AT68" s="5" t="s">
        <v>171</v>
      </c>
      <c r="AU68" s="5" t="s">
        <v>172</v>
      </c>
      <c r="AV68" s="5" t="s">
        <v>173</v>
      </c>
      <c r="AW68" s="5" t="s">
        <v>174</v>
      </c>
      <c r="AX68" s="5" t="s">
        <v>175</v>
      </c>
      <c r="AY68" s="5" t="s">
        <v>176</v>
      </c>
      <c r="AZ68" s="5" t="s">
        <v>177</v>
      </c>
      <c r="BA68" s="5" t="s">
        <v>178</v>
      </c>
      <c r="BB68" s="5" t="s">
        <v>179</v>
      </c>
      <c r="BC68" s="5" t="s">
        <v>180</v>
      </c>
      <c r="BD68" s="5" t="s">
        <v>181</v>
      </c>
      <c r="BE68" s="5" t="s">
        <v>182</v>
      </c>
      <c r="BF68" s="5" t="s">
        <v>183</v>
      </c>
      <c r="BG68" s="5" t="s">
        <v>184</v>
      </c>
      <c r="BH68" s="5" t="s">
        <v>185</v>
      </c>
      <c r="BI68" s="5" t="s">
        <v>186</v>
      </c>
      <c r="BJ68" s="5" t="s">
        <v>187</v>
      </c>
      <c r="BK68" s="5" t="s">
        <v>188</v>
      </c>
      <c r="BL68" s="5" t="s">
        <v>13</v>
      </c>
      <c r="BM68" s="5" t="s">
        <v>14</v>
      </c>
      <c r="BN68" s="5" t="s">
        <v>15</v>
      </c>
      <c r="BO68" s="5" t="s">
        <v>16</v>
      </c>
      <c r="BP68" s="5" t="s">
        <v>17</v>
      </c>
      <c r="BQ68" s="5" t="s">
        <v>18</v>
      </c>
      <c r="BR68" s="5" t="s">
        <v>19</v>
      </c>
      <c r="BS68" s="5" t="s">
        <v>20</v>
      </c>
      <c r="BT68" s="5" t="s">
        <v>21</v>
      </c>
      <c r="BU68" s="5" t="s">
        <v>22</v>
      </c>
      <c r="BV68" s="5" t="s">
        <v>23</v>
      </c>
      <c r="BW68" s="5" t="s">
        <v>189</v>
      </c>
      <c r="BX68" s="5" t="s">
        <v>24</v>
      </c>
      <c r="BY68" s="5" t="s">
        <v>25</v>
      </c>
      <c r="BZ68" s="5" t="s">
        <v>26</v>
      </c>
      <c r="CA68" s="5" t="s">
        <v>27</v>
      </c>
      <c r="CB68" s="5" t="s">
        <v>28</v>
      </c>
      <c r="CC68" s="5" t="s">
        <v>29</v>
      </c>
      <c r="CD68" s="5" t="s">
        <v>30</v>
      </c>
      <c r="CE68" s="5" t="s">
        <v>31</v>
      </c>
      <c r="CF68" s="5" t="s">
        <v>32</v>
      </c>
      <c r="CG68" s="5" t="s">
        <v>33</v>
      </c>
      <c r="CH68" s="5" t="s">
        <v>34</v>
      </c>
      <c r="CI68" s="5" t="s">
        <v>190</v>
      </c>
      <c r="CJ68" s="5" t="s">
        <v>35</v>
      </c>
      <c r="CK68" s="5" t="s">
        <v>36</v>
      </c>
      <c r="CL68" s="5" t="s">
        <v>69</v>
      </c>
      <c r="CM68" s="5" t="s">
        <v>211</v>
      </c>
      <c r="CN68" s="5" t="s">
        <v>212</v>
      </c>
      <c r="CO68" s="5" t="s">
        <v>213</v>
      </c>
      <c r="CP68" s="5" t="s">
        <v>214</v>
      </c>
      <c r="CQ68" s="5" t="s">
        <v>251</v>
      </c>
      <c r="CR68" s="5" t="s">
        <v>252</v>
      </c>
      <c r="CS68" s="5" t="s">
        <v>253</v>
      </c>
      <c r="CT68" s="5" t="s">
        <v>254</v>
      </c>
      <c r="CU68" s="5">
        <v>2023</v>
      </c>
      <c r="CV68" s="5" t="s">
        <v>288</v>
      </c>
      <c r="CW68" s="5" t="s">
        <v>289</v>
      </c>
      <c r="CX68" s="5" t="s">
        <v>290</v>
      </c>
      <c r="CY68" s="5" t="s">
        <v>291</v>
      </c>
      <c r="CZ68" s="5" t="s">
        <v>292</v>
      </c>
      <c r="DA68" s="5" t="s">
        <v>293</v>
      </c>
    </row>
    <row r="69" spans="1:105" ht="13" x14ac:dyDescent="0.25">
      <c r="A69" s="10" t="s">
        <v>276</v>
      </c>
      <c r="B69" s="5" t="s">
        <v>70</v>
      </c>
      <c r="C69" s="12">
        <v>100.2</v>
      </c>
      <c r="D69" s="12">
        <v>98.5</v>
      </c>
      <c r="E69" s="12">
        <v>100.2</v>
      </c>
      <c r="F69" s="12">
        <v>99.7</v>
      </c>
      <c r="G69" s="12">
        <v>100.3</v>
      </c>
      <c r="H69" s="11">
        <v>100</v>
      </c>
      <c r="I69" s="12">
        <v>99.2</v>
      </c>
      <c r="J69" s="12">
        <v>99.3</v>
      </c>
      <c r="K69" s="12">
        <v>99.9</v>
      </c>
      <c r="L69" s="12">
        <v>100.2</v>
      </c>
      <c r="M69" s="12">
        <v>101.1</v>
      </c>
      <c r="N69" s="12">
        <v>101.3</v>
      </c>
      <c r="O69" s="12">
        <v>102.2</v>
      </c>
      <c r="P69" s="12">
        <v>100.3</v>
      </c>
      <c r="Q69" s="12">
        <v>100.4</v>
      </c>
      <c r="R69" s="12">
        <v>100.8</v>
      </c>
      <c r="S69" s="12">
        <v>100.6</v>
      </c>
      <c r="T69" s="12">
        <v>100.9</v>
      </c>
      <c r="U69" s="12">
        <v>101.9</v>
      </c>
      <c r="V69" s="12">
        <v>102.5</v>
      </c>
      <c r="W69" s="11">
        <v>102</v>
      </c>
      <c r="X69" s="12">
        <v>102.3</v>
      </c>
      <c r="Y69" s="11">
        <v>103</v>
      </c>
      <c r="Z69" s="12">
        <v>103.9</v>
      </c>
      <c r="AA69" s="11">
        <v>101</v>
      </c>
      <c r="AB69" s="12">
        <v>103.9</v>
      </c>
      <c r="AC69" s="12">
        <v>104.6</v>
      </c>
      <c r="AD69" s="12">
        <v>105.3</v>
      </c>
      <c r="AE69" s="12">
        <v>105.8</v>
      </c>
      <c r="AF69" s="12">
        <v>105.3</v>
      </c>
      <c r="AG69" s="12">
        <v>105.9</v>
      </c>
      <c r="AH69" s="12">
        <v>106.4</v>
      </c>
      <c r="AI69" s="12">
        <v>105.9</v>
      </c>
      <c r="AJ69" s="12">
        <v>107.1</v>
      </c>
      <c r="AK69" s="12">
        <v>107.3</v>
      </c>
      <c r="AL69" s="12">
        <v>109.4</v>
      </c>
      <c r="AM69" s="12">
        <v>107.6</v>
      </c>
      <c r="AN69" s="12">
        <v>105.2</v>
      </c>
      <c r="AO69" s="12">
        <v>104.4</v>
      </c>
      <c r="AP69" s="12">
        <v>106.9</v>
      </c>
      <c r="AQ69" s="11">
        <v>108</v>
      </c>
      <c r="AR69" s="11">
        <v>109</v>
      </c>
      <c r="AS69" s="12">
        <v>108.6</v>
      </c>
      <c r="AT69" s="12">
        <v>109.3</v>
      </c>
      <c r="AU69" s="12">
        <v>110.3</v>
      </c>
      <c r="AV69" s="12">
        <v>109.3</v>
      </c>
      <c r="AW69" s="12">
        <v>109.5</v>
      </c>
      <c r="AX69" s="12">
        <v>111.9</v>
      </c>
      <c r="AY69" s="12">
        <v>108.7</v>
      </c>
      <c r="AZ69" s="11">
        <v>112</v>
      </c>
      <c r="BA69" s="12">
        <v>112.1</v>
      </c>
      <c r="BB69" s="12">
        <v>111.1</v>
      </c>
      <c r="BC69" s="12">
        <v>110.9</v>
      </c>
      <c r="BD69" s="12">
        <v>110.9</v>
      </c>
      <c r="BE69" s="12">
        <v>111.1</v>
      </c>
      <c r="BF69" s="12">
        <v>111.4</v>
      </c>
      <c r="BG69" s="12">
        <v>111.5</v>
      </c>
      <c r="BH69" s="12">
        <v>110.8</v>
      </c>
      <c r="BI69" s="12">
        <v>111.2</v>
      </c>
      <c r="BJ69" s="12">
        <v>110.8</v>
      </c>
      <c r="BK69" s="11">
        <v>114</v>
      </c>
      <c r="BL69" s="12">
        <v>112.6</v>
      </c>
      <c r="BM69" s="12">
        <v>97.3</v>
      </c>
      <c r="BN69" s="12">
        <v>84.1</v>
      </c>
      <c r="BO69" s="12">
        <v>101.3</v>
      </c>
      <c r="BP69" s="12">
        <v>106.4</v>
      </c>
      <c r="BQ69" s="12">
        <v>107.6</v>
      </c>
      <c r="BR69" s="12">
        <v>110.9</v>
      </c>
      <c r="BS69" s="12">
        <v>109.1</v>
      </c>
      <c r="BT69" s="12">
        <v>109.1</v>
      </c>
      <c r="BU69" s="11">
        <v>110</v>
      </c>
      <c r="BV69" s="12">
        <v>111.5</v>
      </c>
      <c r="BW69" s="12">
        <v>110.6</v>
      </c>
      <c r="BX69" s="12">
        <v>108.1</v>
      </c>
      <c r="BY69" s="12">
        <v>112.1</v>
      </c>
      <c r="BZ69" s="12">
        <v>112.2</v>
      </c>
      <c r="CA69" s="12">
        <v>112.4</v>
      </c>
      <c r="CB69" s="12">
        <v>112.5</v>
      </c>
      <c r="CC69" s="12">
        <v>112.2</v>
      </c>
      <c r="CD69" s="12">
        <v>110.5</v>
      </c>
      <c r="CE69" s="12">
        <v>112.7</v>
      </c>
      <c r="CF69" s="12">
        <v>113.4</v>
      </c>
      <c r="CG69" s="12">
        <v>113.7</v>
      </c>
      <c r="CH69" s="12">
        <v>112.6</v>
      </c>
      <c r="CI69" s="12">
        <v>115.6</v>
      </c>
      <c r="CJ69" s="12">
        <v>116.3</v>
      </c>
      <c r="CK69" s="12">
        <v>117.1</v>
      </c>
      <c r="CL69" s="12">
        <v>115.4</v>
      </c>
      <c r="CM69" s="12">
        <v>115.7</v>
      </c>
      <c r="CN69" s="12">
        <v>114.7</v>
      </c>
      <c r="CO69" s="12">
        <v>113.8</v>
      </c>
      <c r="CP69" s="12">
        <v>113.1</v>
      </c>
      <c r="CQ69" s="12">
        <v>113.8</v>
      </c>
      <c r="CR69" s="12">
        <v>114.7</v>
      </c>
      <c r="CS69" s="12">
        <v>115.3</v>
      </c>
      <c r="CT69" s="11">
        <v>113</v>
      </c>
      <c r="CU69" s="12">
        <v>116.4</v>
      </c>
      <c r="CV69" s="12">
        <v>118.1</v>
      </c>
      <c r="CW69" s="12">
        <v>116.1</v>
      </c>
      <c r="CX69" s="12">
        <v>115.4</v>
      </c>
      <c r="CY69" s="12">
        <v>115.7</v>
      </c>
      <c r="CZ69" s="11">
        <v>115</v>
      </c>
      <c r="DA69" s="13">
        <f>CZ69</f>
        <v>115</v>
      </c>
    </row>
    <row r="70" spans="1:105" ht="13" x14ac:dyDescent="0.25">
      <c r="A70" s="10" t="s">
        <v>277</v>
      </c>
      <c r="B70" s="5" t="s">
        <v>71</v>
      </c>
      <c r="C70" s="16">
        <v>99.8</v>
      </c>
      <c r="D70" s="16">
        <v>98.5</v>
      </c>
      <c r="E70" s="16">
        <v>99.8</v>
      </c>
      <c r="F70" s="16">
        <v>99.7</v>
      </c>
      <c r="G70" s="16">
        <v>100.2</v>
      </c>
      <c r="H70" s="16">
        <v>100.3</v>
      </c>
      <c r="I70" s="16">
        <v>99.4</v>
      </c>
      <c r="J70" s="16">
        <v>99.3</v>
      </c>
      <c r="K70" s="16">
        <v>99.9</v>
      </c>
      <c r="L70" s="16">
        <v>100.5</v>
      </c>
      <c r="M70" s="16">
        <v>101.3</v>
      </c>
      <c r="N70" s="16">
        <v>101.3</v>
      </c>
      <c r="O70" s="16">
        <v>102.8</v>
      </c>
      <c r="P70" s="16">
        <v>100.7</v>
      </c>
      <c r="Q70" s="15">
        <v>101</v>
      </c>
      <c r="R70" s="16">
        <v>101.3</v>
      </c>
      <c r="S70" s="16">
        <v>101.5</v>
      </c>
      <c r="T70" s="16">
        <v>101.6</v>
      </c>
      <c r="U70" s="16">
        <v>102.6</v>
      </c>
      <c r="V70" s="16">
        <v>103.2</v>
      </c>
      <c r="W70" s="16">
        <v>102.6</v>
      </c>
      <c r="X70" s="16">
        <v>103.2</v>
      </c>
      <c r="Y70" s="16">
        <v>103.9</v>
      </c>
      <c r="Z70" s="16">
        <v>104.2</v>
      </c>
      <c r="AA70" s="16">
        <v>102.2</v>
      </c>
      <c r="AB70" s="15">
        <v>105</v>
      </c>
      <c r="AC70" s="16">
        <v>104.7</v>
      </c>
      <c r="AD70" s="16">
        <v>106.6</v>
      </c>
      <c r="AE70" s="16">
        <v>106.9</v>
      </c>
      <c r="AF70" s="16">
        <v>106.3</v>
      </c>
      <c r="AG70" s="15">
        <v>107</v>
      </c>
      <c r="AH70" s="16">
        <v>107.5</v>
      </c>
      <c r="AI70" s="16">
        <v>106.8</v>
      </c>
      <c r="AJ70" s="16">
        <v>107.9</v>
      </c>
      <c r="AK70" s="15">
        <v>108</v>
      </c>
      <c r="AL70" s="16">
        <v>110.5</v>
      </c>
      <c r="AM70" s="16">
        <v>108.2</v>
      </c>
      <c r="AN70" s="16">
        <v>106.1</v>
      </c>
      <c r="AO70" s="16">
        <v>105.3</v>
      </c>
      <c r="AP70" s="16">
        <v>107.3</v>
      </c>
      <c r="AQ70" s="16">
        <v>108.3</v>
      </c>
      <c r="AR70" s="16">
        <v>109.3</v>
      </c>
      <c r="AS70" s="16">
        <v>108.8</v>
      </c>
      <c r="AT70" s="16">
        <v>109.5</v>
      </c>
      <c r="AU70" s="16">
        <v>110.6</v>
      </c>
      <c r="AV70" s="16">
        <v>109.5</v>
      </c>
      <c r="AW70" s="16">
        <v>109.7</v>
      </c>
      <c r="AX70" s="16">
        <v>112.7</v>
      </c>
      <c r="AY70" s="16">
        <v>109.3</v>
      </c>
      <c r="AZ70" s="16">
        <v>112.5</v>
      </c>
      <c r="BA70" s="16">
        <v>112.3</v>
      </c>
      <c r="BB70" s="16">
        <v>111.4</v>
      </c>
      <c r="BC70" s="16">
        <v>111.4</v>
      </c>
      <c r="BD70" s="16">
        <v>111.2</v>
      </c>
      <c r="BE70" s="15">
        <v>111</v>
      </c>
      <c r="BF70" s="16">
        <v>111.3</v>
      </c>
      <c r="BG70" s="16">
        <v>111.3</v>
      </c>
      <c r="BH70" s="15">
        <v>111</v>
      </c>
      <c r="BI70" s="16">
        <v>111.5</v>
      </c>
      <c r="BJ70" s="16">
        <v>110.9</v>
      </c>
      <c r="BK70" s="16">
        <v>114.4</v>
      </c>
      <c r="BL70" s="16">
        <v>112.8</v>
      </c>
      <c r="BM70" s="16">
        <v>97.1</v>
      </c>
      <c r="BN70" s="16">
        <v>82.5</v>
      </c>
      <c r="BO70" s="15">
        <v>101</v>
      </c>
      <c r="BP70" s="16">
        <v>106.4</v>
      </c>
      <c r="BQ70" s="16">
        <v>107.4</v>
      </c>
      <c r="BR70" s="16">
        <v>111.4</v>
      </c>
      <c r="BS70" s="16">
        <v>109.2</v>
      </c>
      <c r="BT70" s="16">
        <v>109.4</v>
      </c>
      <c r="BU70" s="16">
        <v>110.1</v>
      </c>
      <c r="BV70" s="16">
        <v>112.3</v>
      </c>
      <c r="BW70" s="16">
        <v>111.1</v>
      </c>
      <c r="BX70" s="16">
        <v>109.1</v>
      </c>
      <c r="BY70" s="16">
        <v>112.6</v>
      </c>
      <c r="BZ70" s="16">
        <v>112.6</v>
      </c>
      <c r="CA70" s="16">
        <v>113.3</v>
      </c>
      <c r="CB70" s="16">
        <v>113.1</v>
      </c>
      <c r="CC70" s="16">
        <v>112.9</v>
      </c>
      <c r="CD70" s="16">
        <v>111.2</v>
      </c>
      <c r="CE70" s="16">
        <v>113.5</v>
      </c>
      <c r="CF70" s="16">
        <v>114.3</v>
      </c>
      <c r="CG70" s="16">
        <v>114.5</v>
      </c>
      <c r="CH70" s="16">
        <v>113.6</v>
      </c>
      <c r="CI70" s="15">
        <v>116</v>
      </c>
      <c r="CJ70" s="16">
        <v>116.9</v>
      </c>
      <c r="CK70" s="16">
        <v>117.8</v>
      </c>
      <c r="CL70" s="16">
        <v>116.7</v>
      </c>
      <c r="CM70" s="16">
        <v>116.8</v>
      </c>
      <c r="CN70" s="16">
        <v>115.5</v>
      </c>
      <c r="CO70" s="16">
        <v>114.3</v>
      </c>
      <c r="CP70" s="16">
        <v>114.2</v>
      </c>
      <c r="CQ70" s="16">
        <v>114.6</v>
      </c>
      <c r="CR70" s="16">
        <v>115.1</v>
      </c>
      <c r="CS70" s="16">
        <v>115.7</v>
      </c>
      <c r="CT70" s="16">
        <v>113.6</v>
      </c>
      <c r="CU70" s="16">
        <v>116.7</v>
      </c>
      <c r="CV70" s="16">
        <v>118.1</v>
      </c>
      <c r="CW70" s="16">
        <v>116.2</v>
      </c>
      <c r="CX70" s="16">
        <v>115.5</v>
      </c>
      <c r="CY70" s="16">
        <v>115.9</v>
      </c>
      <c r="CZ70" s="16">
        <v>114.8</v>
      </c>
      <c r="DA70" s="13">
        <f t="shared" ref="DA70:DA71" si="9">CZ70</f>
        <v>114.8</v>
      </c>
    </row>
    <row r="71" spans="1:105" ht="13" x14ac:dyDescent="0.25">
      <c r="A71" s="10" t="s">
        <v>278</v>
      </c>
      <c r="B71" s="5" t="s">
        <v>210</v>
      </c>
      <c r="C71" s="12">
        <v>101.7</v>
      </c>
      <c r="D71" s="12">
        <v>99.9</v>
      </c>
      <c r="E71" s="12">
        <v>101.1</v>
      </c>
      <c r="F71" s="12">
        <v>99.6</v>
      </c>
      <c r="G71" s="12">
        <v>100.7</v>
      </c>
      <c r="H71" s="12">
        <v>99.3</v>
      </c>
      <c r="I71" s="12">
        <v>98.9</v>
      </c>
      <c r="J71" s="11">
        <v>100</v>
      </c>
      <c r="K71" s="12">
        <v>99.2</v>
      </c>
      <c r="L71" s="11">
        <v>100</v>
      </c>
      <c r="M71" s="12">
        <v>99.7</v>
      </c>
      <c r="N71" s="11">
        <v>100</v>
      </c>
      <c r="O71" s="12">
        <v>100.2</v>
      </c>
      <c r="P71" s="12">
        <v>99.5</v>
      </c>
      <c r="Q71" s="12">
        <v>97.9</v>
      </c>
      <c r="R71" s="12">
        <v>99.6</v>
      </c>
      <c r="S71" s="12">
        <v>98.5</v>
      </c>
      <c r="T71" s="12">
        <v>99.2</v>
      </c>
      <c r="U71" s="12">
        <v>99.9</v>
      </c>
      <c r="V71" s="12">
        <v>100.6</v>
      </c>
      <c r="W71" s="12">
        <v>101.1</v>
      </c>
      <c r="X71" s="12">
        <v>100.3</v>
      </c>
      <c r="Y71" s="12">
        <v>100.2</v>
      </c>
      <c r="Z71" s="12">
        <v>103.4</v>
      </c>
      <c r="AA71" s="12">
        <v>97.4</v>
      </c>
      <c r="AB71" s="12">
        <v>101.9</v>
      </c>
      <c r="AC71" s="12">
        <v>105.6</v>
      </c>
      <c r="AD71" s="12">
        <v>100.5</v>
      </c>
      <c r="AE71" s="12">
        <v>101.9</v>
      </c>
      <c r="AF71" s="12">
        <v>102.1</v>
      </c>
      <c r="AG71" s="12">
        <v>102.2</v>
      </c>
      <c r="AH71" s="12">
        <v>103.2</v>
      </c>
      <c r="AI71" s="12">
        <v>102.7</v>
      </c>
      <c r="AJ71" s="12">
        <v>104.3</v>
      </c>
      <c r="AK71" s="12">
        <v>104.8</v>
      </c>
      <c r="AL71" s="12">
        <v>106.1</v>
      </c>
      <c r="AM71" s="12">
        <v>105.2</v>
      </c>
      <c r="AN71" s="12">
        <v>102.4</v>
      </c>
      <c r="AO71" s="12">
        <v>101.3</v>
      </c>
      <c r="AP71" s="12">
        <v>105.8</v>
      </c>
      <c r="AQ71" s="11">
        <v>108</v>
      </c>
      <c r="AR71" s="12">
        <v>109.1</v>
      </c>
      <c r="AS71" s="12">
        <v>109.6</v>
      </c>
      <c r="AT71" s="12">
        <v>110.2</v>
      </c>
      <c r="AU71" s="12">
        <v>109.9</v>
      </c>
      <c r="AV71" s="12">
        <v>109.9</v>
      </c>
      <c r="AW71" s="12">
        <v>109.9</v>
      </c>
      <c r="AX71" s="12">
        <v>110.7</v>
      </c>
      <c r="AY71" s="12">
        <v>107.7</v>
      </c>
      <c r="AZ71" s="12">
        <v>111.9</v>
      </c>
      <c r="BA71" s="12">
        <v>113.6</v>
      </c>
      <c r="BB71" s="12">
        <v>112.9</v>
      </c>
      <c r="BC71" s="12">
        <v>111.8</v>
      </c>
      <c r="BD71" s="12">
        <v>111.2</v>
      </c>
      <c r="BE71" s="12">
        <v>113.4</v>
      </c>
      <c r="BF71" s="11">
        <v>114</v>
      </c>
      <c r="BG71" s="12">
        <v>113.2</v>
      </c>
      <c r="BH71" s="12">
        <v>111.9</v>
      </c>
      <c r="BI71" s="12">
        <v>112.2</v>
      </c>
      <c r="BJ71" s="12">
        <v>112.6</v>
      </c>
      <c r="BK71" s="11">
        <v>115</v>
      </c>
      <c r="BL71" s="12">
        <v>114.7</v>
      </c>
      <c r="BM71" s="12">
        <v>100.4</v>
      </c>
      <c r="BN71" s="12">
        <v>93.6</v>
      </c>
      <c r="BO71" s="12">
        <v>106.5</v>
      </c>
      <c r="BP71" s="12">
        <v>109.7</v>
      </c>
      <c r="BQ71" s="12">
        <v>111.4</v>
      </c>
      <c r="BR71" s="12">
        <v>111.4</v>
      </c>
      <c r="BS71" s="12">
        <v>110.8</v>
      </c>
      <c r="BT71" s="12">
        <v>110.6</v>
      </c>
      <c r="BU71" s="12">
        <v>112.1</v>
      </c>
      <c r="BV71" s="12">
        <v>109.6</v>
      </c>
      <c r="BW71" s="12">
        <v>109.7</v>
      </c>
      <c r="BX71" s="12">
        <v>105.1</v>
      </c>
      <c r="BY71" s="12">
        <v>112.1</v>
      </c>
      <c r="BZ71" s="12">
        <v>112.5</v>
      </c>
      <c r="CA71" s="12">
        <v>111.4</v>
      </c>
      <c r="CB71" s="12">
        <v>112.2</v>
      </c>
      <c r="CC71" s="12">
        <v>112.1</v>
      </c>
      <c r="CD71" s="11">
        <v>111</v>
      </c>
      <c r="CE71" s="12">
        <v>112.3</v>
      </c>
      <c r="CF71" s="12">
        <v>112.7</v>
      </c>
      <c r="CG71" s="12">
        <v>113.1</v>
      </c>
      <c r="CH71" s="12">
        <v>112.1</v>
      </c>
      <c r="CI71" s="12">
        <v>114.5</v>
      </c>
      <c r="CJ71" s="12">
        <v>115.3</v>
      </c>
      <c r="CK71" s="12">
        <v>117.5</v>
      </c>
      <c r="CL71" s="11">
        <v>112</v>
      </c>
      <c r="CM71" s="12">
        <v>114.1</v>
      </c>
      <c r="CN71" s="12">
        <v>113.1</v>
      </c>
      <c r="CO71" s="12">
        <v>113.3</v>
      </c>
      <c r="CP71" s="12">
        <v>110.8</v>
      </c>
      <c r="CQ71" s="12">
        <v>113.2</v>
      </c>
      <c r="CR71" s="12">
        <v>114.7</v>
      </c>
      <c r="CS71" s="12">
        <v>115.9</v>
      </c>
      <c r="CT71" s="12">
        <v>112.7</v>
      </c>
      <c r="CU71" s="12">
        <v>116.3</v>
      </c>
      <c r="CV71" s="12">
        <v>119.8</v>
      </c>
      <c r="CW71" s="12">
        <v>117.7</v>
      </c>
      <c r="CX71" s="12">
        <v>117.7</v>
      </c>
      <c r="CY71" s="12">
        <v>118.6</v>
      </c>
      <c r="CZ71" s="12">
        <v>119.2</v>
      </c>
      <c r="DA71" s="13">
        <f t="shared" si="9"/>
        <v>119.2</v>
      </c>
    </row>
    <row r="74" spans="1:105" x14ac:dyDescent="0.25">
      <c r="B74" s="5" t="s">
        <v>70</v>
      </c>
      <c r="C74" s="4">
        <f>(BJ69/C69)^(1/59)</f>
        <v>1.0017058360937501</v>
      </c>
      <c r="D74" s="7">
        <f>(C74-1)*100</f>
        <v>0.17058360937500794</v>
      </c>
      <c r="F74" s="4">
        <f>(BN69/BL69)^(1/2)</f>
        <v>0.86422893486911723</v>
      </c>
      <c r="G74" s="7">
        <f>(F74-1)*100</f>
        <v>-13.577106513088278</v>
      </c>
      <c r="I74" s="4">
        <f>(CI69/BN69)^(1/21)</f>
        <v>1.015264346550272</v>
      </c>
      <c r="J74" s="7">
        <f>(I74-1)*100</f>
        <v>1.5264346550271979</v>
      </c>
      <c r="L74" s="4">
        <f>(DA69/CI69)^(1/18)</f>
        <v>0.99971094023721319</v>
      </c>
      <c r="M74" s="7">
        <f>(L74-1)*100</f>
        <v>-2.8905976278681411E-2</v>
      </c>
    </row>
    <row r="75" spans="1:105" x14ac:dyDescent="0.25">
      <c r="B75" s="5" t="s">
        <v>71</v>
      </c>
      <c r="C75" s="4">
        <f>(BJ70/C70)^(1/59)</f>
        <v>1.0017890681548189</v>
      </c>
      <c r="D75" s="7">
        <f t="shared" ref="D75:D76" si="10">(C75-1)*100</f>
        <v>0.17890681548189402</v>
      </c>
      <c r="F75" s="4">
        <f>(BN70/BL70)^(1/2)</f>
        <v>0.85520931866029404</v>
      </c>
      <c r="G75" s="7">
        <f t="shared" ref="G75:G76" si="11">(F75-1)*100</f>
        <v>-14.479068133970596</v>
      </c>
      <c r="I75" s="4">
        <f t="shared" ref="I75:I76" si="12">(CI70/BN70)^(1/21)</f>
        <v>1.0163605778041183</v>
      </c>
      <c r="J75" s="7">
        <f t="shared" ref="J75:J76" si="13">(I75-1)*100</f>
        <v>1.6360577804118259</v>
      </c>
      <c r="L75" s="4">
        <f t="shared" ref="L75:L76" si="14">(DA70/CI70)^(1/18)</f>
        <v>0.99942246088323994</v>
      </c>
      <c r="M75" s="7">
        <f t="shared" ref="M75:M76" si="15">(L75-1)*100</f>
        <v>-5.7753911676006187E-2</v>
      </c>
    </row>
    <row r="76" spans="1:105" x14ac:dyDescent="0.25">
      <c r="B76" s="5" t="s">
        <v>210</v>
      </c>
      <c r="C76" s="4">
        <f>(BJ71/C71)^(1/59)</f>
        <v>1.0017271578329334</v>
      </c>
      <c r="D76" s="7">
        <f t="shared" si="10"/>
        <v>0.17271578329334236</v>
      </c>
      <c r="F76" s="4">
        <f>(BN71/BL71)^(1/2)</f>
        <v>0.90335034637725842</v>
      </c>
      <c r="G76" s="7">
        <f t="shared" si="11"/>
        <v>-9.6649653622741578</v>
      </c>
      <c r="I76" s="4">
        <f t="shared" si="12"/>
        <v>1.0096435565551378</v>
      </c>
      <c r="J76" s="7">
        <f t="shared" si="13"/>
        <v>0.96435565551378222</v>
      </c>
      <c r="L76" s="4">
        <f t="shared" si="14"/>
        <v>1.0022373843081012</v>
      </c>
      <c r="M76" s="7">
        <f t="shared" si="15"/>
        <v>0.22373843081011646</v>
      </c>
    </row>
    <row r="81" spans="1:106" x14ac:dyDescent="0.25">
      <c r="B81" s="5" t="s">
        <v>127</v>
      </c>
      <c r="C81" s="5" t="s">
        <v>128</v>
      </c>
      <c r="D81" s="5" t="s">
        <v>129</v>
      </c>
      <c r="E81" s="5" t="s">
        <v>130</v>
      </c>
      <c r="F81" s="5" t="s">
        <v>131</v>
      </c>
      <c r="G81" s="5" t="s">
        <v>132</v>
      </c>
      <c r="H81" s="5" t="s">
        <v>133</v>
      </c>
      <c r="I81" s="5" t="s">
        <v>134</v>
      </c>
      <c r="J81" s="5" t="s">
        <v>135</v>
      </c>
      <c r="K81" s="5" t="s">
        <v>136</v>
      </c>
      <c r="L81" s="5" t="s">
        <v>137</v>
      </c>
      <c r="M81" s="5" t="s">
        <v>138</v>
      </c>
      <c r="N81" s="5" t="s">
        <v>139</v>
      </c>
      <c r="O81" s="5" t="s">
        <v>140</v>
      </c>
      <c r="P81" s="5" t="s">
        <v>141</v>
      </c>
      <c r="Q81" s="5" t="s">
        <v>142</v>
      </c>
      <c r="R81" s="5" t="s">
        <v>143</v>
      </c>
      <c r="S81" s="5" t="s">
        <v>144</v>
      </c>
      <c r="T81" s="5" t="s">
        <v>145</v>
      </c>
      <c r="U81" s="5" t="s">
        <v>146</v>
      </c>
      <c r="V81" s="5" t="s">
        <v>147</v>
      </c>
      <c r="W81" s="5" t="s">
        <v>148</v>
      </c>
      <c r="X81" s="5" t="s">
        <v>149</v>
      </c>
      <c r="Y81" s="5" t="s">
        <v>150</v>
      </c>
      <c r="Z81" s="5" t="s">
        <v>151</v>
      </c>
      <c r="AA81" s="5" t="s">
        <v>152</v>
      </c>
      <c r="AB81" s="5" t="s">
        <v>153</v>
      </c>
      <c r="AC81" s="5" t="s">
        <v>154</v>
      </c>
      <c r="AD81" s="5" t="s">
        <v>155</v>
      </c>
      <c r="AE81" s="5" t="s">
        <v>156</v>
      </c>
      <c r="AF81" s="5" t="s">
        <v>157</v>
      </c>
      <c r="AG81" s="5" t="s">
        <v>158</v>
      </c>
      <c r="AH81" s="5" t="s">
        <v>159</v>
      </c>
      <c r="AI81" s="5" t="s">
        <v>160</v>
      </c>
      <c r="AJ81" s="5" t="s">
        <v>161</v>
      </c>
      <c r="AK81" s="5" t="s">
        <v>162</v>
      </c>
      <c r="AL81" s="5" t="s">
        <v>163</v>
      </c>
      <c r="AM81" s="5" t="s">
        <v>164</v>
      </c>
      <c r="AN81" s="5" t="s">
        <v>165</v>
      </c>
      <c r="AO81" s="5" t="s">
        <v>166</v>
      </c>
      <c r="AP81" s="5" t="s">
        <v>167</v>
      </c>
      <c r="AQ81" s="5" t="s">
        <v>168</v>
      </c>
      <c r="AR81" s="5" t="s">
        <v>169</v>
      </c>
      <c r="AS81" s="5" t="s">
        <v>170</v>
      </c>
      <c r="AT81" s="5" t="s">
        <v>171</v>
      </c>
      <c r="AU81" s="5" t="s">
        <v>172</v>
      </c>
      <c r="AV81" s="5" t="s">
        <v>173</v>
      </c>
      <c r="AW81" s="5" t="s">
        <v>174</v>
      </c>
      <c r="AX81" s="5" t="s">
        <v>175</v>
      </c>
      <c r="AY81" s="5" t="s">
        <v>176</v>
      </c>
      <c r="AZ81" s="5" t="s">
        <v>177</v>
      </c>
      <c r="BA81" s="5" t="s">
        <v>178</v>
      </c>
      <c r="BB81" s="5" t="s">
        <v>179</v>
      </c>
      <c r="BC81" s="5" t="s">
        <v>180</v>
      </c>
      <c r="BD81" s="5" t="s">
        <v>181</v>
      </c>
      <c r="BE81" s="5" t="s">
        <v>182</v>
      </c>
      <c r="BF81" s="5" t="s">
        <v>183</v>
      </c>
      <c r="BG81" s="5" t="s">
        <v>184</v>
      </c>
      <c r="BH81" s="5" t="s">
        <v>185</v>
      </c>
      <c r="BI81" s="5" t="s">
        <v>186</v>
      </c>
      <c r="BJ81" s="5" t="s">
        <v>187</v>
      </c>
      <c r="BK81" s="5" t="s">
        <v>188</v>
      </c>
      <c r="BL81" s="5" t="s">
        <v>13</v>
      </c>
      <c r="BM81" s="5" t="s">
        <v>14</v>
      </c>
      <c r="BN81" s="5" t="s">
        <v>15</v>
      </c>
      <c r="BO81" s="5" t="s">
        <v>16</v>
      </c>
      <c r="BP81" s="5" t="s">
        <v>17</v>
      </c>
      <c r="BQ81" s="5" t="s">
        <v>18</v>
      </c>
      <c r="BR81" s="5" t="s">
        <v>19</v>
      </c>
      <c r="BS81" s="5" t="s">
        <v>20</v>
      </c>
      <c r="BT81" s="5" t="s">
        <v>21</v>
      </c>
      <c r="BU81" s="5" t="s">
        <v>22</v>
      </c>
      <c r="BV81" s="5" t="s">
        <v>23</v>
      </c>
      <c r="BW81" s="5" t="s">
        <v>189</v>
      </c>
      <c r="BX81" s="5" t="s">
        <v>24</v>
      </c>
      <c r="BY81" s="5" t="s">
        <v>25</v>
      </c>
      <c r="BZ81" s="5" t="s">
        <v>26</v>
      </c>
      <c r="CA81" s="5" t="s">
        <v>27</v>
      </c>
      <c r="CB81" s="5" t="s">
        <v>28</v>
      </c>
      <c r="CC81" s="5" t="s">
        <v>29</v>
      </c>
      <c r="CD81" s="5" t="s">
        <v>30</v>
      </c>
      <c r="CE81" s="5" t="s">
        <v>31</v>
      </c>
      <c r="CF81" s="5" t="s">
        <v>32</v>
      </c>
      <c r="CG81" s="5" t="s">
        <v>33</v>
      </c>
      <c r="CH81" s="5" t="s">
        <v>34</v>
      </c>
      <c r="CI81" s="5" t="s">
        <v>190</v>
      </c>
      <c r="CJ81" s="5" t="s">
        <v>35</v>
      </c>
      <c r="CK81" s="5" t="s">
        <v>36</v>
      </c>
      <c r="CL81" s="5" t="s">
        <v>69</v>
      </c>
      <c r="CM81" s="5" t="s">
        <v>211</v>
      </c>
      <c r="CN81" s="5" t="s">
        <v>212</v>
      </c>
      <c r="CO81" s="5" t="s">
        <v>213</v>
      </c>
      <c r="CP81" s="5" t="s">
        <v>214</v>
      </c>
      <c r="CQ81" s="5" t="s">
        <v>251</v>
      </c>
      <c r="CR81" s="5" t="s">
        <v>252</v>
      </c>
      <c r="CS81" s="5" t="s">
        <v>253</v>
      </c>
      <c r="CT81" s="5" t="s">
        <v>254</v>
      </c>
      <c r="CU81" s="5">
        <v>2023</v>
      </c>
      <c r="CV81" s="5" t="s">
        <v>288</v>
      </c>
      <c r="CW81" s="5" t="s">
        <v>289</v>
      </c>
      <c r="CX81" s="5" t="s">
        <v>290</v>
      </c>
      <c r="CY81" s="5" t="s">
        <v>291</v>
      </c>
      <c r="CZ81" s="5" t="s">
        <v>292</v>
      </c>
      <c r="DA81" s="5" t="s">
        <v>293</v>
      </c>
      <c r="DB81" s="5" t="s">
        <v>297</v>
      </c>
    </row>
    <row r="82" spans="1:106" ht="13" x14ac:dyDescent="0.25">
      <c r="A82" s="10" t="s">
        <v>274</v>
      </c>
      <c r="B82" s="5" t="s">
        <v>199</v>
      </c>
      <c r="C82" s="12">
        <v>98.1</v>
      </c>
      <c r="D82" s="12">
        <v>98.6</v>
      </c>
      <c r="E82" s="12">
        <v>99.5</v>
      </c>
      <c r="F82" s="12">
        <v>99.1</v>
      </c>
      <c r="G82" s="12">
        <v>98.6</v>
      </c>
      <c r="H82" s="12">
        <v>100.1</v>
      </c>
      <c r="I82" s="12">
        <v>101.2</v>
      </c>
      <c r="J82" s="12">
        <v>100.2</v>
      </c>
      <c r="K82" s="12">
        <v>100.9</v>
      </c>
      <c r="L82" s="12">
        <v>100.7</v>
      </c>
      <c r="M82" s="12">
        <v>101.1</v>
      </c>
      <c r="N82" s="12">
        <v>101.8</v>
      </c>
      <c r="O82" s="12">
        <v>102.1</v>
      </c>
      <c r="P82" s="12">
        <v>103.5</v>
      </c>
      <c r="Q82" s="12">
        <v>103.1</v>
      </c>
      <c r="R82" s="12">
        <v>103.3</v>
      </c>
      <c r="S82" s="12">
        <v>103.7</v>
      </c>
      <c r="T82" s="12">
        <v>103.8</v>
      </c>
      <c r="U82" s="12">
        <v>103.8</v>
      </c>
      <c r="V82" s="12">
        <v>104.8</v>
      </c>
      <c r="W82" s="12">
        <v>104.8</v>
      </c>
      <c r="X82" s="12">
        <v>104.6</v>
      </c>
      <c r="Y82" s="12">
        <v>105.3</v>
      </c>
      <c r="Z82" s="11">
        <v>105</v>
      </c>
      <c r="AA82" s="12">
        <v>105.1</v>
      </c>
      <c r="AB82" s="12">
        <v>105.9</v>
      </c>
      <c r="AC82" s="12">
        <v>107.1</v>
      </c>
      <c r="AD82" s="12">
        <v>105.9</v>
      </c>
      <c r="AE82" s="12">
        <v>107.3</v>
      </c>
      <c r="AF82" s="12">
        <v>107.2</v>
      </c>
      <c r="AG82" s="12">
        <v>108.1</v>
      </c>
      <c r="AH82" s="12">
        <v>107.8</v>
      </c>
      <c r="AI82" s="12">
        <v>108.2</v>
      </c>
      <c r="AJ82" s="12">
        <v>107.9</v>
      </c>
      <c r="AK82" s="12">
        <v>108.8</v>
      </c>
      <c r="AL82" s="12">
        <v>109.7</v>
      </c>
      <c r="AM82" s="12">
        <v>110.3</v>
      </c>
      <c r="AN82" s="12">
        <v>109.4</v>
      </c>
      <c r="AO82" s="12">
        <v>109.3</v>
      </c>
      <c r="AP82" s="12">
        <v>111.2</v>
      </c>
      <c r="AQ82" s="12">
        <v>111.7</v>
      </c>
      <c r="AR82" s="12">
        <v>110.9</v>
      </c>
      <c r="AS82" s="11">
        <v>112</v>
      </c>
      <c r="AT82" s="12">
        <v>112.5</v>
      </c>
      <c r="AU82" s="12">
        <v>112.4</v>
      </c>
      <c r="AV82" s="12">
        <v>113.2</v>
      </c>
      <c r="AW82" s="12">
        <v>113.5</v>
      </c>
      <c r="AX82" s="12">
        <v>113.1</v>
      </c>
      <c r="AY82" s="12">
        <v>113.7</v>
      </c>
      <c r="AZ82" s="12">
        <v>113.6</v>
      </c>
      <c r="BA82" s="12">
        <v>114.2</v>
      </c>
      <c r="BB82" s="12">
        <v>114.8</v>
      </c>
      <c r="BC82" s="12">
        <v>114.1</v>
      </c>
      <c r="BD82" s="12">
        <v>115.2</v>
      </c>
      <c r="BE82" s="12">
        <v>114.2</v>
      </c>
      <c r="BF82" s="12">
        <v>115.8</v>
      </c>
      <c r="BG82" s="12">
        <v>115.2</v>
      </c>
      <c r="BH82" s="12">
        <v>115.6</v>
      </c>
      <c r="BI82" s="12">
        <v>115.4</v>
      </c>
      <c r="BJ82" s="12">
        <v>114.8</v>
      </c>
      <c r="BK82" s="12">
        <v>114.8</v>
      </c>
      <c r="BL82" s="12">
        <v>113.2</v>
      </c>
      <c r="BM82" s="12">
        <v>104.4</v>
      </c>
      <c r="BN82" s="12">
        <v>94.2</v>
      </c>
      <c r="BO82" s="12">
        <v>94.4</v>
      </c>
      <c r="BP82" s="12">
        <v>99.8</v>
      </c>
      <c r="BQ82" s="12">
        <v>103.1</v>
      </c>
      <c r="BR82" s="12">
        <v>104.3</v>
      </c>
      <c r="BS82" s="12">
        <v>105.6</v>
      </c>
      <c r="BT82" s="12">
        <v>106.6</v>
      </c>
      <c r="BU82" s="12">
        <v>103.7</v>
      </c>
      <c r="BV82" s="12">
        <v>105.3</v>
      </c>
      <c r="BW82" s="12">
        <v>104.5</v>
      </c>
      <c r="BX82" s="12">
        <v>105.3</v>
      </c>
      <c r="BY82" s="12">
        <v>108.6</v>
      </c>
      <c r="BZ82" s="12">
        <v>108.2</v>
      </c>
      <c r="CA82" s="11">
        <v>109</v>
      </c>
      <c r="CB82" s="12">
        <v>113.1</v>
      </c>
      <c r="CC82" s="11">
        <v>115</v>
      </c>
      <c r="CD82" s="11">
        <v>115</v>
      </c>
      <c r="CE82" s="12">
        <v>115.9</v>
      </c>
      <c r="CF82" s="12">
        <v>117.2</v>
      </c>
      <c r="CG82" s="12">
        <v>118.5</v>
      </c>
      <c r="CH82" s="12">
        <v>118.7</v>
      </c>
      <c r="CI82" s="12">
        <v>117.2</v>
      </c>
      <c r="CJ82" s="12">
        <v>120.2</v>
      </c>
      <c r="CK82" s="12">
        <v>121.7</v>
      </c>
      <c r="CL82" s="12">
        <v>122.7</v>
      </c>
      <c r="CM82" s="12">
        <v>124.2</v>
      </c>
      <c r="CN82" s="12">
        <v>125.1</v>
      </c>
      <c r="CO82" s="11">
        <v>125</v>
      </c>
      <c r="CP82" s="12">
        <v>126.2</v>
      </c>
      <c r="CQ82" s="11">
        <v>127</v>
      </c>
      <c r="CR82" s="12">
        <v>126.4</v>
      </c>
      <c r="CS82" s="12">
        <v>126.1</v>
      </c>
      <c r="CT82" s="12">
        <v>125.6</v>
      </c>
      <c r="CU82" s="12">
        <v>124.8</v>
      </c>
      <c r="CV82" s="12">
        <v>125.4</v>
      </c>
      <c r="CW82" s="12">
        <v>127.2</v>
      </c>
      <c r="CX82" s="12">
        <v>127.5</v>
      </c>
      <c r="CY82" s="12">
        <v>128.9</v>
      </c>
      <c r="CZ82" s="12">
        <v>128.6</v>
      </c>
      <c r="DA82" s="38">
        <f>CZ82</f>
        <v>128.6</v>
      </c>
    </row>
    <row r="83" spans="1:106" ht="13" x14ac:dyDescent="0.25">
      <c r="A83" s="10" t="s">
        <v>268</v>
      </c>
      <c r="B83" s="5" t="s">
        <v>200</v>
      </c>
      <c r="C83" s="12">
        <v>98.1</v>
      </c>
      <c r="D83" s="12">
        <v>98.6</v>
      </c>
      <c r="E83" s="12">
        <v>98.7</v>
      </c>
      <c r="F83" s="12">
        <v>99.5</v>
      </c>
      <c r="G83" s="12">
        <v>99.4</v>
      </c>
      <c r="H83" s="12">
        <v>101.2</v>
      </c>
      <c r="I83" s="12">
        <v>101.3</v>
      </c>
      <c r="J83" s="12">
        <v>100.7</v>
      </c>
      <c r="K83" s="12">
        <v>100.9</v>
      </c>
      <c r="L83" s="12">
        <v>99.5</v>
      </c>
      <c r="M83" s="12">
        <v>99.9</v>
      </c>
      <c r="N83" s="12">
        <v>102.2</v>
      </c>
      <c r="O83" s="12">
        <v>100.9</v>
      </c>
      <c r="P83" s="12">
        <v>103.4</v>
      </c>
      <c r="Q83" s="12">
        <v>102.6</v>
      </c>
      <c r="R83" s="12">
        <v>102.1</v>
      </c>
      <c r="S83" s="12">
        <v>102.5</v>
      </c>
      <c r="T83" s="12">
        <v>103.4</v>
      </c>
      <c r="U83" s="12">
        <v>102.1</v>
      </c>
      <c r="V83" s="12">
        <v>103.4</v>
      </c>
      <c r="W83" s="11">
        <v>102</v>
      </c>
      <c r="X83" s="12">
        <v>103.6</v>
      </c>
      <c r="Y83" s="12">
        <v>103.2</v>
      </c>
      <c r="Z83" s="12">
        <v>104.6</v>
      </c>
      <c r="AA83" s="12">
        <v>104.8</v>
      </c>
      <c r="AB83" s="12">
        <v>105.3</v>
      </c>
      <c r="AC83" s="12">
        <v>106.3</v>
      </c>
      <c r="AD83" s="12">
        <v>105.9</v>
      </c>
      <c r="AE83" s="12">
        <v>107.7</v>
      </c>
      <c r="AF83" s="12">
        <v>106.8</v>
      </c>
      <c r="AG83" s="12">
        <v>105.6</v>
      </c>
      <c r="AH83" s="12">
        <v>106.9</v>
      </c>
      <c r="AI83" s="12">
        <v>107.2</v>
      </c>
      <c r="AJ83" s="12">
        <v>106.9</v>
      </c>
      <c r="AK83" s="11">
        <v>107</v>
      </c>
      <c r="AL83" s="12">
        <v>108.4</v>
      </c>
      <c r="AM83" s="12">
        <v>108.3</v>
      </c>
      <c r="AN83" s="12">
        <v>107.4</v>
      </c>
      <c r="AO83" s="12">
        <v>107.2</v>
      </c>
      <c r="AP83" s="12">
        <v>108.6</v>
      </c>
      <c r="AQ83" s="12">
        <v>108.2</v>
      </c>
      <c r="AR83" s="12">
        <v>109.7</v>
      </c>
      <c r="AS83" s="11">
        <v>109</v>
      </c>
      <c r="AT83" s="12">
        <v>108.7</v>
      </c>
      <c r="AU83" s="12">
        <v>108.9</v>
      </c>
      <c r="AV83" s="12">
        <v>109.8</v>
      </c>
      <c r="AW83" s="12">
        <v>109.3</v>
      </c>
      <c r="AX83" s="12">
        <v>109.5</v>
      </c>
      <c r="AY83" s="12">
        <v>109.7</v>
      </c>
      <c r="AZ83" s="12">
        <v>110.4</v>
      </c>
      <c r="BA83" s="12">
        <v>110.4</v>
      </c>
      <c r="BB83" s="12">
        <v>110.9</v>
      </c>
      <c r="BC83" s="11">
        <v>110</v>
      </c>
      <c r="BD83" s="12">
        <v>112.1</v>
      </c>
      <c r="BE83" s="12">
        <v>110.8</v>
      </c>
      <c r="BF83" s="12">
        <v>111.6</v>
      </c>
      <c r="BG83" s="12">
        <v>111.2</v>
      </c>
      <c r="BH83" s="12">
        <v>110.6</v>
      </c>
      <c r="BI83" s="12">
        <v>109.4</v>
      </c>
      <c r="BJ83" s="12">
        <v>107.6</v>
      </c>
      <c r="BK83" s="11">
        <v>110</v>
      </c>
      <c r="BL83" s="12">
        <v>107.3</v>
      </c>
      <c r="BM83" s="11">
        <v>99</v>
      </c>
      <c r="BN83" s="12">
        <v>86.2</v>
      </c>
      <c r="BO83" s="12">
        <v>84.9</v>
      </c>
      <c r="BP83" s="12">
        <v>89.1</v>
      </c>
      <c r="BQ83" s="12">
        <v>94.6</v>
      </c>
      <c r="BR83" s="12">
        <v>95.9</v>
      </c>
      <c r="BS83" s="12">
        <v>96.9</v>
      </c>
      <c r="BT83" s="12">
        <v>96.9</v>
      </c>
      <c r="BU83" s="12">
        <v>97.4</v>
      </c>
      <c r="BV83" s="12">
        <v>98.7</v>
      </c>
      <c r="BW83" s="12">
        <v>97.4</v>
      </c>
      <c r="BX83" s="12">
        <v>98.6</v>
      </c>
      <c r="BY83" s="12">
        <v>102.9</v>
      </c>
      <c r="BZ83" s="12">
        <v>101.1</v>
      </c>
      <c r="CA83" s="12">
        <v>100.7</v>
      </c>
      <c r="CB83" s="12">
        <v>103.1</v>
      </c>
      <c r="CC83" s="12">
        <v>104.1</v>
      </c>
      <c r="CD83" s="12">
        <v>105.1</v>
      </c>
      <c r="CE83" s="12">
        <v>104.7</v>
      </c>
      <c r="CF83" s="12">
        <v>107.2</v>
      </c>
      <c r="CG83" s="12">
        <v>111.3</v>
      </c>
      <c r="CH83" s="12">
        <v>110.8</v>
      </c>
      <c r="CI83" s="12">
        <v>109.4</v>
      </c>
      <c r="CJ83" s="12">
        <v>110.4</v>
      </c>
      <c r="CK83" s="12">
        <v>115.3</v>
      </c>
      <c r="CL83" s="11">
        <v>113</v>
      </c>
      <c r="CM83" s="12">
        <v>116.1</v>
      </c>
      <c r="CN83" s="12">
        <v>116.3</v>
      </c>
      <c r="CO83" s="12">
        <v>115.3</v>
      </c>
      <c r="CP83" s="12">
        <v>116.6</v>
      </c>
      <c r="CQ83" s="12">
        <v>117.1</v>
      </c>
      <c r="CR83" s="12">
        <v>117.1</v>
      </c>
      <c r="CS83" s="12">
        <v>117.2</v>
      </c>
      <c r="CT83" s="12">
        <v>115.3</v>
      </c>
      <c r="CU83" s="12">
        <v>115.4</v>
      </c>
      <c r="CV83" s="12">
        <v>114.7</v>
      </c>
      <c r="CW83" s="12">
        <v>116.2</v>
      </c>
      <c r="CX83" s="11">
        <v>116</v>
      </c>
      <c r="CY83" s="12">
        <v>117.4</v>
      </c>
      <c r="CZ83" s="12">
        <v>116.6</v>
      </c>
      <c r="DA83" s="38">
        <f t="shared" ref="DA83:DA88" si="16">CZ83</f>
        <v>116.6</v>
      </c>
    </row>
    <row r="84" spans="1:106" ht="13" x14ac:dyDescent="0.25">
      <c r="A84" s="10" t="s">
        <v>269</v>
      </c>
      <c r="B84" s="5" t="s">
        <v>201</v>
      </c>
      <c r="C84" s="16">
        <v>98.6</v>
      </c>
      <c r="D84" s="16">
        <v>98.8</v>
      </c>
      <c r="E84" s="16">
        <v>97.5</v>
      </c>
      <c r="F84" s="16">
        <v>98.9</v>
      </c>
      <c r="G84" s="16">
        <v>100.4</v>
      </c>
      <c r="H84" s="15">
        <v>100</v>
      </c>
      <c r="I84" s="16">
        <v>100.3</v>
      </c>
      <c r="J84" s="16">
        <v>101.1</v>
      </c>
      <c r="K84" s="16">
        <v>99.4</v>
      </c>
      <c r="L84" s="16">
        <v>101.1</v>
      </c>
      <c r="M84" s="15">
        <v>101</v>
      </c>
      <c r="N84" s="16">
        <v>102.9</v>
      </c>
      <c r="O84" s="16">
        <v>101.1</v>
      </c>
      <c r="P84" s="16">
        <v>102.6</v>
      </c>
      <c r="Q84" s="16">
        <v>101.5</v>
      </c>
      <c r="R84" s="16">
        <v>101.6</v>
      </c>
      <c r="S84" s="16">
        <v>102.2</v>
      </c>
      <c r="T84" s="16">
        <v>101.9</v>
      </c>
      <c r="U84" s="16">
        <v>103.9</v>
      </c>
      <c r="V84" s="16">
        <v>103.1</v>
      </c>
      <c r="W84" s="16">
        <v>104.6</v>
      </c>
      <c r="X84" s="15">
        <v>104</v>
      </c>
      <c r="Y84" s="16">
        <v>103.5</v>
      </c>
      <c r="Z84" s="16">
        <v>106.4</v>
      </c>
      <c r="AA84" s="16">
        <v>105.1</v>
      </c>
      <c r="AB84" s="16">
        <v>105.7</v>
      </c>
      <c r="AC84" s="16">
        <v>106.6</v>
      </c>
      <c r="AD84" s="16">
        <v>106.4</v>
      </c>
      <c r="AE84" s="16">
        <v>106.7</v>
      </c>
      <c r="AF84" s="16">
        <v>106.3</v>
      </c>
      <c r="AG84" s="16">
        <v>107.9</v>
      </c>
      <c r="AH84" s="16">
        <v>107.2</v>
      </c>
      <c r="AI84" s="16">
        <v>107.3</v>
      </c>
      <c r="AJ84" s="16">
        <v>107.6</v>
      </c>
      <c r="AK84" s="16">
        <v>108.2</v>
      </c>
      <c r="AL84" s="15">
        <v>109</v>
      </c>
      <c r="AM84" s="16">
        <v>110.6</v>
      </c>
      <c r="AN84" s="15">
        <v>108</v>
      </c>
      <c r="AO84" s="15">
        <v>109</v>
      </c>
      <c r="AP84" s="16">
        <v>110.4</v>
      </c>
      <c r="AQ84" s="16">
        <v>110.1</v>
      </c>
      <c r="AR84" s="15">
        <v>110</v>
      </c>
      <c r="AS84" s="16">
        <v>110.2</v>
      </c>
      <c r="AT84" s="16">
        <v>110.7</v>
      </c>
      <c r="AU84" s="16">
        <v>111.5</v>
      </c>
      <c r="AV84" s="16">
        <v>111.1</v>
      </c>
      <c r="AW84" s="16">
        <v>111.2</v>
      </c>
      <c r="AX84" s="16">
        <v>112.1</v>
      </c>
      <c r="AY84" s="16">
        <v>112.5</v>
      </c>
      <c r="AZ84" s="16">
        <v>113.7</v>
      </c>
      <c r="BA84" s="16">
        <v>113.5</v>
      </c>
      <c r="BB84" s="16">
        <v>113.3</v>
      </c>
      <c r="BC84" s="16">
        <v>112.6</v>
      </c>
      <c r="BD84" s="16">
        <v>114.5</v>
      </c>
      <c r="BE84" s="16">
        <v>113.4</v>
      </c>
      <c r="BF84" s="16">
        <v>114.4</v>
      </c>
      <c r="BG84" s="16">
        <v>114.1</v>
      </c>
      <c r="BH84" s="16">
        <v>114.5</v>
      </c>
      <c r="BI84" s="16">
        <v>115.7</v>
      </c>
      <c r="BJ84" s="16">
        <v>115.4</v>
      </c>
      <c r="BK84" s="16">
        <v>116.3</v>
      </c>
      <c r="BL84" s="16">
        <v>114.9</v>
      </c>
      <c r="BM84" s="16">
        <v>61.9</v>
      </c>
      <c r="BN84" s="16">
        <v>28.1</v>
      </c>
      <c r="BO84" s="16">
        <v>37.200000000000003</v>
      </c>
      <c r="BP84" s="16">
        <v>67.8</v>
      </c>
      <c r="BQ84" s="16">
        <v>87.8</v>
      </c>
      <c r="BR84" s="16">
        <v>93.1</v>
      </c>
      <c r="BS84" s="16">
        <v>89.3</v>
      </c>
      <c r="BT84" s="16">
        <v>79.5</v>
      </c>
      <c r="BU84" s="16">
        <v>45.7</v>
      </c>
      <c r="BV84" s="16">
        <v>48.2</v>
      </c>
      <c r="BW84" s="16">
        <v>47.1</v>
      </c>
      <c r="BX84" s="16">
        <v>47.9</v>
      </c>
      <c r="BY84" s="16">
        <v>48.2</v>
      </c>
      <c r="BZ84" s="16">
        <v>47.3</v>
      </c>
      <c r="CA84" s="16">
        <v>60.3</v>
      </c>
      <c r="CB84" s="16">
        <v>88.3</v>
      </c>
      <c r="CC84" s="16">
        <v>104.5</v>
      </c>
      <c r="CD84" s="16">
        <v>107.8</v>
      </c>
      <c r="CE84" s="16">
        <v>106.2</v>
      </c>
      <c r="CF84" s="16">
        <v>107.9</v>
      </c>
      <c r="CG84" s="16">
        <v>101.4</v>
      </c>
      <c r="CH84" s="16">
        <v>93.9</v>
      </c>
      <c r="CI84" s="16">
        <v>90.8</v>
      </c>
      <c r="CJ84" s="16">
        <v>98.2</v>
      </c>
      <c r="CK84" s="16">
        <v>102.8</v>
      </c>
      <c r="CL84" s="16">
        <v>113.4</v>
      </c>
      <c r="CM84" s="16">
        <v>121.4</v>
      </c>
      <c r="CN84" s="16">
        <v>121.3</v>
      </c>
      <c r="CO84" s="16">
        <v>120.1</v>
      </c>
      <c r="CP84" s="16">
        <v>120.9</v>
      </c>
      <c r="CQ84" s="16">
        <v>120.4</v>
      </c>
      <c r="CR84" s="16">
        <v>119.8</v>
      </c>
      <c r="CS84" s="16">
        <v>114.3</v>
      </c>
      <c r="CT84" s="16">
        <v>112.7</v>
      </c>
      <c r="CU84" s="16">
        <v>112.9</v>
      </c>
      <c r="CV84" s="16">
        <v>113.4</v>
      </c>
      <c r="CW84" s="16">
        <v>112.5</v>
      </c>
      <c r="CX84" s="16">
        <v>117.8</v>
      </c>
      <c r="CY84" s="16">
        <v>120.5</v>
      </c>
      <c r="CZ84" s="16">
        <v>121.1</v>
      </c>
      <c r="DA84" s="38">
        <f t="shared" si="16"/>
        <v>121.1</v>
      </c>
    </row>
    <row r="85" spans="1:106" ht="13" x14ac:dyDescent="0.25">
      <c r="A85" s="10" t="s">
        <v>270</v>
      </c>
      <c r="B85" s="5" t="s">
        <v>202</v>
      </c>
      <c r="C85" s="12">
        <v>97.9</v>
      </c>
      <c r="D85" s="12">
        <v>97.3</v>
      </c>
      <c r="E85" s="12">
        <v>99.2</v>
      </c>
      <c r="F85" s="12">
        <v>99.5</v>
      </c>
      <c r="G85" s="12">
        <v>97.6</v>
      </c>
      <c r="H85" s="11">
        <v>101</v>
      </c>
      <c r="I85" s="12">
        <v>99.7</v>
      </c>
      <c r="J85" s="11">
        <v>101</v>
      </c>
      <c r="K85" s="12">
        <v>102.1</v>
      </c>
      <c r="L85" s="12">
        <v>100.2</v>
      </c>
      <c r="M85" s="12">
        <v>101.9</v>
      </c>
      <c r="N85" s="12">
        <v>102.5</v>
      </c>
      <c r="O85" s="12">
        <v>102.6</v>
      </c>
      <c r="P85" s="12">
        <v>105.2</v>
      </c>
      <c r="Q85" s="12">
        <v>105.3</v>
      </c>
      <c r="R85" s="11">
        <v>104</v>
      </c>
      <c r="S85" s="12">
        <v>104.7</v>
      </c>
      <c r="T85" s="12">
        <v>105.3</v>
      </c>
      <c r="U85" s="12">
        <v>105.3</v>
      </c>
      <c r="V85" s="12">
        <v>105.8</v>
      </c>
      <c r="W85" s="12">
        <v>105.7</v>
      </c>
      <c r="X85" s="12">
        <v>105.7</v>
      </c>
      <c r="Y85" s="12">
        <v>106.9</v>
      </c>
      <c r="Z85" s="12">
        <v>106.4</v>
      </c>
      <c r="AA85" s="11">
        <v>105</v>
      </c>
      <c r="AB85" s="12">
        <v>105.9</v>
      </c>
      <c r="AC85" s="12">
        <v>107.2</v>
      </c>
      <c r="AD85" s="12">
        <v>106.1</v>
      </c>
      <c r="AE85" s="12">
        <v>107.1</v>
      </c>
      <c r="AF85" s="12">
        <v>108.1</v>
      </c>
      <c r="AG85" s="12">
        <v>108.3</v>
      </c>
      <c r="AH85" s="12">
        <v>109.3</v>
      </c>
      <c r="AI85" s="12">
        <v>108.2</v>
      </c>
      <c r="AJ85" s="12">
        <v>108.3</v>
      </c>
      <c r="AK85" s="11">
        <v>109</v>
      </c>
      <c r="AL85" s="12">
        <v>110.6</v>
      </c>
      <c r="AM85" s="12">
        <v>111.9</v>
      </c>
      <c r="AN85" s="12">
        <v>110.5</v>
      </c>
      <c r="AO85" s="12">
        <v>111.7</v>
      </c>
      <c r="AP85" s="12">
        <v>113.5</v>
      </c>
      <c r="AQ85" s="12">
        <v>114.2</v>
      </c>
      <c r="AR85" s="12">
        <v>113.6</v>
      </c>
      <c r="AS85" s="12">
        <v>115.8</v>
      </c>
      <c r="AT85" s="12">
        <v>115.2</v>
      </c>
      <c r="AU85" s="12">
        <v>116.2</v>
      </c>
      <c r="AV85" s="12">
        <v>117.9</v>
      </c>
      <c r="AW85" s="12">
        <v>116.5</v>
      </c>
      <c r="AX85" s="12">
        <v>116.2</v>
      </c>
      <c r="AY85" s="12">
        <v>117.3</v>
      </c>
      <c r="AZ85" s="12">
        <v>115.1</v>
      </c>
      <c r="BA85" s="12">
        <v>117.3</v>
      </c>
      <c r="BB85" s="12">
        <v>119.4</v>
      </c>
      <c r="BC85" s="12">
        <v>119.4</v>
      </c>
      <c r="BD85" s="12">
        <v>119.2</v>
      </c>
      <c r="BE85" s="12">
        <v>119.7</v>
      </c>
      <c r="BF85" s="12">
        <v>121.3</v>
      </c>
      <c r="BG85" s="12">
        <v>121.2</v>
      </c>
      <c r="BH85" s="12">
        <v>121.4</v>
      </c>
      <c r="BI85" s="12">
        <v>120.8</v>
      </c>
      <c r="BJ85" s="12">
        <v>122.1</v>
      </c>
      <c r="BK85" s="11">
        <v>123</v>
      </c>
      <c r="BL85" s="12">
        <v>120.7</v>
      </c>
      <c r="BM85" s="12">
        <v>119.8</v>
      </c>
      <c r="BN85" s="12">
        <v>116.5</v>
      </c>
      <c r="BO85" s="12">
        <v>115.6</v>
      </c>
      <c r="BP85" s="12">
        <v>118.9</v>
      </c>
      <c r="BQ85" s="12">
        <v>120.9</v>
      </c>
      <c r="BR85" s="12">
        <v>120.4</v>
      </c>
      <c r="BS85" s="12">
        <v>120.3</v>
      </c>
      <c r="BT85" s="12">
        <v>124.4</v>
      </c>
      <c r="BU85" s="12">
        <v>124.9</v>
      </c>
      <c r="BV85" s="12">
        <v>124.2</v>
      </c>
      <c r="BW85" s="12">
        <v>125.5</v>
      </c>
      <c r="BX85" s="12">
        <v>126.9</v>
      </c>
      <c r="BY85" s="12">
        <v>130.1</v>
      </c>
      <c r="BZ85" s="12">
        <v>128.30000000000001</v>
      </c>
      <c r="CA85" s="12">
        <v>129.9</v>
      </c>
      <c r="CB85" s="12">
        <v>131.6</v>
      </c>
      <c r="CC85" s="12">
        <v>132.19999999999999</v>
      </c>
      <c r="CD85" s="11">
        <v>133</v>
      </c>
      <c r="CE85" s="11">
        <v>133</v>
      </c>
      <c r="CF85" s="11">
        <v>134</v>
      </c>
      <c r="CG85" s="12">
        <v>135.69999999999999</v>
      </c>
      <c r="CH85" s="12">
        <v>137.80000000000001</v>
      </c>
      <c r="CI85" s="12">
        <v>135.9</v>
      </c>
      <c r="CJ85" s="12">
        <v>140.9</v>
      </c>
      <c r="CK85" s="12">
        <v>140.1</v>
      </c>
      <c r="CL85" s="12">
        <v>140.80000000000001</v>
      </c>
      <c r="CM85" s="12">
        <v>141.19999999999999</v>
      </c>
      <c r="CN85" s="12">
        <v>143.6</v>
      </c>
      <c r="CO85" s="12">
        <v>144.4</v>
      </c>
      <c r="CP85" s="12">
        <v>146.19999999999999</v>
      </c>
      <c r="CQ85" s="12">
        <v>147.69999999999999</v>
      </c>
      <c r="CR85" s="11">
        <v>146</v>
      </c>
      <c r="CS85" s="12">
        <v>146.80000000000001</v>
      </c>
      <c r="CT85" s="12">
        <v>149.19999999999999</v>
      </c>
      <c r="CU85" s="12">
        <v>146.6</v>
      </c>
      <c r="CV85" s="12">
        <v>147.5</v>
      </c>
      <c r="CW85" s="12">
        <v>150.69999999999999</v>
      </c>
      <c r="CX85" s="12">
        <v>150.4</v>
      </c>
      <c r="CY85" s="12">
        <v>151.9</v>
      </c>
      <c r="CZ85" s="12">
        <v>153.30000000000001</v>
      </c>
      <c r="DA85" s="38">
        <f t="shared" si="16"/>
        <v>153.30000000000001</v>
      </c>
    </row>
    <row r="86" spans="1:106" ht="13" x14ac:dyDescent="0.25">
      <c r="A86" s="10" t="s">
        <v>271</v>
      </c>
      <c r="B86" s="5" t="s">
        <v>78</v>
      </c>
      <c r="C86" s="16">
        <v>97.5</v>
      </c>
      <c r="D86" s="16">
        <v>98.8</v>
      </c>
      <c r="E86" s="16">
        <v>99.3</v>
      </c>
      <c r="F86" s="16">
        <v>99.4</v>
      </c>
      <c r="G86" s="16">
        <v>98.5</v>
      </c>
      <c r="H86" s="16">
        <v>99.5</v>
      </c>
      <c r="I86" s="16">
        <v>101.5</v>
      </c>
      <c r="J86" s="16">
        <v>98.7</v>
      </c>
      <c r="K86" s="16">
        <v>99.1</v>
      </c>
      <c r="L86" s="16">
        <v>104.8</v>
      </c>
      <c r="M86" s="16">
        <v>99.9</v>
      </c>
      <c r="N86" s="15">
        <v>103</v>
      </c>
      <c r="O86" s="16">
        <v>101.3</v>
      </c>
      <c r="P86" s="16">
        <v>100.5</v>
      </c>
      <c r="Q86" s="16">
        <v>100.5</v>
      </c>
      <c r="R86" s="16">
        <v>103.8</v>
      </c>
      <c r="S86" s="16">
        <v>101.1</v>
      </c>
      <c r="T86" s="16">
        <v>101.8</v>
      </c>
      <c r="U86" s="16">
        <v>103.1</v>
      </c>
      <c r="V86" s="15">
        <v>107</v>
      </c>
      <c r="W86" s="16">
        <v>106.7</v>
      </c>
      <c r="X86" s="16">
        <v>102.2</v>
      </c>
      <c r="Y86" s="16">
        <v>104.6</v>
      </c>
      <c r="Z86" s="16">
        <v>105.4</v>
      </c>
      <c r="AA86" s="15">
        <v>102</v>
      </c>
      <c r="AB86" s="15">
        <v>102</v>
      </c>
      <c r="AC86" s="16">
        <v>104.2</v>
      </c>
      <c r="AD86" s="16">
        <v>103.3</v>
      </c>
      <c r="AE86" s="16">
        <v>101.8</v>
      </c>
      <c r="AF86" s="16">
        <v>102.9</v>
      </c>
      <c r="AG86" s="16">
        <v>104.7</v>
      </c>
      <c r="AH86" s="16">
        <v>102.1</v>
      </c>
      <c r="AI86" s="16">
        <v>103.3</v>
      </c>
      <c r="AJ86" s="16">
        <v>104.4</v>
      </c>
      <c r="AK86" s="16">
        <v>106.8</v>
      </c>
      <c r="AL86" s="16">
        <v>102.6</v>
      </c>
      <c r="AM86" s="16">
        <v>104.5</v>
      </c>
      <c r="AN86" s="16">
        <v>104.2</v>
      </c>
      <c r="AO86" s="16">
        <v>104.2</v>
      </c>
      <c r="AP86" s="16">
        <v>103.4</v>
      </c>
      <c r="AQ86" s="16">
        <v>106.3</v>
      </c>
      <c r="AR86" s="16">
        <v>103.2</v>
      </c>
      <c r="AS86" s="16">
        <v>103.7</v>
      </c>
      <c r="AT86" s="16">
        <v>106.6</v>
      </c>
      <c r="AU86" s="16">
        <v>105.1</v>
      </c>
      <c r="AV86" s="16">
        <v>105.4</v>
      </c>
      <c r="AW86" s="16">
        <v>106.3</v>
      </c>
      <c r="AX86" s="16">
        <v>105.3</v>
      </c>
      <c r="AY86" s="15">
        <v>106</v>
      </c>
      <c r="AZ86" s="16">
        <v>106.4</v>
      </c>
      <c r="BA86" s="16">
        <v>106.6</v>
      </c>
      <c r="BB86" s="16">
        <v>105.7</v>
      </c>
      <c r="BC86" s="15">
        <v>107</v>
      </c>
      <c r="BD86" s="16">
        <v>105.9</v>
      </c>
      <c r="BE86" s="16">
        <v>104.9</v>
      </c>
      <c r="BF86" s="16">
        <v>107.1</v>
      </c>
      <c r="BG86" s="16">
        <v>105.6</v>
      </c>
      <c r="BH86" s="16">
        <v>106.4</v>
      </c>
      <c r="BI86" s="15">
        <v>107</v>
      </c>
      <c r="BJ86" s="16">
        <v>106.4</v>
      </c>
      <c r="BK86" s="15">
        <v>96</v>
      </c>
      <c r="BL86" s="16">
        <v>95.9</v>
      </c>
      <c r="BM86" s="16">
        <v>91.7</v>
      </c>
      <c r="BN86" s="16">
        <v>84.4</v>
      </c>
      <c r="BO86" s="16">
        <v>87.9</v>
      </c>
      <c r="BP86" s="16">
        <v>92.5</v>
      </c>
      <c r="BQ86" s="16">
        <v>91.9</v>
      </c>
      <c r="BR86" s="16">
        <v>92.6</v>
      </c>
      <c r="BS86" s="16">
        <v>96.2</v>
      </c>
      <c r="BT86" s="15">
        <v>94</v>
      </c>
      <c r="BU86" s="16">
        <v>91.3</v>
      </c>
      <c r="BV86" s="16">
        <v>95.5</v>
      </c>
      <c r="BW86" s="16">
        <v>94.4</v>
      </c>
      <c r="BX86" s="16">
        <v>94.8</v>
      </c>
      <c r="BY86" s="16">
        <v>96.5</v>
      </c>
      <c r="BZ86" s="16">
        <v>95.7</v>
      </c>
      <c r="CA86" s="16">
        <v>96.6</v>
      </c>
      <c r="CB86" s="15">
        <v>98</v>
      </c>
      <c r="CC86" s="16">
        <v>97.8</v>
      </c>
      <c r="CD86" s="16">
        <v>96.8</v>
      </c>
      <c r="CE86" s="16">
        <v>99.7</v>
      </c>
      <c r="CF86" s="15">
        <v>98</v>
      </c>
      <c r="CG86" s="16">
        <v>97.2</v>
      </c>
      <c r="CH86" s="16">
        <v>99.2</v>
      </c>
      <c r="CI86" s="16">
        <v>98.6</v>
      </c>
      <c r="CJ86" s="16">
        <v>99.9</v>
      </c>
      <c r="CK86" s="16">
        <v>99.7</v>
      </c>
      <c r="CL86" s="16">
        <v>100.6</v>
      </c>
      <c r="CM86" s="16">
        <v>100.6</v>
      </c>
      <c r="CN86" s="16">
        <v>101.6</v>
      </c>
      <c r="CO86" s="15">
        <v>101</v>
      </c>
      <c r="CP86" s="16">
        <v>100.1</v>
      </c>
      <c r="CQ86" s="15">
        <v>101</v>
      </c>
      <c r="CR86" s="16">
        <v>100.1</v>
      </c>
      <c r="CS86" s="15">
        <v>99</v>
      </c>
      <c r="CT86" s="16">
        <v>101.2</v>
      </c>
      <c r="CU86" s="16">
        <v>99.8</v>
      </c>
      <c r="CV86" s="16">
        <v>101.3</v>
      </c>
      <c r="CW86" s="16">
        <v>101.4</v>
      </c>
      <c r="CX86" s="16">
        <v>102.1</v>
      </c>
      <c r="CY86" s="16">
        <v>101.3</v>
      </c>
      <c r="CZ86" s="15">
        <v>101</v>
      </c>
      <c r="DA86" s="38">
        <f t="shared" si="16"/>
        <v>101</v>
      </c>
    </row>
    <row r="87" spans="1:106" ht="13" x14ac:dyDescent="0.25">
      <c r="A87" s="10" t="s">
        <v>272</v>
      </c>
      <c r="B87" s="5" t="s">
        <v>203</v>
      </c>
      <c r="C87" s="11">
        <v>99</v>
      </c>
      <c r="D87" s="12">
        <v>98.4</v>
      </c>
      <c r="E87" s="12">
        <v>100.4</v>
      </c>
      <c r="F87" s="12">
        <v>98.6</v>
      </c>
      <c r="G87" s="12">
        <v>98.2</v>
      </c>
      <c r="H87" s="12">
        <v>100.4</v>
      </c>
      <c r="I87" s="12">
        <v>102.1</v>
      </c>
      <c r="J87" s="12">
        <v>99.4</v>
      </c>
      <c r="K87" s="12">
        <v>100.6</v>
      </c>
      <c r="L87" s="12">
        <v>100.1</v>
      </c>
      <c r="M87" s="12">
        <v>101.4</v>
      </c>
      <c r="N87" s="12">
        <v>101.2</v>
      </c>
      <c r="O87" s="12">
        <v>101.4</v>
      </c>
      <c r="P87" s="12">
        <v>102.3</v>
      </c>
      <c r="Q87" s="12">
        <v>101.6</v>
      </c>
      <c r="R87" s="12">
        <v>102.4</v>
      </c>
      <c r="S87" s="12">
        <v>103.5</v>
      </c>
      <c r="T87" s="12">
        <v>102.6</v>
      </c>
      <c r="U87" s="12">
        <v>102.3</v>
      </c>
      <c r="V87" s="12">
        <v>103.6</v>
      </c>
      <c r="W87" s="12">
        <v>104.7</v>
      </c>
      <c r="X87" s="12">
        <v>103.6</v>
      </c>
      <c r="Y87" s="12">
        <v>104.6</v>
      </c>
      <c r="Z87" s="11">
        <v>103</v>
      </c>
      <c r="AA87" s="12">
        <v>105.3</v>
      </c>
      <c r="AB87" s="12">
        <v>105.5</v>
      </c>
      <c r="AC87" s="12">
        <v>107.2</v>
      </c>
      <c r="AD87" s="12">
        <v>104.1</v>
      </c>
      <c r="AE87" s="12">
        <v>107.2</v>
      </c>
      <c r="AF87" s="11">
        <v>107</v>
      </c>
      <c r="AG87" s="12">
        <v>108.1</v>
      </c>
      <c r="AH87" s="11">
        <v>107</v>
      </c>
      <c r="AI87" s="12">
        <v>108.4</v>
      </c>
      <c r="AJ87" s="12">
        <v>107.8</v>
      </c>
      <c r="AK87" s="12">
        <v>107.5</v>
      </c>
      <c r="AL87" s="12">
        <v>109.2</v>
      </c>
      <c r="AM87" s="11">
        <v>109</v>
      </c>
      <c r="AN87" s="12">
        <v>108.2</v>
      </c>
      <c r="AO87" s="12">
        <v>108.4</v>
      </c>
      <c r="AP87" s="12">
        <v>110.7</v>
      </c>
      <c r="AQ87" s="12">
        <v>110.2</v>
      </c>
      <c r="AR87" s="12">
        <v>110.5</v>
      </c>
      <c r="AS87" s="12">
        <v>112.2</v>
      </c>
      <c r="AT87" s="11">
        <v>113</v>
      </c>
      <c r="AU87" s="12">
        <v>112.1</v>
      </c>
      <c r="AV87" s="12">
        <v>112.3</v>
      </c>
      <c r="AW87" s="12">
        <v>112.4</v>
      </c>
      <c r="AX87" s="12">
        <v>113.3</v>
      </c>
      <c r="AY87" s="12">
        <v>113.6</v>
      </c>
      <c r="AZ87" s="12">
        <v>113.7</v>
      </c>
      <c r="BA87" s="12">
        <v>113.9</v>
      </c>
      <c r="BB87" s="12">
        <v>115.3</v>
      </c>
      <c r="BC87" s="12">
        <v>113.9</v>
      </c>
      <c r="BD87" s="12">
        <v>114.3</v>
      </c>
      <c r="BE87" s="12">
        <v>113.9</v>
      </c>
      <c r="BF87" s="12">
        <v>115.7</v>
      </c>
      <c r="BG87" s="12">
        <v>114.7</v>
      </c>
      <c r="BH87" s="12">
        <v>115.5</v>
      </c>
      <c r="BI87" s="11">
        <v>116</v>
      </c>
      <c r="BJ87" s="12">
        <v>115.1</v>
      </c>
      <c r="BK87" s="11">
        <v>117</v>
      </c>
      <c r="BL87" s="12">
        <v>115.8</v>
      </c>
      <c r="BM87" s="12">
        <v>113.9</v>
      </c>
      <c r="BN87" s="11">
        <v>106</v>
      </c>
      <c r="BO87" s="12">
        <v>105.3</v>
      </c>
      <c r="BP87" s="12">
        <v>108.5</v>
      </c>
      <c r="BQ87" s="11">
        <v>108</v>
      </c>
      <c r="BR87" s="12">
        <v>109.1</v>
      </c>
      <c r="BS87" s="12">
        <v>111.8</v>
      </c>
      <c r="BT87" s="12">
        <v>113.9</v>
      </c>
      <c r="BU87" s="12">
        <v>114.3</v>
      </c>
      <c r="BV87" s="12">
        <v>115.9</v>
      </c>
      <c r="BW87" s="12">
        <v>111.2</v>
      </c>
      <c r="BX87" s="12">
        <v>112.7</v>
      </c>
      <c r="BY87" s="12">
        <v>115.9</v>
      </c>
      <c r="BZ87" s="12">
        <v>117.4</v>
      </c>
      <c r="CA87" s="12">
        <v>115.9</v>
      </c>
      <c r="CB87" s="12">
        <v>117.9</v>
      </c>
      <c r="CC87" s="12">
        <v>117.9</v>
      </c>
      <c r="CD87" s="11">
        <v>117</v>
      </c>
      <c r="CE87" s="12">
        <v>117.9</v>
      </c>
      <c r="CF87" s="12">
        <v>120.5</v>
      </c>
      <c r="CG87" s="12">
        <v>122.9</v>
      </c>
      <c r="CH87" s="12">
        <v>123.8</v>
      </c>
      <c r="CI87" s="12">
        <v>121.9</v>
      </c>
      <c r="CJ87" s="12">
        <v>123.1</v>
      </c>
      <c r="CK87" s="12">
        <v>124.5</v>
      </c>
      <c r="CL87" s="12">
        <v>125.5</v>
      </c>
      <c r="CM87" s="11">
        <v>125</v>
      </c>
      <c r="CN87" s="12">
        <v>126.3</v>
      </c>
      <c r="CO87" s="12">
        <v>127.3</v>
      </c>
      <c r="CP87" s="12">
        <v>128.30000000000001</v>
      </c>
      <c r="CQ87" s="12">
        <v>130.4</v>
      </c>
      <c r="CR87" s="12">
        <v>129.9</v>
      </c>
      <c r="CS87" s="12">
        <v>129.1</v>
      </c>
      <c r="CT87" s="12">
        <v>127.6</v>
      </c>
      <c r="CU87" s="12">
        <v>126.6</v>
      </c>
      <c r="CV87" s="12">
        <v>125.7</v>
      </c>
      <c r="CW87" s="12">
        <v>128.1</v>
      </c>
      <c r="CX87" s="12">
        <v>128.19999999999999</v>
      </c>
      <c r="CY87" s="12">
        <v>129.4</v>
      </c>
      <c r="CZ87" s="12">
        <v>130.30000000000001</v>
      </c>
      <c r="DA87" s="38">
        <f t="shared" si="16"/>
        <v>130.30000000000001</v>
      </c>
    </row>
    <row r="88" spans="1:106" ht="13" x14ac:dyDescent="0.25">
      <c r="A88" s="10" t="s">
        <v>273</v>
      </c>
      <c r="B88" s="5" t="s">
        <v>204</v>
      </c>
      <c r="C88" s="16">
        <v>97.2</v>
      </c>
      <c r="D88" s="16">
        <v>98.2</v>
      </c>
      <c r="E88" s="16">
        <v>99.1</v>
      </c>
      <c r="F88" s="16">
        <v>99.3</v>
      </c>
      <c r="G88" s="15">
        <v>99</v>
      </c>
      <c r="H88" s="16">
        <v>99.5</v>
      </c>
      <c r="I88" s="16">
        <v>102.6</v>
      </c>
      <c r="J88" s="16">
        <v>100.6</v>
      </c>
      <c r="K88" s="16">
        <v>101.2</v>
      </c>
      <c r="L88" s="16">
        <v>100.7</v>
      </c>
      <c r="M88" s="16">
        <v>101.5</v>
      </c>
      <c r="N88" s="16">
        <v>101.1</v>
      </c>
      <c r="O88" s="16">
        <v>103.6</v>
      </c>
      <c r="P88" s="15">
        <v>105</v>
      </c>
      <c r="Q88" s="16">
        <v>103.5</v>
      </c>
      <c r="R88" s="16">
        <v>104.9</v>
      </c>
      <c r="S88" s="16">
        <v>106.2</v>
      </c>
      <c r="T88" s="16">
        <v>106.4</v>
      </c>
      <c r="U88" s="16">
        <v>105.8</v>
      </c>
      <c r="V88" s="16">
        <v>105.9</v>
      </c>
      <c r="W88" s="16">
        <v>106.6</v>
      </c>
      <c r="X88" s="16">
        <v>107.5</v>
      </c>
      <c r="Y88" s="16">
        <v>108.1</v>
      </c>
      <c r="Z88" s="16">
        <v>107.3</v>
      </c>
      <c r="AA88" s="16">
        <v>108.9</v>
      </c>
      <c r="AB88" s="16">
        <v>109.4</v>
      </c>
      <c r="AC88" s="16">
        <v>110.6</v>
      </c>
      <c r="AD88" s="16">
        <v>109.6</v>
      </c>
      <c r="AE88" s="16">
        <v>112.8</v>
      </c>
      <c r="AF88" s="15">
        <v>110</v>
      </c>
      <c r="AG88" s="16">
        <v>112.8</v>
      </c>
      <c r="AH88" s="16">
        <v>112.9</v>
      </c>
      <c r="AI88" s="16">
        <v>112.6</v>
      </c>
      <c r="AJ88" s="16">
        <v>111.8</v>
      </c>
      <c r="AK88" s="16">
        <v>113.7</v>
      </c>
      <c r="AL88" s="16">
        <v>115.7</v>
      </c>
      <c r="AM88" s="16">
        <v>115.4</v>
      </c>
      <c r="AN88" s="16">
        <v>113.7</v>
      </c>
      <c r="AO88" s="16">
        <v>112.8</v>
      </c>
      <c r="AP88" s="16">
        <v>117.8</v>
      </c>
      <c r="AQ88" s="16">
        <v>119.4</v>
      </c>
      <c r="AR88" s="16">
        <v>115.7</v>
      </c>
      <c r="AS88" s="16">
        <v>117.8</v>
      </c>
      <c r="AT88" s="16">
        <v>118.9</v>
      </c>
      <c r="AU88" s="16">
        <v>115.1</v>
      </c>
      <c r="AV88" s="16">
        <v>118.6</v>
      </c>
      <c r="AW88" s="16">
        <v>122.6</v>
      </c>
      <c r="AX88" s="16">
        <v>118.7</v>
      </c>
      <c r="AY88" s="16">
        <v>117.6</v>
      </c>
      <c r="AZ88" s="16">
        <v>117.5</v>
      </c>
      <c r="BA88" s="16">
        <v>117.3</v>
      </c>
      <c r="BB88" s="16">
        <v>118.6</v>
      </c>
      <c r="BC88" s="15">
        <v>116</v>
      </c>
      <c r="BD88" s="16">
        <v>117.9</v>
      </c>
      <c r="BE88" s="16">
        <v>117.7</v>
      </c>
      <c r="BF88" s="15">
        <v>117</v>
      </c>
      <c r="BG88" s="16">
        <v>116.9</v>
      </c>
      <c r="BH88" s="16">
        <v>119.2</v>
      </c>
      <c r="BI88" s="16">
        <v>116.7</v>
      </c>
      <c r="BJ88" s="16">
        <v>116.4</v>
      </c>
      <c r="BK88" s="16">
        <v>116.5</v>
      </c>
      <c r="BL88" s="16">
        <v>115.2</v>
      </c>
      <c r="BM88" s="16">
        <v>104.9</v>
      </c>
      <c r="BN88" s="16">
        <v>98.4</v>
      </c>
      <c r="BO88" s="16">
        <v>94.2</v>
      </c>
      <c r="BP88" s="16">
        <v>94.3</v>
      </c>
      <c r="BQ88" s="16">
        <v>98.4</v>
      </c>
      <c r="BR88" s="16">
        <v>98.5</v>
      </c>
      <c r="BS88" s="15">
        <v>101</v>
      </c>
      <c r="BT88" s="16">
        <v>105.1</v>
      </c>
      <c r="BU88" s="16">
        <v>103.7</v>
      </c>
      <c r="BV88" s="16">
        <v>105.9</v>
      </c>
      <c r="BW88" s="16">
        <v>106.2</v>
      </c>
      <c r="BX88" s="16">
        <v>106.2</v>
      </c>
      <c r="BY88" s="16">
        <v>109.2</v>
      </c>
      <c r="BZ88" s="16">
        <v>112.7</v>
      </c>
      <c r="CA88" s="16">
        <v>109.1</v>
      </c>
      <c r="CB88" s="15">
        <v>112</v>
      </c>
      <c r="CC88" s="16">
        <v>114.9</v>
      </c>
      <c r="CD88" s="16">
        <v>112.3</v>
      </c>
      <c r="CE88" s="16">
        <v>114.7</v>
      </c>
      <c r="CF88" s="16">
        <v>117.2</v>
      </c>
      <c r="CG88" s="16">
        <v>117.7</v>
      </c>
      <c r="CH88" s="15">
        <v>118</v>
      </c>
      <c r="CI88" s="16">
        <v>116.9</v>
      </c>
      <c r="CJ88" s="16">
        <v>120.2</v>
      </c>
      <c r="CK88" s="16">
        <v>121.5</v>
      </c>
      <c r="CL88" s="16">
        <v>123.9</v>
      </c>
      <c r="CM88" s="16">
        <v>124.2</v>
      </c>
      <c r="CN88" s="16">
        <v>123.5</v>
      </c>
      <c r="CO88" s="16">
        <v>123.8</v>
      </c>
      <c r="CP88" s="16">
        <v>124.4</v>
      </c>
      <c r="CQ88" s="15">
        <v>124</v>
      </c>
      <c r="CR88" s="16">
        <v>124.1</v>
      </c>
      <c r="CS88" s="16">
        <v>126.3</v>
      </c>
      <c r="CT88" s="16">
        <v>123.6</v>
      </c>
      <c r="CU88" s="16">
        <v>123.7</v>
      </c>
      <c r="CV88" s="16">
        <v>124.7</v>
      </c>
      <c r="CW88" s="16">
        <v>126.8</v>
      </c>
      <c r="CX88" s="16">
        <v>127.6</v>
      </c>
      <c r="CY88" s="16">
        <v>129.19999999999999</v>
      </c>
      <c r="CZ88" s="16">
        <v>125.7</v>
      </c>
      <c r="DA88" s="38">
        <f t="shared" si="16"/>
        <v>125.7</v>
      </c>
    </row>
    <row r="91" spans="1:106" x14ac:dyDescent="0.25">
      <c r="B91" s="5" t="s">
        <v>199</v>
      </c>
      <c r="C91" s="4">
        <f>(BJ82/C82)^(1/59)</f>
        <v>1.0026680294371428</v>
      </c>
      <c r="D91" s="7">
        <f>(C91-1)*100</f>
        <v>0.26680294371428381</v>
      </c>
      <c r="F91" s="4">
        <f t="shared" ref="F91:F97" si="17">(BN82/BL82)^(1/2)</f>
        <v>0.91222556258405851</v>
      </c>
      <c r="G91" s="7">
        <f>(F91-1)*100</f>
        <v>-8.7774437415941478</v>
      </c>
      <c r="I91" s="4">
        <f>(CI82/BN82)^(1/21)</f>
        <v>1.0104572365674134</v>
      </c>
      <c r="J91" s="7">
        <f>(I91-1)*100</f>
        <v>1.0457236567413375</v>
      </c>
      <c r="L91" s="4">
        <f>(DA82/CI82)^(1/18)</f>
        <v>1.0051702607205728</v>
      </c>
      <c r="M91" s="7">
        <f>(L91-1)*100</f>
        <v>0.51702607205728057</v>
      </c>
    </row>
    <row r="92" spans="1:106" x14ac:dyDescent="0.25">
      <c r="B92" s="5" t="s">
        <v>200</v>
      </c>
      <c r="C92" s="4">
        <f t="shared" ref="C92:C97" si="18">(BJ83/C83)^(1/59)</f>
        <v>1.0015678936442807</v>
      </c>
      <c r="D92" s="7">
        <f t="shared" ref="D92:D97" si="19">(C92-1)*100</f>
        <v>0.15678936442806712</v>
      </c>
      <c r="F92" s="4">
        <f t="shared" si="17"/>
        <v>0.89630077497297089</v>
      </c>
      <c r="G92" s="7">
        <f t="shared" ref="G92:G97" si="20">(F92-1)*100</f>
        <v>-10.369922502702911</v>
      </c>
      <c r="I92" s="4">
        <f t="shared" ref="I92:I97" si="21">(CI83/BN83)^(1/21)</f>
        <v>1.0114142083134425</v>
      </c>
      <c r="J92" s="7">
        <f t="shared" ref="J92:J97" si="22">(I92-1)*100</f>
        <v>1.1414208313442531</v>
      </c>
      <c r="L92" s="4">
        <f t="shared" ref="L92:L97" si="23">(DA83/CI83)^(1/18)</f>
        <v>1.0035472981519902</v>
      </c>
      <c r="M92" s="7">
        <f t="shared" ref="M92:M97" si="24">(L92-1)*100</f>
        <v>0.35472981519901747</v>
      </c>
    </row>
    <row r="93" spans="1:106" x14ac:dyDescent="0.25">
      <c r="B93" s="5" t="s">
        <v>201</v>
      </c>
      <c r="C93" s="4">
        <f t="shared" si="18"/>
        <v>1.0026702212914158</v>
      </c>
      <c r="D93" s="7">
        <f t="shared" si="19"/>
        <v>0.26702212914158086</v>
      </c>
      <c r="F93" s="4">
        <f t="shared" si="17"/>
        <v>0.49453057274584222</v>
      </c>
      <c r="G93" s="7">
        <f t="shared" si="20"/>
        <v>-50.546942725415775</v>
      </c>
      <c r="I93" s="4">
        <f t="shared" si="21"/>
        <v>1.0574410555133389</v>
      </c>
      <c r="J93" s="7">
        <f t="shared" si="22"/>
        <v>5.744105551333889</v>
      </c>
      <c r="L93" s="4">
        <f t="shared" si="23"/>
        <v>1.0161262785925296</v>
      </c>
      <c r="M93" s="7">
        <f t="shared" si="24"/>
        <v>1.6126278592529575</v>
      </c>
    </row>
    <row r="94" spans="1:106" x14ac:dyDescent="0.25">
      <c r="B94" s="5" t="s">
        <v>202</v>
      </c>
      <c r="C94" s="4">
        <f t="shared" si="18"/>
        <v>1.0037509806323976</v>
      </c>
      <c r="D94" s="7">
        <f t="shared" si="19"/>
        <v>0.37509806323976491</v>
      </c>
      <c r="F94" s="4">
        <f t="shared" si="17"/>
        <v>0.98244744521093408</v>
      </c>
      <c r="G94" s="7">
        <f t="shared" si="20"/>
        <v>-1.7552554789065922</v>
      </c>
      <c r="I94" s="4">
        <f t="shared" si="21"/>
        <v>1.0073616335290432</v>
      </c>
      <c r="J94" s="7">
        <f t="shared" si="22"/>
        <v>0.73616335290431767</v>
      </c>
      <c r="L94" s="4">
        <f t="shared" si="23"/>
        <v>1.0067156419555603</v>
      </c>
      <c r="M94" s="7">
        <f t="shared" si="24"/>
        <v>0.6715641955560292</v>
      </c>
    </row>
    <row r="95" spans="1:106" x14ac:dyDescent="0.25">
      <c r="B95" s="5" t="s">
        <v>78</v>
      </c>
      <c r="C95" s="4">
        <f t="shared" si="18"/>
        <v>1.0014816592673437</v>
      </c>
      <c r="D95" s="7">
        <f t="shared" si="19"/>
        <v>0.14816592673436713</v>
      </c>
      <c r="F95" s="4">
        <f t="shared" si="17"/>
        <v>0.93812761404267686</v>
      </c>
      <c r="G95" s="7">
        <f t="shared" si="20"/>
        <v>-6.1872385957323139</v>
      </c>
      <c r="I95" s="4">
        <f t="shared" si="21"/>
        <v>1.0074324301234237</v>
      </c>
      <c r="J95" s="7">
        <f t="shared" si="22"/>
        <v>0.74324301234236501</v>
      </c>
      <c r="L95" s="4">
        <f t="shared" si="23"/>
        <v>1.0013369626739488</v>
      </c>
      <c r="M95" s="7">
        <f t="shared" si="24"/>
        <v>0.13369626739487828</v>
      </c>
    </row>
    <row r="96" spans="1:106" x14ac:dyDescent="0.25">
      <c r="B96" s="5" t="s">
        <v>203</v>
      </c>
      <c r="C96" s="4">
        <f t="shared" si="18"/>
        <v>1.0025571871854759</v>
      </c>
      <c r="D96" s="7">
        <f t="shared" si="19"/>
        <v>0.25571871854759287</v>
      </c>
      <c r="F96" s="4">
        <f t="shared" si="17"/>
        <v>0.95675040103419973</v>
      </c>
      <c r="G96" s="7">
        <f t="shared" si="20"/>
        <v>-4.3249598965800278</v>
      </c>
      <c r="I96" s="4">
        <f t="shared" si="21"/>
        <v>1.0066775265150061</v>
      </c>
      <c r="J96" s="7">
        <f t="shared" si="22"/>
        <v>0.66775265150060825</v>
      </c>
      <c r="L96" s="4">
        <f t="shared" si="23"/>
        <v>1.0037089973502351</v>
      </c>
      <c r="M96" s="7">
        <f t="shared" si="24"/>
        <v>0.37089973502351103</v>
      </c>
    </row>
    <row r="97" spans="1:106" x14ac:dyDescent="0.25">
      <c r="B97" s="5" t="s">
        <v>204</v>
      </c>
      <c r="C97" s="4">
        <f t="shared" si="18"/>
        <v>1.0030599572903789</v>
      </c>
      <c r="D97" s="7">
        <f t="shared" si="19"/>
        <v>0.30599572903788896</v>
      </c>
      <c r="F97" s="4">
        <f t="shared" si="17"/>
        <v>0.92421137553411814</v>
      </c>
      <c r="G97" s="7">
        <f t="shared" si="20"/>
        <v>-7.578862446588186</v>
      </c>
      <c r="I97" s="4">
        <f t="shared" si="21"/>
        <v>1.0082374600512678</v>
      </c>
      <c r="J97" s="7">
        <f t="shared" si="22"/>
        <v>0.82374600512677976</v>
      </c>
      <c r="L97" s="4">
        <f t="shared" si="23"/>
        <v>1.0040403205720347</v>
      </c>
      <c r="M97" s="7">
        <f t="shared" si="24"/>
        <v>0.4040320572034739</v>
      </c>
    </row>
    <row r="100" spans="1:106" x14ac:dyDescent="0.25">
      <c r="BN100" s="4">
        <v>0</v>
      </c>
      <c r="BO100" s="4">
        <v>1</v>
      </c>
      <c r="BP100" s="4">
        <v>2</v>
      </c>
      <c r="BQ100" s="4">
        <v>3</v>
      </c>
      <c r="BR100" s="4">
        <v>4</v>
      </c>
      <c r="BS100" s="4">
        <v>5</v>
      </c>
      <c r="BT100" s="4">
        <v>6</v>
      </c>
      <c r="BU100" s="4">
        <v>7</v>
      </c>
      <c r="BV100" s="4">
        <v>8</v>
      </c>
      <c r="BW100" s="4">
        <v>9</v>
      </c>
      <c r="BX100" s="4">
        <v>10</v>
      </c>
      <c r="BY100" s="4">
        <v>11</v>
      </c>
      <c r="BZ100" s="4">
        <v>12</v>
      </c>
      <c r="CA100" s="4">
        <v>13</v>
      </c>
      <c r="CB100" s="4">
        <v>14</v>
      </c>
      <c r="CC100" s="4">
        <v>15</v>
      </c>
      <c r="CD100" s="4">
        <v>16</v>
      </c>
      <c r="CE100" s="4">
        <v>17</v>
      </c>
      <c r="CF100" s="4">
        <v>18</v>
      </c>
      <c r="CG100" s="4">
        <v>19</v>
      </c>
      <c r="CH100" s="4">
        <v>20</v>
      </c>
      <c r="CI100" s="4">
        <v>21</v>
      </c>
      <c r="CJ100" s="4">
        <v>22</v>
      </c>
      <c r="CK100" s="4">
        <v>23</v>
      </c>
      <c r="CL100" s="4">
        <v>24</v>
      </c>
      <c r="CM100" s="4">
        <v>25</v>
      </c>
      <c r="CN100" s="4">
        <v>26</v>
      </c>
      <c r="CO100" s="4">
        <v>27</v>
      </c>
      <c r="CP100" s="4">
        <v>28</v>
      </c>
      <c r="CQ100" s="4">
        <v>29</v>
      </c>
      <c r="CR100" s="4">
        <v>30</v>
      </c>
      <c r="CS100" s="4">
        <v>31</v>
      </c>
      <c r="CT100" s="4">
        <v>32</v>
      </c>
    </row>
    <row r="102" spans="1:106" x14ac:dyDescent="0.25">
      <c r="B102" s="5" t="s">
        <v>127</v>
      </c>
      <c r="C102" s="5" t="s">
        <v>128</v>
      </c>
      <c r="D102" s="5" t="s">
        <v>129</v>
      </c>
      <c r="E102" s="5" t="s">
        <v>130</v>
      </c>
      <c r="F102" s="5" t="s">
        <v>131</v>
      </c>
      <c r="G102" s="5" t="s">
        <v>132</v>
      </c>
      <c r="H102" s="5" t="s">
        <v>133</v>
      </c>
      <c r="I102" s="5" t="s">
        <v>134</v>
      </c>
      <c r="J102" s="5" t="s">
        <v>135</v>
      </c>
      <c r="K102" s="5" t="s">
        <v>136</v>
      </c>
      <c r="L102" s="5" t="s">
        <v>137</v>
      </c>
      <c r="M102" s="5" t="s">
        <v>138</v>
      </c>
      <c r="N102" s="5" t="s">
        <v>139</v>
      </c>
      <c r="O102" s="5" t="s">
        <v>140</v>
      </c>
      <c r="P102" s="5" t="s">
        <v>141</v>
      </c>
      <c r="Q102" s="5" t="s">
        <v>142</v>
      </c>
      <c r="R102" s="5" t="s">
        <v>143</v>
      </c>
      <c r="S102" s="5" t="s">
        <v>144</v>
      </c>
      <c r="T102" s="5" t="s">
        <v>145</v>
      </c>
      <c r="U102" s="5" t="s">
        <v>146</v>
      </c>
      <c r="V102" s="5" t="s">
        <v>147</v>
      </c>
      <c r="W102" s="5" t="s">
        <v>148</v>
      </c>
      <c r="X102" s="5" t="s">
        <v>149</v>
      </c>
      <c r="Y102" s="5" t="s">
        <v>150</v>
      </c>
      <c r="Z102" s="5" t="s">
        <v>151</v>
      </c>
      <c r="AA102" s="5" t="s">
        <v>152</v>
      </c>
      <c r="AB102" s="5" t="s">
        <v>153</v>
      </c>
      <c r="AC102" s="5" t="s">
        <v>154</v>
      </c>
      <c r="AD102" s="5" t="s">
        <v>155</v>
      </c>
      <c r="AE102" s="5" t="s">
        <v>156</v>
      </c>
      <c r="AF102" s="5" t="s">
        <v>157</v>
      </c>
      <c r="AG102" s="5" t="s">
        <v>158</v>
      </c>
      <c r="AH102" s="5" t="s">
        <v>159</v>
      </c>
      <c r="AI102" s="5" t="s">
        <v>160</v>
      </c>
      <c r="AJ102" s="5" t="s">
        <v>161</v>
      </c>
      <c r="AK102" s="5" t="s">
        <v>162</v>
      </c>
      <c r="AL102" s="5" t="s">
        <v>163</v>
      </c>
      <c r="AM102" s="5" t="s">
        <v>164</v>
      </c>
      <c r="AN102" s="5" t="s">
        <v>165</v>
      </c>
      <c r="AO102" s="5" t="s">
        <v>166</v>
      </c>
      <c r="AP102" s="5" t="s">
        <v>167</v>
      </c>
      <c r="AQ102" s="5" t="s">
        <v>168</v>
      </c>
      <c r="AR102" s="5" t="s">
        <v>169</v>
      </c>
      <c r="AS102" s="5" t="s">
        <v>170</v>
      </c>
      <c r="AT102" s="5" t="s">
        <v>171</v>
      </c>
      <c r="AU102" s="5" t="s">
        <v>172</v>
      </c>
      <c r="AV102" s="5" t="s">
        <v>173</v>
      </c>
      <c r="AW102" s="5" t="s">
        <v>174</v>
      </c>
      <c r="AX102" s="5" t="s">
        <v>175</v>
      </c>
      <c r="AY102" s="5" t="s">
        <v>176</v>
      </c>
      <c r="AZ102" s="5" t="s">
        <v>177</v>
      </c>
      <c r="BA102" s="5" t="s">
        <v>178</v>
      </c>
      <c r="BB102" s="5" t="s">
        <v>179</v>
      </c>
      <c r="BC102" s="5" t="s">
        <v>180</v>
      </c>
      <c r="BD102" s="5" t="s">
        <v>181</v>
      </c>
      <c r="BE102" s="5" t="s">
        <v>182</v>
      </c>
      <c r="BF102" s="5" t="s">
        <v>183</v>
      </c>
      <c r="BG102" s="5" t="s">
        <v>184</v>
      </c>
      <c r="BH102" s="5" t="s">
        <v>185</v>
      </c>
      <c r="BI102" s="5" t="s">
        <v>186</v>
      </c>
      <c r="BJ102" s="5" t="s">
        <v>187</v>
      </c>
      <c r="BK102" s="5" t="s">
        <v>188</v>
      </c>
      <c r="BL102" s="5" t="s">
        <v>13</v>
      </c>
      <c r="BM102" s="5" t="s">
        <v>14</v>
      </c>
      <c r="BN102" s="5" t="s">
        <v>15</v>
      </c>
      <c r="BO102" s="5" t="s">
        <v>16</v>
      </c>
      <c r="BP102" s="5" t="s">
        <v>17</v>
      </c>
      <c r="BQ102" s="5" t="s">
        <v>18</v>
      </c>
      <c r="BR102" s="5" t="s">
        <v>19</v>
      </c>
      <c r="BS102" s="5" t="s">
        <v>20</v>
      </c>
      <c r="BT102" s="5" t="s">
        <v>21</v>
      </c>
      <c r="BU102" s="5" t="s">
        <v>22</v>
      </c>
      <c r="BV102" s="5" t="s">
        <v>23</v>
      </c>
      <c r="BW102" s="5" t="s">
        <v>189</v>
      </c>
      <c r="BX102" s="5" t="s">
        <v>24</v>
      </c>
      <c r="BY102" s="5" t="s">
        <v>25</v>
      </c>
      <c r="BZ102" s="5" t="s">
        <v>26</v>
      </c>
      <c r="CA102" s="5" t="s">
        <v>27</v>
      </c>
      <c r="CB102" s="5" t="s">
        <v>28</v>
      </c>
      <c r="CC102" s="5" t="s">
        <v>29</v>
      </c>
      <c r="CD102" s="5" t="s">
        <v>30</v>
      </c>
      <c r="CE102" s="5" t="s">
        <v>31</v>
      </c>
      <c r="CF102" s="5" t="s">
        <v>32</v>
      </c>
      <c r="CG102" s="5" t="s">
        <v>33</v>
      </c>
      <c r="CH102" s="5" t="s">
        <v>34</v>
      </c>
      <c r="CI102" s="5" t="s">
        <v>190</v>
      </c>
      <c r="CJ102" s="5" t="s">
        <v>35</v>
      </c>
      <c r="CK102" s="5" t="s">
        <v>36</v>
      </c>
      <c r="CL102" s="5" t="s">
        <v>69</v>
      </c>
      <c r="CM102" s="5" t="s">
        <v>211</v>
      </c>
      <c r="CN102" s="5" t="s">
        <v>212</v>
      </c>
      <c r="CO102" s="5" t="s">
        <v>213</v>
      </c>
      <c r="CP102" s="5" t="s">
        <v>214</v>
      </c>
      <c r="CQ102" s="5" t="s">
        <v>251</v>
      </c>
      <c r="CR102" s="5" t="s">
        <v>252</v>
      </c>
      <c r="CS102" s="5" t="s">
        <v>253</v>
      </c>
      <c r="CT102" s="5" t="s">
        <v>254</v>
      </c>
      <c r="CU102" s="5">
        <v>2023</v>
      </c>
      <c r="CV102" s="5" t="s">
        <v>288</v>
      </c>
      <c r="CW102" s="5" t="s">
        <v>289</v>
      </c>
      <c r="CX102" s="5" t="s">
        <v>290</v>
      </c>
      <c r="CY102" s="5" t="s">
        <v>291</v>
      </c>
      <c r="CZ102" s="5" t="s">
        <v>292</v>
      </c>
      <c r="DA102" s="5" t="s">
        <v>293</v>
      </c>
      <c r="DB102" s="5" t="s">
        <v>297</v>
      </c>
    </row>
    <row r="103" spans="1:106" ht="13" x14ac:dyDescent="0.25">
      <c r="A103" s="10" t="s">
        <v>255</v>
      </c>
      <c r="B103" s="5" t="s">
        <v>205</v>
      </c>
      <c r="C103" s="12">
        <v>99.7</v>
      </c>
      <c r="D103" s="12">
        <v>99.6</v>
      </c>
      <c r="E103" s="12">
        <v>99.7</v>
      </c>
      <c r="F103" s="12">
        <v>100.2</v>
      </c>
      <c r="G103" s="12">
        <v>99.9</v>
      </c>
      <c r="H103" s="11">
        <v>100</v>
      </c>
      <c r="I103" s="12">
        <v>100.7</v>
      </c>
      <c r="J103" s="12">
        <v>99.4</v>
      </c>
      <c r="K103" s="12">
        <v>99.9</v>
      </c>
      <c r="L103" s="12">
        <v>99.5</v>
      </c>
      <c r="M103" s="12">
        <v>99.5</v>
      </c>
      <c r="N103" s="12">
        <v>101.9</v>
      </c>
      <c r="O103" s="12">
        <v>101.3</v>
      </c>
      <c r="P103" s="12">
        <v>101.6</v>
      </c>
      <c r="Q103" s="12">
        <v>101.4</v>
      </c>
      <c r="R103" s="12">
        <v>101.7</v>
      </c>
      <c r="S103" s="12">
        <v>101.5</v>
      </c>
      <c r="T103" s="12">
        <v>100.6</v>
      </c>
      <c r="U103" s="12">
        <v>101.1</v>
      </c>
      <c r="V103" s="12">
        <v>101.9</v>
      </c>
      <c r="W103" s="12">
        <v>101.7</v>
      </c>
      <c r="X103" s="11">
        <v>103</v>
      </c>
      <c r="Y103" s="12">
        <v>103.8</v>
      </c>
      <c r="Z103" s="12">
        <v>103.7</v>
      </c>
      <c r="AA103" s="12">
        <v>103.4</v>
      </c>
      <c r="AB103" s="12">
        <v>105.2</v>
      </c>
      <c r="AC103" s="12">
        <v>106.4</v>
      </c>
      <c r="AD103" s="11">
        <v>105</v>
      </c>
      <c r="AE103" s="12">
        <v>106.7</v>
      </c>
      <c r="AF103" s="12">
        <v>106.6</v>
      </c>
      <c r="AG103" s="12">
        <v>107.2</v>
      </c>
      <c r="AH103" s="12">
        <v>107.1</v>
      </c>
      <c r="AI103" s="12">
        <v>107.6</v>
      </c>
      <c r="AJ103" s="12">
        <v>106.8</v>
      </c>
      <c r="AK103" s="12">
        <v>108.5</v>
      </c>
      <c r="AL103" s="12">
        <v>108.9</v>
      </c>
      <c r="AM103" s="12">
        <v>107.6</v>
      </c>
      <c r="AN103" s="12">
        <v>107.7</v>
      </c>
      <c r="AO103" s="12">
        <v>107.7</v>
      </c>
      <c r="AP103" s="12">
        <v>108.6</v>
      </c>
      <c r="AQ103" s="12">
        <v>109.8</v>
      </c>
      <c r="AR103" s="12">
        <v>109.1</v>
      </c>
      <c r="AS103" s="12">
        <v>108.7</v>
      </c>
      <c r="AT103" s="12">
        <v>108.8</v>
      </c>
      <c r="AU103" s="12">
        <v>108.5</v>
      </c>
      <c r="AV103" s="11">
        <v>110</v>
      </c>
      <c r="AW103" s="12">
        <v>109.7</v>
      </c>
      <c r="AX103" s="12">
        <v>109.6</v>
      </c>
      <c r="AY103" s="12">
        <v>111.2</v>
      </c>
      <c r="AZ103" s="12">
        <v>111.7</v>
      </c>
      <c r="BA103" s="12">
        <v>111.4</v>
      </c>
      <c r="BB103" s="12">
        <v>112.2</v>
      </c>
      <c r="BC103" s="11">
        <v>111</v>
      </c>
      <c r="BD103" s="12">
        <v>111.8</v>
      </c>
      <c r="BE103" s="11">
        <v>112</v>
      </c>
      <c r="BF103" s="12">
        <v>112.3</v>
      </c>
      <c r="BG103" s="12">
        <v>112.3</v>
      </c>
      <c r="BH103" s="12">
        <v>112.2</v>
      </c>
      <c r="BI103" s="12">
        <v>112.4</v>
      </c>
      <c r="BJ103" s="12">
        <v>112.8</v>
      </c>
      <c r="BK103" s="12">
        <v>113.8</v>
      </c>
      <c r="BL103" s="12">
        <v>114.1</v>
      </c>
      <c r="BM103" s="12">
        <v>103.7</v>
      </c>
      <c r="BN103" s="12">
        <v>89.7</v>
      </c>
      <c r="BO103" s="12">
        <v>103.7</v>
      </c>
      <c r="BP103" s="12">
        <v>111.6</v>
      </c>
      <c r="BQ103" s="12">
        <v>114.2</v>
      </c>
      <c r="BR103" s="12">
        <v>114.6</v>
      </c>
      <c r="BS103" s="12">
        <v>114.3</v>
      </c>
      <c r="BT103" s="12">
        <v>115.1</v>
      </c>
      <c r="BU103" s="12">
        <v>111.3</v>
      </c>
      <c r="BV103" s="12">
        <v>116.1</v>
      </c>
      <c r="BW103" s="12">
        <v>109.3</v>
      </c>
      <c r="BX103" s="12">
        <v>110.2</v>
      </c>
      <c r="BY103" s="12">
        <v>116.4</v>
      </c>
      <c r="BZ103" s="12">
        <v>113.6</v>
      </c>
      <c r="CA103" s="12">
        <v>114.6</v>
      </c>
      <c r="CB103" s="12">
        <v>117.3</v>
      </c>
      <c r="CC103" s="12">
        <v>116.1</v>
      </c>
      <c r="CD103" s="12">
        <v>116.2</v>
      </c>
      <c r="CE103" s="12">
        <v>115.9</v>
      </c>
      <c r="CF103" s="12">
        <v>116.9</v>
      </c>
      <c r="CG103" s="12">
        <v>117.5</v>
      </c>
      <c r="CH103" s="11">
        <v>118</v>
      </c>
      <c r="CI103" s="12">
        <v>116.6</v>
      </c>
      <c r="CJ103" s="12">
        <v>117.2</v>
      </c>
      <c r="CK103" s="12">
        <v>119.5</v>
      </c>
      <c r="CL103" s="12">
        <v>116.6</v>
      </c>
      <c r="CM103" s="11">
        <v>116</v>
      </c>
      <c r="CN103" s="12">
        <v>116.7</v>
      </c>
      <c r="CO103" s="12">
        <v>115.7</v>
      </c>
      <c r="CP103" s="12">
        <v>117.2</v>
      </c>
      <c r="CQ103" s="12">
        <v>117.2</v>
      </c>
      <c r="CR103" s="12">
        <v>116.1</v>
      </c>
      <c r="CS103" s="12">
        <v>116.2</v>
      </c>
      <c r="CT103" s="12">
        <v>115.2</v>
      </c>
      <c r="CU103" s="12">
        <v>114.7</v>
      </c>
      <c r="CV103" s="12">
        <v>114.2</v>
      </c>
      <c r="CW103" s="12">
        <v>115.2</v>
      </c>
      <c r="CX103" s="12">
        <v>113.6</v>
      </c>
      <c r="CY103" s="12">
        <v>115.3</v>
      </c>
      <c r="CZ103" s="12">
        <v>114.5</v>
      </c>
      <c r="DA103" s="24">
        <f>CZ103</f>
        <v>114.5</v>
      </c>
      <c r="DB103" s="39">
        <f>DA103</f>
        <v>114.5</v>
      </c>
    </row>
    <row r="104" spans="1:106" ht="13" x14ac:dyDescent="0.25">
      <c r="A104" s="10" t="s">
        <v>256</v>
      </c>
      <c r="B104" s="5" t="s">
        <v>206</v>
      </c>
      <c r="C104" s="16">
        <v>96.9</v>
      </c>
      <c r="D104" s="16">
        <v>97.2</v>
      </c>
      <c r="E104" s="16">
        <v>99.2</v>
      </c>
      <c r="F104" s="16">
        <v>98.9</v>
      </c>
      <c r="G104" s="16">
        <v>99.5</v>
      </c>
      <c r="H104" s="16">
        <v>99.6</v>
      </c>
      <c r="I104" s="16">
        <v>101.1</v>
      </c>
      <c r="J104" s="15">
        <v>100</v>
      </c>
      <c r="K104" s="16">
        <v>101.3</v>
      </c>
      <c r="L104" s="16">
        <v>102.2</v>
      </c>
      <c r="M104" s="16">
        <v>102.8</v>
      </c>
      <c r="N104" s="16">
        <v>101.4</v>
      </c>
      <c r="O104" s="16">
        <v>105.9</v>
      </c>
      <c r="P104" s="16">
        <v>105.5</v>
      </c>
      <c r="Q104" s="16">
        <v>104.6</v>
      </c>
      <c r="R104" s="16">
        <v>106.1</v>
      </c>
      <c r="S104" s="16">
        <v>105.1</v>
      </c>
      <c r="T104" s="16">
        <v>105.3</v>
      </c>
      <c r="U104" s="15">
        <v>105</v>
      </c>
      <c r="V104" s="16">
        <v>107.8</v>
      </c>
      <c r="W104" s="15">
        <v>109</v>
      </c>
      <c r="X104" s="16">
        <v>108.6</v>
      </c>
      <c r="Y104" s="16">
        <v>109.8</v>
      </c>
      <c r="Z104" s="16">
        <v>109.3</v>
      </c>
      <c r="AA104" s="16">
        <v>109.7</v>
      </c>
      <c r="AB104" s="16">
        <v>111.5</v>
      </c>
      <c r="AC104" s="16">
        <v>112.7</v>
      </c>
      <c r="AD104" s="16">
        <v>110.9</v>
      </c>
      <c r="AE104" s="16">
        <v>113.1</v>
      </c>
      <c r="AF104" s="16">
        <v>113.3</v>
      </c>
      <c r="AG104" s="16">
        <v>113.8</v>
      </c>
      <c r="AH104" s="16">
        <v>113.3</v>
      </c>
      <c r="AI104" s="16">
        <v>115.7</v>
      </c>
      <c r="AJ104" s="16">
        <v>115.6</v>
      </c>
      <c r="AK104" s="16">
        <v>117.3</v>
      </c>
      <c r="AL104" s="16">
        <v>118.3</v>
      </c>
      <c r="AM104" s="16">
        <v>116.7</v>
      </c>
      <c r="AN104" s="16">
        <v>116.2</v>
      </c>
      <c r="AO104" s="16">
        <v>116.8</v>
      </c>
      <c r="AP104" s="16">
        <v>118.1</v>
      </c>
      <c r="AQ104" s="16">
        <v>119.2</v>
      </c>
      <c r="AR104" s="16">
        <v>119.5</v>
      </c>
      <c r="AS104" s="16">
        <v>118.7</v>
      </c>
      <c r="AT104" s="16">
        <v>117.9</v>
      </c>
      <c r="AU104" s="15">
        <v>116</v>
      </c>
      <c r="AV104" s="15">
        <v>118</v>
      </c>
      <c r="AW104" s="16">
        <v>117.6</v>
      </c>
      <c r="AX104" s="16">
        <v>116.1</v>
      </c>
      <c r="AY104" s="16">
        <v>119.6</v>
      </c>
      <c r="AZ104" s="16">
        <v>121.3</v>
      </c>
      <c r="BA104" s="16">
        <v>121.8</v>
      </c>
      <c r="BB104" s="16">
        <v>122.4</v>
      </c>
      <c r="BC104" s="16">
        <v>122.6</v>
      </c>
      <c r="BD104" s="16">
        <v>122.1</v>
      </c>
      <c r="BE104" s="16">
        <v>123.6</v>
      </c>
      <c r="BF104" s="16">
        <v>123.4</v>
      </c>
      <c r="BG104" s="16">
        <v>123.1</v>
      </c>
      <c r="BH104" s="16">
        <v>123.1</v>
      </c>
      <c r="BI104" s="16">
        <v>123.5</v>
      </c>
      <c r="BJ104" s="16">
        <v>123.2</v>
      </c>
      <c r="BK104" s="16">
        <v>124.1</v>
      </c>
      <c r="BL104" s="16">
        <v>122.6</v>
      </c>
      <c r="BM104" s="16">
        <v>86.3</v>
      </c>
      <c r="BN104" s="16">
        <v>57.2</v>
      </c>
      <c r="BO104" s="16">
        <v>92.6</v>
      </c>
      <c r="BP104" s="16">
        <v>114.7</v>
      </c>
      <c r="BQ104" s="15">
        <v>131</v>
      </c>
      <c r="BR104" s="16">
        <v>126.5</v>
      </c>
      <c r="BS104" s="16">
        <v>127.1</v>
      </c>
      <c r="BT104" s="16">
        <v>126.6</v>
      </c>
      <c r="BU104" s="16">
        <v>118.5</v>
      </c>
      <c r="BV104" s="16">
        <v>125.8</v>
      </c>
      <c r="BW104" s="16">
        <v>113.3</v>
      </c>
      <c r="BX104" s="16">
        <v>115.3</v>
      </c>
      <c r="BY104" s="16">
        <v>124.1</v>
      </c>
      <c r="BZ104" s="16">
        <v>123.3</v>
      </c>
      <c r="CA104" s="16">
        <v>121.2</v>
      </c>
      <c r="CB104" s="15">
        <v>123</v>
      </c>
      <c r="CC104" s="16">
        <v>121.5</v>
      </c>
      <c r="CD104" s="16">
        <v>120.6</v>
      </c>
      <c r="CE104" s="16">
        <v>120.6</v>
      </c>
      <c r="CF104" s="16">
        <v>120.6</v>
      </c>
      <c r="CG104" s="16">
        <v>120.6</v>
      </c>
      <c r="CH104" s="16">
        <v>119.9</v>
      </c>
      <c r="CI104" s="16">
        <v>118.8</v>
      </c>
      <c r="CJ104" s="16">
        <v>117.7</v>
      </c>
      <c r="CK104" s="16">
        <v>116.2</v>
      </c>
      <c r="CL104" s="16">
        <v>115.8</v>
      </c>
      <c r="CM104" s="16">
        <v>118.9</v>
      </c>
      <c r="CN104" s="16">
        <v>118.4</v>
      </c>
      <c r="CO104" s="16">
        <v>117.5</v>
      </c>
      <c r="CP104" s="16">
        <v>121.7</v>
      </c>
      <c r="CQ104" s="16">
        <v>124.2</v>
      </c>
      <c r="CR104" s="16">
        <v>123.5</v>
      </c>
      <c r="CS104" s="16">
        <v>124.6</v>
      </c>
      <c r="CT104" s="16">
        <v>126.3</v>
      </c>
      <c r="CU104" s="16">
        <v>123.6</v>
      </c>
      <c r="CV104" s="16">
        <v>124.8</v>
      </c>
      <c r="CW104" s="16">
        <v>128.5</v>
      </c>
      <c r="CX104" s="16">
        <v>126.7</v>
      </c>
      <c r="CY104" s="16">
        <v>128.19999999999999</v>
      </c>
      <c r="CZ104" s="16">
        <v>128.6</v>
      </c>
      <c r="DA104" s="24">
        <f t="shared" ref="DA104:DB105" si="25">CZ104</f>
        <v>128.6</v>
      </c>
      <c r="DB104" s="39">
        <f t="shared" si="25"/>
        <v>128.6</v>
      </c>
    </row>
    <row r="105" spans="1:106" ht="13" x14ac:dyDescent="0.25">
      <c r="A105" s="10" t="s">
        <v>257</v>
      </c>
      <c r="B105" s="5" t="s">
        <v>207</v>
      </c>
      <c r="C105" s="12">
        <v>100.3</v>
      </c>
      <c r="D105" s="12">
        <v>100.3</v>
      </c>
      <c r="E105" s="12">
        <v>100.1</v>
      </c>
      <c r="F105" s="12">
        <v>100.6</v>
      </c>
      <c r="G105" s="12">
        <v>99.6</v>
      </c>
      <c r="H105" s="12">
        <v>100.1</v>
      </c>
      <c r="I105" s="12">
        <v>100.4</v>
      </c>
      <c r="J105" s="11">
        <v>99</v>
      </c>
      <c r="K105" s="12">
        <v>99.6</v>
      </c>
      <c r="L105" s="12">
        <v>98.8</v>
      </c>
      <c r="M105" s="12">
        <v>99.2</v>
      </c>
      <c r="N105" s="12">
        <v>102.1</v>
      </c>
      <c r="O105" s="12">
        <v>100.3</v>
      </c>
      <c r="P105" s="12">
        <v>100.9</v>
      </c>
      <c r="Q105" s="12">
        <v>100.8</v>
      </c>
      <c r="R105" s="12">
        <v>100.9</v>
      </c>
      <c r="S105" s="12">
        <v>100.8</v>
      </c>
      <c r="T105" s="12">
        <v>99.4</v>
      </c>
      <c r="U105" s="12">
        <v>99.9</v>
      </c>
      <c r="V105" s="12">
        <v>100.7</v>
      </c>
      <c r="W105" s="12">
        <v>100.4</v>
      </c>
      <c r="X105" s="12">
        <v>101.6</v>
      </c>
      <c r="Y105" s="12">
        <v>103.4</v>
      </c>
      <c r="Z105" s="12">
        <v>103.4</v>
      </c>
      <c r="AA105" s="12">
        <v>102.5</v>
      </c>
      <c r="AB105" s="12">
        <v>104.8</v>
      </c>
      <c r="AC105" s="12">
        <v>105.9</v>
      </c>
      <c r="AD105" s="12">
        <v>104.1</v>
      </c>
      <c r="AE105" s="12">
        <v>106.2</v>
      </c>
      <c r="AF105" s="12">
        <v>105.9</v>
      </c>
      <c r="AG105" s="12">
        <v>106.6</v>
      </c>
      <c r="AH105" s="12">
        <v>106.9</v>
      </c>
      <c r="AI105" s="12">
        <v>106.3</v>
      </c>
      <c r="AJ105" s="12">
        <v>105.7</v>
      </c>
      <c r="AK105" s="12">
        <v>107.3</v>
      </c>
      <c r="AL105" s="12">
        <v>107.4</v>
      </c>
      <c r="AM105" s="12">
        <v>106.5</v>
      </c>
      <c r="AN105" s="12">
        <v>106.7</v>
      </c>
      <c r="AO105" s="11">
        <v>106</v>
      </c>
      <c r="AP105" s="12">
        <v>107.1</v>
      </c>
      <c r="AQ105" s="12">
        <v>108.6</v>
      </c>
      <c r="AR105" s="12">
        <v>107.4</v>
      </c>
      <c r="AS105" s="12">
        <v>106.9</v>
      </c>
      <c r="AT105" s="12">
        <v>107.3</v>
      </c>
      <c r="AU105" s="12">
        <v>107.3</v>
      </c>
      <c r="AV105" s="12">
        <v>109.1</v>
      </c>
      <c r="AW105" s="12">
        <v>108.9</v>
      </c>
      <c r="AX105" s="12">
        <v>108.6</v>
      </c>
      <c r="AY105" s="12">
        <v>110.1</v>
      </c>
      <c r="AZ105" s="11">
        <v>110</v>
      </c>
      <c r="BA105" s="12">
        <v>109.2</v>
      </c>
      <c r="BB105" s="12">
        <v>110.4</v>
      </c>
      <c r="BC105" s="12">
        <v>109.1</v>
      </c>
      <c r="BD105" s="12">
        <v>109.6</v>
      </c>
      <c r="BE105" s="11">
        <v>110</v>
      </c>
      <c r="BF105" s="12">
        <v>109.8</v>
      </c>
      <c r="BG105" s="12">
        <v>110.1</v>
      </c>
      <c r="BH105" s="12">
        <v>110.4</v>
      </c>
      <c r="BI105" s="12">
        <v>110.3</v>
      </c>
      <c r="BJ105" s="11">
        <v>111</v>
      </c>
      <c r="BK105" s="12">
        <v>112.2</v>
      </c>
      <c r="BL105" s="12">
        <v>112.9</v>
      </c>
      <c r="BM105" s="12">
        <v>106.6</v>
      </c>
      <c r="BN105" s="12">
        <v>94.4</v>
      </c>
      <c r="BO105" s="12">
        <v>101.8</v>
      </c>
      <c r="BP105" s="12">
        <v>108.7</v>
      </c>
      <c r="BQ105" s="12">
        <v>109.9</v>
      </c>
      <c r="BR105" s="12">
        <v>109.6</v>
      </c>
      <c r="BS105" s="12">
        <v>110.3</v>
      </c>
      <c r="BT105" s="11">
        <v>111</v>
      </c>
      <c r="BU105" s="12">
        <v>109.7</v>
      </c>
      <c r="BV105" s="12">
        <v>113.5</v>
      </c>
      <c r="BW105" s="12">
        <v>109.1</v>
      </c>
      <c r="BX105" s="12">
        <v>109.3</v>
      </c>
      <c r="BY105" s="12">
        <v>114.5</v>
      </c>
      <c r="BZ105" s="12">
        <v>112.5</v>
      </c>
      <c r="CA105" s="12">
        <v>112.1</v>
      </c>
      <c r="CB105" s="12">
        <v>114.7</v>
      </c>
      <c r="CC105" s="12">
        <v>113.9</v>
      </c>
      <c r="CD105" s="11">
        <v>114</v>
      </c>
      <c r="CE105" s="12">
        <v>114.5</v>
      </c>
      <c r="CF105" s="12">
        <v>115.6</v>
      </c>
      <c r="CG105" s="12">
        <v>116.4</v>
      </c>
      <c r="CH105" s="12">
        <v>117.2</v>
      </c>
      <c r="CI105" s="12">
        <v>115.7</v>
      </c>
      <c r="CJ105" s="12">
        <v>116.7</v>
      </c>
      <c r="CK105" s="12">
        <v>119.7</v>
      </c>
      <c r="CL105" s="12">
        <v>115.4</v>
      </c>
      <c r="CM105" s="12">
        <v>114.5</v>
      </c>
      <c r="CN105" s="12">
        <v>116.4</v>
      </c>
      <c r="CO105" s="12">
        <v>114.4</v>
      </c>
      <c r="CP105" s="12">
        <v>115.6</v>
      </c>
      <c r="CQ105" s="12">
        <v>115.6</v>
      </c>
      <c r="CR105" s="12">
        <v>114.3</v>
      </c>
      <c r="CS105" s="12">
        <v>114.3</v>
      </c>
      <c r="CT105" s="12">
        <v>112.2</v>
      </c>
      <c r="CU105" s="12">
        <v>113.1</v>
      </c>
      <c r="CV105" s="12">
        <v>111.9</v>
      </c>
      <c r="CW105" s="12">
        <v>112.2</v>
      </c>
      <c r="CX105" s="12">
        <v>109.5</v>
      </c>
      <c r="CY105" s="12">
        <v>111.7</v>
      </c>
      <c r="CZ105" s="12">
        <v>110.8</v>
      </c>
      <c r="DA105" s="24">
        <f t="shared" si="25"/>
        <v>110.8</v>
      </c>
      <c r="DB105" s="39">
        <f t="shared" si="25"/>
        <v>110.8</v>
      </c>
    </row>
    <row r="106" spans="1:106" ht="13" x14ac:dyDescent="0.25">
      <c r="A106" s="10" t="s">
        <v>258</v>
      </c>
      <c r="B106" s="5" t="s">
        <v>208</v>
      </c>
      <c r="C106" s="16">
        <v>99.1</v>
      </c>
      <c r="D106" s="16">
        <v>99.1</v>
      </c>
      <c r="E106" s="15">
        <v>99</v>
      </c>
      <c r="F106" s="16">
        <v>99.6</v>
      </c>
      <c r="G106" s="16">
        <v>99.9</v>
      </c>
      <c r="H106" s="15">
        <v>100</v>
      </c>
      <c r="I106" s="16">
        <v>100.5</v>
      </c>
      <c r="J106" s="16">
        <v>100.4</v>
      </c>
      <c r="K106" s="16">
        <v>100.4</v>
      </c>
      <c r="L106" s="16">
        <v>100.5</v>
      </c>
      <c r="M106" s="16">
        <v>99.8</v>
      </c>
      <c r="N106" s="16">
        <v>101.6</v>
      </c>
      <c r="O106" s="16">
        <v>101.5</v>
      </c>
      <c r="P106" s="16">
        <v>101.6</v>
      </c>
      <c r="Q106" s="16">
        <v>101.2</v>
      </c>
      <c r="R106" s="16">
        <v>101.4</v>
      </c>
      <c r="S106" s="16">
        <v>101.7</v>
      </c>
      <c r="T106" s="16">
        <v>101.6</v>
      </c>
      <c r="U106" s="16">
        <v>102.3</v>
      </c>
      <c r="V106" s="16">
        <v>102.3</v>
      </c>
      <c r="W106" s="16">
        <v>102.1</v>
      </c>
      <c r="X106" s="16">
        <v>103.7</v>
      </c>
      <c r="Y106" s="16">
        <v>102.7</v>
      </c>
      <c r="Z106" s="16">
        <v>103.4</v>
      </c>
      <c r="AA106" s="16">
        <v>103.5</v>
      </c>
      <c r="AB106" s="16">
        <v>103.6</v>
      </c>
      <c r="AC106" s="16">
        <v>104.6</v>
      </c>
      <c r="AD106" s="16">
        <v>104.3</v>
      </c>
      <c r="AE106" s="16">
        <v>104.8</v>
      </c>
      <c r="AF106" s="16">
        <v>105.1</v>
      </c>
      <c r="AG106" s="16">
        <v>105.4</v>
      </c>
      <c r="AH106" s="16">
        <v>104.8</v>
      </c>
      <c r="AI106" s="16">
        <v>106.4</v>
      </c>
      <c r="AJ106" s="16">
        <v>104.9</v>
      </c>
      <c r="AK106" s="16">
        <v>106.5</v>
      </c>
      <c r="AL106" s="16">
        <v>106.9</v>
      </c>
      <c r="AM106" s="16">
        <v>105.9</v>
      </c>
      <c r="AN106" s="16">
        <v>105.9</v>
      </c>
      <c r="AO106" s="16">
        <v>106.7</v>
      </c>
      <c r="AP106" s="16">
        <v>107.1</v>
      </c>
      <c r="AQ106" s="16">
        <v>107.5</v>
      </c>
      <c r="AR106" s="16">
        <v>107.4</v>
      </c>
      <c r="AS106" s="16">
        <v>107.4</v>
      </c>
      <c r="AT106" s="16">
        <v>107.4</v>
      </c>
      <c r="AU106" s="16">
        <v>107.4</v>
      </c>
      <c r="AV106" s="16">
        <v>108.1</v>
      </c>
      <c r="AW106" s="16">
        <v>108.3</v>
      </c>
      <c r="AX106" s="16">
        <v>108.3</v>
      </c>
      <c r="AY106" s="16">
        <v>108.8</v>
      </c>
      <c r="AZ106" s="16">
        <v>109.3</v>
      </c>
      <c r="BA106" s="16">
        <v>109.5</v>
      </c>
      <c r="BB106" s="16">
        <v>110.3</v>
      </c>
      <c r="BC106" s="16">
        <v>109.1</v>
      </c>
      <c r="BD106" s="16">
        <v>110.7</v>
      </c>
      <c r="BE106" s="16">
        <v>110.5</v>
      </c>
      <c r="BF106" s="16">
        <v>110.6</v>
      </c>
      <c r="BG106" s="16">
        <v>110.7</v>
      </c>
      <c r="BH106" s="16">
        <v>110.5</v>
      </c>
      <c r="BI106" s="15">
        <v>111</v>
      </c>
      <c r="BJ106" s="16">
        <v>111.2</v>
      </c>
      <c r="BK106" s="15">
        <v>112</v>
      </c>
      <c r="BL106" s="16">
        <v>112.4</v>
      </c>
      <c r="BM106" s="16">
        <v>101.8</v>
      </c>
      <c r="BN106" s="15">
        <v>91</v>
      </c>
      <c r="BO106" s="16">
        <v>106.9</v>
      </c>
      <c r="BP106" s="16">
        <v>112.3</v>
      </c>
      <c r="BQ106" s="15">
        <v>112</v>
      </c>
      <c r="BR106" s="16">
        <v>115.1</v>
      </c>
      <c r="BS106" s="16">
        <v>113.7</v>
      </c>
      <c r="BT106" s="16">
        <v>115.4</v>
      </c>
      <c r="BU106" s="16">
        <v>109.5</v>
      </c>
      <c r="BV106" s="16">
        <v>113.1</v>
      </c>
      <c r="BW106" s="15">
        <v>107</v>
      </c>
      <c r="BX106" s="16">
        <v>111.1</v>
      </c>
      <c r="BY106" s="15">
        <v>115</v>
      </c>
      <c r="BZ106" s="16">
        <v>111.4</v>
      </c>
      <c r="CA106" s="16">
        <v>116.7</v>
      </c>
      <c r="CB106" s="16">
        <v>119.2</v>
      </c>
      <c r="CC106" s="16">
        <v>116.9</v>
      </c>
      <c r="CD106" s="16">
        <v>117.5</v>
      </c>
      <c r="CE106" s="15">
        <v>117</v>
      </c>
      <c r="CF106" s="16">
        <v>118.2</v>
      </c>
      <c r="CG106" s="15">
        <v>119</v>
      </c>
      <c r="CH106" s="16">
        <v>117.4</v>
      </c>
      <c r="CI106" s="16">
        <v>117.6</v>
      </c>
      <c r="CJ106" s="16">
        <v>118.2</v>
      </c>
      <c r="CK106" s="16">
        <v>118.9</v>
      </c>
      <c r="CL106" s="16">
        <v>118.3</v>
      </c>
      <c r="CM106" s="16">
        <v>118.4</v>
      </c>
      <c r="CN106" s="16">
        <v>116.8</v>
      </c>
      <c r="CO106" s="16">
        <v>116.6</v>
      </c>
      <c r="CP106" s="16">
        <v>116.5</v>
      </c>
      <c r="CQ106" s="16">
        <v>117.4</v>
      </c>
      <c r="CR106" s="16">
        <v>115.7</v>
      </c>
      <c r="CS106" s="16">
        <v>116.6</v>
      </c>
      <c r="CT106" s="16">
        <v>114.7</v>
      </c>
      <c r="CU106" s="16">
        <v>115.7</v>
      </c>
      <c r="CV106" s="16">
        <v>115.4</v>
      </c>
      <c r="CW106" s="16">
        <v>114.8</v>
      </c>
      <c r="CX106" s="16">
        <v>114.9</v>
      </c>
      <c r="CY106" s="16">
        <v>115.4</v>
      </c>
      <c r="CZ106" s="16">
        <v>115.6</v>
      </c>
      <c r="DA106" s="16">
        <v>115.3</v>
      </c>
      <c r="DB106" s="39">
        <f t="shared" ref="DB106" si="26">DA106</f>
        <v>115.3</v>
      </c>
    </row>
    <row r="109" spans="1:106" x14ac:dyDescent="0.25">
      <c r="B109" s="5" t="s">
        <v>127</v>
      </c>
    </row>
    <row r="110" spans="1:106" x14ac:dyDescent="0.25">
      <c r="B110" s="5" t="s">
        <v>205</v>
      </c>
      <c r="C110" s="4">
        <f>(BJ103/C103)^(1/59)</f>
        <v>1.0020945746665095</v>
      </c>
      <c r="D110" s="7">
        <f>(C110-1)*100</f>
        <v>0.20945746665095299</v>
      </c>
      <c r="F110" s="4">
        <f>(BN103/BL103)^(1/2)</f>
        <v>0.88665241093054026</v>
      </c>
      <c r="G110" s="7">
        <f>(F110-1)*100</f>
        <v>-11.334758906945975</v>
      </c>
      <c r="I110" s="4">
        <f>(CI103/BN103)^(1/21)</f>
        <v>1.0125677715391315</v>
      </c>
      <c r="J110" s="7">
        <f>(I110-1)*100</f>
        <v>1.2567771539131467</v>
      </c>
      <c r="L110" s="4">
        <f>(DA103/CI103)^(1/18)</f>
        <v>0.99899081784927191</v>
      </c>
      <c r="M110" s="7">
        <f>(L110-1)*100</f>
        <v>-0.1009182150728094</v>
      </c>
    </row>
    <row r="111" spans="1:106" x14ac:dyDescent="0.25">
      <c r="B111" s="5" t="s">
        <v>206</v>
      </c>
      <c r="C111" s="4">
        <f t="shared" ref="C111:C113" si="27">(BJ104/C104)^(1/59)</f>
        <v>1.0040782857368626</v>
      </c>
      <c r="D111" s="7">
        <f t="shared" ref="D111:D113" si="28">(C111-1)*100</f>
        <v>0.40782857368626413</v>
      </c>
      <c r="F111" s="4">
        <f t="shared" ref="F111:F113" si="29">(BN104/BL104)^(1/2)</f>
        <v>0.68305044609358545</v>
      </c>
      <c r="G111" s="7">
        <f t="shared" ref="G111:G113" si="30">(F111-1)*100</f>
        <v>-31.694955390641454</v>
      </c>
      <c r="I111" s="4">
        <f t="shared" ref="I111:I113" si="31">(CI104/BN104)^(1/21)</f>
        <v>1.0354169202182617</v>
      </c>
      <c r="J111" s="7">
        <f t="shared" ref="J111:J113" si="32">(I111-1)*100</f>
        <v>3.5416920218261705</v>
      </c>
      <c r="L111" s="4">
        <f t="shared" ref="L111:L113" si="33">(DA104/CI104)^(1/18)</f>
        <v>1.0044133438468432</v>
      </c>
      <c r="M111" s="7">
        <f t="shared" ref="M111:M113" si="34">(L111-1)*100</f>
        <v>0.44133438468432207</v>
      </c>
    </row>
    <row r="112" spans="1:106" x14ac:dyDescent="0.25">
      <c r="B112" s="5" t="s">
        <v>207</v>
      </c>
      <c r="C112" s="4">
        <f t="shared" si="27"/>
        <v>1.001719519160942</v>
      </c>
      <c r="D112" s="7">
        <f t="shared" si="28"/>
        <v>0.17195191609420402</v>
      </c>
      <c r="F112" s="4">
        <f t="shared" si="29"/>
        <v>0.91440591390062609</v>
      </c>
      <c r="G112" s="7">
        <f t="shared" si="30"/>
        <v>-8.5594086099373907</v>
      </c>
      <c r="I112" s="4">
        <f t="shared" si="31"/>
        <v>1.0097356364737597</v>
      </c>
      <c r="J112" s="7">
        <f t="shared" si="32"/>
        <v>0.97356364737597456</v>
      </c>
      <c r="L112" s="4">
        <f t="shared" si="33"/>
        <v>0.99759878421493209</v>
      </c>
      <c r="M112" s="7">
        <f t="shared" si="34"/>
        <v>-0.24012157850679117</v>
      </c>
    </row>
    <row r="113" spans="2:13" x14ac:dyDescent="0.25">
      <c r="B113" s="5" t="s">
        <v>208</v>
      </c>
      <c r="C113" s="4">
        <f t="shared" si="27"/>
        <v>1.0019544657965016</v>
      </c>
      <c r="D113" s="7">
        <f t="shared" si="28"/>
        <v>0.19544657965016032</v>
      </c>
      <c r="F113" s="4">
        <f t="shared" si="29"/>
        <v>0.89978249645415243</v>
      </c>
      <c r="G113" s="7">
        <f t="shared" si="30"/>
        <v>-10.021750354584757</v>
      </c>
      <c r="I113" s="4">
        <f t="shared" si="31"/>
        <v>1.0122857877391145</v>
      </c>
      <c r="J113" s="7">
        <f t="shared" si="32"/>
        <v>1.2285787739114484</v>
      </c>
      <c r="L113" s="4">
        <f t="shared" si="33"/>
        <v>0.99890329026010205</v>
      </c>
      <c r="M113" s="7">
        <f t="shared" si="34"/>
        <v>-0.10967097398979497</v>
      </c>
    </row>
  </sheetData>
  <mergeCells count="1">
    <mergeCell ref="B12:F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19"/>
  <sheetViews>
    <sheetView topLeftCell="A34" zoomScaleNormal="100" workbookViewId="0">
      <selection activeCell="A52" sqref="A52"/>
    </sheetView>
  </sheetViews>
  <sheetFormatPr defaultColWidth="9" defaultRowHeight="12.5" x14ac:dyDescent="0.25"/>
  <cols>
    <col min="1" max="1" width="9" style="4"/>
    <col min="2" max="2" width="34.6640625" style="4" customWidth="1"/>
    <col min="3" max="46" width="9" style="4"/>
    <col min="47" max="47" width="9" style="8"/>
    <col min="48" max="16384" width="9" style="4"/>
  </cols>
  <sheetData>
    <row r="1" spans="1:53" x14ac:dyDescent="0.25">
      <c r="B1" s="3" t="s">
        <v>118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53" x14ac:dyDescent="0.25">
      <c r="B3" s="3" t="s">
        <v>1</v>
      </c>
      <c r="C3" s="1" t="s">
        <v>295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53" x14ac:dyDescent="0.25">
      <c r="B4" s="3" t="s">
        <v>2</v>
      </c>
      <c r="C4" s="1" t="s">
        <v>296</v>
      </c>
      <c r="D4" s="3"/>
      <c r="E4" s="3"/>
      <c r="F4" s="3"/>
      <c r="G4" s="3"/>
      <c r="H4" s="3"/>
      <c r="I4" s="3"/>
      <c r="J4" s="7"/>
      <c r="K4" s="3"/>
      <c r="L4" s="3"/>
      <c r="M4" s="3"/>
      <c r="N4" s="3"/>
    </row>
    <row r="5" spans="1:53" x14ac:dyDescent="0.25">
      <c r="B5" s="3" t="s">
        <v>3</v>
      </c>
      <c r="C5" s="3" t="s">
        <v>4</v>
      </c>
      <c r="D5" s="3"/>
      <c r="E5" s="3"/>
      <c r="F5" s="3"/>
      <c r="G5" s="3"/>
      <c r="H5" s="3"/>
      <c r="I5" s="3"/>
      <c r="J5" s="7"/>
      <c r="K5" s="3"/>
      <c r="L5" s="3"/>
      <c r="M5" s="3"/>
      <c r="N5" s="3"/>
    </row>
    <row r="6" spans="1:53" x14ac:dyDescent="0.25">
      <c r="J6" s="7"/>
    </row>
    <row r="7" spans="1:53" x14ac:dyDescent="0.25">
      <c r="B7" s="3" t="s">
        <v>5</v>
      </c>
      <c r="C7" s="3" t="s">
        <v>119</v>
      </c>
      <c r="D7" s="3"/>
      <c r="E7" s="3"/>
      <c r="F7" s="3"/>
      <c r="G7" s="3"/>
      <c r="H7" s="3"/>
      <c r="I7" s="3"/>
      <c r="J7" s="7"/>
      <c r="K7" s="3"/>
      <c r="L7" s="3"/>
      <c r="M7" s="3"/>
      <c r="N7" s="3"/>
    </row>
    <row r="8" spans="1:53" x14ac:dyDescent="0.25">
      <c r="B8" s="3" t="s">
        <v>7</v>
      </c>
      <c r="C8" s="3" t="s">
        <v>8</v>
      </c>
      <c r="D8" s="3"/>
      <c r="E8" s="3"/>
      <c r="F8" s="3"/>
      <c r="G8" s="3"/>
      <c r="H8" s="3"/>
      <c r="I8" s="3"/>
      <c r="J8" s="7"/>
      <c r="K8" s="3"/>
      <c r="L8" s="3"/>
      <c r="M8" s="3"/>
      <c r="N8" s="3"/>
    </row>
    <row r="9" spans="1:53" x14ac:dyDescent="0.25">
      <c r="B9" s="3" t="s">
        <v>9</v>
      </c>
      <c r="C9" s="3" t="s">
        <v>120</v>
      </c>
      <c r="D9" s="3"/>
      <c r="E9" s="3"/>
      <c r="F9" s="3"/>
      <c r="G9" s="3"/>
      <c r="H9" s="3"/>
      <c r="I9" s="3"/>
      <c r="J9" s="7"/>
      <c r="K9" s="3"/>
      <c r="L9" s="3"/>
      <c r="M9" s="3"/>
      <c r="N9" s="3"/>
    </row>
    <row r="10" spans="1:53" x14ac:dyDescent="0.25">
      <c r="B10" s="3" t="s">
        <v>11</v>
      </c>
      <c r="C10" s="3" t="s">
        <v>12</v>
      </c>
      <c r="D10" s="3"/>
      <c r="E10" s="3"/>
      <c r="F10" s="3"/>
      <c r="G10" s="3"/>
      <c r="H10" s="3"/>
      <c r="I10" s="3"/>
      <c r="J10" s="7"/>
      <c r="K10" s="3"/>
      <c r="L10" s="3"/>
      <c r="M10" s="3"/>
      <c r="N10" s="3"/>
      <c r="T10" s="4">
        <v>0</v>
      </c>
      <c r="U10" s="4">
        <v>1</v>
      </c>
      <c r="V10" s="4">
        <v>2</v>
      </c>
      <c r="W10" s="4">
        <v>3</v>
      </c>
      <c r="X10" s="4">
        <v>4</v>
      </c>
      <c r="Y10" s="4">
        <v>5</v>
      </c>
      <c r="Z10" s="4">
        <v>6</v>
      </c>
      <c r="AA10" s="4">
        <v>7</v>
      </c>
      <c r="AB10" s="4">
        <v>8</v>
      </c>
      <c r="AC10" s="4">
        <v>9</v>
      </c>
      <c r="AD10" s="4">
        <v>10</v>
      </c>
      <c r="AE10" s="4">
        <v>11</v>
      </c>
      <c r="AF10" s="4">
        <v>12</v>
      </c>
      <c r="AG10" s="4">
        <v>13</v>
      </c>
      <c r="AH10" s="4">
        <v>14</v>
      </c>
    </row>
    <row r="11" spans="1:53" x14ac:dyDescent="0.25">
      <c r="C11" s="4">
        <v>0</v>
      </c>
      <c r="D11" s="4">
        <v>1</v>
      </c>
      <c r="E11" s="4">
        <v>2</v>
      </c>
      <c r="F11" s="4">
        <v>3</v>
      </c>
      <c r="G11" s="4">
        <v>4</v>
      </c>
      <c r="H11" s="4">
        <v>5</v>
      </c>
      <c r="I11" s="4">
        <v>6</v>
      </c>
      <c r="J11" s="4">
        <v>7</v>
      </c>
      <c r="K11" s="4">
        <v>8</v>
      </c>
      <c r="L11" s="4">
        <v>9</v>
      </c>
      <c r="M11" s="4">
        <v>10</v>
      </c>
      <c r="N11" s="4">
        <v>11</v>
      </c>
      <c r="O11" s="4">
        <v>12</v>
      </c>
      <c r="P11" s="4">
        <v>13</v>
      </c>
      <c r="Q11" s="4">
        <v>14</v>
      </c>
      <c r="R11" s="4">
        <v>15</v>
      </c>
      <c r="S11" s="4">
        <v>16</v>
      </c>
      <c r="T11" s="4">
        <v>17</v>
      </c>
      <c r="U11" s="4" t="s">
        <v>67</v>
      </c>
    </row>
    <row r="12" spans="1:53" x14ac:dyDescent="0.25">
      <c r="B12" s="5"/>
      <c r="C12" s="5">
        <v>2020</v>
      </c>
      <c r="D12" s="5" t="s">
        <v>13</v>
      </c>
      <c r="E12" s="5" t="s">
        <v>14</v>
      </c>
      <c r="F12" s="5" t="s">
        <v>15</v>
      </c>
      <c r="G12" s="5" t="s">
        <v>16</v>
      </c>
      <c r="H12" s="5" t="s">
        <v>17</v>
      </c>
      <c r="I12" s="5" t="s">
        <v>18</v>
      </c>
      <c r="J12" s="5" t="s">
        <v>19</v>
      </c>
      <c r="K12" s="5" t="s">
        <v>20</v>
      </c>
      <c r="L12" s="5" t="s">
        <v>21</v>
      </c>
      <c r="M12" s="5" t="s">
        <v>22</v>
      </c>
      <c r="N12" s="5" t="s">
        <v>23</v>
      </c>
      <c r="O12" s="5">
        <v>2021</v>
      </c>
      <c r="P12" s="5" t="s">
        <v>24</v>
      </c>
      <c r="Q12" s="5" t="s">
        <v>25</v>
      </c>
      <c r="R12" s="5" t="s">
        <v>26</v>
      </c>
      <c r="S12" s="5" t="s">
        <v>27</v>
      </c>
      <c r="T12" s="5" t="s">
        <v>28</v>
      </c>
      <c r="U12" s="5" t="s">
        <v>29</v>
      </c>
      <c r="V12" s="5" t="s">
        <v>30</v>
      </c>
      <c r="W12" s="5" t="s">
        <v>31</v>
      </c>
      <c r="X12" s="5" t="s">
        <v>32</v>
      </c>
      <c r="Y12" s="5" t="s">
        <v>33</v>
      </c>
      <c r="Z12" s="5" t="s">
        <v>34</v>
      </c>
      <c r="AA12" s="5">
        <v>2022</v>
      </c>
      <c r="AB12" s="5" t="s">
        <v>35</v>
      </c>
      <c r="AC12" s="5" t="s">
        <v>36</v>
      </c>
      <c r="AD12" s="5" t="s">
        <v>69</v>
      </c>
      <c r="AE12" s="5" t="s">
        <v>211</v>
      </c>
      <c r="AF12" s="5" t="s">
        <v>212</v>
      </c>
      <c r="AG12" s="5" t="s">
        <v>213</v>
      </c>
      <c r="AH12" s="5" t="s">
        <v>214</v>
      </c>
      <c r="AI12" s="5" t="s">
        <v>251</v>
      </c>
      <c r="AJ12" s="5" t="s">
        <v>252</v>
      </c>
      <c r="AK12" s="5" t="s">
        <v>253</v>
      </c>
      <c r="AL12" s="5" t="s">
        <v>254</v>
      </c>
      <c r="AM12" s="5">
        <v>2023</v>
      </c>
      <c r="AN12" s="40" t="s">
        <v>288</v>
      </c>
      <c r="AO12" s="40" t="s">
        <v>289</v>
      </c>
      <c r="AP12" s="40" t="s">
        <v>290</v>
      </c>
      <c r="AQ12" s="40" t="s">
        <v>291</v>
      </c>
      <c r="AR12" s="40" t="s">
        <v>292</v>
      </c>
      <c r="AS12" s="40" t="s">
        <v>293</v>
      </c>
      <c r="AT12" s="40" t="s">
        <v>297</v>
      </c>
      <c r="AU12" s="41"/>
      <c r="AV12" s="40" t="s">
        <v>125</v>
      </c>
      <c r="AW12" s="21"/>
      <c r="AX12" s="42" t="s">
        <v>287</v>
      </c>
      <c r="AY12" s="42"/>
      <c r="AZ12" s="42"/>
    </row>
    <row r="13" spans="1:53" x14ac:dyDescent="0.25">
      <c r="B13" s="5" t="s">
        <v>124</v>
      </c>
      <c r="C13" s="12">
        <v>104.2</v>
      </c>
      <c r="D13" s="12">
        <v>103.7</v>
      </c>
      <c r="E13" s="12">
        <v>102.3</v>
      </c>
      <c r="F13" s="12">
        <v>100.8</v>
      </c>
      <c r="G13" s="12">
        <v>100.4</v>
      </c>
      <c r="H13" s="12">
        <v>100.9</v>
      </c>
      <c r="I13" s="12">
        <v>101.3</v>
      </c>
      <c r="J13" s="12">
        <v>101.3</v>
      </c>
      <c r="K13" s="12">
        <v>101.6</v>
      </c>
      <c r="L13" s="12">
        <v>101.8</v>
      </c>
      <c r="M13" s="12">
        <v>102.1</v>
      </c>
      <c r="N13" s="12">
        <v>102.6</v>
      </c>
      <c r="O13" s="11">
        <v>104</v>
      </c>
      <c r="P13" s="12">
        <v>104.8</v>
      </c>
      <c r="Q13" s="11">
        <v>106</v>
      </c>
      <c r="R13" s="12">
        <v>106.9</v>
      </c>
      <c r="S13" s="11">
        <v>108</v>
      </c>
      <c r="T13" s="12">
        <v>109.4</v>
      </c>
      <c r="U13" s="12">
        <v>111.7</v>
      </c>
      <c r="V13" s="12">
        <v>112.8</v>
      </c>
      <c r="W13" s="11">
        <v>115</v>
      </c>
      <c r="X13" s="12">
        <v>119.2</v>
      </c>
      <c r="Y13" s="12">
        <v>121.1</v>
      </c>
      <c r="Z13" s="12">
        <v>123.6</v>
      </c>
      <c r="AA13" s="12">
        <v>128.19999999999999</v>
      </c>
      <c r="AB13" s="12">
        <v>129.6</v>
      </c>
      <c r="AC13" s="12">
        <v>135.69999999999999</v>
      </c>
      <c r="AD13" s="12">
        <v>137.80000000000001</v>
      </c>
      <c r="AE13" s="11">
        <v>139</v>
      </c>
      <c r="AF13" s="11">
        <v>141</v>
      </c>
      <c r="AG13" s="12">
        <v>144.9</v>
      </c>
      <c r="AH13" s="12">
        <v>149.69999999999999</v>
      </c>
      <c r="AI13" s="12">
        <v>151.19999999999999</v>
      </c>
      <c r="AJ13" s="12">
        <v>148.5</v>
      </c>
      <c r="AK13" s="12">
        <v>147.19999999999999</v>
      </c>
      <c r="AL13" s="12">
        <v>147.6</v>
      </c>
      <c r="AM13" s="12">
        <v>145.6</v>
      </c>
      <c r="AN13" s="12">
        <v>144.9</v>
      </c>
      <c r="AO13" s="12">
        <v>143.30000000000001</v>
      </c>
      <c r="AP13" s="12">
        <v>140.19999999999999</v>
      </c>
      <c r="AQ13" s="12">
        <v>138.19999999999999</v>
      </c>
      <c r="AR13" s="12">
        <v>137.80000000000001</v>
      </c>
      <c r="AS13" s="12">
        <v>137.1</v>
      </c>
      <c r="AT13" s="12">
        <v>100</v>
      </c>
      <c r="AU13" s="2"/>
      <c r="AV13" s="7">
        <f>((T13/C13)^(1/17)-1)*100</f>
        <v>0.28687399622919774</v>
      </c>
      <c r="AW13" s="14">
        <f t="shared" ref="AW13:AW17" si="0">(AI13/T13-1)*100</f>
        <v>38.208409506398525</v>
      </c>
      <c r="AX13" s="7">
        <f>((AI13/T13)^(1/15)-1)*100</f>
        <v>2.1807214276734044</v>
      </c>
      <c r="AY13" s="7">
        <f>(AD13/AA13-1)*100</f>
        <v>7.4882995319812906</v>
      </c>
      <c r="AZ13" s="7">
        <f>AM13/AA13*100</f>
        <v>113.57254290171608</v>
      </c>
      <c r="BA13" s="4" t="str">
        <f>B13</f>
        <v>Total industry</v>
      </c>
    </row>
    <row r="14" spans="1:53" x14ac:dyDescent="0.25">
      <c r="A14" s="4" t="s">
        <v>221</v>
      </c>
      <c r="B14" s="5" t="s">
        <v>121</v>
      </c>
      <c r="C14" s="16">
        <v>123.1</v>
      </c>
      <c r="D14" s="15">
        <v>123</v>
      </c>
      <c r="E14" s="15">
        <v>124</v>
      </c>
      <c r="F14" s="16">
        <v>125.3</v>
      </c>
      <c r="G14" s="16">
        <v>123.8</v>
      </c>
      <c r="H14" s="16">
        <v>123.2</v>
      </c>
      <c r="I14" s="16">
        <v>121.7</v>
      </c>
      <c r="J14" s="16">
        <v>122.2</v>
      </c>
      <c r="K14" s="16">
        <v>122.4</v>
      </c>
      <c r="L14" s="16">
        <v>121.1</v>
      </c>
      <c r="M14" s="16">
        <v>121.1</v>
      </c>
      <c r="N14" s="16">
        <v>121.9</v>
      </c>
      <c r="O14" s="16">
        <v>121.7</v>
      </c>
      <c r="P14" s="16">
        <v>122.5</v>
      </c>
      <c r="Q14" s="16">
        <v>122.6</v>
      </c>
      <c r="R14" s="16">
        <v>123.2</v>
      </c>
      <c r="S14" s="16">
        <v>124.3</v>
      </c>
      <c r="T14" s="16">
        <v>124.9</v>
      </c>
      <c r="U14" s="15">
        <v>129</v>
      </c>
      <c r="V14" s="16">
        <v>128.9</v>
      </c>
      <c r="W14" s="16">
        <v>129.30000000000001</v>
      </c>
      <c r="X14" s="16">
        <v>135.6</v>
      </c>
      <c r="Y14" s="16">
        <v>139.80000000000001</v>
      </c>
      <c r="Z14" s="16">
        <v>141.69999999999999</v>
      </c>
      <c r="AA14" s="16">
        <v>155.69999999999999</v>
      </c>
      <c r="AB14" s="16">
        <v>153.1</v>
      </c>
      <c r="AC14" s="15">
        <v>157</v>
      </c>
      <c r="AD14" s="16">
        <v>165.7</v>
      </c>
      <c r="AE14" s="16">
        <v>171.1</v>
      </c>
      <c r="AF14" s="16">
        <v>172.1</v>
      </c>
      <c r="AG14" s="16">
        <v>171.3</v>
      </c>
      <c r="AH14" s="16">
        <v>182.4</v>
      </c>
      <c r="AI14" s="16">
        <v>195.1</v>
      </c>
      <c r="AJ14" s="16">
        <v>186.8</v>
      </c>
      <c r="AK14" s="16">
        <v>182.3</v>
      </c>
      <c r="AL14" s="16">
        <v>185.5</v>
      </c>
      <c r="AM14" s="16">
        <v>218.3</v>
      </c>
      <c r="AN14" s="16">
        <v>221.4</v>
      </c>
      <c r="AO14" s="16">
        <v>225.6</v>
      </c>
      <c r="AP14" s="16">
        <v>229.7</v>
      </c>
      <c r="AQ14" s="16">
        <v>230.6</v>
      </c>
      <c r="AR14" s="16">
        <v>227.9</v>
      </c>
      <c r="AS14" s="16">
        <v>221.5</v>
      </c>
      <c r="AT14" s="12">
        <v>100</v>
      </c>
      <c r="AU14" s="2"/>
      <c r="AV14" s="7">
        <f t="shared" ref="AV14:AV15" si="1">((T14/C14)^(1/17)-1)*100</f>
        <v>8.5426961832801851E-2</v>
      </c>
      <c r="AW14" s="14">
        <f t="shared" si="0"/>
        <v>56.204963971176937</v>
      </c>
      <c r="AX14" s="7">
        <f t="shared" ref="AX14:AX18" si="2">((AI14/T14)^(1/15)-1)*100</f>
        <v>3.0179702393072771</v>
      </c>
      <c r="AY14" s="7"/>
      <c r="AZ14" s="7">
        <f t="shared" ref="AZ14:AZ18" si="3">AM14/AA14*100</f>
        <v>140.20552344251769</v>
      </c>
      <c r="BA14" s="4" t="str">
        <f>B14</f>
        <v>Mining coal &amp; lignite</v>
      </c>
    </row>
    <row r="15" spans="1:53" x14ac:dyDescent="0.25">
      <c r="A15" s="4" t="s">
        <v>222</v>
      </c>
      <c r="B15" s="5" t="s">
        <v>122</v>
      </c>
      <c r="C15" s="12">
        <v>82.2</v>
      </c>
      <c r="D15" s="12">
        <v>73.900000000000006</v>
      </c>
      <c r="E15" s="12">
        <v>62.6</v>
      </c>
      <c r="F15" s="12">
        <v>56.8</v>
      </c>
      <c r="G15" s="12">
        <v>50.2</v>
      </c>
      <c r="H15" s="12">
        <v>49.3</v>
      </c>
      <c r="I15" s="12">
        <v>49.5</v>
      </c>
      <c r="J15" s="12">
        <v>50.7</v>
      </c>
      <c r="K15" s="12">
        <v>59.3</v>
      </c>
      <c r="L15" s="12">
        <v>64.3</v>
      </c>
      <c r="M15" s="12">
        <v>69.8</v>
      </c>
      <c r="N15" s="11">
        <v>71</v>
      </c>
      <c r="O15" s="12">
        <v>77.8</v>
      </c>
      <c r="P15" s="12">
        <v>84.8</v>
      </c>
      <c r="Q15" s="12">
        <v>82.7</v>
      </c>
      <c r="R15" s="12">
        <v>84.7</v>
      </c>
      <c r="S15" s="12">
        <v>93.8</v>
      </c>
      <c r="T15" s="12">
        <v>104.6</v>
      </c>
      <c r="U15" s="12">
        <v>119.5</v>
      </c>
      <c r="V15" s="12">
        <v>137.69999999999999</v>
      </c>
      <c r="W15" s="11">
        <v>158</v>
      </c>
      <c r="X15" s="12">
        <v>201.2</v>
      </c>
      <c r="Y15" s="12">
        <v>220.4</v>
      </c>
      <c r="Z15" s="12">
        <v>229.7</v>
      </c>
      <c r="AA15" s="12">
        <v>250.5</v>
      </c>
      <c r="AB15" s="12">
        <v>249.3</v>
      </c>
      <c r="AC15" s="12">
        <v>285.60000000000002</v>
      </c>
      <c r="AD15" s="12">
        <v>324.2</v>
      </c>
      <c r="AE15" s="12">
        <v>296.89999999999998</v>
      </c>
      <c r="AF15" s="12">
        <v>299.39999999999998</v>
      </c>
      <c r="AG15" s="11">
        <v>361</v>
      </c>
      <c r="AH15" s="12">
        <v>474.4</v>
      </c>
      <c r="AI15" s="12">
        <v>541.70000000000005</v>
      </c>
      <c r="AJ15" s="12">
        <v>461.9</v>
      </c>
      <c r="AK15" s="12">
        <v>416.5</v>
      </c>
      <c r="AL15" s="12">
        <v>388.8</v>
      </c>
      <c r="AM15" s="12">
        <v>334.9</v>
      </c>
      <c r="AN15" s="12">
        <v>323.2</v>
      </c>
      <c r="AO15" s="12">
        <v>285.39999999999998</v>
      </c>
      <c r="AP15" s="12">
        <v>240.9</v>
      </c>
      <c r="AQ15" s="12">
        <v>216.4</v>
      </c>
      <c r="AR15" s="12">
        <v>211.8</v>
      </c>
      <c r="AS15" s="12">
        <v>206.9</v>
      </c>
      <c r="AT15" s="12">
        <v>100</v>
      </c>
      <c r="AU15" s="2"/>
      <c r="AV15" s="7">
        <f t="shared" si="1"/>
        <v>1.4276732211271348</v>
      </c>
      <c r="AW15" s="14">
        <f>(AI15/T15-1)*100</f>
        <v>417.87762906309763</v>
      </c>
      <c r="AX15" s="7">
        <f t="shared" si="2"/>
        <v>11.58739609923245</v>
      </c>
      <c r="AY15" s="43">
        <f>AM15/AI15-1</f>
        <v>-0.38176112239246829</v>
      </c>
      <c r="AZ15" s="7">
        <f t="shared" si="3"/>
        <v>133.69261477045907</v>
      </c>
      <c r="BA15" s="4" t="str">
        <f>B15</f>
        <v>Extraction crude petroleum &amp; natural gas</v>
      </c>
    </row>
    <row r="16" spans="1:53" x14ac:dyDescent="0.25">
      <c r="A16" s="4" t="s">
        <v>223</v>
      </c>
      <c r="B16" s="5" t="s">
        <v>275</v>
      </c>
      <c r="C16" s="16">
        <v>124.9</v>
      </c>
      <c r="D16" s="16">
        <v>121.8</v>
      </c>
      <c r="E16" s="15">
        <v>117</v>
      </c>
      <c r="F16" s="16">
        <v>121.3</v>
      </c>
      <c r="G16" s="16">
        <v>121.7</v>
      </c>
      <c r="H16" s="16">
        <v>123.9</v>
      </c>
      <c r="I16" s="16">
        <v>130.30000000000001</v>
      </c>
      <c r="J16" s="16">
        <v>128.69999999999999</v>
      </c>
      <c r="K16" s="16">
        <v>138.69999999999999</v>
      </c>
      <c r="L16" s="16">
        <v>140.1</v>
      </c>
      <c r="M16" s="16">
        <v>142.4</v>
      </c>
      <c r="N16" s="15">
        <v>149</v>
      </c>
      <c r="O16" s="16">
        <v>152.4</v>
      </c>
      <c r="P16" s="16">
        <v>156.19999999999999</v>
      </c>
      <c r="Q16" s="15">
        <v>176</v>
      </c>
      <c r="R16" s="16">
        <v>179.3</v>
      </c>
      <c r="S16" s="16">
        <v>186.5</v>
      </c>
      <c r="T16" s="16">
        <v>191.1</v>
      </c>
      <c r="U16" s="16">
        <v>193.7</v>
      </c>
      <c r="V16" s="15">
        <v>194</v>
      </c>
      <c r="W16" s="16">
        <v>184.8</v>
      </c>
      <c r="X16" s="16">
        <v>193.8</v>
      </c>
      <c r="Y16" s="16">
        <v>195.9</v>
      </c>
      <c r="Z16" s="16">
        <v>177.7</v>
      </c>
      <c r="AA16" s="16">
        <v>181.9</v>
      </c>
      <c r="AB16" s="16">
        <v>185.5</v>
      </c>
      <c r="AC16" s="16">
        <v>211.4</v>
      </c>
      <c r="AD16" s="16">
        <v>216.4</v>
      </c>
      <c r="AE16" s="16">
        <v>207.4</v>
      </c>
      <c r="AF16" s="16">
        <v>205.4</v>
      </c>
      <c r="AG16" s="16">
        <v>190.4</v>
      </c>
      <c r="AH16" s="16">
        <v>196.7</v>
      </c>
      <c r="AI16" s="16">
        <v>190.4</v>
      </c>
      <c r="AJ16" s="15">
        <v>192</v>
      </c>
      <c r="AK16" s="16">
        <v>194.4</v>
      </c>
      <c r="AL16" s="16">
        <v>189.4</v>
      </c>
      <c r="AM16" s="16">
        <v>196.1</v>
      </c>
      <c r="AN16" s="15">
        <v>195</v>
      </c>
      <c r="AO16" s="16">
        <v>196.7</v>
      </c>
      <c r="AP16" s="16">
        <v>193.4</v>
      </c>
      <c r="AQ16" s="16">
        <v>184.7</v>
      </c>
      <c r="AR16" s="16">
        <v>180.5</v>
      </c>
      <c r="AS16" s="16">
        <v>179.8</v>
      </c>
      <c r="AT16" s="12">
        <v>100</v>
      </c>
      <c r="AW16" s="14">
        <f t="shared" si="0"/>
        <v>-0.366300366300365</v>
      </c>
      <c r="AX16" s="7">
        <f t="shared" si="2"/>
        <v>-2.446186685709506E-2</v>
      </c>
      <c r="AZ16" s="7">
        <f t="shared" si="3"/>
        <v>107.80648708081361</v>
      </c>
      <c r="BA16" s="4" t="str">
        <f t="shared" ref="BA16:BA17" si="4">B16</f>
        <v>Mining metal ores</v>
      </c>
    </row>
    <row r="17" spans="1:53" x14ac:dyDescent="0.25">
      <c r="A17" s="4" t="s">
        <v>235</v>
      </c>
      <c r="B17" s="5" t="s">
        <v>283</v>
      </c>
      <c r="C17" s="12">
        <v>117.4</v>
      </c>
      <c r="D17" s="12">
        <v>109.8</v>
      </c>
      <c r="E17" s="12">
        <v>86.4</v>
      </c>
      <c r="F17" s="12">
        <v>69.400000000000006</v>
      </c>
      <c r="G17" s="12">
        <v>71.2</v>
      </c>
      <c r="H17" s="12">
        <v>82.7</v>
      </c>
      <c r="I17" s="12">
        <v>87.8</v>
      </c>
      <c r="J17" s="12">
        <v>87.1</v>
      </c>
      <c r="K17" s="12">
        <v>82.8</v>
      </c>
      <c r="L17" s="12">
        <v>83.9</v>
      </c>
      <c r="M17" s="12">
        <v>84.8</v>
      </c>
      <c r="N17" s="12">
        <v>91.1</v>
      </c>
      <c r="O17" s="12">
        <v>98.3</v>
      </c>
      <c r="P17" s="12">
        <v>106.3</v>
      </c>
      <c r="Q17" s="12">
        <v>112.7</v>
      </c>
      <c r="R17" s="12">
        <v>112.5</v>
      </c>
      <c r="S17" s="11">
        <v>116</v>
      </c>
      <c r="T17" s="12">
        <v>120.9</v>
      </c>
      <c r="U17" s="12">
        <v>126.4</v>
      </c>
      <c r="V17" s="12">
        <v>125.8</v>
      </c>
      <c r="W17" s="12">
        <v>130.80000000000001</v>
      </c>
      <c r="X17" s="11">
        <v>146</v>
      </c>
      <c r="Y17" s="11">
        <v>147</v>
      </c>
      <c r="Z17" s="12">
        <v>140.1</v>
      </c>
      <c r="AA17" s="12">
        <v>151.19999999999999</v>
      </c>
      <c r="AB17" s="11">
        <v>164</v>
      </c>
      <c r="AC17" s="12">
        <v>204.8</v>
      </c>
      <c r="AD17" s="12">
        <v>204.5</v>
      </c>
      <c r="AE17" s="11">
        <v>216</v>
      </c>
      <c r="AF17" s="12">
        <v>238.1</v>
      </c>
      <c r="AG17" s="12">
        <v>221.4</v>
      </c>
      <c r="AH17" s="12">
        <v>206.2</v>
      </c>
      <c r="AI17" s="11">
        <v>203</v>
      </c>
      <c r="AJ17" s="11">
        <v>216</v>
      </c>
      <c r="AK17" s="12">
        <v>199.2</v>
      </c>
      <c r="AL17" s="12">
        <v>178.1</v>
      </c>
      <c r="AM17" s="11">
        <v>181</v>
      </c>
      <c r="AN17" s="12">
        <v>174.3</v>
      </c>
      <c r="AO17" s="12">
        <v>170.5</v>
      </c>
      <c r="AP17" s="12">
        <v>166.1</v>
      </c>
      <c r="AQ17" s="12">
        <v>155.19999999999999</v>
      </c>
      <c r="AR17" s="11">
        <v>158</v>
      </c>
      <c r="AS17" s="12">
        <v>163.30000000000001</v>
      </c>
      <c r="AT17" s="12">
        <v>100</v>
      </c>
      <c r="AW17" s="14">
        <f t="shared" si="0"/>
        <v>67.907361455748543</v>
      </c>
      <c r="AX17" s="7">
        <f t="shared" si="2"/>
        <v>3.5153247969874846</v>
      </c>
      <c r="AZ17" s="7">
        <f t="shared" si="3"/>
        <v>119.70899470899472</v>
      </c>
      <c r="BA17" s="4" t="str">
        <f t="shared" si="4"/>
        <v>Manufacture coke &amp; refined petroleum</v>
      </c>
    </row>
    <row r="18" spans="1:53" x14ac:dyDescent="0.25">
      <c r="A18" s="4" t="s">
        <v>250</v>
      </c>
      <c r="B18" s="5" t="s">
        <v>123</v>
      </c>
      <c r="C18" s="16">
        <v>103.4</v>
      </c>
      <c r="D18" s="16">
        <v>101.1</v>
      </c>
      <c r="E18" s="16">
        <v>99.2</v>
      </c>
      <c r="F18" s="16">
        <v>93.8</v>
      </c>
      <c r="G18" s="16">
        <v>92.5</v>
      </c>
      <c r="H18" s="15">
        <v>94</v>
      </c>
      <c r="I18" s="16">
        <v>95.8</v>
      </c>
      <c r="J18" s="16">
        <v>97.5</v>
      </c>
      <c r="K18" s="16">
        <v>99.9</v>
      </c>
      <c r="L18" s="16">
        <v>99.9</v>
      </c>
      <c r="M18" s="16">
        <v>101.6</v>
      </c>
      <c r="N18" s="16">
        <v>103.9</v>
      </c>
      <c r="O18" s="16">
        <v>108.5</v>
      </c>
      <c r="P18" s="15">
        <v>107</v>
      </c>
      <c r="Q18" s="16">
        <v>107.7</v>
      </c>
      <c r="R18" s="16">
        <v>109.2</v>
      </c>
      <c r="S18" s="16">
        <v>111.6</v>
      </c>
      <c r="T18" s="16">
        <v>116.2</v>
      </c>
      <c r="U18" s="16">
        <v>124.5</v>
      </c>
      <c r="V18" s="16">
        <v>127.9</v>
      </c>
      <c r="W18" s="16">
        <v>141.80000000000001</v>
      </c>
      <c r="X18" s="16">
        <v>164.6</v>
      </c>
      <c r="Y18" s="16">
        <v>174.5</v>
      </c>
      <c r="Z18" s="16">
        <v>194.5</v>
      </c>
      <c r="AA18" s="16">
        <v>215.6</v>
      </c>
      <c r="AB18" s="16">
        <v>212.4</v>
      </c>
      <c r="AC18" s="16">
        <v>235.7</v>
      </c>
      <c r="AD18" s="16">
        <v>228.2</v>
      </c>
      <c r="AE18" s="16">
        <v>225.4</v>
      </c>
      <c r="AF18" s="16">
        <v>230.2</v>
      </c>
      <c r="AG18" s="16">
        <v>263.10000000000002</v>
      </c>
      <c r="AH18" s="16">
        <v>312.2</v>
      </c>
      <c r="AI18" s="16">
        <v>318.5</v>
      </c>
      <c r="AJ18" s="16">
        <v>283.89999999999998</v>
      </c>
      <c r="AK18" s="16">
        <v>279.60000000000002</v>
      </c>
      <c r="AL18" s="16">
        <v>300.39999999999998</v>
      </c>
      <c r="AM18" s="16">
        <v>263.5</v>
      </c>
      <c r="AN18" s="16">
        <v>257.39999999999998</v>
      </c>
      <c r="AO18" s="16">
        <v>243.8</v>
      </c>
      <c r="AP18" s="16">
        <v>215.3</v>
      </c>
      <c r="AQ18" s="16">
        <v>203.9</v>
      </c>
      <c r="AR18" s="16">
        <v>203.8</v>
      </c>
      <c r="AS18" s="16">
        <v>198.6</v>
      </c>
      <c r="AT18" s="12">
        <v>100</v>
      </c>
      <c r="AU18" s="2"/>
      <c r="AV18" s="7">
        <f t="shared" ref="AV18" si="5">((T18/C18)^(1/17)-1)*100</f>
        <v>0.68887888453095236</v>
      </c>
      <c r="AW18" s="14">
        <f>(AI18/T18-1)*100</f>
        <v>174.09638554216866</v>
      </c>
      <c r="AX18" s="7">
        <f t="shared" si="2"/>
        <v>6.9531435739990766</v>
      </c>
      <c r="AY18" s="7"/>
      <c r="AZ18" s="7">
        <f t="shared" si="3"/>
        <v>122.21706864564008</v>
      </c>
      <c r="BA18" s="4" t="str">
        <f t="shared" ref="BA18" si="6">B18</f>
        <v xml:space="preserve">Electricity, gas, steam, air conditioning </v>
      </c>
    </row>
    <row r="19" spans="1:53" ht="15.5" x14ac:dyDescent="0.35">
      <c r="B19" s="44" t="s">
        <v>309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Table 1</vt:lpstr>
      <vt:lpstr>Figure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JAEGERS Thomas (ESTAT)</dc:creator>
  <cp:lastModifiedBy>ROSS Wendy (ESTAT)</cp:lastModifiedBy>
  <dcterms:created xsi:type="dcterms:W3CDTF">2022-06-08T13:46:35Z</dcterms:created>
  <dcterms:modified xsi:type="dcterms:W3CDTF">2023-10-24T09:11:59Z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2023-10-24T08:56:07Z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5195b6a2-fbfb-4e96-bbde-383dd14af4ed</vt:lpwstr>
  </property>
  <property fmtid="{D5CDD505-2E9C-101B-9397-08002B2CF9AE}" pid="8" name="MSIP_Label_6bd9ddd1-4d20-43f6-abfa-fc3c07406f94_ContentBits">
    <vt:lpwstr>0</vt:lpwstr>
  </property>
</Properties>
</file>