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style1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5715" yWindow="65386" windowWidth="22455" windowHeight="12645" tabRatio="874" firstSheet="4" activeTab="8"/>
  </bookViews>
  <sheets>
    <sheet name="Abb.Countries" sheetId="4" state="hidden" r:id="rId1"/>
    <sheet name="GDP-EXP-IMP_Cha_Lin" sheetId="1" state="hidden" r:id="rId2"/>
    <sheet name="Naida" sheetId="10" state="hidden" r:id="rId3"/>
    <sheet name="EXT_IMP" sheetId="6" state="hidden" r:id="rId4"/>
    <sheet name="2019-GDP-EXP-IMP" sheetId="13" r:id="rId5"/>
    <sheet name="2018-FDI08-12" sheetId="14" r:id="rId6"/>
    <sheet name="2018-FDI13+" sheetId="15" r:id="rId7"/>
    <sheet name="2018-FDI Ratios" sheetId="16" r:id="rId8"/>
    <sheet name="2018-FATS" sheetId="19" r:id="rId9"/>
  </sheets>
  <externalReferences>
    <externalReference r:id="rId12"/>
    <externalReference r:id="rId13"/>
  </externalReferences>
  <definedNames>
    <definedName name="_xlnm._FilterDatabase" localSheetId="8" hidden="1">'2018-FATS'!$A$89:$B$118</definedName>
    <definedName name="_xlnm._FilterDatabase" localSheetId="7" hidden="1">'2018-FDI Ratios'!$A$38:$B$66</definedName>
    <definedName name="_xlnm._FilterDatabase" localSheetId="6" hidden="1">'2018-FDI13+'!$A$43:$C$71</definedName>
  </definedNames>
  <calcPr calcId="162913"/>
</workbook>
</file>

<file path=xl/comments5.xml><?xml version="1.0" encoding="utf-8"?>
<comments xmlns="http://schemas.openxmlformats.org/spreadsheetml/2006/main">
  <authors>
    <author>SUNJKA Nikola (ESTAT)</author>
  </authors>
  <commentList>
    <comment ref="D166" authorId="0">
      <text>
        <r>
          <rPr>
            <sz val="9"/>
            <rFont val="Tahoma"/>
            <family val="2"/>
          </rPr>
          <t>If neg/pos ratio is positive, then Dummy is negative, and vice versa.</t>
        </r>
      </text>
    </comment>
  </commentList>
</comments>
</file>

<file path=xl/comments8.xml><?xml version="1.0" encoding="utf-8"?>
<comments xmlns="http://schemas.openxmlformats.org/spreadsheetml/2006/main">
  <authors>
    <author>SUNJKA Nikola (ESTAT)</author>
  </authors>
  <commentList>
    <comment ref="C38" authorId="0">
      <text>
        <r>
          <rPr>
            <sz val="9"/>
            <rFont val="Tahoma"/>
            <family val="2"/>
          </rPr>
          <t>If neg/pos ratio is positive, then Dummy is negative, and vice versa.</t>
        </r>
      </text>
    </comment>
  </commentList>
</comments>
</file>

<file path=xl/sharedStrings.xml><?xml version="1.0" encoding="utf-8"?>
<sst xmlns="http://schemas.openxmlformats.org/spreadsheetml/2006/main" count="1708" uniqueCount="214">
  <si>
    <t>Last update</t>
  </si>
  <si>
    <t>Extracted on</t>
  </si>
  <si>
    <t>Source of data</t>
  </si>
  <si>
    <t>Eurostat</t>
  </si>
  <si>
    <t>UNIT</t>
  </si>
  <si>
    <t>Chain linked volumes (2010), million euro</t>
  </si>
  <si>
    <t>NA_ITEM</t>
  </si>
  <si>
    <t>LU</t>
  </si>
  <si>
    <t>Luxembourg</t>
  </si>
  <si>
    <t>IE</t>
  </si>
  <si>
    <t>Ireland</t>
  </si>
  <si>
    <t>SK</t>
  </si>
  <si>
    <t>Slovakia</t>
  </si>
  <si>
    <t>HU</t>
  </si>
  <si>
    <t>Hungary</t>
  </si>
  <si>
    <t>CZ</t>
  </si>
  <si>
    <t>Czech Republic</t>
  </si>
  <si>
    <t>LT</t>
  </si>
  <si>
    <t>Lithuania</t>
  </si>
  <si>
    <t>EE</t>
  </si>
  <si>
    <t>Estonia</t>
  </si>
  <si>
    <t>NL</t>
  </si>
  <si>
    <t>Netherlands</t>
  </si>
  <si>
    <t>SI</t>
  </si>
  <si>
    <t>Slovenia</t>
  </si>
  <si>
    <t>BG</t>
  </si>
  <si>
    <t>Bulgaria</t>
  </si>
  <si>
    <t>CY</t>
  </si>
  <si>
    <t>Cyprus</t>
  </si>
  <si>
    <t>LV</t>
  </si>
  <si>
    <t>Latvia</t>
  </si>
  <si>
    <t>AT</t>
  </si>
  <si>
    <t>Austria</t>
  </si>
  <si>
    <t>DK</t>
  </si>
  <si>
    <t>Denmark</t>
  </si>
  <si>
    <t>PL</t>
  </si>
  <si>
    <t>Poland</t>
  </si>
  <si>
    <t>RO</t>
  </si>
  <si>
    <t>Romania</t>
  </si>
  <si>
    <t>SE</t>
  </si>
  <si>
    <t>Sweden</t>
  </si>
  <si>
    <t>PT</t>
  </si>
  <si>
    <t>Portugal</t>
  </si>
  <si>
    <t>DE</t>
  </si>
  <si>
    <t>Germany (until 1990 former territory of the FRG)</t>
  </si>
  <si>
    <t>FI</t>
  </si>
  <si>
    <t>Finland</t>
  </si>
  <si>
    <t>FR</t>
  </si>
  <si>
    <t>France</t>
  </si>
  <si>
    <t>ES</t>
  </si>
  <si>
    <t>Spain</t>
  </si>
  <si>
    <t>EL</t>
  </si>
  <si>
    <t>Greece</t>
  </si>
  <si>
    <t>UK</t>
  </si>
  <si>
    <t>United Kingdom</t>
  </si>
  <si>
    <t>IT</t>
  </si>
  <si>
    <t>Italy</t>
  </si>
  <si>
    <t>Croatia</t>
  </si>
  <si>
    <t>Malta</t>
  </si>
  <si>
    <t>Belgium</t>
  </si>
  <si>
    <t>GDP</t>
  </si>
  <si>
    <t>EXP</t>
  </si>
  <si>
    <t>IMP</t>
  </si>
  <si>
    <t>Exports and imports by Member States of the EU/third countries [nama_10_exi]</t>
  </si>
  <si>
    <t>Imports of goods and services</t>
  </si>
  <si>
    <t>Exports of goods and services</t>
  </si>
  <si>
    <t>SUM</t>
  </si>
  <si>
    <t>% of GDP</t>
  </si>
  <si>
    <t>Current prices, million euro</t>
  </si>
  <si>
    <t>Imports as % of GDP</t>
  </si>
  <si>
    <t>Exports as % of GDP</t>
  </si>
  <si>
    <t>BE</t>
  </si>
  <si>
    <t>MT</t>
  </si>
  <si>
    <t>HR</t>
  </si>
  <si>
    <t>EU28</t>
  </si>
  <si>
    <t>Intra and Extra-EU trade by Member State and by product group [ext_lt_intratrd]</t>
  </si>
  <si>
    <t>SITC06</t>
  </si>
  <si>
    <t>Total - all products</t>
  </si>
  <si>
    <t>PARTNER</t>
  </si>
  <si>
    <t>European Union (28 countries)</t>
  </si>
  <si>
    <t>TIME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</si>
  <si>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</si>
  <si>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</si>
  <si>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</si>
  <si>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</si>
  <si>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</si>
  <si>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</si>
  <si>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</si>
  <si>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</si>
  <si>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</si>
  <si>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</si>
  <si>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GEO/INDIC_ET</t>
  </si>
  <si>
    <t>Exports in million of ECU/EURO</t>
  </si>
  <si>
    <t>Imports in million of ECU/EURO</t>
  </si>
  <si>
    <t>Special value:</t>
  </si>
  <si>
    <t>:</t>
  </si>
  <si>
    <t>not available</t>
  </si>
  <si>
    <t>Extra-EU28</t>
  </si>
  <si>
    <t>All countries of the world</t>
  </si>
  <si>
    <t>Export to import ratio for extra-EU trade</t>
  </si>
  <si>
    <t xml:space="preserve">EU28 </t>
  </si>
  <si>
    <t>EU outward FDI stocks as % of GDP</t>
  </si>
  <si>
    <t>EU inward FDI stocks as % of GDP</t>
  </si>
  <si>
    <t>Financial account, Direct investment, In the reporting economy</t>
  </si>
  <si>
    <t>Share of employment controlled from outside the EU</t>
  </si>
  <si>
    <t xml:space="preserve">Figure 2: Imports and exports in percentage of GDP by country, 2016
</t>
  </si>
  <si>
    <t>Figure 1: EU-28 imports and exports in percentage of GDP by year, 2009-2016</t>
  </si>
  <si>
    <t>GDP and main aggregates - selected international annual data [naida_10_gdp]</t>
  </si>
  <si>
    <t>GEO/NA_ITEM</t>
  </si>
  <si>
    <t>Gross domestic product at market prices (PC)</t>
  </si>
  <si>
    <t>%</t>
  </si>
  <si>
    <t>Exp to Imp rate</t>
  </si>
  <si>
    <r>
      <t>Source:</t>
    </r>
    <r>
      <rPr>
        <sz val="9"/>
        <color theme="1"/>
        <rFont val="Arial"/>
        <family val="2"/>
      </rPr>
      <t xml:space="preserve"> Eurostat (online data codes:  [naida_10_gdp])</t>
    </r>
  </si>
  <si>
    <t>Figure 3: Export to import ratio by country, 2016</t>
  </si>
  <si>
    <t>Exp to Imp ratio</t>
  </si>
  <si>
    <t xml:space="preserve">Gross domestic product at market prices (Current prices, million euro) </t>
  </si>
  <si>
    <t>Gross domestic product at market prices (Current prices, million euro)</t>
  </si>
  <si>
    <t>Sorted:</t>
  </si>
  <si>
    <t>WRL_X_REP</t>
  </si>
  <si>
    <t xml:space="preserve">WORLD - All </t>
  </si>
  <si>
    <t>2017</t>
  </si>
  <si>
    <t>Germany</t>
  </si>
  <si>
    <t>Czechia</t>
  </si>
  <si>
    <t>EU-28</t>
  </si>
  <si>
    <r>
      <t>Source:</t>
    </r>
    <r>
      <rPr>
        <sz val="9"/>
        <rFont val="Arial"/>
        <family val="2"/>
      </rPr>
      <t xml:space="preserve"> Eurostat (online data codes: bop_fdi6_pos and nama_10_gdp)</t>
    </r>
  </si>
  <si>
    <t>2018</t>
  </si>
  <si>
    <t>Neg/pos ratio</t>
  </si>
  <si>
    <t xml:space="preserve">Country </t>
  </si>
  <si>
    <t>Extra EU-28</t>
  </si>
  <si>
    <t>Employment share %</t>
  </si>
  <si>
    <t>EU - 28</t>
  </si>
  <si>
    <t>Source: Eurostat (online data codes: fats_g1a_08)</t>
  </si>
  <si>
    <t>(current prices, million euros)</t>
  </si>
  <si>
    <r>
      <t>Source:</t>
    </r>
    <r>
      <rPr>
        <sz val="9"/>
        <color theme="1"/>
        <rFont val="Arial"/>
        <family val="2"/>
      </rPr>
      <t xml:space="preserve"> Eurostat (online data code: nama_10_gdp)</t>
    </r>
  </si>
  <si>
    <t>Source: Eurostat (online data code: nama_10_gdp)</t>
  </si>
  <si>
    <t>Table 4: EU inward and outward FDI stocks</t>
  </si>
  <si>
    <t xml:space="preserve">Germany </t>
  </si>
  <si>
    <r>
      <t>Source:</t>
    </r>
    <r>
      <rPr>
        <sz val="9"/>
        <rFont val="Arial"/>
        <family val="2"/>
      </rPr>
      <t xml:space="preserve"> Eurostat (online data code: bop_fdi6_pos)</t>
    </r>
  </si>
  <si>
    <t>(in million euros)</t>
  </si>
  <si>
    <r>
      <t>Source:</t>
    </r>
    <r>
      <rPr>
        <sz val="9"/>
        <color theme="1"/>
        <rFont val="Arial"/>
        <family val="2"/>
      </rPr>
      <t xml:space="preserve"> Eurostat (online data code: bop_fdi6_pos)</t>
    </r>
  </si>
  <si>
    <t>(as % of GDP)</t>
  </si>
  <si>
    <t>Source: Eurostat (online data code: nama_10_gdp, bop_fdi6_pos)</t>
  </si>
  <si>
    <t xml:space="preserve">(in % of GDP) </t>
  </si>
  <si>
    <t>Outward FDI stocks</t>
  </si>
  <si>
    <t>Inward FDI stocks</t>
  </si>
  <si>
    <t>(current prices, million euros, where it applies)</t>
  </si>
  <si>
    <t xml:space="preserve">Net FDI Inward </t>
  </si>
  <si>
    <t xml:space="preserve">Net FDI outward </t>
  </si>
  <si>
    <t xml:space="preserve">GDP </t>
  </si>
  <si>
    <t>Neg/pos Ratio</t>
  </si>
  <si>
    <t>(¹) except financial and insurance activities</t>
  </si>
  <si>
    <r>
      <t>Source:</t>
    </r>
    <r>
      <rPr>
        <sz val="9"/>
        <rFont val="Arial"/>
        <family val="2"/>
      </rPr>
      <t xml:space="preserve"> Eurostat (online data code: fats_g1a_08)</t>
    </r>
  </si>
  <si>
    <t>Figure 3: Export- Import Balance by Country, 2018</t>
  </si>
  <si>
    <t>Year</t>
  </si>
  <si>
    <t xml:space="preserve">European Union </t>
  </si>
  <si>
    <t>Sorted</t>
  </si>
  <si>
    <t>EU outward FDI stocks
 as % of GDP</t>
  </si>
  <si>
    <t>EU inward FDI stocks
 as % of GDP</t>
  </si>
  <si>
    <t>(¹) Statistically, the value is not considered an outlier.</t>
  </si>
  <si>
    <t xml:space="preserve">Table 11: Persons employed in Nace R2 sector (¹) - All countries of the world </t>
  </si>
  <si>
    <t xml:space="preserve">Table 12: Persons employed in Nace R2 sector (¹) - World total (²) </t>
  </si>
  <si>
    <t>(²) except for the reporting economy</t>
  </si>
  <si>
    <t>Inward FDI
 as % GDP</t>
  </si>
  <si>
    <t>Outward FDI
 as % GDP</t>
  </si>
  <si>
    <t>(:) not available</t>
  </si>
  <si>
    <t>Financial account, Direct investment, abroad</t>
  </si>
  <si>
    <t>2019</t>
  </si>
  <si>
    <t>European Union - 27 countries (from 2020)</t>
  </si>
  <si>
    <t>Table 1 : Gross domestic product at market prices, 2010-2019</t>
  </si>
  <si>
    <t>Table 2: Exports of goods and services, 2010-2019</t>
  </si>
  <si>
    <t>Table 3: Imports of goods and services, 2010-2019</t>
  </si>
  <si>
    <t>Figure 1: EU-28 imports and exports in percentage of GDP by year, 2010-2019</t>
  </si>
  <si>
    <t>Figure 2: Imports and exports as percentage of GDP by country, 2019</t>
  </si>
  <si>
    <t>Export/import ratio</t>
  </si>
  <si>
    <t>* Balance = (Exports - Imports) / GDP</t>
  </si>
  <si>
    <t>Balance*</t>
  </si>
  <si>
    <t>Fig. 4 Inward and outward foreign direct investment stocks relative to the rest of the world as a percentage of GDP, EU-27, 2013-2018</t>
  </si>
  <si>
    <r>
      <t>Source:</t>
    </r>
    <r>
      <rPr>
        <sz val="9"/>
        <color theme="1"/>
        <rFont val="Arial"/>
        <family val="2"/>
      </rPr>
      <t xml:space="preserve"> Eurostat (online data codes: bop_fdi6_pos and nama_10_gdp)</t>
    </r>
  </si>
  <si>
    <t>[nama_10_gdp]</t>
  </si>
  <si>
    <t xml:space="preserve">Table 5: Direct investment in the reporting economy (DIRE), Net FDI inward 2013-2018 </t>
  </si>
  <si>
    <t>Table 6: Direct investment abroad (DIA), Net FDI Outward, 2013-2018</t>
  </si>
  <si>
    <t>Table 7: EU Outward - Inward FDI, 2018</t>
  </si>
  <si>
    <t>CURRENCY</t>
  </si>
  <si>
    <t>Million euro</t>
  </si>
  <si>
    <t>NACE_R2</t>
  </si>
  <si>
    <t>All FDI activities</t>
  </si>
  <si>
    <t>STK_FLOW</t>
  </si>
  <si>
    <t>Net FDI inward</t>
  </si>
  <si>
    <t>ENTITY</t>
  </si>
  <si>
    <t>Total</t>
  </si>
  <si>
    <t>FDI_ITEM</t>
  </si>
  <si>
    <t>Direct investment in the reporting economy (DIRE)</t>
  </si>
  <si>
    <t>WRL_REST - Rest of the world</t>
  </si>
  <si>
    <t>Net FDI outward</t>
  </si>
  <si>
    <t>Direct investment abroad (DIA)</t>
  </si>
  <si>
    <t>[bop_fdi6_pos]</t>
  </si>
  <si>
    <t>GEO</t>
  </si>
  <si>
    <t>EU-27</t>
  </si>
  <si>
    <t>Short name</t>
  </si>
  <si>
    <t>BU</t>
  </si>
  <si>
    <t>EU</t>
  </si>
  <si>
    <t>Figure 5: Inward and outward foreign direct investment by Member State, in percentage of GDP, 2018</t>
  </si>
  <si>
    <t>Table 8: Outliers in Inward and Outward FDI, 2018</t>
  </si>
  <si>
    <t>Table 8: Outliers in Inward and outward FDI, 2018</t>
  </si>
  <si>
    <t>252(¹)</t>
  </si>
  <si>
    <t>Table 9: Net FDI inward and outward and related indicators, 2018</t>
  </si>
  <si>
    <t>EU - 27 (from 2020)</t>
  </si>
  <si>
    <t>Fig.6 Inward and outward balance ratio by Member State, 2018</t>
  </si>
  <si>
    <t>Dummy</t>
  </si>
  <si>
    <t>EU-28 countries (2013-2020)</t>
  </si>
  <si>
    <t>Table 10: Persons employed in NACE R2 sector (¹) - Extra EU 28 (2013-2020)</t>
  </si>
  <si>
    <t>Figure 7: Employment shares of enterprises controlled from outside the EU-28 in total EU employment by year, 2013-2017</t>
  </si>
  <si>
    <t>Figure 8: Employment shares of foreign controlled enterprises (world except reporting country) in total domestic employment by country, 2017</t>
  </si>
  <si>
    <t>EU-27 (from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</si>
</sst>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dd\.mm\.yy"/>
    <numFmt numFmtId="165" formatCode="#,##0.0"/>
    <numFmt numFmtId="166" formatCode="#,##0.000"/>
    <numFmt numFmtId="167" formatCode="0.000"/>
    <numFmt numFmtId="168" formatCode="0.0"/>
    <numFmt numFmtId="169" formatCode="0.0000"/>
    <numFmt numFmtId="170" formatCode="0.0%"/>
    <numFmt numFmtId="171" formatCode="#,##0.0_i"/>
    <numFmt numFmtId="172" formatCode="#,###,###.0_m_m_m"/>
    <numFmt numFmtId="173" formatCode="#,###,###_m_m"/>
    <numFmt numFmtId="174" formatCode="_-* #,##0_-;\-* #,##0_-;_-* &quot;-&quot;??_-;_-@_-"/>
    <numFmt numFmtId="175" formatCode="#,##0.00_i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i/>
      <u val="single"/>
      <sz val="9"/>
      <name val="Arial"/>
      <family val="2"/>
    </font>
    <font>
      <b/>
      <sz val="12"/>
      <name val="Arial"/>
      <family val="2"/>
    </font>
    <font>
      <b/>
      <i/>
      <sz val="8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Tahoma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rgb="FF000000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  <border>
      <left/>
      <right/>
      <top/>
      <bottom style="hair">
        <color theme="0" tint="-0.4999699890613556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theme="0" tint="-0.4999699890613556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" fillId="0" borderId="0" applyFill="0" applyBorder="0" applyProtection="0">
      <alignment horizontal="right"/>
    </xf>
  </cellStyleXfs>
  <cellXfs count="283">
    <xf numFmtId="0" fontId="0" fillId="0" borderId="0" xfId="0"/>
    <xf numFmtId="0" fontId="4" fillId="0" borderId="0" xfId="20" applyFont="1">
      <alignment/>
      <protection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5" fillId="2" borderId="5" xfId="0" applyNumberFormat="1" applyFont="1" applyFill="1" applyBorder="1" applyAlignment="1">
      <alignment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165" fontId="5" fillId="0" borderId="8" xfId="0" applyNumberFormat="1" applyFont="1" applyFill="1" applyBorder="1" applyAlignment="1">
      <alignment/>
    </xf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13" xfId="0" applyFont="1" applyBorder="1"/>
    <xf numFmtId="165" fontId="3" fillId="0" borderId="14" xfId="0" applyNumberFormat="1" applyFont="1" applyBorder="1"/>
    <xf numFmtId="165" fontId="3" fillId="0" borderId="0" xfId="0" applyNumberFormat="1" applyFont="1" applyBorder="1"/>
    <xf numFmtId="165" fontId="3" fillId="0" borderId="13" xfId="0" applyNumberFormat="1" applyFont="1" applyBorder="1"/>
    <xf numFmtId="0" fontId="3" fillId="0" borderId="15" xfId="0" applyFont="1" applyBorder="1"/>
    <xf numFmtId="10" fontId="3" fillId="0" borderId="16" xfId="15" applyNumberFormat="1" applyFont="1" applyBorder="1"/>
    <xf numFmtId="10" fontId="3" fillId="0" borderId="17" xfId="15" applyNumberFormat="1" applyFont="1" applyBorder="1"/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0" fontId="3" fillId="3" borderId="0" xfId="15" applyNumberFormat="1" applyFont="1" applyFill="1"/>
    <xf numFmtId="10" fontId="3" fillId="0" borderId="0" xfId="15" applyNumberFormat="1" applyFont="1"/>
    <xf numFmtId="10" fontId="3" fillId="0" borderId="0" xfId="15" applyNumberFormat="1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7" fillId="0" borderId="0" xfId="0" applyFont="1" applyAlignment="1">
      <alignment horizontal="left" vertical="center" readingOrder="1"/>
    </xf>
    <xf numFmtId="0" fontId="5" fillId="0" borderId="0" xfId="20" applyNumberFormat="1" applyFont="1" applyFill="1" applyBorder="1" applyAlignment="1">
      <alignment/>
      <protection/>
    </xf>
    <xf numFmtId="0" fontId="5" fillId="0" borderId="0" xfId="20" applyFont="1">
      <alignment/>
      <protection/>
    </xf>
    <xf numFmtId="164" fontId="5" fillId="0" borderId="0" xfId="20" applyNumberFormat="1" applyFont="1" applyFill="1" applyBorder="1" applyAlignment="1">
      <alignment/>
      <protection/>
    </xf>
    <xf numFmtId="0" fontId="5" fillId="2" borderId="5" xfId="20" applyNumberFormat="1" applyFont="1" applyFill="1" applyBorder="1" applyAlignment="1">
      <alignment/>
      <protection/>
    </xf>
    <xf numFmtId="0" fontId="5" fillId="2" borderId="18" xfId="20" applyNumberFormat="1" applyFont="1" applyFill="1" applyBorder="1" applyAlignment="1">
      <alignment/>
      <protection/>
    </xf>
    <xf numFmtId="0" fontId="5" fillId="2" borderId="19" xfId="20" applyNumberFormat="1" applyFont="1" applyFill="1" applyBorder="1" applyAlignment="1">
      <alignment/>
      <protection/>
    </xf>
    <xf numFmtId="0" fontId="5" fillId="2" borderId="20" xfId="20" applyNumberFormat="1" applyFont="1" applyFill="1" applyBorder="1" applyAlignment="1">
      <alignment/>
      <protection/>
    </xf>
    <xf numFmtId="0" fontId="5" fillId="2" borderId="21" xfId="20" applyNumberFormat="1" applyFont="1" applyFill="1" applyBorder="1" applyAlignment="1">
      <alignment/>
      <protection/>
    </xf>
    <xf numFmtId="0" fontId="5" fillId="2" borderId="7" xfId="20" applyNumberFormat="1" applyFont="1" applyFill="1" applyBorder="1" applyAlignment="1">
      <alignment/>
      <protection/>
    </xf>
    <xf numFmtId="0" fontId="5" fillId="2" borderId="6" xfId="20" applyNumberFormat="1" applyFont="1" applyFill="1" applyBorder="1" applyAlignment="1">
      <alignment/>
      <protection/>
    </xf>
    <xf numFmtId="0" fontId="5" fillId="2" borderId="8" xfId="20" applyNumberFormat="1" applyFont="1" applyFill="1" applyBorder="1" applyAlignment="1">
      <alignment/>
      <protection/>
    </xf>
    <xf numFmtId="165" fontId="5" fillId="0" borderId="6" xfId="20" applyNumberFormat="1" applyFont="1" applyFill="1" applyBorder="1" applyAlignment="1">
      <alignment/>
      <protection/>
    </xf>
    <xf numFmtId="165" fontId="5" fillId="0" borderId="7" xfId="20" applyNumberFormat="1" applyFont="1" applyFill="1" applyBorder="1" applyAlignment="1">
      <alignment/>
      <protection/>
    </xf>
    <xf numFmtId="165" fontId="5" fillId="0" borderId="8" xfId="20" applyNumberFormat="1" applyFont="1" applyFill="1" applyBorder="1" applyAlignment="1">
      <alignment/>
      <protection/>
    </xf>
    <xf numFmtId="165" fontId="5" fillId="0" borderId="21" xfId="20" applyNumberFormat="1" applyFont="1" applyFill="1" applyBorder="1" applyAlignment="1">
      <alignment/>
      <protection/>
    </xf>
    <xf numFmtId="165" fontId="5" fillId="0" borderId="22" xfId="20" applyNumberFormat="1" applyFont="1" applyFill="1" applyBorder="1" applyAlignment="1">
      <alignment/>
      <protection/>
    </xf>
    <xf numFmtId="165" fontId="5" fillId="0" borderId="23" xfId="20" applyNumberFormat="1" applyFont="1" applyFill="1" applyBorder="1" applyAlignment="1">
      <alignment/>
      <protection/>
    </xf>
    <xf numFmtId="165" fontId="5" fillId="0" borderId="24" xfId="20" applyNumberFormat="1" applyFont="1" applyFill="1" applyBorder="1" applyAlignment="1">
      <alignment/>
      <protection/>
    </xf>
    <xf numFmtId="0" fontId="5" fillId="2" borderId="25" xfId="20" applyNumberFormat="1" applyFont="1" applyFill="1" applyBorder="1" applyAlignment="1">
      <alignment/>
      <protection/>
    </xf>
    <xf numFmtId="10" fontId="3" fillId="0" borderId="0" xfId="22" applyNumberFormat="1" applyFont="1"/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center" wrapText="1"/>
      <protection/>
    </xf>
    <xf numFmtId="10" fontId="5" fillId="0" borderId="0" xfId="20" applyNumberFormat="1" applyFont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0" fontId="8" fillId="0" borderId="0" xfId="20" applyFont="1">
      <alignment/>
      <protection/>
    </xf>
    <xf numFmtId="10" fontId="3" fillId="0" borderId="0" xfId="22" applyNumberFormat="1" applyFont="1" applyFill="1"/>
    <xf numFmtId="2" fontId="5" fillId="0" borderId="0" xfId="20" applyNumberFormat="1" applyFont="1" applyAlignment="1">
      <alignment horizontal="center"/>
      <protection/>
    </xf>
    <xf numFmtId="0" fontId="5" fillId="0" borderId="0" xfId="20" applyFont="1" applyFill="1">
      <alignment/>
      <protection/>
    </xf>
    <xf numFmtId="2" fontId="5" fillId="0" borderId="0" xfId="20" applyNumberFormat="1" applyFont="1">
      <alignment/>
      <protection/>
    </xf>
    <xf numFmtId="0" fontId="5" fillId="0" borderId="7" xfId="20" applyNumberFormat="1" applyFont="1" applyFill="1" applyBorder="1" applyAlignment="1">
      <alignment/>
      <protection/>
    </xf>
    <xf numFmtId="166" fontId="5" fillId="0" borderId="5" xfId="20" applyNumberFormat="1" applyFont="1" applyFill="1" applyBorder="1" applyAlignment="1">
      <alignment/>
      <protection/>
    </xf>
    <xf numFmtId="165" fontId="5" fillId="0" borderId="0" xfId="20" applyNumberFormat="1" applyFont="1" applyFill="1" applyBorder="1" applyAlignment="1">
      <alignment/>
      <protection/>
    </xf>
    <xf numFmtId="167" fontId="5" fillId="0" borderId="0" xfId="20" applyNumberFormat="1" applyFont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20" applyFont="1" applyAlignment="1">
      <alignment horizontal="left"/>
      <protection/>
    </xf>
    <xf numFmtId="0" fontId="11" fillId="0" borderId="0" xfId="20" applyFont="1" applyAlignment="1">
      <alignment/>
      <protection/>
    </xf>
    <xf numFmtId="0" fontId="12" fillId="0" borderId="0" xfId="0" applyFont="1" applyAlignment="1">
      <alignment horizontal="left"/>
    </xf>
    <xf numFmtId="2" fontId="0" fillId="0" borderId="0" xfId="0" applyNumberFormat="1"/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9" fontId="0" fillId="0" borderId="0" xfId="0" applyNumberFormat="1"/>
    <xf numFmtId="3" fontId="1" fillId="0" borderId="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3" fillId="0" borderId="0" xfId="20" applyFont="1" applyAlignment="1">
      <alignment horizontal="center" vertical="top" wrapText="1"/>
      <protection/>
    </xf>
    <xf numFmtId="0" fontId="0" fillId="0" borderId="0" xfId="0" applyAlignment="1">
      <alignment horizontal="center" wrapText="1"/>
    </xf>
    <xf numFmtId="0" fontId="3" fillId="0" borderId="0" xfId="20" applyFont="1" applyAlignment="1">
      <alignment vertical="center" wrapText="1"/>
      <protection/>
    </xf>
    <xf numFmtId="0" fontId="5" fillId="0" borderId="0" xfId="0" applyFont="1"/>
    <xf numFmtId="2" fontId="0" fillId="0" borderId="0" xfId="0" applyNumberFormat="1" applyFill="1" applyBorder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readingOrder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16" fillId="0" borderId="0" xfId="0" applyFont="1"/>
    <xf numFmtId="0" fontId="0" fillId="0" borderId="0" xfId="0" applyFill="1" applyProtection="1">
      <protection locked="0"/>
    </xf>
    <xf numFmtId="0" fontId="0" fillId="0" borderId="0" xfId="0" applyFill="1" applyBorder="1"/>
    <xf numFmtId="170" fontId="0" fillId="0" borderId="0" xfId="0" applyNumberFormat="1" applyProtection="1">
      <protection locked="0"/>
    </xf>
    <xf numFmtId="9" fontId="0" fillId="0" borderId="0" xfId="0" applyNumberFormat="1"/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 horizontal="center" wrapText="1"/>
      <protection locked="0"/>
    </xf>
    <xf numFmtId="9" fontId="0" fillId="0" borderId="0" xfId="0" applyNumberFormat="1" applyFill="1" applyProtection="1"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7" fillId="5" borderId="26" xfId="20" applyNumberFormat="1" applyFont="1" applyFill="1" applyBorder="1" applyAlignment="1">
      <alignment horizontal="center" vertical="center" wrapText="1"/>
      <protection/>
    </xf>
    <xf numFmtId="0" fontId="17" fillId="5" borderId="26" xfId="0" applyNumberFormat="1" applyFont="1" applyFill="1" applyBorder="1" applyAlignment="1">
      <alignment horizontal="center" vertical="center" wrapText="1"/>
    </xf>
    <xf numFmtId="0" fontId="17" fillId="5" borderId="27" xfId="20" applyNumberFormat="1" applyFont="1" applyFill="1" applyBorder="1" applyAlignment="1">
      <alignment horizontal="center" vertical="center" wrapText="1"/>
      <protection/>
    </xf>
    <xf numFmtId="9" fontId="1" fillId="0" borderId="28" xfId="0" applyNumberFormat="1" applyFont="1" applyFill="1" applyBorder="1" applyAlignment="1">
      <alignment/>
    </xf>
    <xf numFmtId="165" fontId="0" fillId="0" borderId="29" xfId="0" applyNumberFormat="1" applyBorder="1"/>
    <xf numFmtId="171" fontId="3" fillId="0" borderId="29" xfId="23" applyBorder="1" applyAlignment="1">
      <alignment horizontal="right"/>
    </xf>
    <xf numFmtId="9" fontId="1" fillId="0" borderId="30" xfId="0" applyNumberFormat="1" applyFont="1" applyFill="1" applyBorder="1" applyAlignment="1">
      <alignment/>
    </xf>
    <xf numFmtId="165" fontId="0" fillId="0" borderId="31" xfId="0" applyNumberFormat="1" applyBorder="1"/>
    <xf numFmtId="171" fontId="3" fillId="0" borderId="31" xfId="23" applyBorder="1" applyAlignment="1">
      <alignment horizontal="right"/>
    </xf>
    <xf numFmtId="9" fontId="1" fillId="0" borderId="32" xfId="0" applyNumberFormat="1" applyFont="1" applyFill="1" applyBorder="1" applyAlignment="1">
      <alignment/>
    </xf>
    <xf numFmtId="9" fontId="1" fillId="0" borderId="33" xfId="0" applyNumberFormat="1" applyFont="1" applyFill="1" applyBorder="1" applyAlignment="1">
      <alignment/>
    </xf>
    <xf numFmtId="0" fontId="17" fillId="5" borderId="34" xfId="0" applyNumberFormat="1" applyFont="1" applyFill="1" applyBorder="1" applyAlignment="1">
      <alignment horizontal="left" vertical="center"/>
    </xf>
    <xf numFmtId="0" fontId="17" fillId="0" borderId="35" xfId="0" applyNumberFormat="1" applyFont="1" applyFill="1" applyBorder="1" applyAlignment="1">
      <alignment horizontal="left"/>
    </xf>
    <xf numFmtId="0" fontId="17" fillId="0" borderId="36" xfId="0" applyNumberFormat="1" applyFont="1" applyFill="1" applyBorder="1" applyAlignment="1">
      <alignment horizontal="left"/>
    </xf>
    <xf numFmtId="0" fontId="11" fillId="0" borderId="25" xfId="0" applyNumberFormat="1" applyFont="1" applyFill="1" applyBorder="1" applyAlignment="1">
      <alignment/>
    </xf>
    <xf numFmtId="0" fontId="17" fillId="5" borderId="37" xfId="0" applyNumberFormat="1" applyFont="1" applyFill="1" applyBorder="1" applyAlignment="1">
      <alignment horizontal="center" vertical="center"/>
    </xf>
    <xf numFmtId="0" fontId="17" fillId="6" borderId="37" xfId="0" applyNumberFormat="1" applyFont="1" applyFill="1" applyBorder="1" applyAlignment="1">
      <alignment horizontal="left"/>
    </xf>
    <xf numFmtId="165" fontId="1" fillId="6" borderId="37" xfId="0" applyNumberFormat="1" applyFont="1" applyFill="1" applyBorder="1" applyAlignment="1">
      <alignment/>
    </xf>
    <xf numFmtId="0" fontId="17" fillId="0" borderId="38" xfId="0" applyNumberFormat="1" applyFont="1" applyFill="1" applyBorder="1" applyAlignment="1">
      <alignment horizontal="left"/>
    </xf>
    <xf numFmtId="165" fontId="1" fillId="0" borderId="38" xfId="0" applyNumberFormat="1" applyFont="1" applyFill="1" applyBorder="1" applyAlignment="1">
      <alignment/>
    </xf>
    <xf numFmtId="0" fontId="17" fillId="0" borderId="39" xfId="0" applyNumberFormat="1" applyFont="1" applyFill="1" applyBorder="1" applyAlignment="1">
      <alignment horizontal="left"/>
    </xf>
    <xf numFmtId="165" fontId="1" fillId="0" borderId="39" xfId="0" applyNumberFormat="1" applyFont="1" applyFill="1" applyBorder="1" applyAlignment="1">
      <alignment/>
    </xf>
    <xf numFmtId="165" fontId="1" fillId="0" borderId="4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3" fillId="0" borderId="0" xfId="20" applyFont="1" applyFill="1" applyBorder="1" applyAlignment="1">
      <alignment horizontal="center" wrapText="1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168" fontId="5" fillId="0" borderId="0" xfId="20" applyNumberFormat="1" applyFont="1" applyFill="1" applyBorder="1">
      <alignment/>
      <protection/>
    </xf>
    <xf numFmtId="0" fontId="1" fillId="0" borderId="0" xfId="20" applyFont="1" applyAlignment="1">
      <alignment horizontal="left"/>
      <protection/>
    </xf>
    <xf numFmtId="0" fontId="17" fillId="5" borderId="37" xfId="20" applyFont="1" applyFill="1" applyBorder="1" applyAlignment="1">
      <alignment horizontal="left" vertical="center" wrapText="1"/>
      <protection/>
    </xf>
    <xf numFmtId="0" fontId="17" fillId="5" borderId="37" xfId="20" applyFont="1" applyFill="1" applyBorder="1" applyAlignment="1">
      <alignment horizontal="center" vertical="center" wrapText="1"/>
      <protection/>
    </xf>
    <xf numFmtId="0" fontId="6" fillId="0" borderId="38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right" vertical="center"/>
    </xf>
    <xf numFmtId="0" fontId="6" fillId="0" borderId="39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/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9" fillId="0" borderId="0" xfId="0" applyFont="1"/>
    <xf numFmtId="0" fontId="16" fillId="0" borderId="0" xfId="0" applyFont="1" applyProtection="1">
      <protection locked="0"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20" applyFont="1" applyFill="1" applyBorder="1">
      <alignment/>
      <protection/>
    </xf>
    <xf numFmtId="0" fontId="14" fillId="5" borderId="37" xfId="0" applyFont="1" applyFill="1" applyBorder="1" applyAlignment="1" applyProtection="1">
      <alignment horizontal="left" vertical="center"/>
      <protection locked="0"/>
    </xf>
    <xf numFmtId="0" fontId="14" fillId="5" borderId="37" xfId="0" applyFont="1" applyFill="1" applyBorder="1" applyAlignment="1" applyProtection="1">
      <alignment horizontal="center" vertical="center"/>
      <protection locked="0"/>
    </xf>
    <xf numFmtId="0" fontId="14" fillId="6" borderId="37" xfId="0" applyFont="1" applyFill="1" applyBorder="1" applyAlignment="1" applyProtection="1">
      <alignment horizontal="left"/>
      <protection locked="0"/>
    </xf>
    <xf numFmtId="171" fontId="15" fillId="6" borderId="37" xfId="23" applyFont="1" applyFill="1" applyBorder="1" applyAlignment="1" applyProtection="1">
      <alignment horizontal="right"/>
      <protection locked="0"/>
    </xf>
    <xf numFmtId="0" fontId="14" fillId="0" borderId="38" xfId="0" applyFont="1" applyFill="1" applyBorder="1" applyAlignment="1" applyProtection="1">
      <alignment horizontal="left"/>
      <protection locked="0"/>
    </xf>
    <xf numFmtId="171" fontId="15" fillId="0" borderId="38" xfId="23" applyFont="1" applyBorder="1" applyAlignment="1" applyProtection="1">
      <alignment horizontal="right"/>
      <protection locked="0"/>
    </xf>
    <xf numFmtId="0" fontId="14" fillId="0" borderId="39" xfId="0" applyFont="1" applyFill="1" applyBorder="1" applyAlignment="1" applyProtection="1">
      <alignment horizontal="left"/>
      <protection locked="0"/>
    </xf>
    <xf numFmtId="171" fontId="15" fillId="0" borderId="39" xfId="23" applyFont="1" applyBorder="1" applyAlignment="1" applyProtection="1">
      <alignment horizontal="right"/>
      <protection locked="0"/>
    </xf>
    <xf numFmtId="0" fontId="14" fillId="0" borderId="40" xfId="0" applyFont="1" applyFill="1" applyBorder="1" applyAlignment="1" applyProtection="1">
      <alignment horizontal="left"/>
      <protection locked="0"/>
    </xf>
    <xf numFmtId="171" fontId="15" fillId="0" borderId="40" xfId="23" applyFont="1" applyBorder="1" applyAlignment="1" applyProtection="1">
      <alignment horizontal="right"/>
      <protection locked="0"/>
    </xf>
    <xf numFmtId="0" fontId="14" fillId="6" borderId="41" xfId="0" applyFont="1" applyFill="1" applyBorder="1" applyAlignment="1" applyProtection="1">
      <alignment horizontal="left"/>
      <protection locked="0"/>
    </xf>
    <xf numFmtId="171" fontId="15" fillId="6" borderId="41" xfId="23" applyFont="1" applyFill="1" applyBorder="1" applyAlignment="1" applyProtection="1">
      <alignment horizontal="right"/>
      <protection locked="0"/>
    </xf>
    <xf numFmtId="0" fontId="14" fillId="0" borderId="42" xfId="0" applyFont="1" applyFill="1" applyBorder="1" applyAlignment="1" applyProtection="1">
      <alignment horizontal="left"/>
      <protection locked="0"/>
    </xf>
    <xf numFmtId="171" fontId="15" fillId="0" borderId="42" xfId="23" applyFont="1" applyBorder="1" applyAlignment="1" applyProtection="1">
      <alignment horizontal="right"/>
      <protection locked="0"/>
    </xf>
    <xf numFmtId="171" fontId="15" fillId="0" borderId="0" xfId="23" applyFont="1" applyBorder="1" applyAlignment="1" applyProtection="1">
      <alignment horizontal="right"/>
      <protection locked="0"/>
    </xf>
    <xf numFmtId="171" fontId="15" fillId="0" borderId="43" xfId="23" applyFont="1" applyBorder="1" applyAlignment="1" applyProtection="1">
      <alignment horizontal="right"/>
      <protection locked="0"/>
    </xf>
    <xf numFmtId="0" fontId="13" fillId="5" borderId="37" xfId="0" applyNumberFormat="1" applyFont="1" applyFill="1" applyBorder="1" applyAlignment="1">
      <alignment horizontal="center" vertical="center"/>
    </xf>
    <xf numFmtId="0" fontId="13" fillId="6" borderId="37" xfId="0" applyNumberFormat="1" applyFont="1" applyFill="1" applyBorder="1" applyAlignment="1">
      <alignment horizontal="left"/>
    </xf>
    <xf numFmtId="0" fontId="13" fillId="0" borderId="38" xfId="0" applyNumberFormat="1" applyFont="1" applyFill="1" applyBorder="1" applyAlignment="1">
      <alignment horizontal="left"/>
    </xf>
    <xf numFmtId="0" fontId="13" fillId="0" borderId="39" xfId="0" applyNumberFormat="1" applyFont="1" applyFill="1" applyBorder="1" applyAlignment="1">
      <alignment horizontal="left"/>
    </xf>
    <xf numFmtId="0" fontId="13" fillId="0" borderId="40" xfId="0" applyNumberFormat="1" applyFont="1" applyFill="1" applyBorder="1" applyAlignment="1">
      <alignment horizontal="left"/>
    </xf>
    <xf numFmtId="0" fontId="14" fillId="5" borderId="41" xfId="0" applyFont="1" applyFill="1" applyBorder="1" applyAlignment="1">
      <alignment horizontal="center" vertical="center"/>
    </xf>
    <xf numFmtId="0" fontId="13" fillId="5" borderId="41" xfId="20" applyNumberFormat="1" applyFont="1" applyFill="1" applyBorder="1" applyAlignment="1">
      <alignment horizontal="center" vertical="center" wrapText="1"/>
      <protection/>
    </xf>
    <xf numFmtId="172" fontId="20" fillId="6" borderId="0" xfId="0" applyNumberFormat="1" applyFont="1" applyFill="1" applyBorder="1"/>
    <xf numFmtId="172" fontId="20" fillId="0" borderId="38" xfId="0" applyNumberFormat="1" applyFont="1" applyBorder="1"/>
    <xf numFmtId="172" fontId="20" fillId="0" borderId="39" xfId="0" applyNumberFormat="1" applyFont="1" applyBorder="1"/>
    <xf numFmtId="0" fontId="18" fillId="0" borderId="0" xfId="20" applyFont="1" applyAlignment="1">
      <alignment/>
      <protection/>
    </xf>
    <xf numFmtId="0" fontId="14" fillId="5" borderId="3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171" fontId="15" fillId="6" borderId="37" xfId="23" applyFont="1" applyFill="1" applyBorder="1" applyAlignment="1">
      <alignment horizontal="right"/>
    </xf>
    <xf numFmtId="171" fontId="15" fillId="6" borderId="44" xfId="23" applyFont="1" applyFill="1" applyBorder="1" applyAlignment="1">
      <alignment horizontal="right"/>
    </xf>
    <xf numFmtId="171" fontId="15" fillId="0" borderId="38" xfId="23" applyFont="1" applyBorder="1" applyAlignment="1">
      <alignment horizontal="right"/>
    </xf>
    <xf numFmtId="171" fontId="15" fillId="0" borderId="38" xfId="23" applyFont="1" applyFill="1" applyBorder="1" applyAlignment="1">
      <alignment horizontal="right"/>
    </xf>
    <xf numFmtId="171" fontId="15" fillId="0" borderId="45" xfId="23" applyFont="1" applyBorder="1" applyAlignment="1">
      <alignment horizontal="right"/>
    </xf>
    <xf numFmtId="171" fontId="15" fillId="0" borderId="39" xfId="23" applyFont="1" applyBorder="1" applyAlignment="1">
      <alignment horizontal="right"/>
    </xf>
    <xf numFmtId="171" fontId="15" fillId="0" borderId="39" xfId="23" applyFont="1" applyFill="1" applyBorder="1" applyAlignment="1">
      <alignment horizontal="right"/>
    </xf>
    <xf numFmtId="171" fontId="15" fillId="0" borderId="46" xfId="23" applyFont="1" applyBorder="1" applyAlignment="1">
      <alignment horizontal="right"/>
    </xf>
    <xf numFmtId="171" fontId="15" fillId="0" borderId="47" xfId="23" applyFont="1" applyBorder="1" applyAlignment="1">
      <alignment horizontal="right"/>
    </xf>
    <xf numFmtId="0" fontId="14" fillId="5" borderId="44" xfId="0" applyFont="1" applyFill="1" applyBorder="1" applyAlignment="1">
      <alignment horizontal="center" vertical="center" wrapText="1"/>
    </xf>
    <xf numFmtId="173" fontId="1" fillId="6" borderId="37" xfId="0" applyNumberFormat="1" applyFont="1" applyFill="1" applyBorder="1" applyAlignment="1">
      <alignment/>
    </xf>
    <xf numFmtId="173" fontId="1" fillId="0" borderId="38" xfId="0" applyNumberFormat="1" applyFont="1" applyFill="1" applyBorder="1" applyAlignment="1">
      <alignment/>
    </xf>
    <xf numFmtId="173" fontId="1" fillId="0" borderId="39" xfId="0" applyNumberFormat="1" applyFont="1" applyFill="1" applyBorder="1" applyAlignment="1">
      <alignment/>
    </xf>
    <xf numFmtId="173" fontId="1" fillId="0" borderId="39" xfId="0" applyNumberFormat="1" applyFont="1" applyFill="1" applyBorder="1" applyAlignment="1">
      <alignment horizontal="right"/>
    </xf>
    <xf numFmtId="0" fontId="13" fillId="0" borderId="43" xfId="0" applyNumberFormat="1" applyFont="1" applyFill="1" applyBorder="1" applyAlignment="1">
      <alignment horizontal="left"/>
    </xf>
    <xf numFmtId="173" fontId="1" fillId="0" borderId="43" xfId="0" applyNumberFormat="1" applyFont="1" applyFill="1" applyBorder="1" applyAlignment="1">
      <alignment/>
    </xf>
    <xf numFmtId="173" fontId="1" fillId="0" borderId="39" xfId="0" applyNumberFormat="1" applyFont="1" applyFill="1" applyBorder="1" applyAlignment="1">
      <alignment horizontal="left" indent="13"/>
    </xf>
    <xf numFmtId="1" fontId="0" fillId="0" borderId="0" xfId="0" applyNumberFormat="1"/>
    <xf numFmtId="0" fontId="14" fillId="0" borderId="38" xfId="0" applyFont="1" applyFill="1" applyBorder="1" applyAlignment="1" applyProtection="1">
      <alignment/>
      <protection locked="0"/>
    </xf>
    <xf numFmtId="0" fontId="14" fillId="0" borderId="39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171" fontId="15" fillId="0" borderId="48" xfId="23" applyFont="1" applyBorder="1" applyAlignment="1" applyProtection="1">
      <alignment horizontal="right"/>
      <protection locked="0"/>
    </xf>
    <xf numFmtId="170" fontId="0" fillId="0" borderId="0" xfId="15" applyNumberFormat="1" applyFont="1" applyProtection="1">
      <protection locked="0"/>
    </xf>
    <xf numFmtId="9" fontId="0" fillId="0" borderId="0" xfId="15" applyFont="1" applyFill="1" applyProtection="1">
      <protection locked="0"/>
    </xf>
    <xf numFmtId="9" fontId="0" fillId="0" borderId="0" xfId="15" applyFont="1" applyProtection="1">
      <protection locked="0"/>
    </xf>
    <xf numFmtId="0" fontId="0" fillId="7" borderId="0" xfId="0" applyFill="1" applyProtection="1">
      <protection locked="0"/>
    </xf>
    <xf numFmtId="0" fontId="3" fillId="7" borderId="0" xfId="0" applyFont="1" applyFill="1" applyProtection="1">
      <protection locked="0"/>
    </xf>
    <xf numFmtId="0" fontId="16" fillId="7" borderId="0" xfId="0" applyFont="1" applyFill="1" applyProtection="1">
      <protection locked="0"/>
    </xf>
    <xf numFmtId="0" fontId="21" fillId="0" borderId="0" xfId="0" applyFont="1" applyProtection="1">
      <protection locked="0"/>
    </xf>
    <xf numFmtId="9" fontId="1" fillId="0" borderId="49" xfId="0" applyNumberFormat="1" applyFont="1" applyFill="1" applyBorder="1" applyAlignment="1">
      <alignment/>
    </xf>
    <xf numFmtId="9" fontId="1" fillId="0" borderId="50" xfId="0" applyNumberFormat="1" applyFont="1" applyFill="1" applyBorder="1" applyAlignment="1">
      <alignment/>
    </xf>
    <xf numFmtId="165" fontId="0" fillId="0" borderId="51" xfId="0" applyNumberFormat="1" applyBorder="1"/>
    <xf numFmtId="171" fontId="3" fillId="0" borderId="51" xfId="23" applyBorder="1" applyAlignment="1">
      <alignment horizontal="right"/>
    </xf>
    <xf numFmtId="0" fontId="17" fillId="0" borderId="52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171" fontId="3" fillId="0" borderId="0" xfId="23" applyBorder="1" applyAlignment="1">
      <alignment horizontal="right"/>
    </xf>
    <xf numFmtId="0" fontId="21" fillId="0" borderId="0" xfId="0" applyFont="1"/>
    <xf numFmtId="0" fontId="1" fillId="7" borderId="0" xfId="0" applyNumberFormat="1" applyFont="1" applyFill="1" applyBorder="1" applyAlignment="1">
      <alignment/>
    </xf>
    <xf numFmtId="0" fontId="0" fillId="7" borderId="0" xfId="0" applyFill="1"/>
    <xf numFmtId="0" fontId="3" fillId="0" borderId="0" xfId="0" applyFont="1" applyAlignment="1">
      <alignment/>
    </xf>
    <xf numFmtId="0" fontId="0" fillId="0" borderId="0" xfId="0" applyFont="1"/>
    <xf numFmtId="9" fontId="20" fillId="6" borderId="0" xfId="15" applyFont="1" applyFill="1" applyBorder="1"/>
    <xf numFmtId="9" fontId="20" fillId="0" borderId="53" xfId="15" applyFont="1" applyBorder="1"/>
    <xf numFmtId="9" fontId="20" fillId="0" borderId="54" xfId="15" applyFont="1" applyBorder="1"/>
    <xf numFmtId="9" fontId="20" fillId="0" borderId="55" xfId="15" applyFont="1" applyBorder="1"/>
    <xf numFmtId="172" fontId="20" fillId="0" borderId="48" xfId="0" applyNumberFormat="1" applyFont="1" applyBorder="1"/>
    <xf numFmtId="9" fontId="15" fillId="0" borderId="54" xfId="15" applyFont="1" applyBorder="1"/>
    <xf numFmtId="9" fontId="15" fillId="0" borderId="55" xfId="15" applyFont="1" applyBorder="1"/>
    <xf numFmtId="0" fontId="13" fillId="6" borderId="39" xfId="0" applyNumberFormat="1" applyFont="1" applyFill="1" applyBorder="1" applyAlignment="1">
      <alignment horizontal="left"/>
    </xf>
    <xf numFmtId="9" fontId="15" fillId="6" borderId="54" xfId="15" applyFont="1" applyFill="1" applyBorder="1"/>
    <xf numFmtId="0" fontId="13" fillId="5" borderId="37" xfId="20" applyNumberFormat="1" applyFont="1" applyFill="1" applyBorder="1" applyAlignment="1">
      <alignment horizontal="center" vertical="center" wrapText="1"/>
      <protection/>
    </xf>
    <xf numFmtId="0" fontId="13" fillId="0" borderId="42" xfId="0" applyNumberFormat="1" applyFont="1" applyFill="1" applyBorder="1" applyAlignment="1">
      <alignment horizontal="left"/>
    </xf>
    <xf numFmtId="9" fontId="15" fillId="0" borderId="56" xfId="15" applyFont="1" applyBorder="1"/>
    <xf numFmtId="0" fontId="13" fillId="0" borderId="56" xfId="0" applyNumberFormat="1" applyFont="1" applyFill="1" applyBorder="1" applyAlignment="1">
      <alignment horizontal="left"/>
    </xf>
    <xf numFmtId="174" fontId="3" fillId="0" borderId="39" xfId="18" applyNumberFormat="1" applyFont="1" applyBorder="1" applyAlignment="1">
      <alignment horizontal="right" vertical="center"/>
    </xf>
    <xf numFmtId="174" fontId="3" fillId="0" borderId="40" xfId="18" applyNumberFormat="1" applyFont="1" applyBorder="1" applyAlignment="1">
      <alignment horizontal="right" vertical="center"/>
    </xf>
    <xf numFmtId="174" fontId="3" fillId="0" borderId="38" xfId="18" applyNumberFormat="1" applyFont="1" applyBorder="1" applyAlignment="1">
      <alignment horizontal="right" vertical="center"/>
    </xf>
    <xf numFmtId="171" fontId="15" fillId="0" borderId="48" xfId="23" applyFont="1" applyBorder="1" applyAlignment="1">
      <alignment horizontal="right"/>
    </xf>
    <xf numFmtId="171" fontId="15" fillId="0" borderId="48" xfId="23" applyFont="1" applyFill="1" applyBorder="1" applyAlignment="1">
      <alignment horizontal="right"/>
    </xf>
    <xf numFmtId="171" fontId="15" fillId="0" borderId="57" xfId="23" applyFont="1" applyBorder="1" applyAlignment="1">
      <alignment horizontal="right"/>
    </xf>
    <xf numFmtId="175" fontId="15" fillId="0" borderId="45" xfId="23" applyNumberFormat="1" applyFont="1" applyBorder="1" applyAlignment="1">
      <alignment horizontal="right"/>
    </xf>
    <xf numFmtId="175" fontId="15" fillId="0" borderId="46" xfId="23" applyNumberFormat="1" applyFont="1" applyBorder="1" applyAlignment="1">
      <alignment horizontal="right"/>
    </xf>
    <xf numFmtId="175" fontId="15" fillId="0" borderId="47" xfId="23" applyNumberFormat="1" applyFont="1" applyBorder="1" applyAlignment="1">
      <alignment horizontal="right"/>
    </xf>
    <xf numFmtId="175" fontId="15" fillId="6" borderId="44" xfId="0" applyNumberFormat="1" applyFont="1" applyFill="1" applyBorder="1"/>
    <xf numFmtId="0" fontId="14" fillId="6" borderId="39" xfId="0" applyFont="1" applyFill="1" applyBorder="1" applyAlignment="1" applyProtection="1">
      <alignment horizontal="left"/>
      <protection locked="0"/>
    </xf>
    <xf numFmtId="175" fontId="15" fillId="6" borderId="46" xfId="0" applyNumberFormat="1" applyFont="1" applyFill="1" applyBorder="1"/>
    <xf numFmtId="0" fontId="14" fillId="0" borderId="42" xfId="0" applyFont="1" applyFill="1" applyBorder="1" applyAlignment="1" applyProtection="1">
      <alignment/>
      <protection locked="0"/>
    </xf>
    <xf numFmtId="175" fontId="15" fillId="0" borderId="58" xfId="23" applyNumberFormat="1" applyFont="1" applyBorder="1" applyAlignment="1">
      <alignment horizontal="right"/>
    </xf>
    <xf numFmtId="0" fontId="14" fillId="0" borderId="53" xfId="0" applyFont="1" applyFill="1" applyBorder="1" applyAlignment="1" applyProtection="1">
      <alignment/>
      <protection locked="0"/>
    </xf>
    <xf numFmtId="175" fontId="15" fillId="0" borderId="59" xfId="23" applyNumberFormat="1" applyFont="1" applyBorder="1" applyAlignment="1">
      <alignment horizontal="right"/>
    </xf>
    <xf numFmtId="1" fontId="15" fillId="0" borderId="0" xfId="0" applyNumberFormat="1" applyFont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/>
    </xf>
    <xf numFmtId="173" fontId="0" fillId="0" borderId="0" xfId="0" applyNumberFormat="1"/>
    <xf numFmtId="0" fontId="5" fillId="0" borderId="60" xfId="0" applyNumberFormat="1" applyFont="1" applyFill="1" applyBorder="1" applyAlignment="1">
      <alignment horizontal="left"/>
    </xf>
    <xf numFmtId="3" fontId="0" fillId="0" borderId="0" xfId="0" applyNumberFormat="1"/>
    <xf numFmtId="0" fontId="11" fillId="7" borderId="0" xfId="20" applyFont="1" applyFill="1" applyAlignment="1">
      <alignment/>
      <protection/>
    </xf>
    <xf numFmtId="0" fontId="0" fillId="7" borderId="0" xfId="0" applyFill="1" applyBorder="1"/>
    <xf numFmtId="2" fontId="0" fillId="7" borderId="0" xfId="0" applyNumberFormat="1" applyFill="1" applyBorder="1"/>
    <xf numFmtId="0" fontId="11" fillId="7" borderId="0" xfId="0" applyNumberFormat="1" applyFont="1" applyFill="1" applyBorder="1" applyAlignment="1">
      <alignment/>
    </xf>
    <xf numFmtId="0" fontId="5" fillId="7" borderId="0" xfId="20" applyNumberFormat="1" applyFont="1" applyFill="1" applyBorder="1" applyAlignment="1">
      <alignment/>
      <protection/>
    </xf>
    <xf numFmtId="0" fontId="5" fillId="7" borderId="0" xfId="20" applyFont="1" applyFill="1" applyBorder="1">
      <alignment/>
      <protection/>
    </xf>
    <xf numFmtId="0" fontId="5" fillId="2" borderId="61" xfId="0" applyNumberFormat="1" applyFont="1" applyFill="1" applyBorder="1" applyAlignment="1">
      <alignment horizontal="center"/>
    </xf>
    <xf numFmtId="0" fontId="5" fillId="2" borderId="62" xfId="0" applyNumberFormat="1" applyFont="1" applyFill="1" applyBorder="1" applyAlignment="1">
      <alignment horizontal="center"/>
    </xf>
    <xf numFmtId="0" fontId="5" fillId="2" borderId="63" xfId="0" applyNumberFormat="1" applyFont="1" applyFill="1" applyBorder="1" applyAlignment="1">
      <alignment horizontal="center"/>
    </xf>
    <xf numFmtId="10" fontId="0" fillId="0" borderId="0" xfId="15" applyNumberFormat="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Percent 3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Imports and exports in percentage of GDP by country, </a:t>
            </a: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'GDP-EXP-IMP_Cha_Lin'!$G$50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'GDP-EXP-IMP_Cha_Lin'!$F$51:$F$77</c:f>
              <c:strCache/>
            </c:strRef>
          </c:cat>
          <c:val>
            <c:numRef>
              <c:f>'GDP-EXP-IMP_Cha_Lin'!$G$51:$G$77</c:f>
              <c:numCache/>
            </c:numRef>
          </c:val>
        </c:ser>
        <c:ser>
          <c:idx val="1"/>
          <c:order val="1"/>
          <c:tx>
            <c:strRef>
              <c:f>'GDP-EXP-IMP_Cha_Lin'!$H$50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'GDP-EXP-IMP_Cha_Lin'!$F$51:$F$77</c:f>
              <c:strCache/>
            </c:strRef>
          </c:cat>
          <c:val>
            <c:numRef>
              <c:f>'GDP-EXP-IMP_Cha_Lin'!$H$51:$H$77</c:f>
              <c:numCache/>
            </c:numRef>
          </c:val>
        </c:ser>
        <c:overlap val="-25"/>
        <c:gapWidth val="75"/>
        <c:axId val="29384294"/>
        <c:axId val="63132055"/>
      </c:barChart>
      <c:catAx>
        <c:axId val="2938429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2938429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Export-Import balance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as a percentage of GDP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country, 2019</a:t>
            </a:r>
          </a:p>
        </c:rich>
      </c:tx>
      <c:layout>
        <c:manualLayout>
          <c:xMode val="edge"/>
          <c:yMode val="edge"/>
          <c:x val="0.005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325"/>
          <c:y val="0.075"/>
          <c:w val="0.952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'2019-GDP-EXP-IMP'!$B$166</c:f>
              <c:strCache>
                <c:ptCount val="1"/>
                <c:pt idx="0">
                  <c:v>Balance*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'2019-GDP-EXP-IMP'!$A$167:$A$194</c:f>
              <c:strCache/>
            </c:strRef>
          </c:cat>
          <c:val>
            <c:numRef>
              <c:f>'2019-GDP-EXP-IMP'!$B$167:$B$194</c:f>
              <c:numCache/>
            </c:numRef>
          </c:val>
        </c:ser>
        <c:ser>
          <c:idx val="1"/>
          <c:order val="1"/>
          <c:tx>
            <c:strRef>
              <c:f>'2019-GDP-EXP-IMP'!$D$166</c:f>
              <c:strCache>
                <c:ptCount val="1"/>
                <c:pt idx="0">
                  <c:v>Dummy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'2019-GDP-EXP-IMP'!$A$167:$A$194</c:f>
              <c:strCache/>
            </c:strRef>
          </c:cat>
          <c:val>
            <c:numRef>
              <c:f>'2019-GDP-EXP-IMP'!$D$167:$D$194</c:f>
              <c:numCache/>
            </c:numRef>
          </c:val>
        </c:ser>
        <c:overlap val="100"/>
        <c:axId val="38284832"/>
        <c:axId val="9019169"/>
      </c:barChart>
      <c:catAx>
        <c:axId val="38284832"/>
        <c:scaling>
          <c:orientation val="maxMin"/>
        </c:scaling>
        <c:axPos val="l"/>
        <c:delete val="1"/>
        <c:majorTickMark val="out"/>
        <c:minorTickMark val="none"/>
        <c:tickLblPos val="nextTo"/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  <c:min val="-0.1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3828483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Inward and outward foreign direct investment stocks relative to the rest of the world as a percentage of GDP, EU-27, 2013-2018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025"/>
          <c:w val="0.9707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'2018-FDI08-12'!$B$9</c:f>
              <c:strCache>
                <c:ptCount val="1"/>
                <c:pt idx="0">
                  <c:v>EU outward FDI stocks as % of GDP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'2018-FDI08-12'!$A$10:$A$15</c:f>
              <c:numCache/>
            </c:numRef>
          </c:cat>
          <c:val>
            <c:numRef>
              <c:f>'2018-FDI08-12'!$B$10:$B$15</c:f>
              <c:numCache/>
            </c:numRef>
          </c:val>
        </c:ser>
        <c:ser>
          <c:idx val="1"/>
          <c:order val="1"/>
          <c:tx>
            <c:strRef>
              <c:f>'2018-FDI08-12'!$C$9</c:f>
              <c:strCache>
                <c:ptCount val="1"/>
                <c:pt idx="0">
                  <c:v>EU inward FDI stocks as % of GDP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'2018-FDI08-12'!$A$10:$A$15</c:f>
              <c:numCache/>
            </c:numRef>
          </c:cat>
          <c:val>
            <c:numRef>
              <c:f>'2018-FDI08-12'!$C$10:$C$15</c:f>
              <c:numCache/>
            </c:numRef>
          </c:val>
        </c:ser>
        <c:axId val="14063658"/>
        <c:axId val="59464059"/>
      </c:bar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464059"/>
        <c:crosses val="autoZero"/>
        <c:auto val="1"/>
        <c:lblOffset val="100"/>
        <c:noMultiLvlLbl val="0"/>
      </c:catAx>
      <c:valAx>
        <c:axId val="594640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40636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85775"/>
          <c:w val="0.683"/>
          <c:h val="0.04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Inward and outward foreign direct investment by Member State, in percentage of GDP, 2018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75"/>
          <c:y val="0.2225"/>
          <c:w val="0.88625"/>
          <c:h val="0.6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'2018-FDI13+'!$A$44:$A$65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'2018-FDI13+'!$D$44:$D$65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0925"/>
                  <c:y val="0.03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e655e7-ea4e-45f4-837e-be6e411889f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6bd34d-556b-40cb-b5fd-f7c24d3e8c98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f9a82f-c151-4b9c-af53-71a55ef0c73c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3c6478-2f9e-4695-8793-73a01ec9849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0297fb-cf2f-4f77-919e-2fc7b4821249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06"/>
                  <c:y val="-0.02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8cd074e-4cf0-45d2-9c4a-a595aa156d0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410af2-f1b7-4142-94b2-bd8871a8319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5fd019-ae4d-47ea-b660-23bb2c3cdabe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ffeba6-a231-4c68-82f3-f6bec09e88ad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6d3273-c8bf-4cfa-b767-c42e764e94c5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31b93c-c69c-46ae-bacd-d3cdc22224c3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f0f9be-39ff-4d16-8dd0-9ff1d70f22f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eecd47-acfb-485f-a5b6-740a11bf017a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3d7d5d-dcf7-48b1-a2d9-376a235fd4ea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77949f-8001-42d8-8089-0edc4578a007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6dffa2-0ed0-49dd-a5de-b7c9e4f5d4b0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35b89f-0109-4ee3-b18a-486b56a001b1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3227aa-c974-4bc9-9224-f8110c9f564b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153a9b-fa6d-479e-b5db-c140015ea18b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a9128e-6887-4a4f-91ad-786763931959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82fb52-b068-46ea-b4be-59319e219da0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69ccd6-7609-42aa-a172-bc885128d589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'2018-FDI13+'!$B$44:$B$65</c:f>
              <c:numCache/>
            </c:numRef>
          </c:xVal>
          <c:yVal>
            <c:numRef>
              <c:f>'2018-FDI13+'!$C$44:$C$65</c:f>
              <c:numCache/>
            </c:numRef>
          </c:yVal>
          <c:smooth val="0"/>
        </c:ser>
        <c:axId val="65414484"/>
        <c:axId val="51859445"/>
      </c:scatterChart>
      <c:valAx>
        <c:axId val="65414484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outward FDI stocks as % of GDP</a:t>
                </a:r>
              </a:p>
            </c:rich>
          </c:tx>
          <c:layout>
            <c:manualLayout>
              <c:xMode val="edge"/>
              <c:yMode val="edge"/>
              <c:x val="0.43275"/>
              <c:y val="0.89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859445"/>
        <c:crosses val="autoZero"/>
        <c:crossBetween val="midCat"/>
        <c:dispUnits/>
      </c:valAx>
      <c:valAx>
        <c:axId val="518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inward FDI stocks as % of GDP</a:t>
                </a:r>
              </a:p>
            </c:rich>
          </c:tx>
          <c:layout>
            <c:manualLayout>
              <c:xMode val="edge"/>
              <c:yMode val="edge"/>
              <c:x val="0.0135"/>
              <c:y val="0.2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654144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Inward - Outward FDI balance ratio by Member State, 2018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075"/>
          <c:w val="0.9435"/>
          <c:h val="0.7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'2018-FDI Ratios'!$A$39:$A$66</c:f>
              <c:strCache/>
            </c:strRef>
          </c:cat>
          <c:val>
            <c:numRef>
              <c:f>'2018-FDI Ratios'!$B$39:$B$66</c:f>
              <c:numCache/>
            </c:numRef>
          </c:val>
        </c:ser>
        <c:ser>
          <c:idx val="1"/>
          <c:order val="1"/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'2018-FDI Ratios'!$A$39:$A$66</c:f>
              <c:strCache/>
            </c:strRef>
          </c:cat>
          <c:val>
            <c:numRef>
              <c:f>'2018-FDI Ratios'!$C$39:$C$66</c:f>
              <c:numCache/>
            </c:numRef>
          </c:val>
        </c:ser>
        <c:overlap val="100"/>
        <c:axId val="64081822"/>
        <c:axId val="39865487"/>
      </c:barChart>
      <c:catAx>
        <c:axId val="64081822"/>
        <c:scaling>
          <c:orientation val="maxMin"/>
        </c:scaling>
        <c:axPos val="l"/>
        <c:delete val="1"/>
        <c:majorTickMark val="out"/>
        <c:minorTickMark val="none"/>
        <c:tickLblPos val="nextTo"/>
        <c:crossAx val="39865487"/>
        <c:crosses val="autoZero"/>
        <c:auto val="1"/>
        <c:lblOffset val="100"/>
        <c:noMultiLvlLbl val="0"/>
      </c:catAx>
      <c:valAx>
        <c:axId val="3986548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_i" sourceLinked="1"/>
        <c:majorTickMark val="none"/>
        <c:minorTickMark val="none"/>
        <c:tickLblPos val="nextTo"/>
        <c:spPr>
          <a:noFill/>
          <a:ln>
            <a:noFill/>
          </a:ln>
        </c:spPr>
        <c:crossAx val="6408182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shares of entreprises controlled from outside the EU-28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1"/>
          <c:w val="0.9707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'2018-FATS'!$A$46:$A$50</c:f>
              <c:numCache/>
            </c:numRef>
          </c:cat>
          <c:val>
            <c:numRef>
              <c:f>'2018-FATS'!$B$46:$B$50</c:f>
              <c:numCache/>
            </c:numRef>
          </c:val>
        </c:ser>
        <c:overlap val="-27"/>
        <c:gapWidth val="219"/>
        <c:axId val="23245064"/>
        <c:axId val="7878985"/>
      </c:bar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7878985"/>
        <c:crosses val="autoZero"/>
        <c:auto val="1"/>
        <c:lblOffset val="100"/>
        <c:noMultiLvlLbl val="0"/>
      </c:catAx>
      <c:valAx>
        <c:axId val="7878985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2324506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shares of foreign controlled entreprises (world except reporting country) in total domestic employment by country, 2017</a:t>
            </a:r>
          </a:p>
        </c:rich>
      </c:tx>
      <c:layout>
        <c:manualLayout>
          <c:xMode val="edge"/>
          <c:yMode val="edge"/>
          <c:x val="0.004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175"/>
          <c:w val="0.99325"/>
          <c:h val="0.78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'2018-FATS'!$B$89</c:f>
              <c:strCache>
                <c:ptCount val="1"/>
                <c:pt idx="0">
                  <c:v>Employment share 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9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0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2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3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4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19"/>
            <c:invertIfNegative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dPt>
          <c:dPt>
            <c:idx val="20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1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3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4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5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6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7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8"/>
            <c:invertIfNegative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'2018-FATS'!$A$90:$A$118</c:f>
              <c:strCache/>
            </c:strRef>
          </c:cat>
          <c:val>
            <c:numRef>
              <c:f>'2018-FATS'!$B$90:$B$118</c:f>
              <c:numCache/>
            </c:numRef>
          </c:val>
        </c:ser>
        <c:gapWidth val="182"/>
        <c:axId val="3802002"/>
        <c:axId val="34218019"/>
      </c:barChart>
      <c:catAx>
        <c:axId val="38020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8020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Imports and exports in percentage of GDP by country, 2015
</a:t>
            </a:r>
          </a:p>
        </c:rich>
      </c:tx>
      <c:layout>
        <c:manualLayout>
          <c:xMode val="edge"/>
          <c:yMode val="edge"/>
          <c:x val="0.261"/>
          <c:y val="0.03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159"/>
          <c:w val="0.845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'GDP-EXP-IMP_Cha_Lin'!$G$83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'GDP-EXP-IMP_Cha_Lin'!$F$84:$F$110</c:f>
              <c:strCache/>
            </c:strRef>
          </c:cat>
          <c:val>
            <c:numRef>
              <c:f>'GDP-EXP-IMP_Cha_Lin'!$G$84:$G$110</c:f>
              <c:numCache/>
            </c:numRef>
          </c:val>
        </c:ser>
        <c:ser>
          <c:idx val="1"/>
          <c:order val="1"/>
          <c:tx>
            <c:strRef>
              <c:f>'GDP-EXP-IMP_Cha_Lin'!$H$83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'GDP-EXP-IMP_Cha_Lin'!$F$84:$F$110</c:f>
              <c:strCache/>
            </c:strRef>
          </c:cat>
          <c:val>
            <c:numRef>
              <c:f>'GDP-EXP-IMP_Cha_Lin'!$H$84:$H$110</c:f>
              <c:numCache/>
            </c:numRef>
          </c:val>
        </c:ser>
        <c:overlap val="-25"/>
        <c:gapWidth val="75"/>
        <c:axId val="31317584"/>
        <c:axId val="13422801"/>
      </c:barChart>
      <c:catAx>
        <c:axId val="3131758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13422801"/>
        <c:crosses val="autoZero"/>
        <c:auto val="1"/>
        <c:lblOffset val="100"/>
        <c:noMultiLvlLbl val="0"/>
      </c:catAx>
      <c:valAx>
        <c:axId val="13422801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131758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01675"/>
          <c:w val="0.9225"/>
          <c:h val="0.8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Naida!$I$44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Naida!$I$46:$I$53</c:f>
              <c:numCache/>
            </c:numRef>
          </c:val>
        </c:ser>
        <c:ser>
          <c:idx val="0"/>
          <c:order val="1"/>
          <c:tx>
            <c:strRef>
              <c:f>Naida!$H$44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Naida!$H$46:$H$53</c:f>
              <c:numCache/>
            </c:numRef>
          </c:val>
        </c:ser>
        <c:gapWidth val="75"/>
        <c:axId val="53696346"/>
        <c:axId val="13505067"/>
      </c:bar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5369634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"/>
          <c:y val="0.09175"/>
          <c:w val="0.9175"/>
          <c:h val="0.7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Naida!$H$78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Naida!$H$79:$H$106</c:f>
              <c:numCache/>
            </c:numRef>
          </c:val>
        </c:ser>
        <c:ser>
          <c:idx val="0"/>
          <c:order val="1"/>
          <c:tx>
            <c:strRef>
              <c:f>Naida!$I$78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Naida!$I$79:$I$106</c:f>
              <c:numCache/>
            </c:numRef>
          </c:val>
        </c:ser>
        <c:gapWidth val="75"/>
        <c:axId val="54436740"/>
        <c:axId val="20168613"/>
      </c:barChart>
      <c:catAx>
        <c:axId val="5443674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20168613"/>
        <c:crosses val="autoZero"/>
        <c:auto val="1"/>
        <c:lblOffset val="100"/>
        <c:noMultiLvlLbl val="0"/>
      </c:catAx>
      <c:valAx>
        <c:axId val="20168613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5443674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96"/>
          <c:w val="0.93225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Naida!$I$115</c:f>
              <c:strCache>
                <c:ptCount val="1"/>
                <c:pt idx="0">
                  <c:v>Exp to Imp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030A0"/>
              </a:solidFill>
              <a:effectLst>
                <a:outerShdw blurRad="50800" dist="50800" dir="5400000" algn="ctr" rotWithShape="0">
                  <a:schemeClr val="bg1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Naida!$H$116:$H$144</c:f>
              <c:strCache/>
            </c:strRef>
          </c:cat>
          <c:val>
            <c:numRef>
              <c:f>Naida!$I$116:$I$144</c:f>
              <c:numCache/>
            </c:numRef>
          </c:val>
        </c:ser>
        <c:axId val="47299790"/>
        <c:axId val="23044927"/>
      </c:barChart>
      <c:catAx>
        <c:axId val="4729979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23044927"/>
        <c:crosses val="autoZero"/>
        <c:auto val="1"/>
        <c:lblOffset val="100"/>
        <c:noMultiLvlLbl val="0"/>
      </c:catAx>
      <c:valAx>
        <c:axId val="23044927"/>
        <c:scaling>
          <c:orientation val="minMax"/>
          <c:min val="0.8"/>
        </c:scaling>
        <c:axPos val="b"/>
        <c:majorGridlines/>
        <c:delete val="0"/>
        <c:numFmt formatCode="0.00" sourceLinked="1"/>
        <c:majorTickMark val="out"/>
        <c:minorTickMark val="none"/>
        <c:tickLblPos val="nextTo"/>
        <c:crossAx val="4729979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 to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import ratio for extra-EU trade 2015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EXT_IMP!$G$124:$G$152</c:f>
            </c:strRef>
          </c:cat>
          <c:val>
            <c:numRef>
              <c:f>EXT_IMP!$H$124:$H$152</c:f>
            </c:numRef>
          </c:val>
        </c:ser>
        <c:axId val="6077752"/>
        <c:axId val="54699769"/>
      </c:barChart>
      <c:catAx>
        <c:axId val="60777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4699769"/>
        <c:crosses val="autoZero"/>
        <c:auto val="1"/>
        <c:lblOffset val="100"/>
        <c:noMultiLvlLbl val="0"/>
      </c:catAx>
      <c:valAx>
        <c:axId val="54699769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607775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Export to import ratio for extra-EU trade 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EXT_IMP!$G$157:$G$185</c:f>
              <c:strCache/>
            </c:strRef>
          </c:cat>
          <c:val>
            <c:numRef>
              <c:f>EXT_IMP!$H$157:$H$185</c:f>
              <c:numCache/>
            </c:numRef>
          </c:val>
        </c:ser>
        <c:axId val="22535874"/>
        <c:axId val="1496275"/>
      </c:barChart>
      <c:catAx>
        <c:axId val="22535874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crossAx val="1496275"/>
        <c:crosses val="autoZero"/>
        <c:auto val="1"/>
        <c:lblOffset val="100"/>
        <c:noMultiLvlLbl val="0"/>
      </c:catAx>
      <c:valAx>
        <c:axId val="1496275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2253587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imports and exports in percentage of GDP by year, 2010-2019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5"/>
          <c:w val="0.9707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'2019-GDP-EXP-IMP'!$B$105</c:f>
              <c:strCache>
                <c:ptCount val="1"/>
                <c:pt idx="0">
                  <c:v>Exports as % of GDP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'2019-GDP-EXP-IMP'!$A$106:$A$115</c:f>
              <c:numCache/>
            </c:numRef>
          </c:cat>
          <c:val>
            <c:numRef>
              <c:f>'2019-GDP-EXP-IMP'!$B$106:$B$115</c:f>
              <c:numCache/>
            </c:numRef>
          </c:val>
        </c:ser>
        <c:ser>
          <c:idx val="1"/>
          <c:order val="1"/>
          <c:tx>
            <c:strRef>
              <c:f>'2019-GDP-EXP-IMP'!$C$105</c:f>
              <c:strCache>
                <c:ptCount val="1"/>
                <c:pt idx="0">
                  <c:v>Imports as % of GDP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'2019-GDP-EXP-IMP'!$A$106:$A$115</c:f>
              <c:numCache/>
            </c:numRef>
          </c:cat>
          <c:val>
            <c:numRef>
              <c:f>'2019-GDP-EXP-IMP'!$C$106:$C$115</c:f>
              <c:numCache/>
            </c:numRef>
          </c:val>
        </c:ser>
        <c:axId val="13466476"/>
        <c:axId val="54089421"/>
      </c:bar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4089421"/>
        <c:crosses val="autoZero"/>
        <c:auto val="1"/>
        <c:lblOffset val="100"/>
        <c:noMultiLvlLbl val="0"/>
      </c:catAx>
      <c:valAx>
        <c:axId val="540894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34664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025"/>
          <c:y val="0.81725"/>
          <c:w val="0.4195"/>
          <c:h val="0.05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and exports in % of GDP, by country, 2019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3"/>
          <c:w val="0.9707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'2019-GDP-EXP-IMP'!$B$128</c:f>
              <c:strCache>
                <c:ptCount val="1"/>
                <c:pt idx="0">
                  <c:v>Exports as % of GDP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'2019-GDP-EXP-IMP'!$A$129:$A$155</c:f>
              <c:strCache/>
            </c:strRef>
          </c:cat>
          <c:val>
            <c:numRef>
              <c:f>'2019-GDP-EXP-IMP'!$B$129:$B$155</c:f>
              <c:numCache/>
            </c:numRef>
          </c:val>
        </c:ser>
        <c:ser>
          <c:idx val="1"/>
          <c:order val="1"/>
          <c:tx>
            <c:strRef>
              <c:f>'2019-GDP-EXP-IMP'!$C$128</c:f>
              <c:strCache>
                <c:ptCount val="1"/>
                <c:pt idx="0">
                  <c:v>Imports as % of GDP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'2019-GDP-EXP-IMP'!$A$129:$A$155</c:f>
              <c:strCache/>
            </c:strRef>
          </c:cat>
          <c:val>
            <c:numRef>
              <c:f>'2019-GDP-EXP-IMP'!$C$129:$C$155</c:f>
              <c:numCache/>
            </c:numRef>
          </c:val>
        </c:ser>
        <c:axId val="17042742"/>
        <c:axId val="19166951"/>
      </c:bar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6951"/>
        <c:crosses val="autoZero"/>
        <c:auto val="1"/>
        <c:lblOffset val="100"/>
        <c:noMultiLvlLbl val="0"/>
      </c:catAx>
      <c:valAx>
        <c:axId val="191669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%" sourceLinked="0"/>
        <c:majorTickMark val="none"/>
        <c:minorTickMark val="none"/>
        <c:tickLblPos val="nextTo"/>
        <c:spPr>
          <a:noFill/>
          <a:ln>
            <a:noFill/>
          </a:ln>
        </c:spPr>
        <c:crossAx val="170427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025"/>
          <c:y val="0.87325"/>
          <c:w val="0.419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49</xdr:row>
      <xdr:rowOff>19050</xdr:rowOff>
    </xdr:from>
    <xdr:to>
      <xdr:col>21</xdr:col>
      <xdr:colOff>428625</xdr:colOff>
      <xdr:row>77</xdr:row>
      <xdr:rowOff>47625</xdr:rowOff>
    </xdr:to>
    <xdr:graphicFrame macro="">
      <xdr:nvGraphicFramePr>
        <xdr:cNvPr id="2" name="Chart 1"/>
        <xdr:cNvGraphicFramePr/>
      </xdr:nvGraphicFramePr>
      <xdr:xfrm>
        <a:off x="8077200" y="9296400"/>
        <a:ext cx="11153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82</xdr:row>
      <xdr:rowOff>47625</xdr:rowOff>
    </xdr:from>
    <xdr:to>
      <xdr:col>22</xdr:col>
      <xdr:colOff>371475</xdr:colOff>
      <xdr:row>113</xdr:row>
      <xdr:rowOff>9525</xdr:rowOff>
    </xdr:to>
    <xdr:graphicFrame macro="">
      <xdr:nvGraphicFramePr>
        <xdr:cNvPr id="3" name="Chart 2"/>
        <xdr:cNvGraphicFramePr/>
      </xdr:nvGraphicFramePr>
      <xdr:xfrm>
        <a:off x="8058150" y="14573250"/>
        <a:ext cx="1201102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95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bop_fdi6_pos, nama_10_gdp)</a:t>
          </a:r>
        </a:p>
      </cdr:txBody>
    </cdr:sp>
  </cdr:relSizeAnchor>
  <cdr:relSizeAnchor xmlns:cdr="http://schemas.openxmlformats.org/drawingml/2006/chartDrawing">
    <cdr:from>
      <cdr:x>0.83925</cdr:x>
      <cdr:y>0.909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448675" y="4181475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44</xdr:row>
      <xdr:rowOff>180975</xdr:rowOff>
    </xdr:from>
    <xdr:to>
      <xdr:col>11</xdr:col>
      <xdr:colOff>933450</xdr:colOff>
      <xdr:row>69</xdr:row>
      <xdr:rowOff>19050</xdr:rowOff>
    </xdr:to>
    <xdr:graphicFrame macro="">
      <xdr:nvGraphicFramePr>
        <xdr:cNvPr id="2" name="Chart 1"/>
        <xdr:cNvGraphicFramePr/>
      </xdr:nvGraphicFramePr>
      <xdr:xfrm>
        <a:off x="5257800" y="9220200"/>
        <a:ext cx="100679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50</xdr:row>
      <xdr:rowOff>57150</xdr:rowOff>
    </xdr:from>
    <xdr:to>
      <xdr:col>11</xdr:col>
      <xdr:colOff>666750</xdr:colOff>
      <xdr:row>65</xdr:row>
      <xdr:rowOff>47625</xdr:rowOff>
    </xdr:to>
    <xdr:cxnSp macro="">
      <xdr:nvCxnSpPr>
        <xdr:cNvPr id="4" name="Straight Connector 3"/>
        <xdr:cNvCxnSpPr/>
      </xdr:nvCxnSpPr>
      <xdr:spPr>
        <a:xfrm flipV="1">
          <a:off x="6115050" y="10239375"/>
          <a:ext cx="8943975" cy="28479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bop_fdi6_pos and nama_10_gdp)</a:t>
          </a:r>
        </a:p>
      </cdr:txBody>
    </cdr:sp>
  </cdr:relSizeAnchor>
  <cdr:relSizeAnchor xmlns:cdr="http://schemas.openxmlformats.org/drawingml/2006/chartDrawing">
    <cdr:from>
      <cdr:x>0.83925</cdr:x>
      <cdr:y>0.939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600950" y="6772275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35</xdr:row>
      <xdr:rowOff>95250</xdr:rowOff>
    </xdr:from>
    <xdr:to>
      <xdr:col>14</xdr:col>
      <xdr:colOff>504825</xdr:colOff>
      <xdr:row>73</xdr:row>
      <xdr:rowOff>66675</xdr:rowOff>
    </xdr:to>
    <xdr:graphicFrame macro="">
      <xdr:nvGraphicFramePr>
        <xdr:cNvPr id="5" name="Chart 4"/>
        <xdr:cNvGraphicFramePr/>
      </xdr:nvGraphicFramePr>
      <xdr:xfrm>
        <a:off x="4638675" y="6943725"/>
        <a:ext cx="90582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343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fats_g1a_08)</a:t>
          </a:r>
        </a:p>
      </cdr:txBody>
    </cdr:sp>
  </cdr:relSizeAnchor>
  <cdr:relSizeAnchor xmlns:cdr="http://schemas.openxmlformats.org/drawingml/2006/chartDrawing">
    <cdr:from>
      <cdr:x>0.83925</cdr:x>
      <cdr:y>0.88825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143875" y="3228975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fats_g1a_08)</a:t>
          </a:r>
        </a:p>
      </cdr:txBody>
    </cdr:sp>
  </cdr:relSizeAnchor>
  <cdr:relSizeAnchor xmlns:cdr="http://schemas.openxmlformats.org/drawingml/2006/chartDrawing">
    <cdr:from>
      <cdr:x>0.83925</cdr:x>
      <cdr:y>0.94275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143875" y="6257925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38</xdr:row>
      <xdr:rowOff>219075</xdr:rowOff>
    </xdr:from>
    <xdr:to>
      <xdr:col>13</xdr:col>
      <xdr:colOff>209550</xdr:colOff>
      <xdr:row>52</xdr:row>
      <xdr:rowOff>133350</xdr:rowOff>
    </xdr:to>
    <xdr:graphicFrame macro="">
      <xdr:nvGraphicFramePr>
        <xdr:cNvPr id="2" name="Chart 1"/>
        <xdr:cNvGraphicFramePr/>
      </xdr:nvGraphicFramePr>
      <xdr:xfrm>
        <a:off x="7162800" y="7581900"/>
        <a:ext cx="97059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1314450</xdr:colOff>
      <xdr:row>89</xdr:row>
      <xdr:rowOff>76200</xdr:rowOff>
    </xdr:from>
    <xdr:to>
      <xdr:col>10</xdr:col>
      <xdr:colOff>1362075</xdr:colOff>
      <xdr:row>124</xdr:row>
      <xdr:rowOff>47625</xdr:rowOff>
    </xdr:to>
    <xdr:graphicFrame macro="">
      <xdr:nvGraphicFramePr>
        <xdr:cNvPr id="4" name="Chart 3"/>
        <xdr:cNvGraphicFramePr/>
      </xdr:nvGraphicFramePr>
      <xdr:xfrm>
        <a:off x="3914775" y="18211800"/>
        <a:ext cx="9705975" cy="663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43</xdr:row>
      <xdr:rowOff>342900</xdr:rowOff>
    </xdr:from>
    <xdr:to>
      <xdr:col>20</xdr:col>
      <xdr:colOff>685800</xdr:colOff>
      <xdr:row>70</xdr:row>
      <xdr:rowOff>104775</xdr:rowOff>
    </xdr:to>
    <xdr:graphicFrame macro="">
      <xdr:nvGraphicFramePr>
        <xdr:cNvPr id="2" name="Chart 1"/>
        <xdr:cNvGraphicFramePr/>
      </xdr:nvGraphicFramePr>
      <xdr:xfrm>
        <a:off x="11172825" y="8477250"/>
        <a:ext cx="9324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77</xdr:row>
      <xdr:rowOff>133350</xdr:rowOff>
    </xdr:from>
    <xdr:to>
      <xdr:col>21</xdr:col>
      <xdr:colOff>9525</xdr:colOff>
      <xdr:row>106</xdr:row>
      <xdr:rowOff>171450</xdr:rowOff>
    </xdr:to>
    <xdr:graphicFrame macro="">
      <xdr:nvGraphicFramePr>
        <xdr:cNvPr id="3" name="Chart 2"/>
        <xdr:cNvGraphicFramePr/>
      </xdr:nvGraphicFramePr>
      <xdr:xfrm>
        <a:off x="11287125" y="14868525"/>
        <a:ext cx="9525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438150</xdr:colOff>
      <xdr:row>113</xdr:row>
      <xdr:rowOff>38100</xdr:rowOff>
    </xdr:from>
    <xdr:to>
      <xdr:col>19</xdr:col>
      <xdr:colOff>962025</xdr:colOff>
      <xdr:row>144</xdr:row>
      <xdr:rowOff>47625</xdr:rowOff>
    </xdr:to>
    <xdr:graphicFrame macro="">
      <xdr:nvGraphicFramePr>
        <xdr:cNvPr id="4" name="Chart 3"/>
        <xdr:cNvGraphicFramePr/>
      </xdr:nvGraphicFramePr>
      <xdr:xfrm>
        <a:off x="11334750" y="21850350"/>
        <a:ext cx="8448675" cy="608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122</xdr:row>
      <xdr:rowOff>76200</xdr:rowOff>
    </xdr:from>
    <xdr:to>
      <xdr:col>17</xdr:col>
      <xdr:colOff>323850</xdr:colOff>
      <xdr:row>153</xdr:row>
      <xdr:rowOff>123825</xdr:rowOff>
    </xdr:to>
    <xdr:graphicFrame macro="">
      <xdr:nvGraphicFramePr>
        <xdr:cNvPr id="2" name="Chart 1"/>
        <xdr:cNvGraphicFramePr/>
      </xdr:nvGraphicFramePr>
      <xdr:xfrm>
        <a:off x="8448675" y="23241000"/>
        <a:ext cx="871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155</xdr:row>
      <xdr:rowOff>57150</xdr:rowOff>
    </xdr:from>
    <xdr:to>
      <xdr:col>18</xdr:col>
      <xdr:colOff>285750</xdr:colOff>
      <xdr:row>185</xdr:row>
      <xdr:rowOff>152400</xdr:rowOff>
    </xdr:to>
    <xdr:graphicFrame macro="">
      <xdr:nvGraphicFramePr>
        <xdr:cNvPr id="3" name="Chart 2"/>
        <xdr:cNvGraphicFramePr/>
      </xdr:nvGraphicFramePr>
      <xdr:xfrm>
        <a:off x="8439150" y="23488650"/>
        <a:ext cx="96774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048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0.83925</cdr:x>
      <cdr:y>0.912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591550" y="394335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0.83925</cdr:x>
      <cdr:y>0.93875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629650" y="512445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nama_10_gdp )</a:t>
          </a:r>
        </a:p>
      </cdr:txBody>
    </cdr:sp>
  </cdr:relSizeAnchor>
  <cdr:relSizeAnchor xmlns:cdr="http://schemas.openxmlformats.org/drawingml/2006/chartDrawing">
    <cdr:from>
      <cdr:x>0.83925</cdr:x>
      <cdr:y>0.94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267700" y="6238875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102</xdr:row>
      <xdr:rowOff>19050</xdr:rowOff>
    </xdr:from>
    <xdr:to>
      <xdr:col>19</xdr:col>
      <xdr:colOff>238125</xdr:colOff>
      <xdr:row>124</xdr:row>
      <xdr:rowOff>152400</xdr:rowOff>
    </xdr:to>
    <xdr:graphicFrame macro="">
      <xdr:nvGraphicFramePr>
        <xdr:cNvPr id="2" name="Chart 1"/>
        <xdr:cNvGraphicFramePr/>
      </xdr:nvGraphicFramePr>
      <xdr:xfrm>
        <a:off x="6629400" y="19592925"/>
        <a:ext cx="10239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129</xdr:row>
      <xdr:rowOff>57150</xdr:rowOff>
    </xdr:from>
    <xdr:to>
      <xdr:col>18</xdr:col>
      <xdr:colOff>28575</xdr:colOff>
      <xdr:row>158</xdr:row>
      <xdr:rowOff>0</xdr:rowOff>
    </xdr:to>
    <xdr:graphicFrame macro="">
      <xdr:nvGraphicFramePr>
        <xdr:cNvPr id="4" name="Chart 3"/>
        <xdr:cNvGraphicFramePr/>
      </xdr:nvGraphicFramePr>
      <xdr:xfrm>
        <a:off x="5762625" y="24898350"/>
        <a:ext cx="1028700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495300</xdr:colOff>
      <xdr:row>167</xdr:row>
      <xdr:rowOff>57150</xdr:rowOff>
    </xdr:from>
    <xdr:to>
      <xdr:col>18</xdr:col>
      <xdr:colOff>571500</xdr:colOff>
      <xdr:row>202</xdr:row>
      <xdr:rowOff>28575</xdr:rowOff>
    </xdr:to>
    <xdr:graphicFrame macro="">
      <xdr:nvGraphicFramePr>
        <xdr:cNvPr id="3" name="Chart 2"/>
        <xdr:cNvGraphicFramePr/>
      </xdr:nvGraphicFramePr>
      <xdr:xfrm>
        <a:off x="6734175" y="32137350"/>
        <a:ext cx="9858375" cy="663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code:bop_fdi6_pos, nama_10_gdp)</a:t>
          </a:r>
        </a:p>
      </cdr:txBody>
    </cdr:sp>
  </cdr:relSizeAnchor>
  <cdr:relSizeAnchor xmlns:cdr="http://schemas.openxmlformats.org/drawingml/2006/chartDrawing">
    <cdr:from>
      <cdr:x>0.83925</cdr:x>
      <cdr:y>0.92875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991475" y="5095875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</xdr:row>
      <xdr:rowOff>171450</xdr:rowOff>
    </xdr:from>
    <xdr:to>
      <xdr:col>20</xdr:col>
      <xdr:colOff>609600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9563100" y="552450"/>
        <a:ext cx="9525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dseir\AppData\Local\Microsoft\Windows\Temporary%20Internet%20Files\Content.Outlook\H5W3DXI0\nama_10_g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dseir\AppData\Local\Microsoft\Windows\Temporary%20Internet%20Files\Content.Outlook\H5W3DXI0\nama_10_ex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Data2"/>
      <sheetName val="Data3"/>
    </sheetNames>
    <sheetDataSet>
      <sheetData sheetId="0">
        <row r="1">
          <cell r="A1" t="str">
            <v>Special value:</v>
          </cell>
        </row>
        <row r="2">
          <cell r="B2" t="str">
            <v>not available</v>
          </cell>
        </row>
        <row r="4">
          <cell r="A4" t="str">
            <v>CURRENCY</v>
          </cell>
          <cell r="B4" t="str">
            <v>Million euro</v>
          </cell>
        </row>
        <row r="5">
          <cell r="A5" t="str">
            <v>NACE_R2</v>
          </cell>
          <cell r="B5" t="str">
            <v>All FDI activities</v>
          </cell>
        </row>
        <row r="7">
          <cell r="A7" t="str">
            <v>ENTITY</v>
          </cell>
          <cell r="B7" t="str">
            <v>Total</v>
          </cell>
        </row>
        <row r="8">
          <cell r="A8" t="str">
            <v>FDI_ITEM</v>
          </cell>
          <cell r="B8" t="str">
            <v>Direct investment abroad (DIA)</v>
          </cell>
        </row>
        <row r="11">
          <cell r="A11" t="str">
            <v>GEO/TIME</v>
          </cell>
          <cell r="B11" t="str">
            <v>2013</v>
          </cell>
          <cell r="C11" t="str">
            <v>2014</v>
          </cell>
          <cell r="D11" t="str">
            <v>2015</v>
          </cell>
          <cell r="E11" t="str">
            <v>2016</v>
          </cell>
          <cell r="F11" t="str">
            <v>2017</v>
          </cell>
        </row>
        <row r="17">
          <cell r="A17" t="str">
            <v>Germany (until 1990 former territory of the FRG)</v>
          </cell>
          <cell r="B17">
            <v>687363</v>
          </cell>
          <cell r="C17">
            <v>685733</v>
          </cell>
          <cell r="D17">
            <v>732659</v>
          </cell>
          <cell r="E17">
            <v>745565</v>
          </cell>
          <cell r="F17">
            <v>815589</v>
          </cell>
        </row>
        <row r="18">
          <cell r="A18" t="str">
            <v>Estonia</v>
          </cell>
          <cell r="B18">
            <v>4064.8</v>
          </cell>
          <cell r="C18">
            <v>4249.8</v>
          </cell>
          <cell r="D18">
            <v>4738.8</v>
          </cell>
          <cell r="E18">
            <v>5184.2</v>
          </cell>
          <cell r="F18">
            <v>5493.5</v>
          </cell>
        </row>
        <row r="19">
          <cell r="A19" t="str">
            <v>Ireland</v>
          </cell>
          <cell r="B19">
            <v>244206</v>
          </cell>
          <cell r="C19">
            <v>353490</v>
          </cell>
          <cell r="D19">
            <v>626987</v>
          </cell>
          <cell r="E19">
            <v>597792</v>
          </cell>
          <cell r="F19">
            <v>496005</v>
          </cell>
        </row>
        <row r="20">
          <cell r="A20" t="str">
            <v>Greece</v>
          </cell>
          <cell r="B20">
            <v>12800.8</v>
          </cell>
          <cell r="C20">
            <v>11673.5</v>
          </cell>
          <cell r="D20">
            <v>12034.3</v>
          </cell>
          <cell r="E20">
            <v>9905.5</v>
          </cell>
          <cell r="F20">
            <v>9203.3</v>
          </cell>
        </row>
        <row r="21">
          <cell r="A21" t="str">
            <v>Spain</v>
          </cell>
          <cell r="B21">
            <v>176032</v>
          </cell>
          <cell r="C21">
            <v>167839</v>
          </cell>
          <cell r="D21">
            <v>186445</v>
          </cell>
          <cell r="E21">
            <v>193796</v>
          </cell>
          <cell r="F21">
            <v>190076</v>
          </cell>
        </row>
        <row r="22">
          <cell r="A22" t="str">
            <v>France</v>
          </cell>
          <cell r="B22">
            <v>572369</v>
          </cell>
          <cell r="C22">
            <v>622264</v>
          </cell>
          <cell r="D22">
            <v>666986</v>
          </cell>
          <cell r="E22">
            <v>683325</v>
          </cell>
          <cell r="F22">
            <v>716797</v>
          </cell>
        </row>
        <row r="23">
          <cell r="A23" t="str">
            <v>Croatia</v>
          </cell>
          <cell r="B23">
            <v>670.6</v>
          </cell>
          <cell r="C23">
            <v>2506.7</v>
          </cell>
          <cell r="D23">
            <v>2671.8</v>
          </cell>
          <cell r="E23">
            <v>2264.5</v>
          </cell>
          <cell r="F23">
            <v>2386.3</v>
          </cell>
        </row>
        <row r="24">
          <cell r="A24" t="str">
            <v>Italy</v>
          </cell>
          <cell r="B24">
            <v>270618.9</v>
          </cell>
          <cell r="C24">
            <v>273946</v>
          </cell>
          <cell r="D24">
            <v>281657.3</v>
          </cell>
          <cell r="E24">
            <v>274693.2</v>
          </cell>
          <cell r="F24">
            <v>278323</v>
          </cell>
        </row>
        <row r="25">
          <cell r="A25" t="str">
            <v>Cyprus</v>
          </cell>
          <cell r="B25">
            <v>15189</v>
          </cell>
          <cell r="C25">
            <v>15430</v>
          </cell>
          <cell r="D25">
            <v>19122</v>
          </cell>
          <cell r="E25">
            <v>23253</v>
          </cell>
          <cell r="F25">
            <v>26882</v>
          </cell>
        </row>
        <row r="26">
          <cell r="A26" t="str">
            <v>Latvia</v>
          </cell>
          <cell r="B26">
            <v>678</v>
          </cell>
          <cell r="C26">
            <v>701</v>
          </cell>
          <cell r="D26">
            <v>938</v>
          </cell>
          <cell r="E26">
            <v>1028</v>
          </cell>
          <cell r="F26">
            <v>1110</v>
          </cell>
        </row>
        <row r="27">
          <cell r="A27" t="str">
            <v>Lithuania</v>
          </cell>
          <cell r="B27">
            <v>2162.9</v>
          </cell>
          <cell r="C27">
            <v>2083.9</v>
          </cell>
          <cell r="D27">
            <v>2162</v>
          </cell>
          <cell r="E27">
            <v>2266.6</v>
          </cell>
          <cell r="F27">
            <v>2628.4</v>
          </cell>
        </row>
        <row r="28">
          <cell r="A28" t="str">
            <v>Luxembourg</v>
          </cell>
          <cell r="B28">
            <v>1445467</v>
          </cell>
          <cell r="C28">
            <v>1831656</v>
          </cell>
          <cell r="D28">
            <v>2353424</v>
          </cell>
          <cell r="E28">
            <v>2434979</v>
          </cell>
          <cell r="F28">
            <v>2500170</v>
          </cell>
        </row>
        <row r="29">
          <cell r="A29" t="str">
            <v>Hungary</v>
          </cell>
          <cell r="B29">
            <v>53394.4</v>
          </cell>
          <cell r="C29">
            <v>52038.7</v>
          </cell>
          <cell r="D29">
            <v>48974.9</v>
          </cell>
          <cell r="E29">
            <v>36323.6</v>
          </cell>
          <cell r="F29">
            <v>29367.7</v>
          </cell>
        </row>
        <row r="30">
          <cell r="A30" t="str">
            <v>Malta</v>
          </cell>
          <cell r="B30">
            <v>926.8</v>
          </cell>
          <cell r="C30">
            <v>885.4</v>
          </cell>
          <cell r="D30">
            <v>1090</v>
          </cell>
          <cell r="E30">
            <v>41711.5</v>
          </cell>
          <cell r="F30">
            <v>41452.1</v>
          </cell>
        </row>
        <row r="31">
          <cell r="A31" t="str">
            <v>Netherlands</v>
          </cell>
          <cell r="B31">
            <v>2079692</v>
          </cell>
          <cell r="C31">
            <v>2277317</v>
          </cell>
          <cell r="D31">
            <v>2301245</v>
          </cell>
          <cell r="E31">
            <v>2300925</v>
          </cell>
          <cell r="F31">
            <v>2395647</v>
          </cell>
        </row>
        <row r="32">
          <cell r="A32" t="str">
            <v>Austria</v>
          </cell>
          <cell r="B32">
            <v>124297</v>
          </cell>
          <cell r="C32">
            <v>136580</v>
          </cell>
          <cell r="D32">
            <v>131209</v>
          </cell>
          <cell r="E32">
            <v>138994</v>
          </cell>
          <cell r="F32">
            <v>149253</v>
          </cell>
        </row>
        <row r="33">
          <cell r="A33" t="str">
            <v>Poland</v>
          </cell>
          <cell r="B33">
            <v>16343.3</v>
          </cell>
          <cell r="C33">
            <v>17946.3</v>
          </cell>
          <cell r="D33">
            <v>19136.4</v>
          </cell>
          <cell r="E33">
            <v>18044.3</v>
          </cell>
          <cell r="F33">
            <v>17332</v>
          </cell>
        </row>
        <row r="34">
          <cell r="A34" t="str">
            <v>Portugal</v>
          </cell>
          <cell r="B34">
            <v>30586.7</v>
          </cell>
          <cell r="C34">
            <v>30494.6</v>
          </cell>
          <cell r="D34">
            <v>38667.6</v>
          </cell>
          <cell r="E34">
            <v>40170.6</v>
          </cell>
          <cell r="F34">
            <v>37963.3</v>
          </cell>
        </row>
        <row r="35">
          <cell r="A35" t="str">
            <v>Romania</v>
          </cell>
          <cell r="B35">
            <v>401.5</v>
          </cell>
          <cell r="C35">
            <v>360</v>
          </cell>
          <cell r="D35">
            <v>958.9</v>
          </cell>
          <cell r="E35">
            <v>989</v>
          </cell>
          <cell r="F35">
            <v>461.1</v>
          </cell>
        </row>
        <row r="36">
          <cell r="A36" t="str">
            <v>Slovenia</v>
          </cell>
          <cell r="B36">
            <v>2122</v>
          </cell>
          <cell r="C36">
            <v>2359.5</v>
          </cell>
          <cell r="D36">
            <v>2329.5</v>
          </cell>
          <cell r="E36">
            <v>2470.1</v>
          </cell>
          <cell r="F36">
            <v>2789.1</v>
          </cell>
        </row>
        <row r="37">
          <cell r="A37" t="str">
            <v>Slovakia</v>
          </cell>
          <cell r="B37">
            <v>2985.4</v>
          </cell>
          <cell r="C37">
            <v>1781.3</v>
          </cell>
          <cell r="D37">
            <v>1820.6</v>
          </cell>
          <cell r="E37">
            <v>2014.3</v>
          </cell>
          <cell r="F37">
            <v>2369</v>
          </cell>
        </row>
        <row r="38">
          <cell r="A38" t="str">
            <v>Finland</v>
          </cell>
          <cell r="B38">
            <v>85129.3</v>
          </cell>
          <cell r="C38">
            <v>78714.2</v>
          </cell>
          <cell r="D38">
            <v>69798</v>
          </cell>
          <cell r="E38">
            <v>86150</v>
          </cell>
          <cell r="F38">
            <v>88396</v>
          </cell>
        </row>
        <row r="39">
          <cell r="A39" t="str">
            <v>Sweden</v>
          </cell>
          <cell r="B39">
            <v>211215.8</v>
          </cell>
          <cell r="C39">
            <v>214985.4</v>
          </cell>
          <cell r="D39">
            <v>199374</v>
          </cell>
          <cell r="E39">
            <v>199570.1</v>
          </cell>
          <cell r="F39">
            <v>190738.6</v>
          </cell>
        </row>
        <row r="40">
          <cell r="A40" t="str">
            <v>United Kingdom</v>
          </cell>
          <cell r="B40">
            <v>488435.9</v>
          </cell>
          <cell r="C40">
            <v>518804.7</v>
          </cell>
          <cell r="D40">
            <v>621517.2</v>
          </cell>
          <cell r="E40">
            <v>614514.7</v>
          </cell>
          <cell r="F40">
            <v>649580.6</v>
          </cell>
        </row>
        <row r="41">
          <cell r="A41" t="str">
            <v>Iceland</v>
          </cell>
          <cell r="B41">
            <v>6060.9</v>
          </cell>
          <cell r="C41">
            <v>5690.1</v>
          </cell>
          <cell r="D41">
            <v>5960.9</v>
          </cell>
          <cell r="E41">
            <v>4800.9</v>
          </cell>
          <cell r="F41">
            <v>4104.8</v>
          </cell>
        </row>
        <row r="42">
          <cell r="A42" t="str">
            <v>Norway</v>
          </cell>
          <cell r="B42">
            <v>84086.8</v>
          </cell>
          <cell r="C42">
            <v>85506.3</v>
          </cell>
          <cell r="D42">
            <v>101700.3</v>
          </cell>
          <cell r="E42">
            <v>114374.6</v>
          </cell>
          <cell r="F42">
            <v>104891.1</v>
          </cell>
        </row>
        <row r="43">
          <cell r="A43" t="str">
            <v>Switzerland</v>
          </cell>
          <cell r="B43" t="str">
            <v>:</v>
          </cell>
          <cell r="C43">
            <v>395786</v>
          </cell>
          <cell r="D43">
            <v>501627.8</v>
          </cell>
          <cell r="E43">
            <v>609695.6</v>
          </cell>
          <cell r="F43">
            <v>535165.2</v>
          </cell>
        </row>
        <row r="44">
          <cell r="A44" t="str">
            <v>Montenegro</v>
          </cell>
          <cell r="B44" t="str">
            <v>: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</row>
      </sheetData>
      <sheetData sheetId="1" refreshError="1"/>
      <sheetData sheetId="2">
        <row r="1">
          <cell r="A1" t="str">
            <v>GDP and main components (output, expenditure and income) [nama_10_gdp]</v>
          </cell>
        </row>
      </sheetData>
      <sheetData sheetId="3">
        <row r="1">
          <cell r="A1" t="str">
            <v>GDP and main components (output, expenditure and income) [nama_10_gdp]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2"/>
      <sheetName val="Data3"/>
      <sheetName val="Data4"/>
    </sheetNames>
    <sheetDataSet>
      <sheetData sheetId="0">
        <row r="10">
          <cell r="A10" t="str">
            <v>GEO/TIME</v>
          </cell>
        </row>
      </sheetData>
      <sheetData sheetId="1">
        <row r="11">
          <cell r="A11" t="str">
            <v>Belgium</v>
          </cell>
        </row>
      </sheetData>
      <sheetData sheetId="2">
        <row r="10">
          <cell r="A10" t="str">
            <v>GEO/TIME</v>
          </cell>
          <cell r="B10" t="str">
            <v>2007</v>
          </cell>
          <cell r="C10" t="str">
            <v>2008</v>
          </cell>
          <cell r="D10" t="str">
            <v>2009</v>
          </cell>
          <cell r="E10" t="str">
            <v>2010</v>
          </cell>
          <cell r="F10" t="str">
            <v>2011</v>
          </cell>
          <cell r="G10" t="str">
            <v>2012</v>
          </cell>
          <cell r="H10" t="str">
            <v>2013</v>
          </cell>
          <cell r="I10" t="str">
            <v>2014</v>
          </cell>
          <cell r="J10" t="str">
            <v>2015</v>
          </cell>
          <cell r="K10" t="str">
            <v>2016</v>
          </cell>
        </row>
        <row r="11">
          <cell r="A11" t="str">
            <v>Belgium</v>
          </cell>
          <cell r="B11">
            <v>274611.6</v>
          </cell>
          <cell r="C11">
            <v>279309.4</v>
          </cell>
          <cell r="D11">
            <v>252973.9</v>
          </cell>
          <cell r="E11">
            <v>279113.7</v>
          </cell>
          <cell r="F11">
            <v>297864.4</v>
          </cell>
          <cell r="G11">
            <v>303156.8</v>
          </cell>
          <cell r="H11">
            <v>305658</v>
          </cell>
          <cell r="I11">
            <v>321222.9</v>
          </cell>
          <cell r="J11">
            <v>334932.2</v>
          </cell>
          <cell r="K11">
            <v>354986.2</v>
          </cell>
        </row>
        <row r="12">
          <cell r="A12" t="str">
            <v>Bulgaria</v>
          </cell>
          <cell r="B12">
            <v>19094.7</v>
          </cell>
          <cell r="C12">
            <v>19567.9</v>
          </cell>
          <cell r="D12">
            <v>17275.4</v>
          </cell>
          <cell r="E12">
            <v>19183.7</v>
          </cell>
          <cell r="F12">
            <v>21596.2</v>
          </cell>
          <cell r="G12">
            <v>22035.9</v>
          </cell>
          <cell r="H12">
            <v>24160.5</v>
          </cell>
          <cell r="I12">
            <v>24915.5</v>
          </cell>
          <cell r="J12">
            <v>26344.9</v>
          </cell>
          <cell r="K12">
            <v>28480.6</v>
          </cell>
        </row>
        <row r="13">
          <cell r="A13" t="str">
            <v>Czech Republic</v>
          </cell>
          <cell r="B13">
            <v>96022.6</v>
          </cell>
          <cell r="C13">
            <v>100080.6</v>
          </cell>
          <cell r="D13">
            <v>90246.3</v>
          </cell>
          <cell r="E13">
            <v>103480.3</v>
          </cell>
          <cell r="F13">
            <v>112965</v>
          </cell>
          <cell r="G13">
            <v>117799</v>
          </cell>
          <cell r="H13">
            <v>118019.2</v>
          </cell>
          <cell r="I13">
            <v>128228.3</v>
          </cell>
          <cell r="J13">
            <v>135944.1</v>
          </cell>
          <cell r="K13">
            <v>142108.3</v>
          </cell>
        </row>
        <row r="14">
          <cell r="A14" t="str">
            <v>Denmark</v>
          </cell>
          <cell r="B14">
            <v>126572</v>
          </cell>
          <cell r="C14">
            <v>131472.9</v>
          </cell>
          <cell r="D14">
            <v>119345.4</v>
          </cell>
          <cell r="E14">
            <v>122854.3</v>
          </cell>
          <cell r="F14">
            <v>131693.5</v>
          </cell>
          <cell r="G14">
            <v>133224</v>
          </cell>
          <cell r="H14">
            <v>135370.8</v>
          </cell>
          <cell r="I14">
            <v>140267.2</v>
          </cell>
          <cell r="J14">
            <v>142838.9</v>
          </cell>
          <cell r="K14">
            <v>146428</v>
          </cell>
        </row>
        <row r="15">
          <cell r="A15" t="str">
            <v>Germany (until 1990 former territory of the FRG)</v>
          </cell>
          <cell r="B15" t="str">
            <v>: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>
            <v>1213700.6</v>
          </cell>
          <cell r="H15">
            <v>1234521.3</v>
          </cell>
          <cell r="I15">
            <v>1291750.7</v>
          </cell>
          <cell r="J15">
            <v>1359336</v>
          </cell>
          <cell r="K15">
            <v>1395090.8</v>
          </cell>
        </row>
        <row r="16">
          <cell r="A16" t="str">
            <v>Estonia</v>
          </cell>
          <cell r="B16" t="str">
            <v>:</v>
          </cell>
          <cell r="C16">
            <v>11177.1</v>
          </cell>
          <cell r="D16">
            <v>8907.2</v>
          </cell>
          <cell r="E16">
            <v>11048.9</v>
          </cell>
          <cell r="F16">
            <v>13719.5</v>
          </cell>
          <cell r="G16">
            <v>14379.9</v>
          </cell>
          <cell r="H16">
            <v>14776.6</v>
          </cell>
          <cell r="I16">
            <v>15146.6</v>
          </cell>
          <cell r="J16">
            <v>15047.5</v>
          </cell>
          <cell r="K16">
            <v>15663</v>
          </cell>
        </row>
        <row r="17">
          <cell r="A17" t="str">
            <v>Ireland</v>
          </cell>
          <cell r="B17">
            <v>162290.9</v>
          </cell>
          <cell r="C17">
            <v>156118.3</v>
          </cell>
          <cell r="D17">
            <v>163376.5</v>
          </cell>
          <cell r="E17">
            <v>172795</v>
          </cell>
          <cell r="F17">
            <v>178248.4</v>
          </cell>
          <cell r="G17">
            <v>181065.5</v>
          </cell>
          <cell r="H17">
            <v>186581.3</v>
          </cell>
          <cell r="I17">
            <v>213506.1</v>
          </cell>
          <cell r="J17">
            <v>295474.8</v>
          </cell>
          <cell r="K17">
            <v>309104.6</v>
          </cell>
        </row>
        <row r="18">
          <cell r="A18" t="str">
            <v>Greece</v>
          </cell>
          <cell r="B18">
            <v>56507.9</v>
          </cell>
          <cell r="C18">
            <v>58470.3</v>
          </cell>
          <cell r="D18">
            <v>47642</v>
          </cell>
          <cell r="E18">
            <v>49957.9</v>
          </cell>
          <cell r="F18">
            <v>49971.5</v>
          </cell>
          <cell r="G18">
            <v>50557.8</v>
          </cell>
          <cell r="H18">
            <v>51321.8</v>
          </cell>
          <cell r="I18">
            <v>55299.9</v>
          </cell>
          <cell r="J18">
            <v>57157.6</v>
          </cell>
          <cell r="K18">
            <v>56014.7</v>
          </cell>
        </row>
        <row r="19">
          <cell r="A19" t="str">
            <v>Spain</v>
          </cell>
          <cell r="B19" t="str">
            <v>: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>
            <v>299431</v>
          </cell>
          <cell r="H19">
            <v>312259</v>
          </cell>
          <cell r="I19">
            <v>325651</v>
          </cell>
          <cell r="J19">
            <v>339306</v>
          </cell>
          <cell r="K19">
            <v>355436</v>
          </cell>
        </row>
        <row r="20">
          <cell r="A20" t="str">
            <v>France</v>
          </cell>
          <cell r="B20">
            <v>536108</v>
          </cell>
          <cell r="C20">
            <v>538045</v>
          </cell>
          <cell r="D20">
            <v>477424</v>
          </cell>
          <cell r="E20">
            <v>520469</v>
          </cell>
          <cell r="F20">
            <v>556273</v>
          </cell>
          <cell r="G20">
            <v>570399</v>
          </cell>
          <cell r="H20">
            <v>581288</v>
          </cell>
          <cell r="I20">
            <v>600541</v>
          </cell>
          <cell r="J20">
            <v>626159</v>
          </cell>
          <cell r="K20">
            <v>637730</v>
          </cell>
        </row>
        <row r="21">
          <cell r="A21" t="str">
            <v>Italy</v>
          </cell>
          <cell r="B21" t="str">
            <v>: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>
            <v>434987.3</v>
          </cell>
          <cell r="H21">
            <v>438035.4</v>
          </cell>
          <cell r="I21">
            <v>449943.8</v>
          </cell>
          <cell r="J21">
            <v>469804.5</v>
          </cell>
          <cell r="K21">
            <v>481044.9</v>
          </cell>
        </row>
        <row r="22">
          <cell r="A22" t="str">
            <v>Cyprus</v>
          </cell>
          <cell r="B22">
            <v>9735.7</v>
          </cell>
          <cell r="C22">
            <v>9672.2</v>
          </cell>
          <cell r="D22">
            <v>9278</v>
          </cell>
          <cell r="E22">
            <v>9690.8</v>
          </cell>
          <cell r="F22">
            <v>10236.4</v>
          </cell>
          <cell r="G22">
            <v>9959.1</v>
          </cell>
          <cell r="H22">
            <v>10166.1</v>
          </cell>
          <cell r="I22">
            <v>10597.8</v>
          </cell>
          <cell r="J22">
            <v>11265.9</v>
          </cell>
          <cell r="K22">
            <v>11703.3</v>
          </cell>
        </row>
        <row r="23">
          <cell r="A23" t="str">
            <v>Latvia</v>
          </cell>
          <cell r="B23">
            <v>9434.6</v>
          </cell>
          <cell r="C23">
            <v>9658.4</v>
          </cell>
          <cell r="D23">
            <v>8413.9</v>
          </cell>
          <cell r="E23">
            <v>9544.9</v>
          </cell>
          <cell r="F23">
            <v>10694.7</v>
          </cell>
          <cell r="G23">
            <v>11740.5</v>
          </cell>
          <cell r="H23">
            <v>11867</v>
          </cell>
          <cell r="I23">
            <v>12576.8</v>
          </cell>
          <cell r="J23">
            <v>12951.6</v>
          </cell>
          <cell r="K23">
            <v>13479.9</v>
          </cell>
        </row>
        <row r="24">
          <cell r="A24" t="str">
            <v>Lithuania</v>
          </cell>
          <cell r="B24">
            <v>15554.2</v>
          </cell>
          <cell r="C24">
            <v>17655.1</v>
          </cell>
          <cell r="D24">
            <v>15397.3</v>
          </cell>
          <cell r="E24">
            <v>18313.9</v>
          </cell>
          <cell r="F24">
            <v>21135</v>
          </cell>
          <cell r="G24">
            <v>23753.4</v>
          </cell>
          <cell r="H24">
            <v>26095.4</v>
          </cell>
          <cell r="I24">
            <v>26948.4</v>
          </cell>
          <cell r="J24">
            <v>26850.7</v>
          </cell>
          <cell r="K24">
            <v>27778.3</v>
          </cell>
        </row>
        <row r="25">
          <cell r="A25" t="str">
            <v>Luxembourg</v>
          </cell>
          <cell r="B25">
            <v>68170</v>
          </cell>
          <cell r="C25">
            <v>71900.2</v>
          </cell>
          <cell r="D25">
            <v>63529.9</v>
          </cell>
          <cell r="E25">
            <v>70119.6</v>
          </cell>
          <cell r="F25">
            <v>72956.1</v>
          </cell>
          <cell r="G25">
            <v>74963.6</v>
          </cell>
          <cell r="H25">
            <v>78909.4</v>
          </cell>
          <cell r="I25">
            <v>89937.7</v>
          </cell>
          <cell r="J25">
            <v>96106</v>
          </cell>
          <cell r="K25">
            <v>98700</v>
          </cell>
        </row>
        <row r="26">
          <cell r="A26" t="str">
            <v>Hungary</v>
          </cell>
          <cell r="B26">
            <v>76705.7</v>
          </cell>
          <cell r="C26">
            <v>82004.8</v>
          </cell>
          <cell r="D26">
            <v>72656.1</v>
          </cell>
          <cell r="E26">
            <v>80868.8</v>
          </cell>
          <cell r="F26">
            <v>86162.4</v>
          </cell>
          <cell r="G26">
            <v>84616.7</v>
          </cell>
          <cell r="H26">
            <v>88155.9</v>
          </cell>
          <cell r="I26">
            <v>96167.3</v>
          </cell>
          <cell r="J26">
            <v>104348</v>
          </cell>
          <cell r="K26">
            <v>107937.9</v>
          </cell>
        </row>
        <row r="27">
          <cell r="A27" t="str">
            <v>Malta</v>
          </cell>
          <cell r="B27">
            <v>7959.6</v>
          </cell>
          <cell r="C27">
            <v>9504.5</v>
          </cell>
          <cell r="D27">
            <v>9462.8</v>
          </cell>
          <cell r="E27">
            <v>10114.1</v>
          </cell>
          <cell r="F27">
            <v>10284.3</v>
          </cell>
          <cell r="G27">
            <v>11030</v>
          </cell>
          <cell r="H27">
            <v>11157</v>
          </cell>
          <cell r="I27">
            <v>11597.4</v>
          </cell>
          <cell r="J27">
            <v>12080.8</v>
          </cell>
          <cell r="K27">
            <v>12509.3</v>
          </cell>
        </row>
        <row r="28">
          <cell r="A28" t="str">
            <v>Netherlands</v>
          </cell>
          <cell r="B28">
            <v>443132.5</v>
          </cell>
          <cell r="C28">
            <v>451259.4</v>
          </cell>
          <cell r="D28">
            <v>411086.8</v>
          </cell>
          <cell r="E28">
            <v>454398</v>
          </cell>
          <cell r="F28">
            <v>474410</v>
          </cell>
          <cell r="G28">
            <v>492407.8</v>
          </cell>
          <cell r="H28">
            <v>502879.7</v>
          </cell>
          <cell r="I28">
            <v>525262.7</v>
          </cell>
          <cell r="J28">
            <v>559260.9</v>
          </cell>
          <cell r="K28">
            <v>583394.8</v>
          </cell>
        </row>
        <row r="29">
          <cell r="A29" t="str">
            <v>Austria</v>
          </cell>
          <cell r="B29">
            <v>153247.5</v>
          </cell>
          <cell r="C29">
            <v>156574</v>
          </cell>
          <cell r="D29">
            <v>134077.2</v>
          </cell>
          <cell r="E29">
            <v>151683</v>
          </cell>
          <cell r="F29">
            <v>160686</v>
          </cell>
          <cell r="G29">
            <v>162996.1</v>
          </cell>
          <cell r="H29">
            <v>164040.4</v>
          </cell>
          <cell r="I29">
            <v>168883.5</v>
          </cell>
          <cell r="J29">
            <v>174114.8</v>
          </cell>
          <cell r="K29">
            <v>177449.8</v>
          </cell>
        </row>
        <row r="30">
          <cell r="A30" t="str">
            <v>Poland</v>
          </cell>
          <cell r="B30">
            <v>127148.3</v>
          </cell>
          <cell r="C30">
            <v>136126</v>
          </cell>
          <cell r="D30">
            <v>128031.1</v>
          </cell>
          <cell r="E30">
            <v>144920.9</v>
          </cell>
          <cell r="F30">
            <v>156314</v>
          </cell>
          <cell r="G30">
            <v>163479.8</v>
          </cell>
          <cell r="H30">
            <v>173423.2</v>
          </cell>
          <cell r="I30">
            <v>184999.3</v>
          </cell>
          <cell r="J30">
            <v>199232.9</v>
          </cell>
          <cell r="K30">
            <v>217197.1</v>
          </cell>
        </row>
        <row r="31">
          <cell r="A31" t="str">
            <v>Portugal</v>
          </cell>
          <cell r="B31">
            <v>54833.7</v>
          </cell>
          <cell r="C31">
            <v>54656.8</v>
          </cell>
          <cell r="D31">
            <v>49078.1</v>
          </cell>
          <cell r="E31">
            <v>53750.9</v>
          </cell>
          <cell r="F31">
            <v>57532.7</v>
          </cell>
          <cell r="G31">
            <v>59492</v>
          </cell>
          <cell r="H31">
            <v>63648</v>
          </cell>
          <cell r="I31">
            <v>66408.6</v>
          </cell>
          <cell r="J31">
            <v>70484.3</v>
          </cell>
          <cell r="K31">
            <v>73361.1</v>
          </cell>
        </row>
        <row r="32">
          <cell r="A32" t="str">
            <v>Romania</v>
          </cell>
          <cell r="B32" t="str">
            <v>:</v>
          </cell>
          <cell r="C32">
            <v>37525.7</v>
          </cell>
          <cell r="D32">
            <v>35530.4</v>
          </cell>
          <cell r="E32">
            <v>40941.4</v>
          </cell>
          <cell r="F32">
            <v>45807.8</v>
          </cell>
          <cell r="G32">
            <v>46261.5</v>
          </cell>
          <cell r="H32">
            <v>55365.8</v>
          </cell>
          <cell r="I32">
            <v>59807.2</v>
          </cell>
          <cell r="J32">
            <v>62536.4</v>
          </cell>
          <cell r="K32">
            <v>67741.1</v>
          </cell>
        </row>
        <row r="33">
          <cell r="A33" t="str">
            <v>Slovenia</v>
          </cell>
          <cell r="B33" t="str">
            <v>:</v>
          </cell>
          <cell r="C33">
            <v>25364.9</v>
          </cell>
          <cell r="D33">
            <v>21157.5</v>
          </cell>
          <cell r="E33">
            <v>23306</v>
          </cell>
          <cell r="F33">
            <v>24912.6</v>
          </cell>
          <cell r="G33">
            <v>25058.6</v>
          </cell>
          <cell r="H33">
            <v>25823</v>
          </cell>
          <cell r="I33">
            <v>27293.5</v>
          </cell>
          <cell r="J33">
            <v>28660.9</v>
          </cell>
          <cell r="K33">
            <v>30464.5</v>
          </cell>
        </row>
        <row r="34">
          <cell r="A34" t="str">
            <v>Slovakia</v>
          </cell>
          <cell r="B34">
            <v>51979.4</v>
          </cell>
          <cell r="C34">
            <v>53548.7</v>
          </cell>
          <cell r="D34">
            <v>44572</v>
          </cell>
          <cell r="E34">
            <v>51585.3</v>
          </cell>
          <cell r="F34">
            <v>57779.5</v>
          </cell>
          <cell r="G34">
            <v>63156.8</v>
          </cell>
          <cell r="H34">
            <v>67366</v>
          </cell>
          <cell r="I34">
            <v>69985</v>
          </cell>
          <cell r="J34">
            <v>74459.9</v>
          </cell>
          <cell r="K34">
            <v>79104.4</v>
          </cell>
        </row>
        <row r="35">
          <cell r="A35" t="str">
            <v>Finland</v>
          </cell>
          <cell r="B35">
            <v>80020</v>
          </cell>
          <cell r="C35">
            <v>85289</v>
          </cell>
          <cell r="D35">
            <v>68155</v>
          </cell>
          <cell r="E35">
            <v>72366</v>
          </cell>
          <cell r="F35">
            <v>73803</v>
          </cell>
          <cell r="G35">
            <v>74718</v>
          </cell>
          <cell r="H35">
            <v>75553</v>
          </cell>
          <cell r="I35">
            <v>73494</v>
          </cell>
          <cell r="J35">
            <v>74114</v>
          </cell>
          <cell r="K35">
            <v>75054</v>
          </cell>
        </row>
        <row r="36">
          <cell r="A36" t="str">
            <v>Sweden</v>
          </cell>
          <cell r="B36">
            <v>174599.5</v>
          </cell>
          <cell r="C36">
            <v>178066.9</v>
          </cell>
          <cell r="D36">
            <v>152273.5</v>
          </cell>
          <cell r="E36">
            <v>170458.7</v>
          </cell>
          <cell r="F36">
            <v>180859</v>
          </cell>
          <cell r="G36">
            <v>182634.1</v>
          </cell>
          <cell r="H36">
            <v>181223</v>
          </cell>
          <cell r="I36">
            <v>190750.3</v>
          </cell>
          <cell r="J36">
            <v>201593.8</v>
          </cell>
          <cell r="K36">
            <v>208199.2</v>
          </cell>
        </row>
        <row r="37">
          <cell r="A37" t="str">
            <v>United Kingdom</v>
          </cell>
          <cell r="B37">
            <v>534097</v>
          </cell>
          <cell r="C37">
            <v>537193.9</v>
          </cell>
          <cell r="D37">
            <v>490527.1</v>
          </cell>
          <cell r="E37">
            <v>519616.7</v>
          </cell>
          <cell r="F37">
            <v>552009</v>
          </cell>
          <cell r="G37">
            <v>553265.7</v>
          </cell>
          <cell r="H37">
            <v>557912.2</v>
          </cell>
          <cell r="I37">
            <v>572723.8</v>
          </cell>
          <cell r="J37">
            <v>601206.5</v>
          </cell>
          <cell r="K37">
            <v>607687.6</v>
          </cell>
        </row>
      </sheetData>
      <sheetData sheetId="3">
        <row r="11">
          <cell r="A11" t="str">
            <v>Belgium</v>
          </cell>
          <cell r="B11">
            <v>264165.9</v>
          </cell>
          <cell r="C11">
            <v>273559.5</v>
          </cell>
          <cell r="D11">
            <v>248624.3</v>
          </cell>
          <cell r="E11">
            <v>272553.8</v>
          </cell>
          <cell r="F11">
            <v>292479.6</v>
          </cell>
          <cell r="G11">
            <v>296588.3</v>
          </cell>
          <cell r="H11">
            <v>297469.6</v>
          </cell>
          <cell r="I11">
            <v>314938.3</v>
          </cell>
          <cell r="J11">
            <v>328538.8</v>
          </cell>
          <cell r="K11">
            <v>348323.2</v>
          </cell>
        </row>
        <row r="12">
          <cell r="A12" t="str">
            <v>Bulgaria</v>
          </cell>
          <cell r="B12">
            <v>24862</v>
          </cell>
          <cell r="C12">
            <v>26071.3</v>
          </cell>
          <cell r="D12">
            <v>20463.8</v>
          </cell>
          <cell r="E12">
            <v>20273</v>
          </cell>
          <cell r="F12">
            <v>22287.2</v>
          </cell>
          <cell r="G12">
            <v>23524</v>
          </cell>
          <cell r="H12">
            <v>24539.5</v>
          </cell>
          <cell r="I12">
            <v>25805.9</v>
          </cell>
          <cell r="J12">
            <v>27210.5</v>
          </cell>
          <cell r="K12">
            <v>28424.4</v>
          </cell>
        </row>
        <row r="13">
          <cell r="A13" t="str">
            <v>Czech Republic</v>
          </cell>
          <cell r="B13">
            <v>93625.9</v>
          </cell>
          <cell r="C13">
            <v>96638.3</v>
          </cell>
          <cell r="D13">
            <v>85987.6</v>
          </cell>
          <cell r="E13">
            <v>98634.6</v>
          </cell>
          <cell r="F13">
            <v>105244.6</v>
          </cell>
          <cell r="G13">
            <v>108045.7</v>
          </cell>
          <cell r="H13">
            <v>108115.9</v>
          </cell>
          <cell r="I13">
            <v>118986.3</v>
          </cell>
          <cell r="J13">
            <v>127056.5</v>
          </cell>
          <cell r="K13">
            <v>131317.2</v>
          </cell>
        </row>
        <row r="14">
          <cell r="A14" t="str">
            <v>Denmark</v>
          </cell>
          <cell r="B14">
            <v>114240.2</v>
          </cell>
          <cell r="C14">
            <v>119689.7</v>
          </cell>
          <cell r="D14">
            <v>105394.4</v>
          </cell>
          <cell r="E14">
            <v>105964.3</v>
          </cell>
          <cell r="F14">
            <v>113851.9</v>
          </cell>
          <cell r="G14">
            <v>116936.1</v>
          </cell>
          <cell r="H14">
            <v>118655.8</v>
          </cell>
          <cell r="I14">
            <v>122901.3</v>
          </cell>
          <cell r="J14">
            <v>124451.5</v>
          </cell>
          <cell r="K14">
            <v>128762.6</v>
          </cell>
        </row>
        <row r="15">
          <cell r="A15" t="str">
            <v>Germany (until 1990 former territory of the FRG)</v>
          </cell>
          <cell r="B15" t="str">
            <v>: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>
            <v>1022422.8</v>
          </cell>
          <cell r="H15">
            <v>1052823</v>
          </cell>
          <cell r="I15">
            <v>1090584.3</v>
          </cell>
          <cell r="J15">
            <v>1151575.9</v>
          </cell>
          <cell r="K15">
            <v>1196698.3</v>
          </cell>
        </row>
        <row r="16">
          <cell r="A16" t="str">
            <v>Estonia</v>
          </cell>
          <cell r="B16" t="str">
            <v>:</v>
          </cell>
          <cell r="C16">
            <v>12022.9</v>
          </cell>
          <cell r="D16">
            <v>8343.2</v>
          </cell>
          <cell r="E16">
            <v>10113.5</v>
          </cell>
          <cell r="F16">
            <v>12866.9</v>
          </cell>
          <cell r="G16">
            <v>14113.3</v>
          </cell>
          <cell r="H16">
            <v>14397.6</v>
          </cell>
          <cell r="I16">
            <v>14909.3</v>
          </cell>
          <cell r="J16">
            <v>14639.3</v>
          </cell>
          <cell r="K16">
            <v>15408.5</v>
          </cell>
        </row>
        <row r="17">
          <cell r="A17" t="str">
            <v>Ireland</v>
          </cell>
          <cell r="B17">
            <v>151045.9</v>
          </cell>
          <cell r="C17">
            <v>146837.5</v>
          </cell>
          <cell r="D17">
            <v>144337.3</v>
          </cell>
          <cell r="E17">
            <v>144925</v>
          </cell>
          <cell r="F17">
            <v>148816.9</v>
          </cell>
          <cell r="G17">
            <v>152544.4</v>
          </cell>
          <cell r="H17">
            <v>153859</v>
          </cell>
          <cell r="I17">
            <v>176725.5</v>
          </cell>
          <cell r="J17">
            <v>222704.4</v>
          </cell>
          <cell r="K17">
            <v>259160.8</v>
          </cell>
        </row>
        <row r="18">
          <cell r="A18" t="str">
            <v>Greece</v>
          </cell>
          <cell r="B18">
            <v>89122.1</v>
          </cell>
          <cell r="C18">
            <v>90299.1</v>
          </cell>
          <cell r="D18">
            <v>71919.7</v>
          </cell>
          <cell r="E18">
            <v>69452.4</v>
          </cell>
          <cell r="F18">
            <v>62890.1</v>
          </cell>
          <cell r="G18">
            <v>57167.4</v>
          </cell>
          <cell r="H18">
            <v>55799.8</v>
          </cell>
          <cell r="I18">
            <v>60019.3</v>
          </cell>
          <cell r="J18">
            <v>60205.2</v>
          </cell>
          <cell r="K18">
            <v>59939.8</v>
          </cell>
        </row>
        <row r="19">
          <cell r="A19" t="str">
            <v>Spain</v>
          </cell>
          <cell r="B19" t="str">
            <v>: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>
            <v>269349</v>
          </cell>
          <cell r="H19">
            <v>267975</v>
          </cell>
          <cell r="I19">
            <v>285638</v>
          </cell>
          <cell r="J19">
            <v>302623</v>
          </cell>
          <cell r="K19">
            <v>310750</v>
          </cell>
        </row>
        <row r="20">
          <cell r="A20" t="str">
            <v>France</v>
          </cell>
          <cell r="B20">
            <v>558621</v>
          </cell>
          <cell r="C20">
            <v>565794</v>
          </cell>
          <cell r="D20">
            <v>512636</v>
          </cell>
          <cell r="E20">
            <v>558080</v>
          </cell>
          <cell r="F20">
            <v>593171</v>
          </cell>
          <cell r="G20">
            <v>597097</v>
          </cell>
          <cell r="H20">
            <v>609743</v>
          </cell>
          <cell r="I20">
            <v>639064</v>
          </cell>
          <cell r="J20">
            <v>675778</v>
          </cell>
          <cell r="K20">
            <v>704241</v>
          </cell>
        </row>
        <row r="21">
          <cell r="A21" t="str">
            <v>Italy</v>
          </cell>
          <cell r="B21" t="str">
            <v>: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>
            <v>402755.2</v>
          </cell>
          <cell r="H21">
            <v>393241.6</v>
          </cell>
          <cell r="I21">
            <v>405974.6</v>
          </cell>
          <cell r="J21">
            <v>433156.9</v>
          </cell>
          <cell r="K21">
            <v>446571.3</v>
          </cell>
        </row>
        <row r="22">
          <cell r="A22" t="str">
            <v>Cyprus</v>
          </cell>
          <cell r="B22">
            <v>10743.7</v>
          </cell>
          <cell r="C22">
            <v>12087.5</v>
          </cell>
          <cell r="D22">
            <v>10274.6</v>
          </cell>
          <cell r="E22">
            <v>11093</v>
          </cell>
          <cell r="F22">
            <v>10759.8</v>
          </cell>
          <cell r="G22">
            <v>10282.7</v>
          </cell>
          <cell r="H22">
            <v>9791.5</v>
          </cell>
          <cell r="I22">
            <v>10240.8</v>
          </cell>
          <cell r="J22">
            <v>11065.9</v>
          </cell>
          <cell r="K22">
            <v>11793.2</v>
          </cell>
        </row>
        <row r="23">
          <cell r="A23" t="str">
            <v>Latvia</v>
          </cell>
          <cell r="B23">
            <v>14312.1</v>
          </cell>
          <cell r="C23">
            <v>12776.2</v>
          </cell>
          <cell r="D23">
            <v>8724.3</v>
          </cell>
          <cell r="E23">
            <v>9807.2</v>
          </cell>
          <cell r="F23">
            <v>11967.8</v>
          </cell>
          <cell r="G23">
            <v>12611.8</v>
          </cell>
          <cell r="H23">
            <v>12658</v>
          </cell>
          <cell r="I23">
            <v>12809</v>
          </cell>
          <cell r="J23">
            <v>13078.8</v>
          </cell>
          <cell r="K23">
            <v>13672.7</v>
          </cell>
        </row>
        <row r="24">
          <cell r="A24" t="str">
            <v>Lithuania</v>
          </cell>
          <cell r="B24">
            <v>19653.5</v>
          </cell>
          <cell r="C24">
            <v>22048.8</v>
          </cell>
          <cell r="D24">
            <v>15875.9</v>
          </cell>
          <cell r="E24">
            <v>18840.1</v>
          </cell>
          <cell r="F24">
            <v>21667.4</v>
          </cell>
          <cell r="G24">
            <v>23107.2</v>
          </cell>
          <cell r="H24">
            <v>25212.9</v>
          </cell>
          <cell r="I24">
            <v>25993.6</v>
          </cell>
          <cell r="J24">
            <v>27605.3</v>
          </cell>
          <cell r="K24">
            <v>28579.2</v>
          </cell>
        </row>
        <row r="25">
          <cell r="A25" t="str">
            <v>Luxembourg</v>
          </cell>
          <cell r="B25">
            <v>53801.1</v>
          </cell>
          <cell r="C25">
            <v>58770</v>
          </cell>
          <cell r="D25">
            <v>50731.9</v>
          </cell>
          <cell r="E25">
            <v>56907.2</v>
          </cell>
          <cell r="F25">
            <v>59942.7</v>
          </cell>
          <cell r="G25">
            <v>62796.2</v>
          </cell>
          <cell r="H25">
            <v>65997.2</v>
          </cell>
          <cell r="I25">
            <v>75601.9</v>
          </cell>
          <cell r="J25">
            <v>80958.5</v>
          </cell>
          <cell r="K25">
            <v>82673</v>
          </cell>
        </row>
        <row r="26">
          <cell r="A26" t="str">
            <v>Hungary</v>
          </cell>
          <cell r="B26">
            <v>75927.7</v>
          </cell>
          <cell r="C26">
            <v>80503.9</v>
          </cell>
          <cell r="D26">
            <v>68653.9</v>
          </cell>
          <cell r="E26">
            <v>75624.9</v>
          </cell>
          <cell r="F26">
            <v>78978.7</v>
          </cell>
          <cell r="G26">
            <v>76227.2</v>
          </cell>
          <cell r="H26">
            <v>79666.7</v>
          </cell>
          <cell r="I26">
            <v>88406.6</v>
          </cell>
          <cell r="J26">
            <v>94107.8</v>
          </cell>
          <cell r="K26">
            <v>96871.7</v>
          </cell>
        </row>
        <row r="27">
          <cell r="A27" t="str">
            <v>Malta</v>
          </cell>
          <cell r="B27">
            <v>7884.3</v>
          </cell>
          <cell r="C27">
            <v>9424</v>
          </cell>
          <cell r="D27">
            <v>9452.5</v>
          </cell>
          <cell r="E27">
            <v>10174.2</v>
          </cell>
          <cell r="F27">
            <v>10134.4</v>
          </cell>
          <cell r="G27">
            <v>10686.3</v>
          </cell>
          <cell r="H27">
            <v>10713.3</v>
          </cell>
          <cell r="I27">
            <v>10769.2</v>
          </cell>
          <cell r="J27">
            <v>11583.3</v>
          </cell>
          <cell r="K27">
            <v>11679.9</v>
          </cell>
        </row>
        <row r="28">
          <cell r="A28" t="str">
            <v>Netherlands</v>
          </cell>
          <cell r="B28">
            <v>389447.1</v>
          </cell>
          <cell r="C28">
            <v>398005</v>
          </cell>
          <cell r="D28">
            <v>367369.1</v>
          </cell>
          <cell r="E28">
            <v>401585</v>
          </cell>
          <cell r="F28">
            <v>415598</v>
          </cell>
          <cell r="G28">
            <v>426835.2</v>
          </cell>
          <cell r="H28">
            <v>430984.8</v>
          </cell>
          <cell r="I28">
            <v>449119.4</v>
          </cell>
          <cell r="J28">
            <v>486795.9</v>
          </cell>
          <cell r="K28">
            <v>506749.8</v>
          </cell>
        </row>
        <row r="29">
          <cell r="A29" t="str">
            <v>Austria</v>
          </cell>
          <cell r="B29">
            <v>141898.8</v>
          </cell>
          <cell r="C29">
            <v>143252.9</v>
          </cell>
          <cell r="D29">
            <v>126206.9</v>
          </cell>
          <cell r="E29">
            <v>141313.2</v>
          </cell>
          <cell r="F29">
            <v>149727.4</v>
          </cell>
          <cell r="G29">
            <v>151110.3</v>
          </cell>
          <cell r="H29">
            <v>152159.1</v>
          </cell>
          <cell r="I29">
            <v>156600.2</v>
          </cell>
          <cell r="J29">
            <v>161494.8</v>
          </cell>
          <cell r="K29">
            <v>166567.4</v>
          </cell>
        </row>
        <row r="30">
          <cell r="A30" t="str">
            <v>Poland</v>
          </cell>
          <cell r="B30">
            <v>138664.9</v>
          </cell>
          <cell r="C30">
            <v>151874.6</v>
          </cell>
          <cell r="D30">
            <v>133066.1</v>
          </cell>
          <cell r="E30">
            <v>152150</v>
          </cell>
          <cell r="F30">
            <v>160988.7</v>
          </cell>
          <cell r="G30">
            <v>160545.7</v>
          </cell>
          <cell r="H30">
            <v>163245</v>
          </cell>
          <cell r="I30">
            <v>179584.9</v>
          </cell>
          <cell r="J30">
            <v>191451.3</v>
          </cell>
          <cell r="K30">
            <v>208532.4</v>
          </cell>
        </row>
        <row r="31">
          <cell r="A31" t="str">
            <v>Portugal</v>
          </cell>
          <cell r="B31">
            <v>67662.3</v>
          </cell>
          <cell r="C31">
            <v>69332.4</v>
          </cell>
          <cell r="D31">
            <v>62457</v>
          </cell>
          <cell r="E31">
            <v>67350.6</v>
          </cell>
          <cell r="F31">
            <v>63430.5</v>
          </cell>
          <cell r="G31">
            <v>59419.3</v>
          </cell>
          <cell r="H31">
            <v>62191</v>
          </cell>
          <cell r="I31">
            <v>67030.6</v>
          </cell>
          <cell r="J31">
            <v>72715.5</v>
          </cell>
          <cell r="K31">
            <v>75712.2</v>
          </cell>
        </row>
        <row r="32">
          <cell r="A32" t="str">
            <v>Romania</v>
          </cell>
          <cell r="B32" t="str">
            <v>:</v>
          </cell>
          <cell r="C32">
            <v>54602.6</v>
          </cell>
          <cell r="D32">
            <v>43285.5</v>
          </cell>
          <cell r="E32">
            <v>48724.8</v>
          </cell>
          <cell r="F32">
            <v>53682.8</v>
          </cell>
          <cell r="G32">
            <v>52719.5</v>
          </cell>
          <cell r="H32">
            <v>57354.9</v>
          </cell>
          <cell r="I32">
            <v>62351.4</v>
          </cell>
          <cell r="J32">
            <v>67323.4</v>
          </cell>
          <cell r="K32">
            <v>73941.6</v>
          </cell>
        </row>
        <row r="33">
          <cell r="A33" t="str">
            <v>Slovenia</v>
          </cell>
          <cell r="B33" t="str">
            <v>:</v>
          </cell>
          <cell r="C33">
            <v>26279</v>
          </cell>
          <cell r="D33">
            <v>21327.6</v>
          </cell>
          <cell r="E33">
            <v>22785.8</v>
          </cell>
          <cell r="F33">
            <v>23924.3</v>
          </cell>
          <cell r="G33">
            <v>23037.9</v>
          </cell>
          <cell r="H33">
            <v>23511.8</v>
          </cell>
          <cell r="I33">
            <v>24483.9</v>
          </cell>
          <cell r="J33">
            <v>25639.8</v>
          </cell>
          <cell r="K33">
            <v>27282.7</v>
          </cell>
        </row>
        <row r="34">
          <cell r="A34" t="str">
            <v>Slovakia</v>
          </cell>
          <cell r="B34">
            <v>54464.7</v>
          </cell>
          <cell r="C34">
            <v>56408</v>
          </cell>
          <cell r="D34">
            <v>45822.2</v>
          </cell>
          <cell r="E34">
            <v>52566.9</v>
          </cell>
          <cell r="F34">
            <v>57635.6</v>
          </cell>
          <cell r="G34">
            <v>59099</v>
          </cell>
          <cell r="H34">
            <v>62413.6</v>
          </cell>
          <cell r="I34">
            <v>65393.1</v>
          </cell>
          <cell r="J34">
            <v>70867.6</v>
          </cell>
          <cell r="K34">
            <v>73508.6</v>
          </cell>
        </row>
        <row r="35">
          <cell r="A35" t="str">
            <v>Finland</v>
          </cell>
          <cell r="B35">
            <v>73243</v>
          </cell>
          <cell r="C35">
            <v>79048</v>
          </cell>
          <cell r="D35">
            <v>65726</v>
          </cell>
          <cell r="E35">
            <v>69998</v>
          </cell>
          <cell r="F35">
            <v>74222</v>
          </cell>
          <cell r="G35">
            <v>75433</v>
          </cell>
          <cell r="H35">
            <v>75779</v>
          </cell>
          <cell r="I35">
            <v>74799</v>
          </cell>
          <cell r="J35">
            <v>77161</v>
          </cell>
          <cell r="K35">
            <v>80577</v>
          </cell>
        </row>
        <row r="36">
          <cell r="A36" t="str">
            <v>Sweden</v>
          </cell>
          <cell r="B36">
            <v>149419.5</v>
          </cell>
          <cell r="C36">
            <v>155084.6</v>
          </cell>
          <cell r="D36">
            <v>133252.5</v>
          </cell>
          <cell r="E36">
            <v>150279.3</v>
          </cell>
          <cell r="F36">
            <v>161314.8</v>
          </cell>
          <cell r="G36">
            <v>162092.6</v>
          </cell>
          <cell r="H36">
            <v>161901.1</v>
          </cell>
          <cell r="I36">
            <v>172069.8</v>
          </cell>
          <cell r="J36">
            <v>181092.3</v>
          </cell>
          <cell r="K36">
            <v>187185.9</v>
          </cell>
        </row>
        <row r="37">
          <cell r="A37" t="str">
            <v>United Kingdom</v>
          </cell>
          <cell r="B37">
            <v>588977.4</v>
          </cell>
          <cell r="C37">
            <v>579140.3</v>
          </cell>
          <cell r="D37">
            <v>522908.3</v>
          </cell>
          <cell r="E37">
            <v>567607</v>
          </cell>
          <cell r="F37">
            <v>572558.3</v>
          </cell>
          <cell r="G37">
            <v>588217.2</v>
          </cell>
          <cell r="H37">
            <v>606728.9</v>
          </cell>
          <cell r="I37">
            <v>633820.4</v>
          </cell>
          <cell r="J37">
            <v>666233</v>
          </cell>
          <cell r="K37">
            <v>694607.3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2">
      <selection activeCell="D35" sqref="D34:D35"/>
    </sheetView>
  </sheetViews>
  <sheetFormatPr defaultColWidth="8.7109375" defaultRowHeight="15"/>
  <cols>
    <col min="1" max="16384" width="8.7109375" style="4" customWidth="1"/>
  </cols>
  <sheetData>
    <row r="1" spans="1:5" ht="15">
      <c r="A1" s="4" t="s">
        <v>8</v>
      </c>
      <c r="B1" s="4" t="s">
        <v>7</v>
      </c>
      <c r="E1" s="4" t="s">
        <v>74</v>
      </c>
    </row>
    <row r="2" spans="1:5" ht="15">
      <c r="A2" s="4" t="s">
        <v>10</v>
      </c>
      <c r="B2" s="4" t="s">
        <v>9</v>
      </c>
      <c r="D2" s="5" t="s">
        <v>59</v>
      </c>
      <c r="E2" s="5" t="s">
        <v>71</v>
      </c>
    </row>
    <row r="3" spans="1:5" ht="15">
      <c r="A3" s="4" t="s">
        <v>12</v>
      </c>
      <c r="B3" s="4" t="s">
        <v>11</v>
      </c>
      <c r="D3" s="5" t="s">
        <v>26</v>
      </c>
      <c r="E3" s="5" t="s">
        <v>25</v>
      </c>
    </row>
    <row r="4" spans="1:5" ht="15">
      <c r="A4" s="4" t="s">
        <v>14</v>
      </c>
      <c r="B4" s="4" t="s">
        <v>13</v>
      </c>
      <c r="D4" s="5" t="s">
        <v>16</v>
      </c>
      <c r="E4" s="5" t="s">
        <v>15</v>
      </c>
    </row>
    <row r="5" spans="1:5" ht="15">
      <c r="A5" s="4" t="s">
        <v>16</v>
      </c>
      <c r="B5" s="4" t="s">
        <v>15</v>
      </c>
      <c r="D5" s="5" t="s">
        <v>34</v>
      </c>
      <c r="E5" s="5" t="s">
        <v>33</v>
      </c>
    </row>
    <row r="6" spans="1:5" ht="15">
      <c r="A6" s="4" t="s">
        <v>18</v>
      </c>
      <c r="B6" s="4" t="s">
        <v>17</v>
      </c>
      <c r="D6" s="5" t="s">
        <v>44</v>
      </c>
      <c r="E6" s="5" t="s">
        <v>43</v>
      </c>
    </row>
    <row r="7" spans="1:5" ht="15">
      <c r="A7" s="4" t="s">
        <v>20</v>
      </c>
      <c r="B7" s="4" t="s">
        <v>19</v>
      </c>
      <c r="D7" s="5" t="s">
        <v>20</v>
      </c>
      <c r="E7" s="5" t="s">
        <v>19</v>
      </c>
    </row>
    <row r="8" spans="1:5" ht="15">
      <c r="A8" s="4" t="s">
        <v>22</v>
      </c>
      <c r="B8" s="4" t="s">
        <v>21</v>
      </c>
      <c r="D8" s="5" t="s">
        <v>10</v>
      </c>
      <c r="E8" s="5" t="s">
        <v>9</v>
      </c>
    </row>
    <row r="9" spans="1:5" ht="15">
      <c r="A9" s="4" t="s">
        <v>24</v>
      </c>
      <c r="B9" s="4" t="s">
        <v>23</v>
      </c>
      <c r="D9" s="5" t="s">
        <v>52</v>
      </c>
      <c r="E9" s="5" t="s">
        <v>51</v>
      </c>
    </row>
    <row r="10" spans="1:5" ht="15">
      <c r="A10" s="4" t="s">
        <v>26</v>
      </c>
      <c r="B10" s="4" t="s">
        <v>25</v>
      </c>
      <c r="D10" s="5" t="s">
        <v>50</v>
      </c>
      <c r="E10" s="5" t="s">
        <v>49</v>
      </c>
    </row>
    <row r="11" spans="1:5" ht="15">
      <c r="A11" s="4" t="s">
        <v>28</v>
      </c>
      <c r="B11" s="4" t="s">
        <v>27</v>
      </c>
      <c r="D11" s="5" t="s">
        <v>48</v>
      </c>
      <c r="E11" s="5" t="s">
        <v>47</v>
      </c>
    </row>
    <row r="12" spans="1:5" ht="15">
      <c r="A12" s="4" t="s">
        <v>30</v>
      </c>
      <c r="B12" s="4" t="s">
        <v>29</v>
      </c>
      <c r="D12" s="5" t="s">
        <v>57</v>
      </c>
      <c r="E12" s="5" t="s">
        <v>73</v>
      </c>
    </row>
    <row r="13" spans="1:5" ht="15">
      <c r="A13" s="4" t="s">
        <v>32</v>
      </c>
      <c r="B13" s="4" t="s">
        <v>31</v>
      </c>
      <c r="D13" s="5" t="s">
        <v>56</v>
      </c>
      <c r="E13" s="5" t="s">
        <v>55</v>
      </c>
    </row>
    <row r="14" spans="1:5" ht="15">
      <c r="A14" s="4" t="s">
        <v>34</v>
      </c>
      <c r="B14" s="4" t="s">
        <v>33</v>
      </c>
      <c r="D14" s="5" t="s">
        <v>28</v>
      </c>
      <c r="E14" s="5" t="s">
        <v>27</v>
      </c>
    </row>
    <row r="15" spans="1:5" ht="15">
      <c r="A15" s="4" t="s">
        <v>36</v>
      </c>
      <c r="B15" s="4" t="s">
        <v>35</v>
      </c>
      <c r="D15" s="5" t="s">
        <v>30</v>
      </c>
      <c r="E15" s="5" t="s">
        <v>29</v>
      </c>
    </row>
    <row r="16" spans="1:5" ht="15">
      <c r="A16" s="4" t="s">
        <v>38</v>
      </c>
      <c r="B16" s="4" t="s">
        <v>37</v>
      </c>
      <c r="D16" s="5" t="s">
        <v>18</v>
      </c>
      <c r="E16" s="5" t="s">
        <v>17</v>
      </c>
    </row>
    <row r="17" spans="1:5" ht="15">
      <c r="A17" s="4" t="s">
        <v>40</v>
      </c>
      <c r="B17" s="4" t="s">
        <v>39</v>
      </c>
      <c r="D17" s="5" t="s">
        <v>8</v>
      </c>
      <c r="E17" s="5" t="s">
        <v>7</v>
      </c>
    </row>
    <row r="18" spans="1:5" ht="15">
      <c r="A18" s="4" t="s">
        <v>42</v>
      </c>
      <c r="B18" s="4" t="s">
        <v>41</v>
      </c>
      <c r="D18" s="5" t="s">
        <v>14</v>
      </c>
      <c r="E18" s="5" t="s">
        <v>13</v>
      </c>
    </row>
    <row r="19" spans="1:5" ht="15">
      <c r="A19" s="4" t="s">
        <v>44</v>
      </c>
      <c r="B19" s="4" t="s">
        <v>43</v>
      </c>
      <c r="D19" s="5" t="s">
        <v>58</v>
      </c>
      <c r="E19" s="5" t="s">
        <v>72</v>
      </c>
    </row>
    <row r="20" spans="1:5" ht="15">
      <c r="A20" s="4" t="s">
        <v>46</v>
      </c>
      <c r="B20" s="4" t="s">
        <v>45</v>
      </c>
      <c r="D20" s="5" t="s">
        <v>22</v>
      </c>
      <c r="E20" s="5" t="s">
        <v>21</v>
      </c>
    </row>
    <row r="21" spans="1:5" ht="15">
      <c r="A21" s="4" t="s">
        <v>48</v>
      </c>
      <c r="B21" s="4" t="s">
        <v>47</v>
      </c>
      <c r="D21" s="4" t="s">
        <v>32</v>
      </c>
      <c r="E21" s="4" t="s">
        <v>31</v>
      </c>
    </row>
    <row r="22" spans="1:5" ht="15">
      <c r="A22" s="4" t="s">
        <v>50</v>
      </c>
      <c r="B22" s="4" t="s">
        <v>49</v>
      </c>
      <c r="D22" s="4" t="s">
        <v>36</v>
      </c>
      <c r="E22" s="4" t="s">
        <v>35</v>
      </c>
    </row>
    <row r="23" spans="1:5" ht="15">
      <c r="A23" s="4" t="s">
        <v>52</v>
      </c>
      <c r="B23" s="4" t="s">
        <v>51</v>
      </c>
      <c r="D23" s="4" t="s">
        <v>42</v>
      </c>
      <c r="E23" s="4" t="s">
        <v>41</v>
      </c>
    </row>
    <row r="24" spans="1:5" ht="15">
      <c r="A24" s="4" t="s">
        <v>54</v>
      </c>
      <c r="B24" s="4" t="s">
        <v>53</v>
      </c>
      <c r="D24" s="4" t="s">
        <v>38</v>
      </c>
      <c r="E24" s="4" t="s">
        <v>37</v>
      </c>
    </row>
    <row r="25" spans="1:5" ht="15">
      <c r="A25" s="4" t="s">
        <v>56</v>
      </c>
      <c r="B25" s="4" t="s">
        <v>55</v>
      </c>
      <c r="D25" s="4" t="s">
        <v>24</v>
      </c>
      <c r="E25" s="4" t="s">
        <v>23</v>
      </c>
    </row>
    <row r="26" spans="4:5" ht="15">
      <c r="D26" s="4" t="s">
        <v>12</v>
      </c>
      <c r="E26" s="4" t="s">
        <v>11</v>
      </c>
    </row>
    <row r="27" spans="1:5" ht="15">
      <c r="A27" s="4" t="s">
        <v>57</v>
      </c>
      <c r="B27" s="4" t="s">
        <v>73</v>
      </c>
      <c r="D27" s="4" t="s">
        <v>46</v>
      </c>
      <c r="E27" s="4" t="s">
        <v>45</v>
      </c>
    </row>
    <row r="28" spans="1:5" ht="15">
      <c r="A28" s="4" t="s">
        <v>58</v>
      </c>
      <c r="B28" s="4" t="s">
        <v>72</v>
      </c>
      <c r="D28" s="4" t="s">
        <v>40</v>
      </c>
      <c r="E28" s="4" t="s">
        <v>39</v>
      </c>
    </row>
    <row r="29" spans="1:5" ht="15">
      <c r="A29" s="4" t="s">
        <v>59</v>
      </c>
      <c r="B29" s="4" t="s">
        <v>71</v>
      </c>
      <c r="D29" s="4" t="s">
        <v>54</v>
      </c>
      <c r="E29" s="4" t="s">
        <v>53</v>
      </c>
    </row>
    <row r="31" ht="15">
      <c r="D31" s="6"/>
    </row>
    <row r="32" ht="15">
      <c r="D32" s="6"/>
    </row>
    <row r="33" ht="15">
      <c r="D33" s="6"/>
    </row>
    <row r="34" ht="15">
      <c r="D34" s="7"/>
    </row>
    <row r="35" ht="15">
      <c r="D35" s="6"/>
    </row>
    <row r="40" ht="15">
      <c r="D40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"/>
  <sheetViews>
    <sheetView zoomScale="80" zoomScaleNormal="80" workbookViewId="0" topLeftCell="A4">
      <selection activeCell="B12" sqref="B12"/>
    </sheetView>
  </sheetViews>
  <sheetFormatPr defaultColWidth="13.421875" defaultRowHeight="15"/>
  <cols>
    <col min="1" max="16384" width="13.421875" style="4" customWidth="1"/>
  </cols>
  <sheetData>
    <row r="1" spans="1:20" ht="15">
      <c r="A1" s="8" t="str">
        <f>'[1]Sheet1'!A1</f>
        <v>Special value:</v>
      </c>
      <c r="B1" s="20"/>
      <c r="C1" s="20"/>
      <c r="D1" s="20"/>
      <c r="E1" s="21"/>
      <c r="F1" s="8" t="s">
        <v>63</v>
      </c>
      <c r="G1" s="20"/>
      <c r="H1" s="20"/>
      <c r="I1" s="20"/>
      <c r="J1" s="20"/>
      <c r="K1" s="21"/>
      <c r="L1" s="8" t="s">
        <v>63</v>
      </c>
      <c r="M1" s="20"/>
      <c r="N1" s="20"/>
      <c r="O1" s="20"/>
      <c r="P1" s="20"/>
      <c r="Q1" s="21"/>
      <c r="S1" s="22"/>
      <c r="T1" s="22"/>
    </row>
    <row r="2" spans="1:20" ht="15">
      <c r="A2" s="23"/>
      <c r="B2" s="22" t="str">
        <f>'[1]Sheet1'!B2</f>
        <v>not available</v>
      </c>
      <c r="C2" s="22"/>
      <c r="D2" s="22"/>
      <c r="E2" s="24"/>
      <c r="F2" s="23"/>
      <c r="G2" s="22"/>
      <c r="H2" s="22"/>
      <c r="I2" s="22"/>
      <c r="J2" s="22"/>
      <c r="K2" s="24"/>
      <c r="L2" s="23"/>
      <c r="M2" s="22"/>
      <c r="N2" s="22"/>
      <c r="O2" s="22"/>
      <c r="P2" s="22"/>
      <c r="Q2" s="24"/>
      <c r="S2" s="22"/>
      <c r="T2" s="22"/>
    </row>
    <row r="3" spans="1:20" ht="15">
      <c r="A3" s="9">
        <f>'[1]Sheet1'!A3</f>
        <v>0</v>
      </c>
      <c r="B3" s="10">
        <f>'[1]Sheet1'!B3</f>
        <v>0</v>
      </c>
      <c r="C3" s="10"/>
      <c r="D3" s="10"/>
      <c r="E3" s="24"/>
      <c r="F3" s="9" t="s">
        <v>0</v>
      </c>
      <c r="G3" s="10">
        <v>43021.844722222224</v>
      </c>
      <c r="H3" s="22"/>
      <c r="I3" s="22"/>
      <c r="J3" s="22"/>
      <c r="K3" s="24"/>
      <c r="L3" s="9" t="s">
        <v>0</v>
      </c>
      <c r="M3" s="10">
        <v>43021.844722222224</v>
      </c>
      <c r="N3" s="22"/>
      <c r="O3" s="22"/>
      <c r="P3" s="22"/>
      <c r="Q3" s="24"/>
      <c r="S3" s="22"/>
      <c r="T3" s="22"/>
    </row>
    <row r="4" spans="1:20" ht="15">
      <c r="A4" s="9" t="str">
        <f>'[1]Sheet1'!A4</f>
        <v>CURRENCY</v>
      </c>
      <c r="B4" s="10" t="str">
        <f>'[1]Sheet1'!B4</f>
        <v>Million euro</v>
      </c>
      <c r="C4" s="10"/>
      <c r="D4" s="10"/>
      <c r="E4" s="24"/>
      <c r="F4" s="9" t="s">
        <v>1</v>
      </c>
      <c r="G4" s="10">
        <v>43025.70878931713</v>
      </c>
      <c r="H4" s="22"/>
      <c r="I4" s="22"/>
      <c r="J4" s="22"/>
      <c r="K4" s="24"/>
      <c r="L4" s="9" t="s">
        <v>1</v>
      </c>
      <c r="M4" s="10">
        <v>43025.7087893287</v>
      </c>
      <c r="N4" s="22"/>
      <c r="O4" s="22"/>
      <c r="P4" s="22"/>
      <c r="Q4" s="24"/>
      <c r="S4" s="22"/>
      <c r="T4" s="22"/>
    </row>
    <row r="5" spans="1:20" ht="15">
      <c r="A5" s="9" t="str">
        <f>'[1]Sheet1'!A5</f>
        <v>NACE_R2</v>
      </c>
      <c r="B5" s="7" t="str">
        <f>'[1]Sheet1'!B5</f>
        <v>All FDI activities</v>
      </c>
      <c r="C5" s="7"/>
      <c r="D5" s="7"/>
      <c r="E5" s="24"/>
      <c r="F5" s="9" t="s">
        <v>2</v>
      </c>
      <c r="G5" s="7" t="s">
        <v>3</v>
      </c>
      <c r="H5" s="22"/>
      <c r="I5" s="22"/>
      <c r="J5" s="22"/>
      <c r="K5" s="24"/>
      <c r="L5" s="9" t="s">
        <v>2</v>
      </c>
      <c r="M5" s="7" t="s">
        <v>3</v>
      </c>
      <c r="N5" s="22"/>
      <c r="O5" s="22"/>
      <c r="P5" s="22"/>
      <c r="Q5" s="24"/>
      <c r="S5" s="22"/>
      <c r="T5" s="22"/>
    </row>
    <row r="6" spans="1:20" ht="15">
      <c r="A6" s="23"/>
      <c r="B6" s="22"/>
      <c r="C6" s="22"/>
      <c r="D6" s="22"/>
      <c r="E6" s="24"/>
      <c r="F6" s="23"/>
      <c r="G6" s="22"/>
      <c r="H6" s="22"/>
      <c r="I6" s="22"/>
      <c r="J6" s="22"/>
      <c r="K6" s="24"/>
      <c r="L6" s="23"/>
      <c r="M6" s="22"/>
      <c r="N6" s="22"/>
      <c r="O6" s="22"/>
      <c r="P6" s="22"/>
      <c r="Q6" s="24"/>
      <c r="S6" s="22"/>
      <c r="T6" s="22"/>
    </row>
    <row r="7" spans="1:20" ht="15">
      <c r="A7" s="9" t="str">
        <f>'[1]Sheet1'!A7</f>
        <v>ENTITY</v>
      </c>
      <c r="B7" s="7" t="str">
        <f>'[1]Sheet1'!B7</f>
        <v>Total</v>
      </c>
      <c r="C7" s="7"/>
      <c r="D7" s="7"/>
      <c r="E7" s="24"/>
      <c r="F7" s="9" t="s">
        <v>4</v>
      </c>
      <c r="G7" s="7" t="s">
        <v>5</v>
      </c>
      <c r="H7" s="22"/>
      <c r="I7" s="22"/>
      <c r="J7" s="22"/>
      <c r="K7" s="24"/>
      <c r="L7" s="9" t="s">
        <v>4</v>
      </c>
      <c r="M7" s="7" t="s">
        <v>5</v>
      </c>
      <c r="N7" s="22"/>
      <c r="O7" s="22"/>
      <c r="P7" s="22"/>
      <c r="Q7" s="24"/>
      <c r="S7" s="22"/>
      <c r="T7" s="22"/>
    </row>
    <row r="8" spans="1:20" ht="15">
      <c r="A8" s="11" t="str">
        <f>'[1]Sheet1'!A8</f>
        <v>FDI_ITEM</v>
      </c>
      <c r="B8" s="12" t="str">
        <f>'[1]Sheet1'!B8</f>
        <v>Direct investment abroad (DIA)</v>
      </c>
      <c r="C8" s="12"/>
      <c r="D8" s="12"/>
      <c r="E8" s="25"/>
      <c r="F8" s="11" t="s">
        <v>6</v>
      </c>
      <c r="G8" s="12" t="s">
        <v>65</v>
      </c>
      <c r="H8" s="26"/>
      <c r="I8" s="26"/>
      <c r="J8" s="26"/>
      <c r="K8" s="25"/>
      <c r="L8" s="11" t="s">
        <v>6</v>
      </c>
      <c r="M8" s="12" t="s">
        <v>64</v>
      </c>
      <c r="N8" s="26"/>
      <c r="O8" s="26"/>
      <c r="P8" s="26"/>
      <c r="Q8" s="25"/>
      <c r="S8" s="22"/>
      <c r="T8" s="22"/>
    </row>
    <row r="9" ht="12.75" thickBot="1"/>
    <row r="10" spans="1:31" ht="15">
      <c r="A10" s="13">
        <f>'[1]Sheet1'!A10</f>
        <v>0</v>
      </c>
      <c r="B10" s="279">
        <f>'[1]Sheet1'!B10</f>
        <v>0</v>
      </c>
      <c r="C10" s="280"/>
      <c r="D10" s="281"/>
      <c r="E10" s="279">
        <f>'[1]Sheet1'!C10</f>
        <v>0</v>
      </c>
      <c r="F10" s="280"/>
      <c r="G10" s="281"/>
      <c r="H10" s="279">
        <f>'[1]Sheet1'!D10</f>
        <v>0</v>
      </c>
      <c r="I10" s="280"/>
      <c r="J10" s="281"/>
      <c r="K10" s="279">
        <f>'[1]Sheet1'!E10</f>
        <v>0</v>
      </c>
      <c r="L10" s="280"/>
      <c r="M10" s="281"/>
      <c r="N10" s="279">
        <f>'[1]Sheet1'!F10</f>
        <v>0</v>
      </c>
      <c r="O10" s="280"/>
      <c r="P10" s="281"/>
      <c r="Q10" s="279">
        <f>'[1]Sheet1'!G10</f>
        <v>0</v>
      </c>
      <c r="R10" s="280"/>
      <c r="S10" s="281"/>
      <c r="T10" s="279">
        <f>'[1]Sheet1'!H10</f>
        <v>0</v>
      </c>
      <c r="U10" s="280"/>
      <c r="V10" s="281"/>
      <c r="W10" s="279">
        <f>'[1]Sheet1'!I10</f>
        <v>0</v>
      </c>
      <c r="X10" s="280"/>
      <c r="Y10" s="281"/>
      <c r="Z10" s="279">
        <f>'[1]Sheet1'!J10</f>
        <v>0</v>
      </c>
      <c r="AA10" s="280"/>
      <c r="AB10" s="281"/>
      <c r="AC10" s="279">
        <f>'[1]Sheet1'!K10</f>
        <v>0</v>
      </c>
      <c r="AD10" s="280"/>
      <c r="AE10" s="281"/>
    </row>
    <row r="11" spans="1:31" ht="15">
      <c r="A11" s="13"/>
      <c r="B11" s="14" t="s">
        <v>60</v>
      </c>
      <c r="C11" s="15" t="s">
        <v>61</v>
      </c>
      <c r="D11" s="16" t="s">
        <v>62</v>
      </c>
      <c r="E11" s="14" t="s">
        <v>60</v>
      </c>
      <c r="F11" s="15" t="s">
        <v>61</v>
      </c>
      <c r="G11" s="16" t="s">
        <v>62</v>
      </c>
      <c r="H11" s="14" t="s">
        <v>60</v>
      </c>
      <c r="I11" s="15" t="s">
        <v>61</v>
      </c>
      <c r="J11" s="16" t="s">
        <v>62</v>
      </c>
      <c r="K11" s="14" t="s">
        <v>60</v>
      </c>
      <c r="L11" s="15" t="s">
        <v>61</v>
      </c>
      <c r="M11" s="16" t="s">
        <v>62</v>
      </c>
      <c r="N11" s="14" t="s">
        <v>60</v>
      </c>
      <c r="O11" s="15" t="s">
        <v>61</v>
      </c>
      <c r="P11" s="16" t="s">
        <v>62</v>
      </c>
      <c r="Q11" s="14" t="s">
        <v>60</v>
      </c>
      <c r="R11" s="15" t="s">
        <v>61</v>
      </c>
      <c r="S11" s="16" t="s">
        <v>62</v>
      </c>
      <c r="T11" s="14" t="s">
        <v>60</v>
      </c>
      <c r="U11" s="15" t="s">
        <v>61</v>
      </c>
      <c r="V11" s="16" t="s">
        <v>62</v>
      </c>
      <c r="W11" s="14" t="s">
        <v>60</v>
      </c>
      <c r="X11" s="15" t="s">
        <v>61</v>
      </c>
      <c r="Y11" s="16" t="s">
        <v>62</v>
      </c>
      <c r="Z11" s="14" t="s">
        <v>60</v>
      </c>
      <c r="AA11" s="15" t="s">
        <v>61</v>
      </c>
      <c r="AB11" s="16" t="s">
        <v>62</v>
      </c>
      <c r="AC11" s="14" t="s">
        <v>60</v>
      </c>
      <c r="AD11" s="15" t="s">
        <v>61</v>
      </c>
      <c r="AE11" s="16" t="s">
        <v>62</v>
      </c>
    </row>
    <row r="12" spans="1:31" ht="15">
      <c r="A12" s="13" t="str">
        <f>'[1]Sheet1'!A11</f>
        <v>GEO/TIME</v>
      </c>
      <c r="B12" s="17" t="str">
        <f>'[1]Sheet1'!B11</f>
        <v>2013</v>
      </c>
      <c r="C12" s="18"/>
      <c r="D12" s="19"/>
      <c r="E12" s="17" t="str">
        <f>'[1]Sheet1'!C11</f>
        <v>2014</v>
      </c>
      <c r="F12" s="18"/>
      <c r="G12" s="19"/>
      <c r="H12" s="17" t="str">
        <f>'[1]Sheet1'!D11</f>
        <v>2015</v>
      </c>
      <c r="I12" s="18"/>
      <c r="J12" s="19"/>
      <c r="K12" s="17" t="str">
        <f>'[1]Sheet1'!E11</f>
        <v>2016</v>
      </c>
      <c r="L12" s="18"/>
      <c r="M12" s="19"/>
      <c r="N12" s="17" t="str">
        <f>'[1]Sheet1'!F11</f>
        <v>2017</v>
      </c>
      <c r="O12" s="18"/>
      <c r="P12" s="19"/>
      <c r="Q12" s="17">
        <f>'[1]Sheet1'!G11</f>
        <v>0</v>
      </c>
      <c r="R12" s="18"/>
      <c r="S12" s="19"/>
      <c r="T12" s="17">
        <f>'[1]Sheet1'!H11</f>
        <v>0</v>
      </c>
      <c r="U12" s="18"/>
      <c r="V12" s="19"/>
      <c r="W12" s="17">
        <f>'[1]Sheet1'!I11</f>
        <v>0</v>
      </c>
      <c r="X12" s="18"/>
      <c r="Y12" s="19"/>
      <c r="Z12" s="17">
        <f>'[1]Sheet1'!J11</f>
        <v>0</v>
      </c>
      <c r="AA12" s="18"/>
      <c r="AB12" s="19"/>
      <c r="AC12" s="17">
        <f>'[1]Sheet1'!K11</f>
        <v>0</v>
      </c>
      <c r="AD12" s="22"/>
      <c r="AE12" s="27"/>
    </row>
    <row r="13" spans="1:31" ht="15">
      <c r="A13" s="13" t="str">
        <f>'[1]Sheet1'!A17</f>
        <v>Germany (until 1990 former territory of the FRG)</v>
      </c>
      <c r="B13" s="17">
        <f>'[1]Sheet1'!B17</f>
        <v>687363</v>
      </c>
      <c r="C13" s="18" t="str">
        <f>_xlfn.IFERROR(VLOOKUP($A13,'[2]Data3'!$A$11:$K$37,MATCH($B$10,'[2]Data3'!$A$10:$K$10,0),0),":")</f>
        <v>:</v>
      </c>
      <c r="D13" s="19" t="str">
        <f>_xlfn.IFERROR(VLOOKUP($A13,'[2]Data4'!$A$11:$K$37,MATCH($B$10,'[2]Data3'!$A$10:$K$10,0),0),":")</f>
        <v>:</v>
      </c>
      <c r="E13" s="17">
        <f>'[1]Sheet1'!C17</f>
        <v>685733</v>
      </c>
      <c r="F13" s="18" t="str">
        <f>_xlfn.IFERROR(VLOOKUP($A13,'[2]Data3'!$A$11:$K$37,MATCH($E$10,'[2]Data3'!$A$10:$K$10,0),0),":")</f>
        <v>:</v>
      </c>
      <c r="G13" s="19" t="str">
        <f>_xlfn.IFERROR(VLOOKUP($A13,'[2]Data4'!$A$11:$K$37,MATCH($E$10,'[2]Data3'!$A$10:$K$10,0),0),":")</f>
        <v>:</v>
      </c>
      <c r="H13" s="17">
        <f>'[1]Sheet1'!D17</f>
        <v>732659</v>
      </c>
      <c r="I13" s="18" t="str">
        <f>_xlfn.IFERROR(VLOOKUP($A13,'[2]Data3'!$A$11:$K$37,MATCH($H$10,'[2]Data3'!$A$10:$K$10,0),0),":")</f>
        <v>:</v>
      </c>
      <c r="J13" s="19" t="str">
        <f>_xlfn.IFERROR(VLOOKUP($A13,'[2]Data4'!$A$11:$K$37,MATCH($H$10,'[2]Data3'!$A$10:$K$10,0),0),":")</f>
        <v>:</v>
      </c>
      <c r="K13" s="17">
        <f>'[1]Sheet1'!E17</f>
        <v>745565</v>
      </c>
      <c r="L13" s="18" t="str">
        <f>_xlfn.IFERROR(VLOOKUP($A13,'[2]Data3'!$A$11:$K$37,MATCH($K$10,'[2]Data3'!$A$10:$K$10,0),0),":")</f>
        <v>:</v>
      </c>
      <c r="M13" s="19" t="str">
        <f>_xlfn.IFERROR(VLOOKUP($A13,'[2]Data4'!$A$11:$K$37,MATCH($K$10,'[2]Data3'!$A$10:$K$10,0),0),":")</f>
        <v>:</v>
      </c>
      <c r="N13" s="17">
        <f>'[1]Sheet1'!F17</f>
        <v>815589</v>
      </c>
      <c r="O13" s="18" t="str">
        <f>_xlfn.IFERROR(VLOOKUP($A13,'[2]Data3'!$A$11:$K$37,MATCH($N$10,'[2]Data3'!$A$10:$K$10,0),0),":")</f>
        <v>:</v>
      </c>
      <c r="P13" s="19" t="str">
        <f>_xlfn.IFERROR(VLOOKUP($A13,'[2]Data4'!$A$11:$K$37,MATCH($N$10,'[2]Data3'!$A$10:$K$10,0),0),":")</f>
        <v>:</v>
      </c>
      <c r="Q13" s="17">
        <f>'[1]Sheet1'!G17</f>
        <v>0</v>
      </c>
      <c r="R13" s="18" t="str">
        <f>_xlfn.IFERROR(VLOOKUP($A13,'[2]Data3'!$A$11:$K$37,MATCH($Q$10,'[2]Data3'!$A$10:$K$10,0),0),":")</f>
        <v>:</v>
      </c>
      <c r="S13" s="19" t="str">
        <f>_xlfn.IFERROR(VLOOKUP($A13,'[2]Data4'!$A$11:$K$37,MATCH($Q$10,'[2]Data3'!$A$10:$K$10,0),0),":")</f>
        <v>:</v>
      </c>
      <c r="T13" s="17">
        <f>'[1]Sheet1'!H17</f>
        <v>0</v>
      </c>
      <c r="U13" s="18" t="str">
        <f>_xlfn.IFERROR(VLOOKUP($A13,'[2]Data3'!$A$11:$K$37,MATCH($T$10,'[2]Data3'!$A$10:$K$10,0),0),":")</f>
        <v>:</v>
      </c>
      <c r="V13" s="19" t="str">
        <f>_xlfn.IFERROR(VLOOKUP($A13,'[2]Data4'!$A$11:$K$37,MATCH($T$10,'[2]Data3'!$A$10:$K$10,0),0),":")</f>
        <v>:</v>
      </c>
      <c r="W13" s="17">
        <f>'[1]Sheet1'!I17</f>
        <v>0</v>
      </c>
      <c r="X13" s="18" t="str">
        <f>_xlfn.IFERROR(VLOOKUP($A13,'[2]Data3'!$A$11:$K$37,MATCH($W$10,'[2]Data3'!$A$10:$K$10,0),0),":")</f>
        <v>:</v>
      </c>
      <c r="Y13" s="19" t="str">
        <f>_xlfn.IFERROR(VLOOKUP($A13,'[2]Data4'!$A$11:$K$37,MATCH($W$10,'[2]Data3'!$A$10:$K$10,0),0),":")</f>
        <v>:</v>
      </c>
      <c r="Z13" s="17">
        <f>'[1]Sheet1'!J17</f>
        <v>0</v>
      </c>
      <c r="AA13" s="18" t="str">
        <f>_xlfn.IFERROR(VLOOKUP($A13,'[2]Data3'!$A$11:$K$37,MATCH($Z$10,'[2]Data3'!$A$10:$K$10,0),0),":")</f>
        <v>:</v>
      </c>
      <c r="AB13" s="19" t="str">
        <f>_xlfn.IFERROR(VLOOKUP($A13,'[2]Data4'!$A$11:$K$37,MATCH($Z$10,'[2]Data3'!$A$10:$K$10,0),0),":")</f>
        <v>:</v>
      </c>
      <c r="AC13" s="17">
        <f>'[1]Sheet1'!K17</f>
        <v>0</v>
      </c>
      <c r="AD13" s="18" t="str">
        <f>_xlfn.IFERROR(VLOOKUP($A13,'[2]Data3'!$A$11:$K$37,MATCH($AC$10,'[2]Data3'!$A$10:$K$10,0),0),":")</f>
        <v>:</v>
      </c>
      <c r="AE13" s="19" t="str">
        <f>_xlfn.IFERROR(VLOOKUP($A13,'[2]Data4'!$A$11:$K$37,MATCH($AC$10,'[2]Data3'!$A$10:$K$10,0),0),":")</f>
        <v>:</v>
      </c>
    </row>
    <row r="14" spans="1:31" ht="15">
      <c r="A14" s="13" t="str">
        <f>'[1]Sheet1'!A18</f>
        <v>Estonia</v>
      </c>
      <c r="B14" s="17">
        <f>'[1]Sheet1'!B18</f>
        <v>4064.8</v>
      </c>
      <c r="C14" s="18" t="str">
        <f>_xlfn.IFERROR(VLOOKUP($A14,'[2]Data3'!$A$11:$K$37,MATCH($B$10,'[2]Data3'!$A$10:$K$10,0),0),":")</f>
        <v>:</v>
      </c>
      <c r="D14" s="19" t="str">
        <f>_xlfn.IFERROR(VLOOKUP($A14,'[2]Data4'!$A$11:$K$37,MATCH($B$10,'[2]Data3'!$A$10:$K$10,0),0),":")</f>
        <v>:</v>
      </c>
      <c r="E14" s="17">
        <f>'[1]Sheet1'!C18</f>
        <v>4249.8</v>
      </c>
      <c r="F14" s="18" t="str">
        <f>_xlfn.IFERROR(VLOOKUP($A14,'[2]Data3'!$A$11:$K$37,MATCH($E$10,'[2]Data3'!$A$10:$K$10,0),0),":")</f>
        <v>:</v>
      </c>
      <c r="G14" s="19" t="str">
        <f>_xlfn.IFERROR(VLOOKUP($A14,'[2]Data4'!$A$11:$K$37,MATCH($E$10,'[2]Data3'!$A$10:$K$10,0),0),":")</f>
        <v>:</v>
      </c>
      <c r="H14" s="17">
        <f>'[1]Sheet1'!D18</f>
        <v>4738.8</v>
      </c>
      <c r="I14" s="18" t="str">
        <f>_xlfn.IFERROR(VLOOKUP($A14,'[2]Data3'!$A$11:$K$37,MATCH($H$10,'[2]Data3'!$A$10:$K$10,0),0),":")</f>
        <v>:</v>
      </c>
      <c r="J14" s="19" t="str">
        <f>_xlfn.IFERROR(VLOOKUP($A14,'[2]Data4'!$A$11:$K$37,MATCH($H$10,'[2]Data3'!$A$10:$K$10,0),0),":")</f>
        <v>:</v>
      </c>
      <c r="K14" s="17">
        <f>'[1]Sheet1'!E18</f>
        <v>5184.2</v>
      </c>
      <c r="L14" s="18" t="str">
        <f>_xlfn.IFERROR(VLOOKUP($A14,'[2]Data3'!$A$11:$K$37,MATCH($K$10,'[2]Data3'!$A$10:$K$10,0),0),":")</f>
        <v>:</v>
      </c>
      <c r="M14" s="19" t="str">
        <f>_xlfn.IFERROR(VLOOKUP($A14,'[2]Data4'!$A$11:$K$37,MATCH($K$10,'[2]Data3'!$A$10:$K$10,0),0),":")</f>
        <v>:</v>
      </c>
      <c r="N14" s="17">
        <f>'[1]Sheet1'!F18</f>
        <v>5493.5</v>
      </c>
      <c r="O14" s="18" t="str">
        <f>_xlfn.IFERROR(VLOOKUP($A14,'[2]Data3'!$A$11:$K$37,MATCH($N$10,'[2]Data3'!$A$10:$K$10,0),0),":")</f>
        <v>:</v>
      </c>
      <c r="P14" s="19" t="str">
        <f>_xlfn.IFERROR(VLOOKUP($A14,'[2]Data4'!$A$11:$K$37,MATCH($N$10,'[2]Data3'!$A$10:$K$10,0),0),":")</f>
        <v>:</v>
      </c>
      <c r="Q14" s="17">
        <f>'[1]Sheet1'!G18</f>
        <v>0</v>
      </c>
      <c r="R14" s="18" t="str">
        <f>_xlfn.IFERROR(VLOOKUP($A14,'[2]Data3'!$A$11:$K$37,MATCH($Q$10,'[2]Data3'!$A$10:$K$10,0),0),":")</f>
        <v>:</v>
      </c>
      <c r="S14" s="19" t="str">
        <f>_xlfn.IFERROR(VLOOKUP($A14,'[2]Data4'!$A$11:$K$37,MATCH($Q$10,'[2]Data3'!$A$10:$K$10,0),0),":")</f>
        <v>:</v>
      </c>
      <c r="T14" s="17">
        <f>'[1]Sheet1'!H18</f>
        <v>0</v>
      </c>
      <c r="U14" s="18" t="str">
        <f>_xlfn.IFERROR(VLOOKUP($A14,'[2]Data3'!$A$11:$K$37,MATCH($T$10,'[2]Data3'!$A$10:$K$10,0),0),":")</f>
        <v>:</v>
      </c>
      <c r="V14" s="19" t="str">
        <f>_xlfn.IFERROR(VLOOKUP($A14,'[2]Data4'!$A$11:$K$37,MATCH($T$10,'[2]Data3'!$A$10:$K$10,0),0),":")</f>
        <v>:</v>
      </c>
      <c r="W14" s="17">
        <f>'[1]Sheet1'!I18</f>
        <v>0</v>
      </c>
      <c r="X14" s="18" t="str">
        <f>_xlfn.IFERROR(VLOOKUP($A14,'[2]Data3'!$A$11:$K$37,MATCH($W$10,'[2]Data3'!$A$10:$K$10,0),0),":")</f>
        <v>:</v>
      </c>
      <c r="Y14" s="19" t="str">
        <f>_xlfn.IFERROR(VLOOKUP($A14,'[2]Data4'!$A$11:$K$37,MATCH($W$10,'[2]Data3'!$A$10:$K$10,0),0),":")</f>
        <v>:</v>
      </c>
      <c r="Z14" s="17">
        <f>'[1]Sheet1'!J18</f>
        <v>0</v>
      </c>
      <c r="AA14" s="18" t="str">
        <f>_xlfn.IFERROR(VLOOKUP($A14,'[2]Data3'!$A$11:$K$37,MATCH($Z$10,'[2]Data3'!$A$10:$K$10,0),0),":")</f>
        <v>:</v>
      </c>
      <c r="AB14" s="19" t="str">
        <f>_xlfn.IFERROR(VLOOKUP($A14,'[2]Data4'!$A$11:$K$37,MATCH($Z$10,'[2]Data3'!$A$10:$K$10,0),0),":")</f>
        <v>:</v>
      </c>
      <c r="AC14" s="17">
        <f>'[1]Sheet1'!K18</f>
        <v>0</v>
      </c>
      <c r="AD14" s="18" t="str">
        <f>_xlfn.IFERROR(VLOOKUP($A14,'[2]Data3'!$A$11:$K$37,MATCH($AC$10,'[2]Data3'!$A$10:$K$10,0),0),":")</f>
        <v>:</v>
      </c>
      <c r="AE14" s="19" t="str">
        <f>_xlfn.IFERROR(VLOOKUP($A14,'[2]Data4'!$A$11:$K$37,MATCH($AC$10,'[2]Data3'!$A$10:$K$10,0),0),":")</f>
        <v>:</v>
      </c>
    </row>
    <row r="15" spans="1:31" ht="15">
      <c r="A15" s="13" t="str">
        <f>'[1]Sheet1'!A19</f>
        <v>Ireland</v>
      </c>
      <c r="B15" s="17">
        <f>'[1]Sheet1'!B19</f>
        <v>244206</v>
      </c>
      <c r="C15" s="18" t="str">
        <f>_xlfn.IFERROR(VLOOKUP($A15,'[2]Data3'!$A$11:$K$37,MATCH($B$10,'[2]Data3'!$A$10:$K$10,0),0),":")</f>
        <v>:</v>
      </c>
      <c r="D15" s="19" t="str">
        <f>_xlfn.IFERROR(VLOOKUP($A15,'[2]Data4'!$A$11:$K$37,MATCH($B$10,'[2]Data3'!$A$10:$K$10,0),0),":")</f>
        <v>:</v>
      </c>
      <c r="E15" s="17">
        <f>'[1]Sheet1'!C19</f>
        <v>353490</v>
      </c>
      <c r="F15" s="18" t="str">
        <f>_xlfn.IFERROR(VLOOKUP($A15,'[2]Data3'!$A$11:$K$37,MATCH($E$10,'[2]Data3'!$A$10:$K$10,0),0),":")</f>
        <v>:</v>
      </c>
      <c r="G15" s="19" t="str">
        <f>_xlfn.IFERROR(VLOOKUP($A15,'[2]Data4'!$A$11:$K$37,MATCH($E$10,'[2]Data3'!$A$10:$K$10,0),0),":")</f>
        <v>:</v>
      </c>
      <c r="H15" s="17">
        <f>'[1]Sheet1'!D19</f>
        <v>626987</v>
      </c>
      <c r="I15" s="18" t="str">
        <f>_xlfn.IFERROR(VLOOKUP($A15,'[2]Data3'!$A$11:$K$37,MATCH($H$10,'[2]Data3'!$A$10:$K$10,0),0),":")</f>
        <v>:</v>
      </c>
      <c r="J15" s="19" t="str">
        <f>_xlfn.IFERROR(VLOOKUP($A15,'[2]Data4'!$A$11:$K$37,MATCH($H$10,'[2]Data3'!$A$10:$K$10,0),0),":")</f>
        <v>:</v>
      </c>
      <c r="K15" s="17">
        <f>'[1]Sheet1'!E19</f>
        <v>597792</v>
      </c>
      <c r="L15" s="18" t="str">
        <f>_xlfn.IFERROR(VLOOKUP($A15,'[2]Data3'!$A$11:$K$37,MATCH($K$10,'[2]Data3'!$A$10:$K$10,0),0),":")</f>
        <v>:</v>
      </c>
      <c r="M15" s="19" t="str">
        <f>_xlfn.IFERROR(VLOOKUP($A15,'[2]Data4'!$A$11:$K$37,MATCH($K$10,'[2]Data3'!$A$10:$K$10,0),0),":")</f>
        <v>:</v>
      </c>
      <c r="N15" s="17">
        <f>'[1]Sheet1'!F19</f>
        <v>496005</v>
      </c>
      <c r="O15" s="18" t="str">
        <f>_xlfn.IFERROR(VLOOKUP($A15,'[2]Data3'!$A$11:$K$37,MATCH($N$10,'[2]Data3'!$A$10:$K$10,0),0),":")</f>
        <v>:</v>
      </c>
      <c r="P15" s="19" t="str">
        <f>_xlfn.IFERROR(VLOOKUP($A15,'[2]Data4'!$A$11:$K$37,MATCH($N$10,'[2]Data3'!$A$10:$K$10,0),0),":")</f>
        <v>:</v>
      </c>
      <c r="Q15" s="17">
        <f>'[1]Sheet1'!G19</f>
        <v>0</v>
      </c>
      <c r="R15" s="18" t="str">
        <f>_xlfn.IFERROR(VLOOKUP($A15,'[2]Data3'!$A$11:$K$37,MATCH($Q$10,'[2]Data3'!$A$10:$K$10,0),0),":")</f>
        <v>:</v>
      </c>
      <c r="S15" s="19" t="str">
        <f>_xlfn.IFERROR(VLOOKUP($A15,'[2]Data4'!$A$11:$K$37,MATCH($Q$10,'[2]Data3'!$A$10:$K$10,0),0),":")</f>
        <v>:</v>
      </c>
      <c r="T15" s="17">
        <f>'[1]Sheet1'!H19</f>
        <v>0</v>
      </c>
      <c r="U15" s="18" t="str">
        <f>_xlfn.IFERROR(VLOOKUP($A15,'[2]Data3'!$A$11:$K$37,MATCH($T$10,'[2]Data3'!$A$10:$K$10,0),0),":")</f>
        <v>:</v>
      </c>
      <c r="V15" s="19" t="str">
        <f>_xlfn.IFERROR(VLOOKUP($A15,'[2]Data4'!$A$11:$K$37,MATCH($T$10,'[2]Data3'!$A$10:$K$10,0),0),":")</f>
        <v>:</v>
      </c>
      <c r="W15" s="17">
        <f>'[1]Sheet1'!I19</f>
        <v>0</v>
      </c>
      <c r="X15" s="18" t="str">
        <f>_xlfn.IFERROR(VLOOKUP($A15,'[2]Data3'!$A$11:$K$37,MATCH($W$10,'[2]Data3'!$A$10:$K$10,0),0),":")</f>
        <v>:</v>
      </c>
      <c r="Y15" s="19" t="str">
        <f>_xlfn.IFERROR(VLOOKUP($A15,'[2]Data4'!$A$11:$K$37,MATCH($W$10,'[2]Data3'!$A$10:$K$10,0),0),":")</f>
        <v>:</v>
      </c>
      <c r="Z15" s="17">
        <f>'[1]Sheet1'!J19</f>
        <v>0</v>
      </c>
      <c r="AA15" s="18" t="str">
        <f>_xlfn.IFERROR(VLOOKUP($A15,'[2]Data3'!$A$11:$K$37,MATCH($Z$10,'[2]Data3'!$A$10:$K$10,0),0),":")</f>
        <v>:</v>
      </c>
      <c r="AB15" s="19" t="str">
        <f>_xlfn.IFERROR(VLOOKUP($A15,'[2]Data4'!$A$11:$K$37,MATCH($Z$10,'[2]Data3'!$A$10:$K$10,0),0),":")</f>
        <v>:</v>
      </c>
      <c r="AC15" s="17">
        <f>'[1]Sheet1'!K19</f>
        <v>0</v>
      </c>
      <c r="AD15" s="18" t="str">
        <f>_xlfn.IFERROR(VLOOKUP($A15,'[2]Data3'!$A$11:$K$37,MATCH($AC$10,'[2]Data3'!$A$10:$K$10,0),0),":")</f>
        <v>:</v>
      </c>
      <c r="AE15" s="19" t="str">
        <f>_xlfn.IFERROR(VLOOKUP($A15,'[2]Data4'!$A$11:$K$37,MATCH($AC$10,'[2]Data3'!$A$10:$K$10,0),0),":")</f>
        <v>:</v>
      </c>
    </row>
    <row r="16" spans="1:31" ht="15">
      <c r="A16" s="13" t="str">
        <f>'[1]Sheet1'!A20</f>
        <v>Greece</v>
      </c>
      <c r="B16" s="17">
        <f>'[1]Sheet1'!B20</f>
        <v>12800.8</v>
      </c>
      <c r="C16" s="18" t="str">
        <f>_xlfn.IFERROR(VLOOKUP($A16,'[2]Data3'!$A$11:$K$37,MATCH($B$10,'[2]Data3'!$A$10:$K$10,0),0),":")</f>
        <v>:</v>
      </c>
      <c r="D16" s="19" t="str">
        <f>_xlfn.IFERROR(VLOOKUP($A16,'[2]Data4'!$A$11:$K$37,MATCH($B$10,'[2]Data3'!$A$10:$K$10,0),0),":")</f>
        <v>:</v>
      </c>
      <c r="E16" s="17">
        <f>'[1]Sheet1'!C20</f>
        <v>11673.5</v>
      </c>
      <c r="F16" s="18" t="str">
        <f>_xlfn.IFERROR(VLOOKUP($A16,'[2]Data3'!$A$11:$K$37,MATCH($E$10,'[2]Data3'!$A$10:$K$10,0),0),":")</f>
        <v>:</v>
      </c>
      <c r="G16" s="19" t="str">
        <f>_xlfn.IFERROR(VLOOKUP($A16,'[2]Data4'!$A$11:$K$37,MATCH($E$10,'[2]Data3'!$A$10:$K$10,0),0),":")</f>
        <v>:</v>
      </c>
      <c r="H16" s="17">
        <f>'[1]Sheet1'!D20</f>
        <v>12034.3</v>
      </c>
      <c r="I16" s="18" t="str">
        <f>_xlfn.IFERROR(VLOOKUP($A16,'[2]Data3'!$A$11:$K$37,MATCH($H$10,'[2]Data3'!$A$10:$K$10,0),0),":")</f>
        <v>:</v>
      </c>
      <c r="J16" s="19" t="str">
        <f>_xlfn.IFERROR(VLOOKUP($A16,'[2]Data4'!$A$11:$K$37,MATCH($H$10,'[2]Data3'!$A$10:$K$10,0),0),":")</f>
        <v>:</v>
      </c>
      <c r="K16" s="17">
        <f>'[1]Sheet1'!E20</f>
        <v>9905.5</v>
      </c>
      <c r="L16" s="18" t="str">
        <f>_xlfn.IFERROR(VLOOKUP($A16,'[2]Data3'!$A$11:$K$37,MATCH($K$10,'[2]Data3'!$A$10:$K$10,0),0),":")</f>
        <v>:</v>
      </c>
      <c r="M16" s="19" t="str">
        <f>_xlfn.IFERROR(VLOOKUP($A16,'[2]Data4'!$A$11:$K$37,MATCH($K$10,'[2]Data3'!$A$10:$K$10,0),0),":")</f>
        <v>:</v>
      </c>
      <c r="N16" s="17">
        <f>'[1]Sheet1'!F20</f>
        <v>9203.3</v>
      </c>
      <c r="O16" s="18" t="str">
        <f>_xlfn.IFERROR(VLOOKUP($A16,'[2]Data3'!$A$11:$K$37,MATCH($N$10,'[2]Data3'!$A$10:$K$10,0),0),":")</f>
        <v>:</v>
      </c>
      <c r="P16" s="19" t="str">
        <f>_xlfn.IFERROR(VLOOKUP($A16,'[2]Data4'!$A$11:$K$37,MATCH($N$10,'[2]Data3'!$A$10:$K$10,0),0),":")</f>
        <v>:</v>
      </c>
      <c r="Q16" s="17">
        <f>'[1]Sheet1'!G20</f>
        <v>0</v>
      </c>
      <c r="R16" s="18" t="str">
        <f>_xlfn.IFERROR(VLOOKUP($A16,'[2]Data3'!$A$11:$K$37,MATCH($Q$10,'[2]Data3'!$A$10:$K$10,0),0),":")</f>
        <v>:</v>
      </c>
      <c r="S16" s="19" t="str">
        <f>_xlfn.IFERROR(VLOOKUP($A16,'[2]Data4'!$A$11:$K$37,MATCH($Q$10,'[2]Data3'!$A$10:$K$10,0),0),":")</f>
        <v>:</v>
      </c>
      <c r="T16" s="17">
        <f>'[1]Sheet1'!H20</f>
        <v>0</v>
      </c>
      <c r="U16" s="18" t="str">
        <f>_xlfn.IFERROR(VLOOKUP($A16,'[2]Data3'!$A$11:$K$37,MATCH($T$10,'[2]Data3'!$A$10:$K$10,0),0),":")</f>
        <v>:</v>
      </c>
      <c r="V16" s="19" t="str">
        <f>_xlfn.IFERROR(VLOOKUP($A16,'[2]Data4'!$A$11:$K$37,MATCH($T$10,'[2]Data3'!$A$10:$K$10,0),0),":")</f>
        <v>:</v>
      </c>
      <c r="W16" s="17">
        <f>'[1]Sheet1'!I20</f>
        <v>0</v>
      </c>
      <c r="X16" s="18" t="str">
        <f>_xlfn.IFERROR(VLOOKUP($A16,'[2]Data3'!$A$11:$K$37,MATCH($W$10,'[2]Data3'!$A$10:$K$10,0),0),":")</f>
        <v>:</v>
      </c>
      <c r="Y16" s="19" t="str">
        <f>_xlfn.IFERROR(VLOOKUP($A16,'[2]Data4'!$A$11:$K$37,MATCH($W$10,'[2]Data3'!$A$10:$K$10,0),0),":")</f>
        <v>:</v>
      </c>
      <c r="Z16" s="17">
        <f>'[1]Sheet1'!J20</f>
        <v>0</v>
      </c>
      <c r="AA16" s="18" t="str">
        <f>_xlfn.IFERROR(VLOOKUP($A16,'[2]Data3'!$A$11:$K$37,MATCH($Z$10,'[2]Data3'!$A$10:$K$10,0),0),":")</f>
        <v>:</v>
      </c>
      <c r="AB16" s="19" t="str">
        <f>_xlfn.IFERROR(VLOOKUP($A16,'[2]Data4'!$A$11:$K$37,MATCH($Z$10,'[2]Data3'!$A$10:$K$10,0),0),":")</f>
        <v>:</v>
      </c>
      <c r="AC16" s="17">
        <f>'[1]Sheet1'!K20</f>
        <v>0</v>
      </c>
      <c r="AD16" s="18" t="str">
        <f>_xlfn.IFERROR(VLOOKUP($A16,'[2]Data3'!$A$11:$K$37,MATCH($AC$10,'[2]Data3'!$A$10:$K$10,0),0),":")</f>
        <v>:</v>
      </c>
      <c r="AE16" s="19" t="str">
        <f>_xlfn.IFERROR(VLOOKUP($A16,'[2]Data4'!$A$11:$K$37,MATCH($AC$10,'[2]Data3'!$A$10:$K$10,0),0),":")</f>
        <v>:</v>
      </c>
    </row>
    <row r="17" spans="1:31" ht="15">
      <c r="A17" s="13" t="str">
        <f>'[1]Sheet1'!A21</f>
        <v>Spain</v>
      </c>
      <c r="B17" s="17">
        <f>'[1]Sheet1'!B21</f>
        <v>176032</v>
      </c>
      <c r="C17" s="18" t="str">
        <f>_xlfn.IFERROR(VLOOKUP($A17,'[2]Data3'!$A$11:$K$37,MATCH($B$10,'[2]Data3'!$A$10:$K$10,0),0),":")</f>
        <v>:</v>
      </c>
      <c r="D17" s="19" t="str">
        <f>_xlfn.IFERROR(VLOOKUP($A17,'[2]Data4'!$A$11:$K$37,MATCH($B$10,'[2]Data3'!$A$10:$K$10,0),0),":")</f>
        <v>:</v>
      </c>
      <c r="E17" s="17">
        <f>'[1]Sheet1'!C21</f>
        <v>167839</v>
      </c>
      <c r="F17" s="18" t="str">
        <f>_xlfn.IFERROR(VLOOKUP($A17,'[2]Data3'!$A$11:$K$37,MATCH($E$10,'[2]Data3'!$A$10:$K$10,0),0),":")</f>
        <v>:</v>
      </c>
      <c r="G17" s="19" t="str">
        <f>_xlfn.IFERROR(VLOOKUP($A17,'[2]Data4'!$A$11:$K$37,MATCH($E$10,'[2]Data3'!$A$10:$K$10,0),0),":")</f>
        <v>:</v>
      </c>
      <c r="H17" s="17">
        <f>'[1]Sheet1'!D21</f>
        <v>186445</v>
      </c>
      <c r="I17" s="18" t="str">
        <f>_xlfn.IFERROR(VLOOKUP($A17,'[2]Data3'!$A$11:$K$37,MATCH($H$10,'[2]Data3'!$A$10:$K$10,0),0),":")</f>
        <v>:</v>
      </c>
      <c r="J17" s="19" t="str">
        <f>_xlfn.IFERROR(VLOOKUP($A17,'[2]Data4'!$A$11:$K$37,MATCH($H$10,'[2]Data3'!$A$10:$K$10,0),0),":")</f>
        <v>:</v>
      </c>
      <c r="K17" s="17">
        <f>'[1]Sheet1'!E21</f>
        <v>193796</v>
      </c>
      <c r="L17" s="18" t="str">
        <f>_xlfn.IFERROR(VLOOKUP($A17,'[2]Data3'!$A$11:$K$37,MATCH($K$10,'[2]Data3'!$A$10:$K$10,0),0),":")</f>
        <v>:</v>
      </c>
      <c r="M17" s="19" t="str">
        <f>_xlfn.IFERROR(VLOOKUP($A17,'[2]Data4'!$A$11:$K$37,MATCH($K$10,'[2]Data3'!$A$10:$K$10,0),0),":")</f>
        <v>:</v>
      </c>
      <c r="N17" s="17">
        <f>'[1]Sheet1'!F21</f>
        <v>190076</v>
      </c>
      <c r="O17" s="18" t="str">
        <f>_xlfn.IFERROR(VLOOKUP($A17,'[2]Data3'!$A$11:$K$37,MATCH($N$10,'[2]Data3'!$A$10:$K$10,0),0),":")</f>
        <v>:</v>
      </c>
      <c r="P17" s="19" t="str">
        <f>_xlfn.IFERROR(VLOOKUP($A17,'[2]Data4'!$A$11:$K$37,MATCH($N$10,'[2]Data3'!$A$10:$K$10,0),0),":")</f>
        <v>:</v>
      </c>
      <c r="Q17" s="17">
        <f>'[1]Sheet1'!G21</f>
        <v>0</v>
      </c>
      <c r="R17" s="18" t="str">
        <f>_xlfn.IFERROR(VLOOKUP($A17,'[2]Data3'!$A$11:$K$37,MATCH($Q$10,'[2]Data3'!$A$10:$K$10,0),0),":")</f>
        <v>:</v>
      </c>
      <c r="S17" s="19" t="str">
        <f>_xlfn.IFERROR(VLOOKUP($A17,'[2]Data4'!$A$11:$K$37,MATCH($Q$10,'[2]Data3'!$A$10:$K$10,0),0),":")</f>
        <v>:</v>
      </c>
      <c r="T17" s="17">
        <f>'[1]Sheet1'!H21</f>
        <v>0</v>
      </c>
      <c r="U17" s="18" t="str">
        <f>_xlfn.IFERROR(VLOOKUP($A17,'[2]Data3'!$A$11:$K$37,MATCH($T$10,'[2]Data3'!$A$10:$K$10,0),0),":")</f>
        <v>:</v>
      </c>
      <c r="V17" s="19" t="str">
        <f>_xlfn.IFERROR(VLOOKUP($A17,'[2]Data4'!$A$11:$K$37,MATCH($T$10,'[2]Data3'!$A$10:$K$10,0),0),":")</f>
        <v>:</v>
      </c>
      <c r="W17" s="17">
        <f>'[1]Sheet1'!I21</f>
        <v>0</v>
      </c>
      <c r="X17" s="18" t="str">
        <f>_xlfn.IFERROR(VLOOKUP($A17,'[2]Data3'!$A$11:$K$37,MATCH($W$10,'[2]Data3'!$A$10:$K$10,0),0),":")</f>
        <v>:</v>
      </c>
      <c r="Y17" s="19" t="str">
        <f>_xlfn.IFERROR(VLOOKUP($A17,'[2]Data4'!$A$11:$K$37,MATCH($W$10,'[2]Data3'!$A$10:$K$10,0),0),":")</f>
        <v>:</v>
      </c>
      <c r="Z17" s="17">
        <f>'[1]Sheet1'!J21</f>
        <v>0</v>
      </c>
      <c r="AA17" s="18" t="str">
        <f>_xlfn.IFERROR(VLOOKUP($A17,'[2]Data3'!$A$11:$K$37,MATCH($Z$10,'[2]Data3'!$A$10:$K$10,0),0),":")</f>
        <v>:</v>
      </c>
      <c r="AB17" s="19" t="str">
        <f>_xlfn.IFERROR(VLOOKUP($A17,'[2]Data4'!$A$11:$K$37,MATCH($Z$10,'[2]Data3'!$A$10:$K$10,0),0),":")</f>
        <v>:</v>
      </c>
      <c r="AC17" s="17">
        <f>'[1]Sheet1'!K21</f>
        <v>0</v>
      </c>
      <c r="AD17" s="18" t="str">
        <f>_xlfn.IFERROR(VLOOKUP($A17,'[2]Data3'!$A$11:$K$37,MATCH($AC$10,'[2]Data3'!$A$10:$K$10,0),0),":")</f>
        <v>:</v>
      </c>
      <c r="AE17" s="19" t="str">
        <f>_xlfn.IFERROR(VLOOKUP($A17,'[2]Data4'!$A$11:$K$37,MATCH($AC$10,'[2]Data3'!$A$10:$K$10,0),0),":")</f>
        <v>:</v>
      </c>
    </row>
    <row r="18" spans="1:31" ht="15">
      <c r="A18" s="13" t="str">
        <f>'[1]Sheet1'!A22</f>
        <v>France</v>
      </c>
      <c r="B18" s="17">
        <f>'[1]Sheet1'!B22</f>
        <v>572369</v>
      </c>
      <c r="C18" s="18" t="str">
        <f>_xlfn.IFERROR(VLOOKUP($A18,'[2]Data3'!$A$11:$K$37,MATCH($B$10,'[2]Data3'!$A$10:$K$10,0),0),":")</f>
        <v>:</v>
      </c>
      <c r="D18" s="19" t="str">
        <f>_xlfn.IFERROR(VLOOKUP($A18,'[2]Data4'!$A$11:$K$37,MATCH($B$10,'[2]Data3'!$A$10:$K$10,0),0),":")</f>
        <v>:</v>
      </c>
      <c r="E18" s="17">
        <f>'[1]Sheet1'!C22</f>
        <v>622264</v>
      </c>
      <c r="F18" s="18" t="str">
        <f>_xlfn.IFERROR(VLOOKUP($A18,'[2]Data3'!$A$11:$K$37,MATCH($E$10,'[2]Data3'!$A$10:$K$10,0),0),":")</f>
        <v>:</v>
      </c>
      <c r="G18" s="19" t="str">
        <f>_xlfn.IFERROR(VLOOKUP($A18,'[2]Data4'!$A$11:$K$37,MATCH($E$10,'[2]Data3'!$A$10:$K$10,0),0),":")</f>
        <v>:</v>
      </c>
      <c r="H18" s="17">
        <f>'[1]Sheet1'!D22</f>
        <v>666986</v>
      </c>
      <c r="I18" s="18" t="str">
        <f>_xlfn.IFERROR(VLOOKUP($A18,'[2]Data3'!$A$11:$K$37,MATCH($H$10,'[2]Data3'!$A$10:$K$10,0),0),":")</f>
        <v>:</v>
      </c>
      <c r="J18" s="19" t="str">
        <f>_xlfn.IFERROR(VLOOKUP($A18,'[2]Data4'!$A$11:$K$37,MATCH($H$10,'[2]Data3'!$A$10:$K$10,0),0),":")</f>
        <v>:</v>
      </c>
      <c r="K18" s="17">
        <f>'[1]Sheet1'!E22</f>
        <v>683325</v>
      </c>
      <c r="L18" s="18" t="str">
        <f>_xlfn.IFERROR(VLOOKUP($A18,'[2]Data3'!$A$11:$K$37,MATCH($K$10,'[2]Data3'!$A$10:$K$10,0),0),":")</f>
        <v>:</v>
      </c>
      <c r="M18" s="19" t="str">
        <f>_xlfn.IFERROR(VLOOKUP($A18,'[2]Data4'!$A$11:$K$37,MATCH($K$10,'[2]Data3'!$A$10:$K$10,0),0),":")</f>
        <v>:</v>
      </c>
      <c r="N18" s="17">
        <f>'[1]Sheet1'!F22</f>
        <v>716797</v>
      </c>
      <c r="O18" s="18" t="str">
        <f>_xlfn.IFERROR(VLOOKUP($A18,'[2]Data3'!$A$11:$K$37,MATCH($N$10,'[2]Data3'!$A$10:$K$10,0),0),":")</f>
        <v>:</v>
      </c>
      <c r="P18" s="19" t="str">
        <f>_xlfn.IFERROR(VLOOKUP($A18,'[2]Data4'!$A$11:$K$37,MATCH($N$10,'[2]Data3'!$A$10:$K$10,0),0),":")</f>
        <v>:</v>
      </c>
      <c r="Q18" s="17">
        <f>'[1]Sheet1'!G22</f>
        <v>0</v>
      </c>
      <c r="R18" s="18" t="str">
        <f>_xlfn.IFERROR(VLOOKUP($A18,'[2]Data3'!$A$11:$K$37,MATCH($Q$10,'[2]Data3'!$A$10:$K$10,0),0),":")</f>
        <v>:</v>
      </c>
      <c r="S18" s="19" t="str">
        <f>_xlfn.IFERROR(VLOOKUP($A18,'[2]Data4'!$A$11:$K$37,MATCH($Q$10,'[2]Data3'!$A$10:$K$10,0),0),":")</f>
        <v>:</v>
      </c>
      <c r="T18" s="17">
        <f>'[1]Sheet1'!H22</f>
        <v>0</v>
      </c>
      <c r="U18" s="18" t="str">
        <f>_xlfn.IFERROR(VLOOKUP($A18,'[2]Data3'!$A$11:$K$37,MATCH($T$10,'[2]Data3'!$A$10:$K$10,0),0),":")</f>
        <v>:</v>
      </c>
      <c r="V18" s="19" t="str">
        <f>_xlfn.IFERROR(VLOOKUP($A18,'[2]Data4'!$A$11:$K$37,MATCH($T$10,'[2]Data3'!$A$10:$K$10,0),0),":")</f>
        <v>:</v>
      </c>
      <c r="W18" s="17">
        <f>'[1]Sheet1'!I22</f>
        <v>0</v>
      </c>
      <c r="X18" s="18" t="str">
        <f>_xlfn.IFERROR(VLOOKUP($A18,'[2]Data3'!$A$11:$K$37,MATCH($W$10,'[2]Data3'!$A$10:$K$10,0),0),":")</f>
        <v>:</v>
      </c>
      <c r="Y18" s="19" t="str">
        <f>_xlfn.IFERROR(VLOOKUP($A18,'[2]Data4'!$A$11:$K$37,MATCH($W$10,'[2]Data3'!$A$10:$K$10,0),0),":")</f>
        <v>:</v>
      </c>
      <c r="Z18" s="17">
        <f>'[1]Sheet1'!J22</f>
        <v>0</v>
      </c>
      <c r="AA18" s="18" t="str">
        <f>_xlfn.IFERROR(VLOOKUP($A18,'[2]Data3'!$A$11:$K$37,MATCH($Z$10,'[2]Data3'!$A$10:$K$10,0),0),":")</f>
        <v>:</v>
      </c>
      <c r="AB18" s="19" t="str">
        <f>_xlfn.IFERROR(VLOOKUP($A18,'[2]Data4'!$A$11:$K$37,MATCH($Z$10,'[2]Data3'!$A$10:$K$10,0),0),":")</f>
        <v>:</v>
      </c>
      <c r="AC18" s="17">
        <f>'[1]Sheet1'!K22</f>
        <v>0</v>
      </c>
      <c r="AD18" s="18" t="str">
        <f>_xlfn.IFERROR(VLOOKUP($A18,'[2]Data3'!$A$11:$K$37,MATCH($AC$10,'[2]Data3'!$A$10:$K$10,0),0),":")</f>
        <v>:</v>
      </c>
      <c r="AE18" s="19" t="str">
        <f>_xlfn.IFERROR(VLOOKUP($A18,'[2]Data4'!$A$11:$K$37,MATCH($AC$10,'[2]Data3'!$A$10:$K$10,0),0),":")</f>
        <v>:</v>
      </c>
    </row>
    <row r="19" spans="1:31" ht="15">
      <c r="A19" s="13" t="str">
        <f>'[1]Sheet1'!A23</f>
        <v>Croatia</v>
      </c>
      <c r="B19" s="17">
        <f>'[1]Sheet1'!B23</f>
        <v>670.6</v>
      </c>
      <c r="C19" s="18" t="str">
        <f>_xlfn.IFERROR(VLOOKUP($A19,'[2]Data3'!$A$11:$K$37,MATCH($B$10,'[2]Data3'!$A$10:$K$10,0),0),":")</f>
        <v>:</v>
      </c>
      <c r="D19" s="19" t="str">
        <f>_xlfn.IFERROR(VLOOKUP($A19,'[2]Data4'!$A$11:$K$37,MATCH($B$10,'[2]Data3'!$A$10:$K$10,0),0),":")</f>
        <v>:</v>
      </c>
      <c r="E19" s="17">
        <f>'[1]Sheet1'!C23</f>
        <v>2506.7</v>
      </c>
      <c r="F19" s="18" t="str">
        <f>_xlfn.IFERROR(VLOOKUP($A19,'[2]Data3'!$A$11:$K$37,MATCH($E$10,'[2]Data3'!$A$10:$K$10,0),0),":")</f>
        <v>:</v>
      </c>
      <c r="G19" s="19" t="str">
        <f>_xlfn.IFERROR(VLOOKUP($A19,'[2]Data4'!$A$11:$K$37,MATCH($E$10,'[2]Data3'!$A$10:$K$10,0),0),":")</f>
        <v>:</v>
      </c>
      <c r="H19" s="17">
        <f>'[1]Sheet1'!D23</f>
        <v>2671.8</v>
      </c>
      <c r="I19" s="18" t="str">
        <f>_xlfn.IFERROR(VLOOKUP($A19,'[2]Data3'!$A$11:$K$37,MATCH($H$10,'[2]Data3'!$A$10:$K$10,0),0),":")</f>
        <v>:</v>
      </c>
      <c r="J19" s="19" t="str">
        <f>_xlfn.IFERROR(VLOOKUP($A19,'[2]Data4'!$A$11:$K$37,MATCH($H$10,'[2]Data3'!$A$10:$K$10,0),0),":")</f>
        <v>:</v>
      </c>
      <c r="K19" s="17">
        <f>'[1]Sheet1'!E23</f>
        <v>2264.5</v>
      </c>
      <c r="L19" s="18" t="str">
        <f>_xlfn.IFERROR(VLOOKUP($A19,'[2]Data3'!$A$11:$K$37,MATCH($K$10,'[2]Data3'!$A$10:$K$10,0),0),":")</f>
        <v>:</v>
      </c>
      <c r="M19" s="19" t="str">
        <f>_xlfn.IFERROR(VLOOKUP($A19,'[2]Data4'!$A$11:$K$37,MATCH($K$10,'[2]Data3'!$A$10:$K$10,0),0),":")</f>
        <v>:</v>
      </c>
      <c r="N19" s="17">
        <f>'[1]Sheet1'!F23</f>
        <v>2386.3</v>
      </c>
      <c r="O19" s="18" t="str">
        <f>_xlfn.IFERROR(VLOOKUP($A19,'[2]Data3'!$A$11:$K$37,MATCH($N$10,'[2]Data3'!$A$10:$K$10,0),0),":")</f>
        <v>:</v>
      </c>
      <c r="P19" s="19" t="str">
        <f>_xlfn.IFERROR(VLOOKUP($A19,'[2]Data4'!$A$11:$K$37,MATCH($N$10,'[2]Data3'!$A$10:$K$10,0),0),":")</f>
        <v>:</v>
      </c>
      <c r="Q19" s="17">
        <f>'[1]Sheet1'!G23</f>
        <v>0</v>
      </c>
      <c r="R19" s="18" t="str">
        <f>_xlfn.IFERROR(VLOOKUP($A19,'[2]Data3'!$A$11:$K$37,MATCH($Q$10,'[2]Data3'!$A$10:$K$10,0),0),":")</f>
        <v>:</v>
      </c>
      <c r="S19" s="19" t="str">
        <f>_xlfn.IFERROR(VLOOKUP($A19,'[2]Data4'!$A$11:$K$37,MATCH($Q$10,'[2]Data3'!$A$10:$K$10,0),0),":")</f>
        <v>:</v>
      </c>
      <c r="T19" s="17">
        <f>'[1]Sheet1'!H23</f>
        <v>0</v>
      </c>
      <c r="U19" s="18" t="str">
        <f>_xlfn.IFERROR(VLOOKUP($A19,'[2]Data3'!$A$11:$K$37,MATCH($T$10,'[2]Data3'!$A$10:$K$10,0),0),":")</f>
        <v>:</v>
      </c>
      <c r="V19" s="19" t="str">
        <f>_xlfn.IFERROR(VLOOKUP($A19,'[2]Data4'!$A$11:$K$37,MATCH($T$10,'[2]Data3'!$A$10:$K$10,0),0),":")</f>
        <v>:</v>
      </c>
      <c r="W19" s="17">
        <f>'[1]Sheet1'!I23</f>
        <v>0</v>
      </c>
      <c r="X19" s="18" t="str">
        <f>_xlfn.IFERROR(VLOOKUP($A19,'[2]Data3'!$A$11:$K$37,MATCH($W$10,'[2]Data3'!$A$10:$K$10,0),0),":")</f>
        <v>:</v>
      </c>
      <c r="Y19" s="19" t="str">
        <f>_xlfn.IFERROR(VLOOKUP($A19,'[2]Data4'!$A$11:$K$37,MATCH($W$10,'[2]Data3'!$A$10:$K$10,0),0),":")</f>
        <v>:</v>
      </c>
      <c r="Z19" s="17">
        <f>'[1]Sheet1'!J23</f>
        <v>0</v>
      </c>
      <c r="AA19" s="18" t="str">
        <f>_xlfn.IFERROR(VLOOKUP($A19,'[2]Data3'!$A$11:$K$37,MATCH($Z$10,'[2]Data3'!$A$10:$K$10,0),0),":")</f>
        <v>:</v>
      </c>
      <c r="AB19" s="19" t="str">
        <f>_xlfn.IFERROR(VLOOKUP($A19,'[2]Data4'!$A$11:$K$37,MATCH($Z$10,'[2]Data3'!$A$10:$K$10,0),0),":")</f>
        <v>:</v>
      </c>
      <c r="AC19" s="17">
        <f>'[1]Sheet1'!K23</f>
        <v>0</v>
      </c>
      <c r="AD19" s="18" t="str">
        <f>_xlfn.IFERROR(VLOOKUP($A19,'[2]Data3'!$A$11:$K$37,MATCH($AC$10,'[2]Data3'!$A$10:$K$10,0),0),":")</f>
        <v>:</v>
      </c>
      <c r="AE19" s="19" t="str">
        <f>_xlfn.IFERROR(VLOOKUP($A19,'[2]Data4'!$A$11:$K$37,MATCH($AC$10,'[2]Data3'!$A$10:$K$10,0),0),":")</f>
        <v>:</v>
      </c>
    </row>
    <row r="20" spans="1:31" ht="15">
      <c r="A20" s="13" t="str">
        <f>'[1]Sheet1'!A24</f>
        <v>Italy</v>
      </c>
      <c r="B20" s="17">
        <f>'[1]Sheet1'!B24</f>
        <v>270618.9</v>
      </c>
      <c r="C20" s="18" t="str">
        <f>_xlfn.IFERROR(VLOOKUP($A20,'[2]Data3'!$A$11:$K$37,MATCH($B$10,'[2]Data3'!$A$10:$K$10,0),0),":")</f>
        <v>:</v>
      </c>
      <c r="D20" s="19" t="str">
        <f>_xlfn.IFERROR(VLOOKUP($A20,'[2]Data4'!$A$11:$K$37,MATCH($B$10,'[2]Data3'!$A$10:$K$10,0),0),":")</f>
        <v>:</v>
      </c>
      <c r="E20" s="17">
        <f>'[1]Sheet1'!C24</f>
        <v>273946</v>
      </c>
      <c r="F20" s="18" t="str">
        <f>_xlfn.IFERROR(VLOOKUP($A20,'[2]Data3'!$A$11:$K$37,MATCH($E$10,'[2]Data3'!$A$10:$K$10,0),0),":")</f>
        <v>:</v>
      </c>
      <c r="G20" s="19" t="str">
        <f>_xlfn.IFERROR(VLOOKUP($A20,'[2]Data4'!$A$11:$K$37,MATCH($E$10,'[2]Data3'!$A$10:$K$10,0),0),":")</f>
        <v>:</v>
      </c>
      <c r="H20" s="17">
        <f>'[1]Sheet1'!D24</f>
        <v>281657.3</v>
      </c>
      <c r="I20" s="18" t="str">
        <f>_xlfn.IFERROR(VLOOKUP($A20,'[2]Data3'!$A$11:$K$37,MATCH($H$10,'[2]Data3'!$A$10:$K$10,0),0),":")</f>
        <v>:</v>
      </c>
      <c r="J20" s="19" t="str">
        <f>_xlfn.IFERROR(VLOOKUP($A20,'[2]Data4'!$A$11:$K$37,MATCH($H$10,'[2]Data3'!$A$10:$K$10,0),0),":")</f>
        <v>:</v>
      </c>
      <c r="K20" s="17">
        <f>'[1]Sheet1'!E24</f>
        <v>274693.2</v>
      </c>
      <c r="L20" s="18" t="str">
        <f>_xlfn.IFERROR(VLOOKUP($A20,'[2]Data3'!$A$11:$K$37,MATCH($K$10,'[2]Data3'!$A$10:$K$10,0),0),":")</f>
        <v>:</v>
      </c>
      <c r="M20" s="19" t="str">
        <f>_xlfn.IFERROR(VLOOKUP($A20,'[2]Data4'!$A$11:$K$37,MATCH($K$10,'[2]Data3'!$A$10:$K$10,0),0),":")</f>
        <v>:</v>
      </c>
      <c r="N20" s="17">
        <f>'[1]Sheet1'!F24</f>
        <v>278323</v>
      </c>
      <c r="O20" s="18" t="str">
        <f>_xlfn.IFERROR(VLOOKUP($A20,'[2]Data3'!$A$11:$K$37,MATCH($N$10,'[2]Data3'!$A$10:$K$10,0),0),":")</f>
        <v>:</v>
      </c>
      <c r="P20" s="19" t="str">
        <f>_xlfn.IFERROR(VLOOKUP($A20,'[2]Data4'!$A$11:$K$37,MATCH($N$10,'[2]Data3'!$A$10:$K$10,0),0),":")</f>
        <v>:</v>
      </c>
      <c r="Q20" s="17">
        <f>'[1]Sheet1'!G24</f>
        <v>0</v>
      </c>
      <c r="R20" s="18" t="str">
        <f>_xlfn.IFERROR(VLOOKUP($A20,'[2]Data3'!$A$11:$K$37,MATCH($Q$10,'[2]Data3'!$A$10:$K$10,0),0),":")</f>
        <v>:</v>
      </c>
      <c r="S20" s="19" t="str">
        <f>_xlfn.IFERROR(VLOOKUP($A20,'[2]Data4'!$A$11:$K$37,MATCH($Q$10,'[2]Data3'!$A$10:$K$10,0),0),":")</f>
        <v>:</v>
      </c>
      <c r="T20" s="17">
        <f>'[1]Sheet1'!H24</f>
        <v>0</v>
      </c>
      <c r="U20" s="18" t="str">
        <f>_xlfn.IFERROR(VLOOKUP($A20,'[2]Data3'!$A$11:$K$37,MATCH($T$10,'[2]Data3'!$A$10:$K$10,0),0),":")</f>
        <v>:</v>
      </c>
      <c r="V20" s="19" t="str">
        <f>_xlfn.IFERROR(VLOOKUP($A20,'[2]Data4'!$A$11:$K$37,MATCH($T$10,'[2]Data3'!$A$10:$K$10,0),0),":")</f>
        <v>:</v>
      </c>
      <c r="W20" s="17">
        <f>'[1]Sheet1'!I24</f>
        <v>0</v>
      </c>
      <c r="X20" s="18" t="str">
        <f>_xlfn.IFERROR(VLOOKUP($A20,'[2]Data3'!$A$11:$K$37,MATCH($W$10,'[2]Data3'!$A$10:$K$10,0),0),":")</f>
        <v>:</v>
      </c>
      <c r="Y20" s="19" t="str">
        <f>_xlfn.IFERROR(VLOOKUP($A20,'[2]Data4'!$A$11:$K$37,MATCH($W$10,'[2]Data3'!$A$10:$K$10,0),0),":")</f>
        <v>:</v>
      </c>
      <c r="Z20" s="17">
        <f>'[1]Sheet1'!J24</f>
        <v>0</v>
      </c>
      <c r="AA20" s="18" t="str">
        <f>_xlfn.IFERROR(VLOOKUP($A20,'[2]Data3'!$A$11:$K$37,MATCH($Z$10,'[2]Data3'!$A$10:$K$10,0),0),":")</f>
        <v>:</v>
      </c>
      <c r="AB20" s="19" t="str">
        <f>_xlfn.IFERROR(VLOOKUP($A20,'[2]Data4'!$A$11:$K$37,MATCH($Z$10,'[2]Data3'!$A$10:$K$10,0),0),":")</f>
        <v>:</v>
      </c>
      <c r="AC20" s="17">
        <f>'[1]Sheet1'!K24</f>
        <v>0</v>
      </c>
      <c r="AD20" s="18" t="str">
        <f>_xlfn.IFERROR(VLOOKUP($A20,'[2]Data3'!$A$11:$K$37,MATCH($AC$10,'[2]Data3'!$A$10:$K$10,0),0),":")</f>
        <v>:</v>
      </c>
      <c r="AE20" s="19" t="str">
        <f>_xlfn.IFERROR(VLOOKUP($A20,'[2]Data4'!$A$11:$K$37,MATCH($AC$10,'[2]Data3'!$A$10:$K$10,0),0),":")</f>
        <v>:</v>
      </c>
    </row>
    <row r="21" spans="1:31" ht="15">
      <c r="A21" s="13" t="str">
        <f>'[1]Sheet1'!A25</f>
        <v>Cyprus</v>
      </c>
      <c r="B21" s="17">
        <f>'[1]Sheet1'!B25</f>
        <v>15189</v>
      </c>
      <c r="C21" s="18" t="str">
        <f>_xlfn.IFERROR(VLOOKUP($A21,'[2]Data3'!$A$11:$K$37,MATCH($B$10,'[2]Data3'!$A$10:$K$10,0),0),":")</f>
        <v>:</v>
      </c>
      <c r="D21" s="19" t="str">
        <f>_xlfn.IFERROR(VLOOKUP($A21,'[2]Data4'!$A$11:$K$37,MATCH($B$10,'[2]Data3'!$A$10:$K$10,0),0),":")</f>
        <v>:</v>
      </c>
      <c r="E21" s="17">
        <f>'[1]Sheet1'!C25</f>
        <v>15430</v>
      </c>
      <c r="F21" s="18" t="str">
        <f>_xlfn.IFERROR(VLOOKUP($A21,'[2]Data3'!$A$11:$K$37,MATCH($E$10,'[2]Data3'!$A$10:$K$10,0),0),":")</f>
        <v>:</v>
      </c>
      <c r="G21" s="19" t="str">
        <f>_xlfn.IFERROR(VLOOKUP($A21,'[2]Data4'!$A$11:$K$37,MATCH($E$10,'[2]Data3'!$A$10:$K$10,0),0),":")</f>
        <v>:</v>
      </c>
      <c r="H21" s="17">
        <f>'[1]Sheet1'!D25</f>
        <v>19122</v>
      </c>
      <c r="I21" s="18" t="str">
        <f>_xlfn.IFERROR(VLOOKUP($A21,'[2]Data3'!$A$11:$K$37,MATCH($H$10,'[2]Data3'!$A$10:$K$10,0),0),":")</f>
        <v>:</v>
      </c>
      <c r="J21" s="19" t="str">
        <f>_xlfn.IFERROR(VLOOKUP($A21,'[2]Data4'!$A$11:$K$37,MATCH($H$10,'[2]Data3'!$A$10:$K$10,0),0),":")</f>
        <v>:</v>
      </c>
      <c r="K21" s="17">
        <f>'[1]Sheet1'!E25</f>
        <v>23253</v>
      </c>
      <c r="L21" s="18" t="str">
        <f>_xlfn.IFERROR(VLOOKUP($A21,'[2]Data3'!$A$11:$K$37,MATCH($K$10,'[2]Data3'!$A$10:$K$10,0),0),":")</f>
        <v>:</v>
      </c>
      <c r="M21" s="19" t="str">
        <f>_xlfn.IFERROR(VLOOKUP($A21,'[2]Data4'!$A$11:$K$37,MATCH($K$10,'[2]Data3'!$A$10:$K$10,0),0),":")</f>
        <v>:</v>
      </c>
      <c r="N21" s="17">
        <f>'[1]Sheet1'!F25</f>
        <v>26882</v>
      </c>
      <c r="O21" s="18" t="str">
        <f>_xlfn.IFERROR(VLOOKUP($A21,'[2]Data3'!$A$11:$K$37,MATCH($N$10,'[2]Data3'!$A$10:$K$10,0),0),":")</f>
        <v>:</v>
      </c>
      <c r="P21" s="19" t="str">
        <f>_xlfn.IFERROR(VLOOKUP($A21,'[2]Data4'!$A$11:$K$37,MATCH($N$10,'[2]Data3'!$A$10:$K$10,0),0),":")</f>
        <v>:</v>
      </c>
      <c r="Q21" s="17">
        <f>'[1]Sheet1'!G25</f>
        <v>0</v>
      </c>
      <c r="R21" s="18" t="str">
        <f>_xlfn.IFERROR(VLOOKUP($A21,'[2]Data3'!$A$11:$K$37,MATCH($Q$10,'[2]Data3'!$A$10:$K$10,0),0),":")</f>
        <v>:</v>
      </c>
      <c r="S21" s="19" t="str">
        <f>_xlfn.IFERROR(VLOOKUP($A21,'[2]Data4'!$A$11:$K$37,MATCH($Q$10,'[2]Data3'!$A$10:$K$10,0),0),":")</f>
        <v>:</v>
      </c>
      <c r="T21" s="17">
        <f>'[1]Sheet1'!H25</f>
        <v>0</v>
      </c>
      <c r="U21" s="18" t="str">
        <f>_xlfn.IFERROR(VLOOKUP($A21,'[2]Data3'!$A$11:$K$37,MATCH($T$10,'[2]Data3'!$A$10:$K$10,0),0),":")</f>
        <v>:</v>
      </c>
      <c r="V21" s="19" t="str">
        <f>_xlfn.IFERROR(VLOOKUP($A21,'[2]Data4'!$A$11:$K$37,MATCH($T$10,'[2]Data3'!$A$10:$K$10,0),0),":")</f>
        <v>:</v>
      </c>
      <c r="W21" s="17">
        <f>'[1]Sheet1'!I25</f>
        <v>0</v>
      </c>
      <c r="X21" s="18" t="str">
        <f>_xlfn.IFERROR(VLOOKUP($A21,'[2]Data3'!$A$11:$K$37,MATCH($W$10,'[2]Data3'!$A$10:$K$10,0),0),":")</f>
        <v>:</v>
      </c>
      <c r="Y21" s="19" t="str">
        <f>_xlfn.IFERROR(VLOOKUP($A21,'[2]Data4'!$A$11:$K$37,MATCH($W$10,'[2]Data3'!$A$10:$K$10,0),0),":")</f>
        <v>:</v>
      </c>
      <c r="Z21" s="17">
        <f>'[1]Sheet1'!J25</f>
        <v>0</v>
      </c>
      <c r="AA21" s="18" t="str">
        <f>_xlfn.IFERROR(VLOOKUP($A21,'[2]Data3'!$A$11:$K$37,MATCH($Z$10,'[2]Data3'!$A$10:$K$10,0),0),":")</f>
        <v>:</v>
      </c>
      <c r="AB21" s="19" t="str">
        <f>_xlfn.IFERROR(VLOOKUP($A21,'[2]Data4'!$A$11:$K$37,MATCH($Z$10,'[2]Data3'!$A$10:$K$10,0),0),":")</f>
        <v>:</v>
      </c>
      <c r="AC21" s="17">
        <f>'[1]Sheet1'!K25</f>
        <v>0</v>
      </c>
      <c r="AD21" s="18" t="str">
        <f>_xlfn.IFERROR(VLOOKUP($A21,'[2]Data3'!$A$11:$K$37,MATCH($AC$10,'[2]Data3'!$A$10:$K$10,0),0),":")</f>
        <v>:</v>
      </c>
      <c r="AE21" s="19" t="str">
        <f>_xlfn.IFERROR(VLOOKUP($A21,'[2]Data4'!$A$11:$K$37,MATCH($AC$10,'[2]Data3'!$A$10:$K$10,0),0),":")</f>
        <v>:</v>
      </c>
    </row>
    <row r="22" spans="1:31" ht="15">
      <c r="A22" s="13" t="str">
        <f>'[1]Sheet1'!A26</f>
        <v>Latvia</v>
      </c>
      <c r="B22" s="17">
        <f>'[1]Sheet1'!B26</f>
        <v>678</v>
      </c>
      <c r="C22" s="18" t="str">
        <f>_xlfn.IFERROR(VLOOKUP($A22,'[2]Data3'!$A$11:$K$37,MATCH($B$10,'[2]Data3'!$A$10:$K$10,0),0),":")</f>
        <v>:</v>
      </c>
      <c r="D22" s="19" t="str">
        <f>_xlfn.IFERROR(VLOOKUP($A22,'[2]Data4'!$A$11:$K$37,MATCH($B$10,'[2]Data3'!$A$10:$K$10,0),0),":")</f>
        <v>:</v>
      </c>
      <c r="E22" s="17">
        <f>'[1]Sheet1'!C26</f>
        <v>701</v>
      </c>
      <c r="F22" s="18" t="str">
        <f>_xlfn.IFERROR(VLOOKUP($A22,'[2]Data3'!$A$11:$K$37,MATCH($E$10,'[2]Data3'!$A$10:$K$10,0),0),":")</f>
        <v>:</v>
      </c>
      <c r="G22" s="19" t="str">
        <f>_xlfn.IFERROR(VLOOKUP($A22,'[2]Data4'!$A$11:$K$37,MATCH($E$10,'[2]Data3'!$A$10:$K$10,0),0),":")</f>
        <v>:</v>
      </c>
      <c r="H22" s="17">
        <f>'[1]Sheet1'!D26</f>
        <v>938</v>
      </c>
      <c r="I22" s="18" t="str">
        <f>_xlfn.IFERROR(VLOOKUP($A22,'[2]Data3'!$A$11:$K$37,MATCH($H$10,'[2]Data3'!$A$10:$K$10,0),0),":")</f>
        <v>:</v>
      </c>
      <c r="J22" s="19" t="str">
        <f>_xlfn.IFERROR(VLOOKUP($A22,'[2]Data4'!$A$11:$K$37,MATCH($H$10,'[2]Data3'!$A$10:$K$10,0),0),":")</f>
        <v>:</v>
      </c>
      <c r="K22" s="17">
        <f>'[1]Sheet1'!E26</f>
        <v>1028</v>
      </c>
      <c r="L22" s="18" t="str">
        <f>_xlfn.IFERROR(VLOOKUP($A22,'[2]Data3'!$A$11:$K$37,MATCH($K$10,'[2]Data3'!$A$10:$K$10,0),0),":")</f>
        <v>:</v>
      </c>
      <c r="M22" s="19" t="str">
        <f>_xlfn.IFERROR(VLOOKUP($A22,'[2]Data4'!$A$11:$K$37,MATCH($K$10,'[2]Data3'!$A$10:$K$10,0),0),":")</f>
        <v>:</v>
      </c>
      <c r="N22" s="17">
        <f>'[1]Sheet1'!F26</f>
        <v>1110</v>
      </c>
      <c r="O22" s="18" t="str">
        <f>_xlfn.IFERROR(VLOOKUP($A22,'[2]Data3'!$A$11:$K$37,MATCH($N$10,'[2]Data3'!$A$10:$K$10,0),0),":")</f>
        <v>:</v>
      </c>
      <c r="P22" s="19" t="str">
        <f>_xlfn.IFERROR(VLOOKUP($A22,'[2]Data4'!$A$11:$K$37,MATCH($N$10,'[2]Data3'!$A$10:$K$10,0),0),":")</f>
        <v>:</v>
      </c>
      <c r="Q22" s="17">
        <f>'[1]Sheet1'!G26</f>
        <v>0</v>
      </c>
      <c r="R22" s="18" t="str">
        <f>_xlfn.IFERROR(VLOOKUP($A22,'[2]Data3'!$A$11:$K$37,MATCH($Q$10,'[2]Data3'!$A$10:$K$10,0),0),":")</f>
        <v>:</v>
      </c>
      <c r="S22" s="19" t="str">
        <f>_xlfn.IFERROR(VLOOKUP($A22,'[2]Data4'!$A$11:$K$37,MATCH($Q$10,'[2]Data3'!$A$10:$K$10,0),0),":")</f>
        <v>:</v>
      </c>
      <c r="T22" s="17">
        <f>'[1]Sheet1'!H26</f>
        <v>0</v>
      </c>
      <c r="U22" s="18" t="str">
        <f>_xlfn.IFERROR(VLOOKUP($A22,'[2]Data3'!$A$11:$K$37,MATCH($T$10,'[2]Data3'!$A$10:$K$10,0),0),":")</f>
        <v>:</v>
      </c>
      <c r="V22" s="19" t="str">
        <f>_xlfn.IFERROR(VLOOKUP($A22,'[2]Data4'!$A$11:$K$37,MATCH($T$10,'[2]Data3'!$A$10:$K$10,0),0),":")</f>
        <v>:</v>
      </c>
      <c r="W22" s="17">
        <f>'[1]Sheet1'!I26</f>
        <v>0</v>
      </c>
      <c r="X22" s="18" t="str">
        <f>_xlfn.IFERROR(VLOOKUP($A22,'[2]Data3'!$A$11:$K$37,MATCH($W$10,'[2]Data3'!$A$10:$K$10,0),0),":")</f>
        <v>:</v>
      </c>
      <c r="Y22" s="19" t="str">
        <f>_xlfn.IFERROR(VLOOKUP($A22,'[2]Data4'!$A$11:$K$37,MATCH($W$10,'[2]Data3'!$A$10:$K$10,0),0),":")</f>
        <v>:</v>
      </c>
      <c r="Z22" s="17">
        <f>'[1]Sheet1'!J26</f>
        <v>0</v>
      </c>
      <c r="AA22" s="18" t="str">
        <f>_xlfn.IFERROR(VLOOKUP($A22,'[2]Data3'!$A$11:$K$37,MATCH($Z$10,'[2]Data3'!$A$10:$K$10,0),0),":")</f>
        <v>:</v>
      </c>
      <c r="AB22" s="19" t="str">
        <f>_xlfn.IFERROR(VLOOKUP($A22,'[2]Data4'!$A$11:$K$37,MATCH($Z$10,'[2]Data3'!$A$10:$K$10,0),0),":")</f>
        <v>:</v>
      </c>
      <c r="AC22" s="17">
        <f>'[1]Sheet1'!K26</f>
        <v>0</v>
      </c>
      <c r="AD22" s="18" t="str">
        <f>_xlfn.IFERROR(VLOOKUP($A22,'[2]Data3'!$A$11:$K$37,MATCH($AC$10,'[2]Data3'!$A$10:$K$10,0),0),":")</f>
        <v>:</v>
      </c>
      <c r="AE22" s="19" t="str">
        <f>_xlfn.IFERROR(VLOOKUP($A22,'[2]Data4'!$A$11:$K$37,MATCH($AC$10,'[2]Data3'!$A$10:$K$10,0),0),":")</f>
        <v>:</v>
      </c>
    </row>
    <row r="23" spans="1:31" ht="15">
      <c r="A23" s="13" t="str">
        <f>'[1]Sheet1'!A27</f>
        <v>Lithuania</v>
      </c>
      <c r="B23" s="17">
        <f>'[1]Sheet1'!B27</f>
        <v>2162.9</v>
      </c>
      <c r="C23" s="18" t="str">
        <f>_xlfn.IFERROR(VLOOKUP($A23,'[2]Data3'!$A$11:$K$37,MATCH($B$10,'[2]Data3'!$A$10:$K$10,0),0),":")</f>
        <v>:</v>
      </c>
      <c r="D23" s="19" t="str">
        <f>_xlfn.IFERROR(VLOOKUP($A23,'[2]Data4'!$A$11:$K$37,MATCH($B$10,'[2]Data3'!$A$10:$K$10,0),0),":")</f>
        <v>:</v>
      </c>
      <c r="E23" s="17">
        <f>'[1]Sheet1'!C27</f>
        <v>2083.9</v>
      </c>
      <c r="F23" s="18" t="str">
        <f>_xlfn.IFERROR(VLOOKUP($A23,'[2]Data3'!$A$11:$K$37,MATCH($E$10,'[2]Data3'!$A$10:$K$10,0),0),":")</f>
        <v>:</v>
      </c>
      <c r="G23" s="19" t="str">
        <f>_xlfn.IFERROR(VLOOKUP($A23,'[2]Data4'!$A$11:$K$37,MATCH($E$10,'[2]Data3'!$A$10:$K$10,0),0),":")</f>
        <v>:</v>
      </c>
      <c r="H23" s="17">
        <f>'[1]Sheet1'!D27</f>
        <v>2162</v>
      </c>
      <c r="I23" s="18" t="str">
        <f>_xlfn.IFERROR(VLOOKUP($A23,'[2]Data3'!$A$11:$K$37,MATCH($H$10,'[2]Data3'!$A$10:$K$10,0),0),":")</f>
        <v>:</v>
      </c>
      <c r="J23" s="19" t="str">
        <f>_xlfn.IFERROR(VLOOKUP($A23,'[2]Data4'!$A$11:$K$37,MATCH($H$10,'[2]Data3'!$A$10:$K$10,0),0),":")</f>
        <v>:</v>
      </c>
      <c r="K23" s="17">
        <f>'[1]Sheet1'!E27</f>
        <v>2266.6</v>
      </c>
      <c r="L23" s="18" t="str">
        <f>_xlfn.IFERROR(VLOOKUP($A23,'[2]Data3'!$A$11:$K$37,MATCH($K$10,'[2]Data3'!$A$10:$K$10,0),0),":")</f>
        <v>:</v>
      </c>
      <c r="M23" s="19" t="str">
        <f>_xlfn.IFERROR(VLOOKUP($A23,'[2]Data4'!$A$11:$K$37,MATCH($K$10,'[2]Data3'!$A$10:$K$10,0),0),":")</f>
        <v>:</v>
      </c>
      <c r="N23" s="17">
        <f>'[1]Sheet1'!F27</f>
        <v>2628.4</v>
      </c>
      <c r="O23" s="18" t="str">
        <f>_xlfn.IFERROR(VLOOKUP($A23,'[2]Data3'!$A$11:$K$37,MATCH($N$10,'[2]Data3'!$A$10:$K$10,0),0),":")</f>
        <v>:</v>
      </c>
      <c r="P23" s="19" t="str">
        <f>_xlfn.IFERROR(VLOOKUP($A23,'[2]Data4'!$A$11:$K$37,MATCH($N$10,'[2]Data3'!$A$10:$K$10,0),0),":")</f>
        <v>:</v>
      </c>
      <c r="Q23" s="17">
        <f>'[1]Sheet1'!G27</f>
        <v>0</v>
      </c>
      <c r="R23" s="18" t="str">
        <f>_xlfn.IFERROR(VLOOKUP($A23,'[2]Data3'!$A$11:$K$37,MATCH($Q$10,'[2]Data3'!$A$10:$K$10,0),0),":")</f>
        <v>:</v>
      </c>
      <c r="S23" s="19" t="str">
        <f>_xlfn.IFERROR(VLOOKUP($A23,'[2]Data4'!$A$11:$K$37,MATCH($Q$10,'[2]Data3'!$A$10:$K$10,0),0),":")</f>
        <v>:</v>
      </c>
      <c r="T23" s="17">
        <f>'[1]Sheet1'!H27</f>
        <v>0</v>
      </c>
      <c r="U23" s="18" t="str">
        <f>_xlfn.IFERROR(VLOOKUP($A23,'[2]Data3'!$A$11:$K$37,MATCH($T$10,'[2]Data3'!$A$10:$K$10,0),0),":")</f>
        <v>:</v>
      </c>
      <c r="V23" s="19" t="str">
        <f>_xlfn.IFERROR(VLOOKUP($A23,'[2]Data4'!$A$11:$K$37,MATCH($T$10,'[2]Data3'!$A$10:$K$10,0),0),":")</f>
        <v>:</v>
      </c>
      <c r="W23" s="17">
        <f>'[1]Sheet1'!I27</f>
        <v>0</v>
      </c>
      <c r="X23" s="18" t="str">
        <f>_xlfn.IFERROR(VLOOKUP($A23,'[2]Data3'!$A$11:$K$37,MATCH($W$10,'[2]Data3'!$A$10:$K$10,0),0),":")</f>
        <v>:</v>
      </c>
      <c r="Y23" s="19" t="str">
        <f>_xlfn.IFERROR(VLOOKUP($A23,'[2]Data4'!$A$11:$K$37,MATCH($W$10,'[2]Data3'!$A$10:$K$10,0),0),":")</f>
        <v>:</v>
      </c>
      <c r="Z23" s="17">
        <f>'[1]Sheet1'!J27</f>
        <v>0</v>
      </c>
      <c r="AA23" s="18" t="str">
        <f>_xlfn.IFERROR(VLOOKUP($A23,'[2]Data3'!$A$11:$K$37,MATCH($Z$10,'[2]Data3'!$A$10:$K$10,0),0),":")</f>
        <v>:</v>
      </c>
      <c r="AB23" s="19" t="str">
        <f>_xlfn.IFERROR(VLOOKUP($A23,'[2]Data4'!$A$11:$K$37,MATCH($Z$10,'[2]Data3'!$A$10:$K$10,0),0),":")</f>
        <v>:</v>
      </c>
      <c r="AC23" s="17">
        <f>'[1]Sheet1'!K27</f>
        <v>0</v>
      </c>
      <c r="AD23" s="18" t="str">
        <f>_xlfn.IFERROR(VLOOKUP($A23,'[2]Data3'!$A$11:$K$37,MATCH($AC$10,'[2]Data3'!$A$10:$K$10,0),0),":")</f>
        <v>:</v>
      </c>
      <c r="AE23" s="19" t="str">
        <f>_xlfn.IFERROR(VLOOKUP($A23,'[2]Data4'!$A$11:$K$37,MATCH($AC$10,'[2]Data3'!$A$10:$K$10,0),0),":")</f>
        <v>:</v>
      </c>
    </row>
    <row r="24" spans="1:31" ht="15">
      <c r="A24" s="13" t="str">
        <f>'[1]Sheet1'!A28</f>
        <v>Luxembourg</v>
      </c>
      <c r="B24" s="17">
        <f>'[1]Sheet1'!B28</f>
        <v>1445467</v>
      </c>
      <c r="C24" s="18" t="str">
        <f>_xlfn.IFERROR(VLOOKUP($A24,'[2]Data3'!$A$11:$K$37,MATCH($B$10,'[2]Data3'!$A$10:$K$10,0),0),":")</f>
        <v>:</v>
      </c>
      <c r="D24" s="19" t="str">
        <f>_xlfn.IFERROR(VLOOKUP($A24,'[2]Data4'!$A$11:$K$37,MATCH($B$10,'[2]Data3'!$A$10:$K$10,0),0),":")</f>
        <v>:</v>
      </c>
      <c r="E24" s="17">
        <f>'[1]Sheet1'!C28</f>
        <v>1831656</v>
      </c>
      <c r="F24" s="18" t="str">
        <f>_xlfn.IFERROR(VLOOKUP($A24,'[2]Data3'!$A$11:$K$37,MATCH($E$10,'[2]Data3'!$A$10:$K$10,0),0),":")</f>
        <v>:</v>
      </c>
      <c r="G24" s="19" t="str">
        <f>_xlfn.IFERROR(VLOOKUP($A24,'[2]Data4'!$A$11:$K$37,MATCH($E$10,'[2]Data3'!$A$10:$K$10,0),0),":")</f>
        <v>:</v>
      </c>
      <c r="H24" s="17">
        <f>'[1]Sheet1'!D28</f>
        <v>2353424</v>
      </c>
      <c r="I24" s="18" t="str">
        <f>_xlfn.IFERROR(VLOOKUP($A24,'[2]Data3'!$A$11:$K$37,MATCH($H$10,'[2]Data3'!$A$10:$K$10,0),0),":")</f>
        <v>:</v>
      </c>
      <c r="J24" s="19" t="str">
        <f>_xlfn.IFERROR(VLOOKUP($A24,'[2]Data4'!$A$11:$K$37,MATCH($H$10,'[2]Data3'!$A$10:$K$10,0),0),":")</f>
        <v>:</v>
      </c>
      <c r="K24" s="17">
        <f>'[1]Sheet1'!E28</f>
        <v>2434979</v>
      </c>
      <c r="L24" s="18" t="str">
        <f>_xlfn.IFERROR(VLOOKUP($A24,'[2]Data3'!$A$11:$K$37,MATCH($K$10,'[2]Data3'!$A$10:$K$10,0),0),":")</f>
        <v>:</v>
      </c>
      <c r="M24" s="19" t="str">
        <f>_xlfn.IFERROR(VLOOKUP($A24,'[2]Data4'!$A$11:$K$37,MATCH($K$10,'[2]Data3'!$A$10:$K$10,0),0),":")</f>
        <v>:</v>
      </c>
      <c r="N24" s="17">
        <f>'[1]Sheet1'!F28</f>
        <v>2500170</v>
      </c>
      <c r="O24" s="18" t="str">
        <f>_xlfn.IFERROR(VLOOKUP($A24,'[2]Data3'!$A$11:$K$37,MATCH($N$10,'[2]Data3'!$A$10:$K$10,0),0),":")</f>
        <v>:</v>
      </c>
      <c r="P24" s="19" t="str">
        <f>_xlfn.IFERROR(VLOOKUP($A24,'[2]Data4'!$A$11:$K$37,MATCH($N$10,'[2]Data3'!$A$10:$K$10,0),0),":")</f>
        <v>:</v>
      </c>
      <c r="Q24" s="17">
        <f>'[1]Sheet1'!G28</f>
        <v>0</v>
      </c>
      <c r="R24" s="18" t="str">
        <f>_xlfn.IFERROR(VLOOKUP($A24,'[2]Data3'!$A$11:$K$37,MATCH($Q$10,'[2]Data3'!$A$10:$K$10,0),0),":")</f>
        <v>:</v>
      </c>
      <c r="S24" s="19" t="str">
        <f>_xlfn.IFERROR(VLOOKUP($A24,'[2]Data4'!$A$11:$K$37,MATCH($Q$10,'[2]Data3'!$A$10:$K$10,0),0),":")</f>
        <v>:</v>
      </c>
      <c r="T24" s="17">
        <f>'[1]Sheet1'!H28</f>
        <v>0</v>
      </c>
      <c r="U24" s="18" t="str">
        <f>_xlfn.IFERROR(VLOOKUP($A24,'[2]Data3'!$A$11:$K$37,MATCH($T$10,'[2]Data3'!$A$10:$K$10,0),0),":")</f>
        <v>:</v>
      </c>
      <c r="V24" s="19" t="str">
        <f>_xlfn.IFERROR(VLOOKUP($A24,'[2]Data4'!$A$11:$K$37,MATCH($T$10,'[2]Data3'!$A$10:$K$10,0),0),":")</f>
        <v>:</v>
      </c>
      <c r="W24" s="17">
        <f>'[1]Sheet1'!I28</f>
        <v>0</v>
      </c>
      <c r="X24" s="18" t="str">
        <f>_xlfn.IFERROR(VLOOKUP($A24,'[2]Data3'!$A$11:$K$37,MATCH($W$10,'[2]Data3'!$A$10:$K$10,0),0),":")</f>
        <v>:</v>
      </c>
      <c r="Y24" s="19" t="str">
        <f>_xlfn.IFERROR(VLOOKUP($A24,'[2]Data4'!$A$11:$K$37,MATCH($W$10,'[2]Data3'!$A$10:$K$10,0),0),":")</f>
        <v>:</v>
      </c>
      <c r="Z24" s="17">
        <f>'[1]Sheet1'!J28</f>
        <v>0</v>
      </c>
      <c r="AA24" s="18" t="str">
        <f>_xlfn.IFERROR(VLOOKUP($A24,'[2]Data3'!$A$11:$K$37,MATCH($Z$10,'[2]Data3'!$A$10:$K$10,0),0),":")</f>
        <v>:</v>
      </c>
      <c r="AB24" s="19" t="str">
        <f>_xlfn.IFERROR(VLOOKUP($A24,'[2]Data4'!$A$11:$K$37,MATCH($Z$10,'[2]Data3'!$A$10:$K$10,0),0),":")</f>
        <v>:</v>
      </c>
      <c r="AC24" s="17">
        <f>'[1]Sheet1'!K28</f>
        <v>0</v>
      </c>
      <c r="AD24" s="18" t="str">
        <f>_xlfn.IFERROR(VLOOKUP($A24,'[2]Data3'!$A$11:$K$37,MATCH($AC$10,'[2]Data3'!$A$10:$K$10,0),0),":")</f>
        <v>:</v>
      </c>
      <c r="AE24" s="19" t="str">
        <f>_xlfn.IFERROR(VLOOKUP($A24,'[2]Data4'!$A$11:$K$37,MATCH($AC$10,'[2]Data3'!$A$10:$K$10,0),0),":")</f>
        <v>:</v>
      </c>
    </row>
    <row r="25" spans="1:31" ht="15">
      <c r="A25" s="13" t="str">
        <f>'[1]Sheet1'!A29</f>
        <v>Hungary</v>
      </c>
      <c r="B25" s="17">
        <f>'[1]Sheet1'!B29</f>
        <v>53394.4</v>
      </c>
      <c r="C25" s="18" t="str">
        <f>_xlfn.IFERROR(VLOOKUP($A25,'[2]Data3'!$A$11:$K$37,MATCH($B$10,'[2]Data3'!$A$10:$K$10,0),0),":")</f>
        <v>:</v>
      </c>
      <c r="D25" s="19" t="str">
        <f>_xlfn.IFERROR(VLOOKUP($A25,'[2]Data4'!$A$11:$K$37,MATCH($B$10,'[2]Data3'!$A$10:$K$10,0),0),":")</f>
        <v>:</v>
      </c>
      <c r="E25" s="17">
        <f>'[1]Sheet1'!C29</f>
        <v>52038.7</v>
      </c>
      <c r="F25" s="18" t="str">
        <f>_xlfn.IFERROR(VLOOKUP($A25,'[2]Data3'!$A$11:$K$37,MATCH($E$10,'[2]Data3'!$A$10:$K$10,0),0),":")</f>
        <v>:</v>
      </c>
      <c r="G25" s="19" t="str">
        <f>_xlfn.IFERROR(VLOOKUP($A25,'[2]Data4'!$A$11:$K$37,MATCH($E$10,'[2]Data3'!$A$10:$K$10,0),0),":")</f>
        <v>:</v>
      </c>
      <c r="H25" s="17">
        <f>'[1]Sheet1'!D29</f>
        <v>48974.9</v>
      </c>
      <c r="I25" s="18" t="str">
        <f>_xlfn.IFERROR(VLOOKUP($A25,'[2]Data3'!$A$11:$K$37,MATCH($H$10,'[2]Data3'!$A$10:$K$10,0),0),":")</f>
        <v>:</v>
      </c>
      <c r="J25" s="19" t="str">
        <f>_xlfn.IFERROR(VLOOKUP($A25,'[2]Data4'!$A$11:$K$37,MATCH($H$10,'[2]Data3'!$A$10:$K$10,0),0),":")</f>
        <v>:</v>
      </c>
      <c r="K25" s="17">
        <f>'[1]Sheet1'!E29</f>
        <v>36323.6</v>
      </c>
      <c r="L25" s="18" t="str">
        <f>_xlfn.IFERROR(VLOOKUP($A25,'[2]Data3'!$A$11:$K$37,MATCH($K$10,'[2]Data3'!$A$10:$K$10,0),0),":")</f>
        <v>:</v>
      </c>
      <c r="M25" s="19" t="str">
        <f>_xlfn.IFERROR(VLOOKUP($A25,'[2]Data4'!$A$11:$K$37,MATCH($K$10,'[2]Data3'!$A$10:$K$10,0),0),":")</f>
        <v>:</v>
      </c>
      <c r="N25" s="17">
        <f>'[1]Sheet1'!F29</f>
        <v>29367.7</v>
      </c>
      <c r="O25" s="18" t="str">
        <f>_xlfn.IFERROR(VLOOKUP($A25,'[2]Data3'!$A$11:$K$37,MATCH($N$10,'[2]Data3'!$A$10:$K$10,0),0),":")</f>
        <v>:</v>
      </c>
      <c r="P25" s="19" t="str">
        <f>_xlfn.IFERROR(VLOOKUP($A25,'[2]Data4'!$A$11:$K$37,MATCH($N$10,'[2]Data3'!$A$10:$K$10,0),0),":")</f>
        <v>:</v>
      </c>
      <c r="Q25" s="17">
        <f>'[1]Sheet1'!G29</f>
        <v>0</v>
      </c>
      <c r="R25" s="18" t="str">
        <f>_xlfn.IFERROR(VLOOKUP($A25,'[2]Data3'!$A$11:$K$37,MATCH($Q$10,'[2]Data3'!$A$10:$K$10,0),0),":")</f>
        <v>:</v>
      </c>
      <c r="S25" s="19" t="str">
        <f>_xlfn.IFERROR(VLOOKUP($A25,'[2]Data4'!$A$11:$K$37,MATCH($Q$10,'[2]Data3'!$A$10:$K$10,0),0),":")</f>
        <v>:</v>
      </c>
      <c r="T25" s="17">
        <f>'[1]Sheet1'!H29</f>
        <v>0</v>
      </c>
      <c r="U25" s="18" t="str">
        <f>_xlfn.IFERROR(VLOOKUP($A25,'[2]Data3'!$A$11:$K$37,MATCH($T$10,'[2]Data3'!$A$10:$K$10,0),0),":")</f>
        <v>:</v>
      </c>
      <c r="V25" s="19" t="str">
        <f>_xlfn.IFERROR(VLOOKUP($A25,'[2]Data4'!$A$11:$K$37,MATCH($T$10,'[2]Data3'!$A$10:$K$10,0),0),":")</f>
        <v>:</v>
      </c>
      <c r="W25" s="17">
        <f>'[1]Sheet1'!I29</f>
        <v>0</v>
      </c>
      <c r="X25" s="18" t="str">
        <f>_xlfn.IFERROR(VLOOKUP($A25,'[2]Data3'!$A$11:$K$37,MATCH($W$10,'[2]Data3'!$A$10:$K$10,0),0),":")</f>
        <v>:</v>
      </c>
      <c r="Y25" s="19" t="str">
        <f>_xlfn.IFERROR(VLOOKUP($A25,'[2]Data4'!$A$11:$K$37,MATCH($W$10,'[2]Data3'!$A$10:$K$10,0),0),":")</f>
        <v>:</v>
      </c>
      <c r="Z25" s="17">
        <f>'[1]Sheet1'!J29</f>
        <v>0</v>
      </c>
      <c r="AA25" s="18" t="str">
        <f>_xlfn.IFERROR(VLOOKUP($A25,'[2]Data3'!$A$11:$K$37,MATCH($Z$10,'[2]Data3'!$A$10:$K$10,0),0),":")</f>
        <v>:</v>
      </c>
      <c r="AB25" s="19" t="str">
        <f>_xlfn.IFERROR(VLOOKUP($A25,'[2]Data4'!$A$11:$K$37,MATCH($Z$10,'[2]Data3'!$A$10:$K$10,0),0),":")</f>
        <v>:</v>
      </c>
      <c r="AC25" s="17">
        <f>'[1]Sheet1'!K29</f>
        <v>0</v>
      </c>
      <c r="AD25" s="18" t="str">
        <f>_xlfn.IFERROR(VLOOKUP($A25,'[2]Data3'!$A$11:$K$37,MATCH($AC$10,'[2]Data3'!$A$10:$K$10,0),0),":")</f>
        <v>:</v>
      </c>
      <c r="AE25" s="19" t="str">
        <f>_xlfn.IFERROR(VLOOKUP($A25,'[2]Data4'!$A$11:$K$37,MATCH($AC$10,'[2]Data3'!$A$10:$K$10,0),0),":")</f>
        <v>:</v>
      </c>
    </row>
    <row r="26" spans="1:31" ht="15">
      <c r="A26" s="13" t="str">
        <f>'[1]Sheet1'!A30</f>
        <v>Malta</v>
      </c>
      <c r="B26" s="17">
        <f>'[1]Sheet1'!B30</f>
        <v>926.8</v>
      </c>
      <c r="C26" s="18" t="str">
        <f>_xlfn.IFERROR(VLOOKUP($A26,'[2]Data3'!$A$11:$K$37,MATCH($B$10,'[2]Data3'!$A$10:$K$10,0),0),":")</f>
        <v>:</v>
      </c>
      <c r="D26" s="19" t="str">
        <f>_xlfn.IFERROR(VLOOKUP($A26,'[2]Data4'!$A$11:$K$37,MATCH($B$10,'[2]Data3'!$A$10:$K$10,0),0),":")</f>
        <v>:</v>
      </c>
      <c r="E26" s="17">
        <f>'[1]Sheet1'!C30</f>
        <v>885.4</v>
      </c>
      <c r="F26" s="18" t="str">
        <f>_xlfn.IFERROR(VLOOKUP($A26,'[2]Data3'!$A$11:$K$37,MATCH($E$10,'[2]Data3'!$A$10:$K$10,0),0),":")</f>
        <v>:</v>
      </c>
      <c r="G26" s="19" t="str">
        <f>_xlfn.IFERROR(VLOOKUP($A26,'[2]Data4'!$A$11:$K$37,MATCH($E$10,'[2]Data3'!$A$10:$K$10,0),0),":")</f>
        <v>:</v>
      </c>
      <c r="H26" s="17">
        <f>'[1]Sheet1'!D30</f>
        <v>1090</v>
      </c>
      <c r="I26" s="18" t="str">
        <f>_xlfn.IFERROR(VLOOKUP($A26,'[2]Data3'!$A$11:$K$37,MATCH($H$10,'[2]Data3'!$A$10:$K$10,0),0),":")</f>
        <v>:</v>
      </c>
      <c r="J26" s="19" t="str">
        <f>_xlfn.IFERROR(VLOOKUP($A26,'[2]Data4'!$A$11:$K$37,MATCH($H$10,'[2]Data3'!$A$10:$K$10,0),0),":")</f>
        <v>:</v>
      </c>
      <c r="K26" s="17">
        <f>'[1]Sheet1'!E30</f>
        <v>41711.5</v>
      </c>
      <c r="L26" s="18" t="str">
        <f>_xlfn.IFERROR(VLOOKUP($A26,'[2]Data3'!$A$11:$K$37,MATCH($K$10,'[2]Data3'!$A$10:$K$10,0),0),":")</f>
        <v>:</v>
      </c>
      <c r="M26" s="19" t="str">
        <f>_xlfn.IFERROR(VLOOKUP($A26,'[2]Data4'!$A$11:$K$37,MATCH($K$10,'[2]Data3'!$A$10:$K$10,0),0),":")</f>
        <v>:</v>
      </c>
      <c r="N26" s="17">
        <f>'[1]Sheet1'!F30</f>
        <v>41452.1</v>
      </c>
      <c r="O26" s="18" t="str">
        <f>_xlfn.IFERROR(VLOOKUP($A26,'[2]Data3'!$A$11:$K$37,MATCH($N$10,'[2]Data3'!$A$10:$K$10,0),0),":")</f>
        <v>:</v>
      </c>
      <c r="P26" s="19" t="str">
        <f>_xlfn.IFERROR(VLOOKUP($A26,'[2]Data4'!$A$11:$K$37,MATCH($N$10,'[2]Data3'!$A$10:$K$10,0),0),":")</f>
        <v>:</v>
      </c>
      <c r="Q26" s="17">
        <f>'[1]Sheet1'!G30</f>
        <v>0</v>
      </c>
      <c r="R26" s="18" t="str">
        <f>_xlfn.IFERROR(VLOOKUP($A26,'[2]Data3'!$A$11:$K$37,MATCH($Q$10,'[2]Data3'!$A$10:$K$10,0),0),":")</f>
        <v>:</v>
      </c>
      <c r="S26" s="19" t="str">
        <f>_xlfn.IFERROR(VLOOKUP($A26,'[2]Data4'!$A$11:$K$37,MATCH($Q$10,'[2]Data3'!$A$10:$K$10,0),0),":")</f>
        <v>:</v>
      </c>
      <c r="T26" s="17">
        <f>'[1]Sheet1'!H30</f>
        <v>0</v>
      </c>
      <c r="U26" s="18" t="str">
        <f>_xlfn.IFERROR(VLOOKUP($A26,'[2]Data3'!$A$11:$K$37,MATCH($T$10,'[2]Data3'!$A$10:$K$10,0),0),":")</f>
        <v>:</v>
      </c>
      <c r="V26" s="19" t="str">
        <f>_xlfn.IFERROR(VLOOKUP($A26,'[2]Data4'!$A$11:$K$37,MATCH($T$10,'[2]Data3'!$A$10:$K$10,0),0),":")</f>
        <v>:</v>
      </c>
      <c r="W26" s="17">
        <f>'[1]Sheet1'!I30</f>
        <v>0</v>
      </c>
      <c r="X26" s="18" t="str">
        <f>_xlfn.IFERROR(VLOOKUP($A26,'[2]Data3'!$A$11:$K$37,MATCH($W$10,'[2]Data3'!$A$10:$K$10,0),0),":")</f>
        <v>:</v>
      </c>
      <c r="Y26" s="19" t="str">
        <f>_xlfn.IFERROR(VLOOKUP($A26,'[2]Data4'!$A$11:$K$37,MATCH($W$10,'[2]Data3'!$A$10:$K$10,0),0),":")</f>
        <v>:</v>
      </c>
      <c r="Z26" s="17">
        <f>'[1]Sheet1'!J30</f>
        <v>0</v>
      </c>
      <c r="AA26" s="18" t="str">
        <f>_xlfn.IFERROR(VLOOKUP($A26,'[2]Data3'!$A$11:$K$37,MATCH($Z$10,'[2]Data3'!$A$10:$K$10,0),0),":")</f>
        <v>:</v>
      </c>
      <c r="AB26" s="19" t="str">
        <f>_xlfn.IFERROR(VLOOKUP($A26,'[2]Data4'!$A$11:$K$37,MATCH($Z$10,'[2]Data3'!$A$10:$K$10,0),0),":")</f>
        <v>:</v>
      </c>
      <c r="AC26" s="17">
        <f>'[1]Sheet1'!K30</f>
        <v>0</v>
      </c>
      <c r="AD26" s="18" t="str">
        <f>_xlfn.IFERROR(VLOOKUP($A26,'[2]Data3'!$A$11:$K$37,MATCH($AC$10,'[2]Data3'!$A$10:$K$10,0),0),":")</f>
        <v>:</v>
      </c>
      <c r="AE26" s="19" t="str">
        <f>_xlfn.IFERROR(VLOOKUP($A26,'[2]Data4'!$A$11:$K$37,MATCH($AC$10,'[2]Data3'!$A$10:$K$10,0),0),":")</f>
        <v>:</v>
      </c>
    </row>
    <row r="27" spans="1:31" ht="15">
      <c r="A27" s="13" t="str">
        <f>'[1]Sheet1'!A31</f>
        <v>Netherlands</v>
      </c>
      <c r="B27" s="17">
        <f>'[1]Sheet1'!B31</f>
        <v>2079692</v>
      </c>
      <c r="C27" s="18" t="str">
        <f>_xlfn.IFERROR(VLOOKUP($A27,'[2]Data3'!$A$11:$K$37,MATCH($B$10,'[2]Data3'!$A$10:$K$10,0),0),":")</f>
        <v>:</v>
      </c>
      <c r="D27" s="19" t="str">
        <f>_xlfn.IFERROR(VLOOKUP($A27,'[2]Data4'!$A$11:$K$37,MATCH($B$10,'[2]Data3'!$A$10:$K$10,0),0),":")</f>
        <v>:</v>
      </c>
      <c r="E27" s="17">
        <f>'[1]Sheet1'!C31</f>
        <v>2277317</v>
      </c>
      <c r="F27" s="18" t="str">
        <f>_xlfn.IFERROR(VLOOKUP($A27,'[2]Data3'!$A$11:$K$37,MATCH($E$10,'[2]Data3'!$A$10:$K$10,0),0),":")</f>
        <v>:</v>
      </c>
      <c r="G27" s="19" t="str">
        <f>_xlfn.IFERROR(VLOOKUP($A27,'[2]Data4'!$A$11:$K$37,MATCH($E$10,'[2]Data3'!$A$10:$K$10,0),0),":")</f>
        <v>:</v>
      </c>
      <c r="H27" s="17">
        <f>'[1]Sheet1'!D31</f>
        <v>2301245</v>
      </c>
      <c r="I27" s="18" t="str">
        <f>_xlfn.IFERROR(VLOOKUP($A27,'[2]Data3'!$A$11:$K$37,MATCH($H$10,'[2]Data3'!$A$10:$K$10,0),0),":")</f>
        <v>:</v>
      </c>
      <c r="J27" s="19" t="str">
        <f>_xlfn.IFERROR(VLOOKUP($A27,'[2]Data4'!$A$11:$K$37,MATCH($H$10,'[2]Data3'!$A$10:$K$10,0),0),":")</f>
        <v>:</v>
      </c>
      <c r="K27" s="17">
        <f>'[1]Sheet1'!E31</f>
        <v>2300925</v>
      </c>
      <c r="L27" s="18" t="str">
        <f>_xlfn.IFERROR(VLOOKUP($A27,'[2]Data3'!$A$11:$K$37,MATCH($K$10,'[2]Data3'!$A$10:$K$10,0),0),":")</f>
        <v>:</v>
      </c>
      <c r="M27" s="19" t="str">
        <f>_xlfn.IFERROR(VLOOKUP($A27,'[2]Data4'!$A$11:$K$37,MATCH($K$10,'[2]Data3'!$A$10:$K$10,0),0),":")</f>
        <v>:</v>
      </c>
      <c r="N27" s="17">
        <f>'[1]Sheet1'!F31</f>
        <v>2395647</v>
      </c>
      <c r="O27" s="18" t="str">
        <f>_xlfn.IFERROR(VLOOKUP($A27,'[2]Data3'!$A$11:$K$37,MATCH($N$10,'[2]Data3'!$A$10:$K$10,0),0),":")</f>
        <v>:</v>
      </c>
      <c r="P27" s="19" t="str">
        <f>_xlfn.IFERROR(VLOOKUP($A27,'[2]Data4'!$A$11:$K$37,MATCH($N$10,'[2]Data3'!$A$10:$K$10,0),0),":")</f>
        <v>:</v>
      </c>
      <c r="Q27" s="17">
        <f>'[1]Sheet1'!G31</f>
        <v>0</v>
      </c>
      <c r="R27" s="18" t="str">
        <f>_xlfn.IFERROR(VLOOKUP($A27,'[2]Data3'!$A$11:$K$37,MATCH($Q$10,'[2]Data3'!$A$10:$K$10,0),0),":")</f>
        <v>:</v>
      </c>
      <c r="S27" s="19" t="str">
        <f>_xlfn.IFERROR(VLOOKUP($A27,'[2]Data4'!$A$11:$K$37,MATCH($Q$10,'[2]Data3'!$A$10:$K$10,0),0),":")</f>
        <v>:</v>
      </c>
      <c r="T27" s="17">
        <f>'[1]Sheet1'!H31</f>
        <v>0</v>
      </c>
      <c r="U27" s="18" t="str">
        <f>_xlfn.IFERROR(VLOOKUP($A27,'[2]Data3'!$A$11:$K$37,MATCH($T$10,'[2]Data3'!$A$10:$K$10,0),0),":")</f>
        <v>:</v>
      </c>
      <c r="V27" s="19" t="str">
        <f>_xlfn.IFERROR(VLOOKUP($A27,'[2]Data4'!$A$11:$K$37,MATCH($T$10,'[2]Data3'!$A$10:$K$10,0),0),":")</f>
        <v>:</v>
      </c>
      <c r="W27" s="17">
        <f>'[1]Sheet1'!I31</f>
        <v>0</v>
      </c>
      <c r="X27" s="18" t="str">
        <f>_xlfn.IFERROR(VLOOKUP($A27,'[2]Data3'!$A$11:$K$37,MATCH($W$10,'[2]Data3'!$A$10:$K$10,0),0),":")</f>
        <v>:</v>
      </c>
      <c r="Y27" s="19" t="str">
        <f>_xlfn.IFERROR(VLOOKUP($A27,'[2]Data4'!$A$11:$K$37,MATCH($W$10,'[2]Data3'!$A$10:$K$10,0),0),":")</f>
        <v>:</v>
      </c>
      <c r="Z27" s="17">
        <f>'[1]Sheet1'!J31</f>
        <v>0</v>
      </c>
      <c r="AA27" s="18" t="str">
        <f>_xlfn.IFERROR(VLOOKUP($A27,'[2]Data3'!$A$11:$K$37,MATCH($Z$10,'[2]Data3'!$A$10:$K$10,0),0),":")</f>
        <v>:</v>
      </c>
      <c r="AB27" s="19" t="str">
        <f>_xlfn.IFERROR(VLOOKUP($A27,'[2]Data4'!$A$11:$K$37,MATCH($Z$10,'[2]Data3'!$A$10:$K$10,0),0),":")</f>
        <v>:</v>
      </c>
      <c r="AC27" s="17">
        <f>'[1]Sheet1'!K31</f>
        <v>0</v>
      </c>
      <c r="AD27" s="18" t="str">
        <f>_xlfn.IFERROR(VLOOKUP($A27,'[2]Data3'!$A$11:$K$37,MATCH($AC$10,'[2]Data3'!$A$10:$K$10,0),0),":")</f>
        <v>:</v>
      </c>
      <c r="AE27" s="19" t="str">
        <f>_xlfn.IFERROR(VLOOKUP($A27,'[2]Data4'!$A$11:$K$37,MATCH($AC$10,'[2]Data3'!$A$10:$K$10,0),0),":")</f>
        <v>:</v>
      </c>
    </row>
    <row r="28" spans="1:31" ht="15">
      <c r="A28" s="13" t="str">
        <f>'[1]Sheet1'!A32</f>
        <v>Austria</v>
      </c>
      <c r="B28" s="17">
        <f>'[1]Sheet1'!B32</f>
        <v>124297</v>
      </c>
      <c r="C28" s="18" t="str">
        <f>_xlfn.IFERROR(VLOOKUP($A28,'[2]Data3'!$A$11:$K$37,MATCH($B$10,'[2]Data3'!$A$10:$K$10,0),0),":")</f>
        <v>:</v>
      </c>
      <c r="D28" s="19" t="str">
        <f>_xlfn.IFERROR(VLOOKUP($A28,'[2]Data4'!$A$11:$K$37,MATCH($B$10,'[2]Data3'!$A$10:$K$10,0),0),":")</f>
        <v>:</v>
      </c>
      <c r="E28" s="17">
        <f>'[1]Sheet1'!C32</f>
        <v>136580</v>
      </c>
      <c r="F28" s="18" t="str">
        <f>_xlfn.IFERROR(VLOOKUP($A28,'[2]Data3'!$A$11:$K$37,MATCH($E$10,'[2]Data3'!$A$10:$K$10,0),0),":")</f>
        <v>:</v>
      </c>
      <c r="G28" s="19" t="str">
        <f>_xlfn.IFERROR(VLOOKUP($A28,'[2]Data4'!$A$11:$K$37,MATCH($E$10,'[2]Data3'!$A$10:$K$10,0),0),":")</f>
        <v>:</v>
      </c>
      <c r="H28" s="17">
        <f>'[1]Sheet1'!D32</f>
        <v>131209</v>
      </c>
      <c r="I28" s="18" t="str">
        <f>_xlfn.IFERROR(VLOOKUP($A28,'[2]Data3'!$A$11:$K$37,MATCH($H$10,'[2]Data3'!$A$10:$K$10,0),0),":")</f>
        <v>:</v>
      </c>
      <c r="J28" s="19" t="str">
        <f>_xlfn.IFERROR(VLOOKUP($A28,'[2]Data4'!$A$11:$K$37,MATCH($H$10,'[2]Data3'!$A$10:$K$10,0),0),":")</f>
        <v>:</v>
      </c>
      <c r="K28" s="17">
        <f>'[1]Sheet1'!E32</f>
        <v>138994</v>
      </c>
      <c r="L28" s="18" t="str">
        <f>_xlfn.IFERROR(VLOOKUP($A28,'[2]Data3'!$A$11:$K$37,MATCH($K$10,'[2]Data3'!$A$10:$K$10,0),0),":")</f>
        <v>:</v>
      </c>
      <c r="M28" s="19" t="str">
        <f>_xlfn.IFERROR(VLOOKUP($A28,'[2]Data4'!$A$11:$K$37,MATCH($K$10,'[2]Data3'!$A$10:$K$10,0),0),":")</f>
        <v>:</v>
      </c>
      <c r="N28" s="17">
        <f>'[1]Sheet1'!F32</f>
        <v>149253</v>
      </c>
      <c r="O28" s="18" t="str">
        <f>_xlfn.IFERROR(VLOOKUP($A28,'[2]Data3'!$A$11:$K$37,MATCH($N$10,'[2]Data3'!$A$10:$K$10,0),0),":")</f>
        <v>:</v>
      </c>
      <c r="P28" s="19" t="str">
        <f>_xlfn.IFERROR(VLOOKUP($A28,'[2]Data4'!$A$11:$K$37,MATCH($N$10,'[2]Data3'!$A$10:$K$10,0),0),":")</f>
        <v>:</v>
      </c>
      <c r="Q28" s="17">
        <f>'[1]Sheet1'!G32</f>
        <v>0</v>
      </c>
      <c r="R28" s="18" t="str">
        <f>_xlfn.IFERROR(VLOOKUP($A28,'[2]Data3'!$A$11:$K$37,MATCH($Q$10,'[2]Data3'!$A$10:$K$10,0),0),":")</f>
        <v>:</v>
      </c>
      <c r="S28" s="19" t="str">
        <f>_xlfn.IFERROR(VLOOKUP($A28,'[2]Data4'!$A$11:$K$37,MATCH($Q$10,'[2]Data3'!$A$10:$K$10,0),0),":")</f>
        <v>:</v>
      </c>
      <c r="T28" s="17">
        <f>'[1]Sheet1'!H32</f>
        <v>0</v>
      </c>
      <c r="U28" s="18" t="str">
        <f>_xlfn.IFERROR(VLOOKUP($A28,'[2]Data3'!$A$11:$K$37,MATCH($T$10,'[2]Data3'!$A$10:$K$10,0),0),":")</f>
        <v>:</v>
      </c>
      <c r="V28" s="19" t="str">
        <f>_xlfn.IFERROR(VLOOKUP($A28,'[2]Data4'!$A$11:$K$37,MATCH($T$10,'[2]Data3'!$A$10:$K$10,0),0),":")</f>
        <v>:</v>
      </c>
      <c r="W28" s="17">
        <f>'[1]Sheet1'!I32</f>
        <v>0</v>
      </c>
      <c r="X28" s="18" t="str">
        <f>_xlfn.IFERROR(VLOOKUP($A28,'[2]Data3'!$A$11:$K$37,MATCH($W$10,'[2]Data3'!$A$10:$K$10,0),0),":")</f>
        <v>:</v>
      </c>
      <c r="Y28" s="19" t="str">
        <f>_xlfn.IFERROR(VLOOKUP($A28,'[2]Data4'!$A$11:$K$37,MATCH($W$10,'[2]Data3'!$A$10:$K$10,0),0),":")</f>
        <v>:</v>
      </c>
      <c r="Z28" s="17">
        <f>'[1]Sheet1'!J32</f>
        <v>0</v>
      </c>
      <c r="AA28" s="18" t="str">
        <f>_xlfn.IFERROR(VLOOKUP($A28,'[2]Data3'!$A$11:$K$37,MATCH($Z$10,'[2]Data3'!$A$10:$K$10,0),0),":")</f>
        <v>:</v>
      </c>
      <c r="AB28" s="19" t="str">
        <f>_xlfn.IFERROR(VLOOKUP($A28,'[2]Data4'!$A$11:$K$37,MATCH($Z$10,'[2]Data3'!$A$10:$K$10,0),0),":")</f>
        <v>:</v>
      </c>
      <c r="AC28" s="17">
        <f>'[1]Sheet1'!K32</f>
        <v>0</v>
      </c>
      <c r="AD28" s="18" t="str">
        <f>_xlfn.IFERROR(VLOOKUP($A28,'[2]Data3'!$A$11:$K$37,MATCH($AC$10,'[2]Data3'!$A$10:$K$10,0),0),":")</f>
        <v>:</v>
      </c>
      <c r="AE28" s="19" t="str">
        <f>_xlfn.IFERROR(VLOOKUP($A28,'[2]Data4'!$A$11:$K$37,MATCH($AC$10,'[2]Data3'!$A$10:$K$10,0),0),":")</f>
        <v>:</v>
      </c>
    </row>
    <row r="29" spans="1:31" ht="15">
      <c r="A29" s="13" t="str">
        <f>'[1]Sheet1'!A33</f>
        <v>Poland</v>
      </c>
      <c r="B29" s="17">
        <f>'[1]Sheet1'!B33</f>
        <v>16343.3</v>
      </c>
      <c r="C29" s="18" t="str">
        <f>_xlfn.IFERROR(VLOOKUP($A29,'[2]Data3'!$A$11:$K$37,MATCH($B$10,'[2]Data3'!$A$10:$K$10,0),0),":")</f>
        <v>:</v>
      </c>
      <c r="D29" s="19" t="str">
        <f>_xlfn.IFERROR(VLOOKUP($A29,'[2]Data4'!$A$11:$K$37,MATCH($B$10,'[2]Data3'!$A$10:$K$10,0),0),":")</f>
        <v>:</v>
      </c>
      <c r="E29" s="17">
        <f>'[1]Sheet1'!C33</f>
        <v>17946.3</v>
      </c>
      <c r="F29" s="18" t="str">
        <f>_xlfn.IFERROR(VLOOKUP($A29,'[2]Data3'!$A$11:$K$37,MATCH($E$10,'[2]Data3'!$A$10:$K$10,0),0),":")</f>
        <v>:</v>
      </c>
      <c r="G29" s="19" t="str">
        <f>_xlfn.IFERROR(VLOOKUP($A29,'[2]Data4'!$A$11:$K$37,MATCH($E$10,'[2]Data3'!$A$10:$K$10,0),0),":")</f>
        <v>:</v>
      </c>
      <c r="H29" s="17">
        <f>'[1]Sheet1'!D33</f>
        <v>19136.4</v>
      </c>
      <c r="I29" s="18" t="str">
        <f>_xlfn.IFERROR(VLOOKUP($A29,'[2]Data3'!$A$11:$K$37,MATCH($H$10,'[2]Data3'!$A$10:$K$10,0),0),":")</f>
        <v>:</v>
      </c>
      <c r="J29" s="19" t="str">
        <f>_xlfn.IFERROR(VLOOKUP($A29,'[2]Data4'!$A$11:$K$37,MATCH($H$10,'[2]Data3'!$A$10:$K$10,0),0),":")</f>
        <v>:</v>
      </c>
      <c r="K29" s="17">
        <f>'[1]Sheet1'!E33</f>
        <v>18044.3</v>
      </c>
      <c r="L29" s="18" t="str">
        <f>_xlfn.IFERROR(VLOOKUP($A29,'[2]Data3'!$A$11:$K$37,MATCH($K$10,'[2]Data3'!$A$10:$K$10,0),0),":")</f>
        <v>:</v>
      </c>
      <c r="M29" s="19" t="str">
        <f>_xlfn.IFERROR(VLOOKUP($A29,'[2]Data4'!$A$11:$K$37,MATCH($K$10,'[2]Data3'!$A$10:$K$10,0),0),":")</f>
        <v>:</v>
      </c>
      <c r="N29" s="17">
        <f>'[1]Sheet1'!F33</f>
        <v>17332</v>
      </c>
      <c r="O29" s="18" t="str">
        <f>_xlfn.IFERROR(VLOOKUP($A29,'[2]Data3'!$A$11:$K$37,MATCH($N$10,'[2]Data3'!$A$10:$K$10,0),0),":")</f>
        <v>:</v>
      </c>
      <c r="P29" s="19" t="str">
        <f>_xlfn.IFERROR(VLOOKUP($A29,'[2]Data4'!$A$11:$K$37,MATCH($N$10,'[2]Data3'!$A$10:$K$10,0),0),":")</f>
        <v>:</v>
      </c>
      <c r="Q29" s="17">
        <f>'[1]Sheet1'!G33</f>
        <v>0</v>
      </c>
      <c r="R29" s="18" t="str">
        <f>_xlfn.IFERROR(VLOOKUP($A29,'[2]Data3'!$A$11:$K$37,MATCH($Q$10,'[2]Data3'!$A$10:$K$10,0),0),":")</f>
        <v>:</v>
      </c>
      <c r="S29" s="19" t="str">
        <f>_xlfn.IFERROR(VLOOKUP($A29,'[2]Data4'!$A$11:$K$37,MATCH($Q$10,'[2]Data3'!$A$10:$K$10,0),0),":")</f>
        <v>:</v>
      </c>
      <c r="T29" s="17">
        <f>'[1]Sheet1'!H33</f>
        <v>0</v>
      </c>
      <c r="U29" s="18" t="str">
        <f>_xlfn.IFERROR(VLOOKUP($A29,'[2]Data3'!$A$11:$K$37,MATCH($T$10,'[2]Data3'!$A$10:$K$10,0),0),":")</f>
        <v>:</v>
      </c>
      <c r="V29" s="19" t="str">
        <f>_xlfn.IFERROR(VLOOKUP($A29,'[2]Data4'!$A$11:$K$37,MATCH($T$10,'[2]Data3'!$A$10:$K$10,0),0),":")</f>
        <v>:</v>
      </c>
      <c r="W29" s="17">
        <f>'[1]Sheet1'!I33</f>
        <v>0</v>
      </c>
      <c r="X29" s="18" t="str">
        <f>_xlfn.IFERROR(VLOOKUP($A29,'[2]Data3'!$A$11:$K$37,MATCH($W$10,'[2]Data3'!$A$10:$K$10,0),0),":")</f>
        <v>:</v>
      </c>
      <c r="Y29" s="19" t="str">
        <f>_xlfn.IFERROR(VLOOKUP($A29,'[2]Data4'!$A$11:$K$37,MATCH($W$10,'[2]Data3'!$A$10:$K$10,0),0),":")</f>
        <v>:</v>
      </c>
      <c r="Z29" s="17">
        <f>'[1]Sheet1'!J33</f>
        <v>0</v>
      </c>
      <c r="AA29" s="18" t="str">
        <f>_xlfn.IFERROR(VLOOKUP($A29,'[2]Data3'!$A$11:$K$37,MATCH($Z$10,'[2]Data3'!$A$10:$K$10,0),0),":")</f>
        <v>:</v>
      </c>
      <c r="AB29" s="19" t="str">
        <f>_xlfn.IFERROR(VLOOKUP($A29,'[2]Data4'!$A$11:$K$37,MATCH($Z$10,'[2]Data3'!$A$10:$K$10,0),0),":")</f>
        <v>:</v>
      </c>
      <c r="AC29" s="17">
        <f>'[1]Sheet1'!K33</f>
        <v>0</v>
      </c>
      <c r="AD29" s="18" t="str">
        <f>_xlfn.IFERROR(VLOOKUP($A29,'[2]Data3'!$A$11:$K$37,MATCH($AC$10,'[2]Data3'!$A$10:$K$10,0),0),":")</f>
        <v>:</v>
      </c>
      <c r="AE29" s="19" t="str">
        <f>_xlfn.IFERROR(VLOOKUP($A29,'[2]Data4'!$A$11:$K$37,MATCH($AC$10,'[2]Data3'!$A$10:$K$10,0),0),":")</f>
        <v>:</v>
      </c>
    </row>
    <row r="30" spans="1:31" ht="15">
      <c r="A30" s="13" t="str">
        <f>'[1]Sheet1'!A34</f>
        <v>Portugal</v>
      </c>
      <c r="B30" s="17">
        <f>'[1]Sheet1'!B34</f>
        <v>30586.7</v>
      </c>
      <c r="C30" s="18" t="str">
        <f>_xlfn.IFERROR(VLOOKUP($A30,'[2]Data3'!$A$11:$K$37,MATCH($B$10,'[2]Data3'!$A$10:$K$10,0),0),":")</f>
        <v>:</v>
      </c>
      <c r="D30" s="19" t="str">
        <f>_xlfn.IFERROR(VLOOKUP($A30,'[2]Data4'!$A$11:$K$37,MATCH($B$10,'[2]Data3'!$A$10:$K$10,0),0),":")</f>
        <v>:</v>
      </c>
      <c r="E30" s="17">
        <f>'[1]Sheet1'!C34</f>
        <v>30494.6</v>
      </c>
      <c r="F30" s="18" t="str">
        <f>_xlfn.IFERROR(VLOOKUP($A30,'[2]Data3'!$A$11:$K$37,MATCH($E$10,'[2]Data3'!$A$10:$K$10,0),0),":")</f>
        <v>:</v>
      </c>
      <c r="G30" s="19" t="str">
        <f>_xlfn.IFERROR(VLOOKUP($A30,'[2]Data4'!$A$11:$K$37,MATCH($E$10,'[2]Data3'!$A$10:$K$10,0),0),":")</f>
        <v>:</v>
      </c>
      <c r="H30" s="17">
        <f>'[1]Sheet1'!D34</f>
        <v>38667.6</v>
      </c>
      <c r="I30" s="18" t="str">
        <f>_xlfn.IFERROR(VLOOKUP($A30,'[2]Data3'!$A$11:$K$37,MATCH($H$10,'[2]Data3'!$A$10:$K$10,0),0),":")</f>
        <v>:</v>
      </c>
      <c r="J30" s="19" t="str">
        <f>_xlfn.IFERROR(VLOOKUP($A30,'[2]Data4'!$A$11:$K$37,MATCH($H$10,'[2]Data3'!$A$10:$K$10,0),0),":")</f>
        <v>:</v>
      </c>
      <c r="K30" s="17">
        <f>'[1]Sheet1'!E34</f>
        <v>40170.6</v>
      </c>
      <c r="L30" s="18" t="str">
        <f>_xlfn.IFERROR(VLOOKUP($A30,'[2]Data3'!$A$11:$K$37,MATCH($K$10,'[2]Data3'!$A$10:$K$10,0),0),":")</f>
        <v>:</v>
      </c>
      <c r="M30" s="19" t="str">
        <f>_xlfn.IFERROR(VLOOKUP($A30,'[2]Data4'!$A$11:$K$37,MATCH($K$10,'[2]Data3'!$A$10:$K$10,0),0),":")</f>
        <v>:</v>
      </c>
      <c r="N30" s="17">
        <f>'[1]Sheet1'!F34</f>
        <v>37963.3</v>
      </c>
      <c r="O30" s="18" t="str">
        <f>_xlfn.IFERROR(VLOOKUP($A30,'[2]Data3'!$A$11:$K$37,MATCH($N$10,'[2]Data3'!$A$10:$K$10,0),0),":")</f>
        <v>:</v>
      </c>
      <c r="P30" s="19" t="str">
        <f>_xlfn.IFERROR(VLOOKUP($A30,'[2]Data4'!$A$11:$K$37,MATCH($N$10,'[2]Data3'!$A$10:$K$10,0),0),":")</f>
        <v>:</v>
      </c>
      <c r="Q30" s="17">
        <f>'[1]Sheet1'!G34</f>
        <v>0</v>
      </c>
      <c r="R30" s="18" t="str">
        <f>_xlfn.IFERROR(VLOOKUP($A30,'[2]Data3'!$A$11:$K$37,MATCH($Q$10,'[2]Data3'!$A$10:$K$10,0),0),":")</f>
        <v>:</v>
      </c>
      <c r="S30" s="19" t="str">
        <f>_xlfn.IFERROR(VLOOKUP($A30,'[2]Data4'!$A$11:$K$37,MATCH($Q$10,'[2]Data3'!$A$10:$K$10,0),0),":")</f>
        <v>:</v>
      </c>
      <c r="T30" s="17">
        <f>'[1]Sheet1'!H34</f>
        <v>0</v>
      </c>
      <c r="U30" s="18" t="str">
        <f>_xlfn.IFERROR(VLOOKUP($A30,'[2]Data3'!$A$11:$K$37,MATCH($T$10,'[2]Data3'!$A$10:$K$10,0),0),":")</f>
        <v>:</v>
      </c>
      <c r="V30" s="19" t="str">
        <f>_xlfn.IFERROR(VLOOKUP($A30,'[2]Data4'!$A$11:$K$37,MATCH($T$10,'[2]Data3'!$A$10:$K$10,0),0),":")</f>
        <v>:</v>
      </c>
      <c r="W30" s="17">
        <f>'[1]Sheet1'!I34</f>
        <v>0</v>
      </c>
      <c r="X30" s="18" t="str">
        <f>_xlfn.IFERROR(VLOOKUP($A30,'[2]Data3'!$A$11:$K$37,MATCH($W$10,'[2]Data3'!$A$10:$K$10,0),0),":")</f>
        <v>:</v>
      </c>
      <c r="Y30" s="19" t="str">
        <f>_xlfn.IFERROR(VLOOKUP($A30,'[2]Data4'!$A$11:$K$37,MATCH($W$10,'[2]Data3'!$A$10:$K$10,0),0),":")</f>
        <v>:</v>
      </c>
      <c r="Z30" s="17">
        <f>'[1]Sheet1'!J34</f>
        <v>0</v>
      </c>
      <c r="AA30" s="18" t="str">
        <f>_xlfn.IFERROR(VLOOKUP($A30,'[2]Data3'!$A$11:$K$37,MATCH($Z$10,'[2]Data3'!$A$10:$K$10,0),0),":")</f>
        <v>:</v>
      </c>
      <c r="AB30" s="19" t="str">
        <f>_xlfn.IFERROR(VLOOKUP($A30,'[2]Data4'!$A$11:$K$37,MATCH($Z$10,'[2]Data3'!$A$10:$K$10,0),0),":")</f>
        <v>:</v>
      </c>
      <c r="AC30" s="17">
        <f>'[1]Sheet1'!K34</f>
        <v>0</v>
      </c>
      <c r="AD30" s="18" t="str">
        <f>_xlfn.IFERROR(VLOOKUP($A30,'[2]Data3'!$A$11:$K$37,MATCH($AC$10,'[2]Data3'!$A$10:$K$10,0),0),":")</f>
        <v>:</v>
      </c>
      <c r="AE30" s="19" t="str">
        <f>_xlfn.IFERROR(VLOOKUP($A30,'[2]Data4'!$A$11:$K$37,MATCH($AC$10,'[2]Data3'!$A$10:$K$10,0),0),":")</f>
        <v>:</v>
      </c>
    </row>
    <row r="31" spans="1:31" ht="15">
      <c r="A31" s="13" t="str">
        <f>'[1]Sheet1'!A35</f>
        <v>Romania</v>
      </c>
      <c r="B31" s="17">
        <f>'[1]Sheet1'!B35</f>
        <v>401.5</v>
      </c>
      <c r="C31" s="18" t="str">
        <f>_xlfn.IFERROR(VLOOKUP($A31,'[2]Data3'!$A$11:$K$37,MATCH($B$10,'[2]Data3'!$A$10:$K$10,0),0),":")</f>
        <v>:</v>
      </c>
      <c r="D31" s="19" t="str">
        <f>_xlfn.IFERROR(VLOOKUP($A31,'[2]Data4'!$A$11:$K$37,MATCH($B$10,'[2]Data3'!$A$10:$K$10,0),0),":")</f>
        <v>:</v>
      </c>
      <c r="E31" s="17">
        <f>'[1]Sheet1'!C35</f>
        <v>360</v>
      </c>
      <c r="F31" s="18" t="str">
        <f>_xlfn.IFERROR(VLOOKUP($A31,'[2]Data3'!$A$11:$K$37,MATCH($E$10,'[2]Data3'!$A$10:$K$10,0),0),":")</f>
        <v>:</v>
      </c>
      <c r="G31" s="19" t="str">
        <f>_xlfn.IFERROR(VLOOKUP($A31,'[2]Data4'!$A$11:$K$37,MATCH($E$10,'[2]Data3'!$A$10:$K$10,0),0),":")</f>
        <v>:</v>
      </c>
      <c r="H31" s="17">
        <f>'[1]Sheet1'!D35</f>
        <v>958.9</v>
      </c>
      <c r="I31" s="18" t="str">
        <f>_xlfn.IFERROR(VLOOKUP($A31,'[2]Data3'!$A$11:$K$37,MATCH($H$10,'[2]Data3'!$A$10:$K$10,0),0),":")</f>
        <v>:</v>
      </c>
      <c r="J31" s="19" t="str">
        <f>_xlfn.IFERROR(VLOOKUP($A31,'[2]Data4'!$A$11:$K$37,MATCH($H$10,'[2]Data3'!$A$10:$K$10,0),0),":")</f>
        <v>:</v>
      </c>
      <c r="K31" s="17">
        <f>'[1]Sheet1'!E35</f>
        <v>989</v>
      </c>
      <c r="L31" s="18" t="str">
        <f>_xlfn.IFERROR(VLOOKUP($A31,'[2]Data3'!$A$11:$K$37,MATCH($K$10,'[2]Data3'!$A$10:$K$10,0),0),":")</f>
        <v>:</v>
      </c>
      <c r="M31" s="19" t="str">
        <f>_xlfn.IFERROR(VLOOKUP($A31,'[2]Data4'!$A$11:$K$37,MATCH($K$10,'[2]Data3'!$A$10:$K$10,0),0),":")</f>
        <v>:</v>
      </c>
      <c r="N31" s="17">
        <f>'[1]Sheet1'!F35</f>
        <v>461.1</v>
      </c>
      <c r="O31" s="18" t="str">
        <f>_xlfn.IFERROR(VLOOKUP($A31,'[2]Data3'!$A$11:$K$37,MATCH($N$10,'[2]Data3'!$A$10:$K$10,0),0),":")</f>
        <v>:</v>
      </c>
      <c r="P31" s="19" t="str">
        <f>_xlfn.IFERROR(VLOOKUP($A31,'[2]Data4'!$A$11:$K$37,MATCH($N$10,'[2]Data3'!$A$10:$K$10,0),0),":")</f>
        <v>:</v>
      </c>
      <c r="Q31" s="17">
        <f>'[1]Sheet1'!G35</f>
        <v>0</v>
      </c>
      <c r="R31" s="18" t="str">
        <f>_xlfn.IFERROR(VLOOKUP($A31,'[2]Data3'!$A$11:$K$37,MATCH($Q$10,'[2]Data3'!$A$10:$K$10,0),0),":")</f>
        <v>:</v>
      </c>
      <c r="S31" s="19" t="str">
        <f>_xlfn.IFERROR(VLOOKUP($A31,'[2]Data4'!$A$11:$K$37,MATCH($Q$10,'[2]Data3'!$A$10:$K$10,0),0),":")</f>
        <v>:</v>
      </c>
      <c r="T31" s="17">
        <f>'[1]Sheet1'!H35</f>
        <v>0</v>
      </c>
      <c r="U31" s="18" t="str">
        <f>_xlfn.IFERROR(VLOOKUP($A31,'[2]Data3'!$A$11:$K$37,MATCH($T$10,'[2]Data3'!$A$10:$K$10,0),0),":")</f>
        <v>:</v>
      </c>
      <c r="V31" s="19" t="str">
        <f>_xlfn.IFERROR(VLOOKUP($A31,'[2]Data4'!$A$11:$K$37,MATCH($T$10,'[2]Data3'!$A$10:$K$10,0),0),":")</f>
        <v>:</v>
      </c>
      <c r="W31" s="17">
        <f>'[1]Sheet1'!I35</f>
        <v>0</v>
      </c>
      <c r="X31" s="18" t="str">
        <f>_xlfn.IFERROR(VLOOKUP($A31,'[2]Data3'!$A$11:$K$37,MATCH($W$10,'[2]Data3'!$A$10:$K$10,0),0),":")</f>
        <v>:</v>
      </c>
      <c r="Y31" s="19" t="str">
        <f>_xlfn.IFERROR(VLOOKUP($A31,'[2]Data4'!$A$11:$K$37,MATCH($W$10,'[2]Data3'!$A$10:$K$10,0),0),":")</f>
        <v>:</v>
      </c>
      <c r="Z31" s="17">
        <f>'[1]Sheet1'!J35</f>
        <v>0</v>
      </c>
      <c r="AA31" s="18" t="str">
        <f>_xlfn.IFERROR(VLOOKUP($A31,'[2]Data3'!$A$11:$K$37,MATCH($Z$10,'[2]Data3'!$A$10:$K$10,0),0),":")</f>
        <v>:</v>
      </c>
      <c r="AB31" s="19" t="str">
        <f>_xlfn.IFERROR(VLOOKUP($A31,'[2]Data4'!$A$11:$K$37,MATCH($Z$10,'[2]Data3'!$A$10:$K$10,0),0),":")</f>
        <v>:</v>
      </c>
      <c r="AC31" s="17">
        <f>'[1]Sheet1'!K35</f>
        <v>0</v>
      </c>
      <c r="AD31" s="18" t="str">
        <f>_xlfn.IFERROR(VLOOKUP($A31,'[2]Data3'!$A$11:$K$37,MATCH($AC$10,'[2]Data3'!$A$10:$K$10,0),0),":")</f>
        <v>:</v>
      </c>
      <c r="AE31" s="19" t="str">
        <f>_xlfn.IFERROR(VLOOKUP($A31,'[2]Data4'!$A$11:$K$37,MATCH($AC$10,'[2]Data3'!$A$10:$K$10,0),0),":")</f>
        <v>:</v>
      </c>
    </row>
    <row r="32" spans="1:31" ht="15">
      <c r="A32" s="13" t="str">
        <f>'[1]Sheet1'!A36</f>
        <v>Slovenia</v>
      </c>
      <c r="B32" s="17">
        <f>'[1]Sheet1'!B36</f>
        <v>2122</v>
      </c>
      <c r="C32" s="18" t="str">
        <f>_xlfn.IFERROR(VLOOKUP($A32,'[2]Data3'!$A$11:$K$37,MATCH($B$10,'[2]Data3'!$A$10:$K$10,0),0),":")</f>
        <v>:</v>
      </c>
      <c r="D32" s="19" t="str">
        <f>_xlfn.IFERROR(VLOOKUP($A32,'[2]Data4'!$A$11:$K$37,MATCH($B$10,'[2]Data3'!$A$10:$K$10,0),0),":")</f>
        <v>:</v>
      </c>
      <c r="E32" s="17">
        <f>'[1]Sheet1'!C36</f>
        <v>2359.5</v>
      </c>
      <c r="F32" s="18" t="str">
        <f>_xlfn.IFERROR(VLOOKUP($A32,'[2]Data3'!$A$11:$K$37,MATCH($E$10,'[2]Data3'!$A$10:$K$10,0),0),":")</f>
        <v>:</v>
      </c>
      <c r="G32" s="19" t="str">
        <f>_xlfn.IFERROR(VLOOKUP($A32,'[2]Data4'!$A$11:$K$37,MATCH($E$10,'[2]Data3'!$A$10:$K$10,0),0),":")</f>
        <v>:</v>
      </c>
      <c r="H32" s="17">
        <f>'[1]Sheet1'!D36</f>
        <v>2329.5</v>
      </c>
      <c r="I32" s="18" t="str">
        <f>_xlfn.IFERROR(VLOOKUP($A32,'[2]Data3'!$A$11:$K$37,MATCH($H$10,'[2]Data3'!$A$10:$K$10,0),0),":")</f>
        <v>:</v>
      </c>
      <c r="J32" s="19" t="str">
        <f>_xlfn.IFERROR(VLOOKUP($A32,'[2]Data4'!$A$11:$K$37,MATCH($H$10,'[2]Data3'!$A$10:$K$10,0),0),":")</f>
        <v>:</v>
      </c>
      <c r="K32" s="17">
        <f>'[1]Sheet1'!E36</f>
        <v>2470.1</v>
      </c>
      <c r="L32" s="18" t="str">
        <f>_xlfn.IFERROR(VLOOKUP($A32,'[2]Data3'!$A$11:$K$37,MATCH($K$10,'[2]Data3'!$A$10:$K$10,0),0),":")</f>
        <v>:</v>
      </c>
      <c r="M32" s="19" t="str">
        <f>_xlfn.IFERROR(VLOOKUP($A32,'[2]Data4'!$A$11:$K$37,MATCH($K$10,'[2]Data3'!$A$10:$K$10,0),0),":")</f>
        <v>:</v>
      </c>
      <c r="N32" s="17">
        <f>'[1]Sheet1'!F36</f>
        <v>2789.1</v>
      </c>
      <c r="O32" s="18" t="str">
        <f>_xlfn.IFERROR(VLOOKUP($A32,'[2]Data3'!$A$11:$K$37,MATCH($N$10,'[2]Data3'!$A$10:$K$10,0),0),":")</f>
        <v>:</v>
      </c>
      <c r="P32" s="19" t="str">
        <f>_xlfn.IFERROR(VLOOKUP($A32,'[2]Data4'!$A$11:$K$37,MATCH($N$10,'[2]Data3'!$A$10:$K$10,0),0),":")</f>
        <v>:</v>
      </c>
      <c r="Q32" s="17">
        <f>'[1]Sheet1'!G36</f>
        <v>0</v>
      </c>
      <c r="R32" s="18" t="str">
        <f>_xlfn.IFERROR(VLOOKUP($A32,'[2]Data3'!$A$11:$K$37,MATCH($Q$10,'[2]Data3'!$A$10:$K$10,0),0),":")</f>
        <v>:</v>
      </c>
      <c r="S32" s="19" t="str">
        <f>_xlfn.IFERROR(VLOOKUP($A32,'[2]Data4'!$A$11:$K$37,MATCH($Q$10,'[2]Data3'!$A$10:$K$10,0),0),":")</f>
        <v>:</v>
      </c>
      <c r="T32" s="17">
        <f>'[1]Sheet1'!H36</f>
        <v>0</v>
      </c>
      <c r="U32" s="18" t="str">
        <f>_xlfn.IFERROR(VLOOKUP($A32,'[2]Data3'!$A$11:$K$37,MATCH($T$10,'[2]Data3'!$A$10:$K$10,0),0),":")</f>
        <v>:</v>
      </c>
      <c r="V32" s="19" t="str">
        <f>_xlfn.IFERROR(VLOOKUP($A32,'[2]Data4'!$A$11:$K$37,MATCH($T$10,'[2]Data3'!$A$10:$K$10,0),0),":")</f>
        <v>:</v>
      </c>
      <c r="W32" s="17">
        <f>'[1]Sheet1'!I36</f>
        <v>0</v>
      </c>
      <c r="X32" s="18" t="str">
        <f>_xlfn.IFERROR(VLOOKUP($A32,'[2]Data3'!$A$11:$K$37,MATCH($W$10,'[2]Data3'!$A$10:$K$10,0),0),":")</f>
        <v>:</v>
      </c>
      <c r="Y32" s="19" t="str">
        <f>_xlfn.IFERROR(VLOOKUP($A32,'[2]Data4'!$A$11:$K$37,MATCH($W$10,'[2]Data3'!$A$10:$K$10,0),0),":")</f>
        <v>:</v>
      </c>
      <c r="Z32" s="17">
        <f>'[1]Sheet1'!J36</f>
        <v>0</v>
      </c>
      <c r="AA32" s="18" t="str">
        <f>_xlfn.IFERROR(VLOOKUP($A32,'[2]Data3'!$A$11:$K$37,MATCH($Z$10,'[2]Data3'!$A$10:$K$10,0),0),":")</f>
        <v>:</v>
      </c>
      <c r="AB32" s="19" t="str">
        <f>_xlfn.IFERROR(VLOOKUP($A32,'[2]Data4'!$A$11:$K$37,MATCH($Z$10,'[2]Data3'!$A$10:$K$10,0),0),":")</f>
        <v>:</v>
      </c>
      <c r="AC32" s="17">
        <f>'[1]Sheet1'!K36</f>
        <v>0</v>
      </c>
      <c r="AD32" s="18" t="str">
        <f>_xlfn.IFERROR(VLOOKUP($A32,'[2]Data3'!$A$11:$K$37,MATCH($AC$10,'[2]Data3'!$A$10:$K$10,0),0),":")</f>
        <v>:</v>
      </c>
      <c r="AE32" s="19" t="str">
        <f>_xlfn.IFERROR(VLOOKUP($A32,'[2]Data4'!$A$11:$K$37,MATCH($AC$10,'[2]Data3'!$A$10:$K$10,0),0),":")</f>
        <v>:</v>
      </c>
    </row>
    <row r="33" spans="1:31" ht="15">
      <c r="A33" s="13" t="str">
        <f>'[1]Sheet1'!A37</f>
        <v>Slovakia</v>
      </c>
      <c r="B33" s="17">
        <f>'[1]Sheet1'!B37</f>
        <v>2985.4</v>
      </c>
      <c r="C33" s="18" t="str">
        <f>_xlfn.IFERROR(VLOOKUP($A33,'[2]Data3'!$A$11:$K$37,MATCH($B$10,'[2]Data3'!$A$10:$K$10,0),0),":")</f>
        <v>:</v>
      </c>
      <c r="D33" s="19" t="str">
        <f>_xlfn.IFERROR(VLOOKUP($A33,'[2]Data4'!$A$11:$K$37,MATCH($B$10,'[2]Data3'!$A$10:$K$10,0),0),":")</f>
        <v>:</v>
      </c>
      <c r="E33" s="17">
        <f>'[1]Sheet1'!C37</f>
        <v>1781.3</v>
      </c>
      <c r="F33" s="18" t="str">
        <f>_xlfn.IFERROR(VLOOKUP($A33,'[2]Data3'!$A$11:$K$37,MATCH($E$10,'[2]Data3'!$A$10:$K$10,0),0),":")</f>
        <v>:</v>
      </c>
      <c r="G33" s="19" t="str">
        <f>_xlfn.IFERROR(VLOOKUP($A33,'[2]Data4'!$A$11:$K$37,MATCH($E$10,'[2]Data3'!$A$10:$K$10,0),0),":")</f>
        <v>:</v>
      </c>
      <c r="H33" s="17">
        <f>'[1]Sheet1'!D37</f>
        <v>1820.6</v>
      </c>
      <c r="I33" s="18" t="str">
        <f>_xlfn.IFERROR(VLOOKUP($A33,'[2]Data3'!$A$11:$K$37,MATCH($H$10,'[2]Data3'!$A$10:$K$10,0),0),":")</f>
        <v>:</v>
      </c>
      <c r="J33" s="19" t="str">
        <f>_xlfn.IFERROR(VLOOKUP($A33,'[2]Data4'!$A$11:$K$37,MATCH($H$10,'[2]Data3'!$A$10:$K$10,0),0),":")</f>
        <v>:</v>
      </c>
      <c r="K33" s="17">
        <f>'[1]Sheet1'!E37</f>
        <v>2014.3</v>
      </c>
      <c r="L33" s="18" t="str">
        <f>_xlfn.IFERROR(VLOOKUP($A33,'[2]Data3'!$A$11:$K$37,MATCH($K$10,'[2]Data3'!$A$10:$K$10,0),0),":")</f>
        <v>:</v>
      </c>
      <c r="M33" s="19" t="str">
        <f>_xlfn.IFERROR(VLOOKUP($A33,'[2]Data4'!$A$11:$K$37,MATCH($K$10,'[2]Data3'!$A$10:$K$10,0),0),":")</f>
        <v>:</v>
      </c>
      <c r="N33" s="17">
        <f>'[1]Sheet1'!F37</f>
        <v>2369</v>
      </c>
      <c r="O33" s="18" t="str">
        <f>_xlfn.IFERROR(VLOOKUP($A33,'[2]Data3'!$A$11:$K$37,MATCH($N$10,'[2]Data3'!$A$10:$K$10,0),0),":")</f>
        <v>:</v>
      </c>
      <c r="P33" s="19" t="str">
        <f>_xlfn.IFERROR(VLOOKUP($A33,'[2]Data4'!$A$11:$K$37,MATCH($N$10,'[2]Data3'!$A$10:$K$10,0),0),":")</f>
        <v>:</v>
      </c>
      <c r="Q33" s="17">
        <f>'[1]Sheet1'!G37</f>
        <v>0</v>
      </c>
      <c r="R33" s="18" t="str">
        <f>_xlfn.IFERROR(VLOOKUP($A33,'[2]Data3'!$A$11:$K$37,MATCH($Q$10,'[2]Data3'!$A$10:$K$10,0),0),":")</f>
        <v>:</v>
      </c>
      <c r="S33" s="19" t="str">
        <f>_xlfn.IFERROR(VLOOKUP($A33,'[2]Data4'!$A$11:$K$37,MATCH($Q$10,'[2]Data3'!$A$10:$K$10,0),0),":")</f>
        <v>:</v>
      </c>
      <c r="T33" s="17">
        <f>'[1]Sheet1'!H37</f>
        <v>0</v>
      </c>
      <c r="U33" s="18" t="str">
        <f>_xlfn.IFERROR(VLOOKUP($A33,'[2]Data3'!$A$11:$K$37,MATCH($T$10,'[2]Data3'!$A$10:$K$10,0),0),":")</f>
        <v>:</v>
      </c>
      <c r="V33" s="19" t="str">
        <f>_xlfn.IFERROR(VLOOKUP($A33,'[2]Data4'!$A$11:$K$37,MATCH($T$10,'[2]Data3'!$A$10:$K$10,0),0),":")</f>
        <v>:</v>
      </c>
      <c r="W33" s="17">
        <f>'[1]Sheet1'!I37</f>
        <v>0</v>
      </c>
      <c r="X33" s="18" t="str">
        <f>_xlfn.IFERROR(VLOOKUP($A33,'[2]Data3'!$A$11:$K$37,MATCH($W$10,'[2]Data3'!$A$10:$K$10,0),0),":")</f>
        <v>:</v>
      </c>
      <c r="Y33" s="19" t="str">
        <f>_xlfn.IFERROR(VLOOKUP($A33,'[2]Data4'!$A$11:$K$37,MATCH($W$10,'[2]Data3'!$A$10:$K$10,0),0),":")</f>
        <v>:</v>
      </c>
      <c r="Z33" s="17">
        <f>'[1]Sheet1'!J37</f>
        <v>0</v>
      </c>
      <c r="AA33" s="18" t="str">
        <f>_xlfn.IFERROR(VLOOKUP($A33,'[2]Data3'!$A$11:$K$37,MATCH($Z$10,'[2]Data3'!$A$10:$K$10,0),0),":")</f>
        <v>:</v>
      </c>
      <c r="AB33" s="19" t="str">
        <f>_xlfn.IFERROR(VLOOKUP($A33,'[2]Data4'!$A$11:$K$37,MATCH($Z$10,'[2]Data3'!$A$10:$K$10,0),0),":")</f>
        <v>:</v>
      </c>
      <c r="AC33" s="17">
        <f>'[1]Sheet1'!K37</f>
        <v>0</v>
      </c>
      <c r="AD33" s="18" t="str">
        <f>_xlfn.IFERROR(VLOOKUP($A33,'[2]Data3'!$A$11:$K$37,MATCH($AC$10,'[2]Data3'!$A$10:$K$10,0),0),":")</f>
        <v>:</v>
      </c>
      <c r="AE33" s="19" t="str">
        <f>_xlfn.IFERROR(VLOOKUP($A33,'[2]Data4'!$A$11:$K$37,MATCH($AC$10,'[2]Data3'!$A$10:$K$10,0),0),":")</f>
        <v>:</v>
      </c>
    </row>
    <row r="34" spans="1:31" ht="15">
      <c r="A34" s="13" t="str">
        <f>'[1]Sheet1'!A38</f>
        <v>Finland</v>
      </c>
      <c r="B34" s="17">
        <f>'[1]Sheet1'!B38</f>
        <v>85129.3</v>
      </c>
      <c r="C34" s="18" t="str">
        <f>_xlfn.IFERROR(VLOOKUP($A34,'[2]Data3'!$A$11:$K$37,MATCH($B$10,'[2]Data3'!$A$10:$K$10,0),0),":")</f>
        <v>:</v>
      </c>
      <c r="D34" s="19" t="str">
        <f>_xlfn.IFERROR(VLOOKUP($A34,'[2]Data4'!$A$11:$K$37,MATCH($B$10,'[2]Data3'!$A$10:$K$10,0),0),":")</f>
        <v>:</v>
      </c>
      <c r="E34" s="17">
        <f>'[1]Sheet1'!C38</f>
        <v>78714.2</v>
      </c>
      <c r="F34" s="18" t="str">
        <f>_xlfn.IFERROR(VLOOKUP($A34,'[2]Data3'!$A$11:$K$37,MATCH($E$10,'[2]Data3'!$A$10:$K$10,0),0),":")</f>
        <v>:</v>
      </c>
      <c r="G34" s="19" t="str">
        <f>_xlfn.IFERROR(VLOOKUP($A34,'[2]Data4'!$A$11:$K$37,MATCH($E$10,'[2]Data3'!$A$10:$K$10,0),0),":")</f>
        <v>:</v>
      </c>
      <c r="H34" s="17">
        <f>'[1]Sheet1'!D38</f>
        <v>69798</v>
      </c>
      <c r="I34" s="18" t="str">
        <f>_xlfn.IFERROR(VLOOKUP($A34,'[2]Data3'!$A$11:$K$37,MATCH($H$10,'[2]Data3'!$A$10:$K$10,0),0),":")</f>
        <v>:</v>
      </c>
      <c r="J34" s="19" t="str">
        <f>_xlfn.IFERROR(VLOOKUP($A34,'[2]Data4'!$A$11:$K$37,MATCH($H$10,'[2]Data3'!$A$10:$K$10,0),0),":")</f>
        <v>:</v>
      </c>
      <c r="K34" s="17">
        <f>'[1]Sheet1'!E38</f>
        <v>86150</v>
      </c>
      <c r="L34" s="18" t="str">
        <f>_xlfn.IFERROR(VLOOKUP($A34,'[2]Data3'!$A$11:$K$37,MATCH($K$10,'[2]Data3'!$A$10:$K$10,0),0),":")</f>
        <v>:</v>
      </c>
      <c r="M34" s="19" t="str">
        <f>_xlfn.IFERROR(VLOOKUP($A34,'[2]Data4'!$A$11:$K$37,MATCH($K$10,'[2]Data3'!$A$10:$K$10,0),0),":")</f>
        <v>:</v>
      </c>
      <c r="N34" s="17">
        <f>'[1]Sheet1'!F38</f>
        <v>88396</v>
      </c>
      <c r="O34" s="18" t="str">
        <f>_xlfn.IFERROR(VLOOKUP($A34,'[2]Data3'!$A$11:$K$37,MATCH($N$10,'[2]Data3'!$A$10:$K$10,0),0),":")</f>
        <v>:</v>
      </c>
      <c r="P34" s="19" t="str">
        <f>_xlfn.IFERROR(VLOOKUP($A34,'[2]Data4'!$A$11:$K$37,MATCH($N$10,'[2]Data3'!$A$10:$K$10,0),0),":")</f>
        <v>:</v>
      </c>
      <c r="Q34" s="17">
        <f>'[1]Sheet1'!G38</f>
        <v>0</v>
      </c>
      <c r="R34" s="18" t="str">
        <f>_xlfn.IFERROR(VLOOKUP($A34,'[2]Data3'!$A$11:$K$37,MATCH($Q$10,'[2]Data3'!$A$10:$K$10,0),0),":")</f>
        <v>:</v>
      </c>
      <c r="S34" s="19" t="str">
        <f>_xlfn.IFERROR(VLOOKUP($A34,'[2]Data4'!$A$11:$K$37,MATCH($Q$10,'[2]Data3'!$A$10:$K$10,0),0),":")</f>
        <v>:</v>
      </c>
      <c r="T34" s="17">
        <f>'[1]Sheet1'!H38</f>
        <v>0</v>
      </c>
      <c r="U34" s="18" t="str">
        <f>_xlfn.IFERROR(VLOOKUP($A34,'[2]Data3'!$A$11:$K$37,MATCH($T$10,'[2]Data3'!$A$10:$K$10,0),0),":")</f>
        <v>:</v>
      </c>
      <c r="V34" s="19" t="str">
        <f>_xlfn.IFERROR(VLOOKUP($A34,'[2]Data4'!$A$11:$K$37,MATCH($T$10,'[2]Data3'!$A$10:$K$10,0),0),":")</f>
        <v>:</v>
      </c>
      <c r="W34" s="17">
        <f>'[1]Sheet1'!I38</f>
        <v>0</v>
      </c>
      <c r="X34" s="18" t="str">
        <f>_xlfn.IFERROR(VLOOKUP($A34,'[2]Data3'!$A$11:$K$37,MATCH($W$10,'[2]Data3'!$A$10:$K$10,0),0),":")</f>
        <v>:</v>
      </c>
      <c r="Y34" s="19" t="str">
        <f>_xlfn.IFERROR(VLOOKUP($A34,'[2]Data4'!$A$11:$K$37,MATCH($W$10,'[2]Data3'!$A$10:$K$10,0),0),":")</f>
        <v>:</v>
      </c>
      <c r="Z34" s="17">
        <f>'[1]Sheet1'!J38</f>
        <v>0</v>
      </c>
      <c r="AA34" s="18" t="str">
        <f>_xlfn.IFERROR(VLOOKUP($A34,'[2]Data3'!$A$11:$K$37,MATCH($Z$10,'[2]Data3'!$A$10:$K$10,0),0),":")</f>
        <v>:</v>
      </c>
      <c r="AB34" s="19" t="str">
        <f>_xlfn.IFERROR(VLOOKUP($A34,'[2]Data4'!$A$11:$K$37,MATCH($Z$10,'[2]Data3'!$A$10:$K$10,0),0),":")</f>
        <v>:</v>
      </c>
      <c r="AC34" s="17">
        <f>'[1]Sheet1'!K38</f>
        <v>0</v>
      </c>
      <c r="AD34" s="18" t="str">
        <f>_xlfn.IFERROR(VLOOKUP($A34,'[2]Data3'!$A$11:$K$37,MATCH($AC$10,'[2]Data3'!$A$10:$K$10,0),0),":")</f>
        <v>:</v>
      </c>
      <c r="AE34" s="19" t="str">
        <f>_xlfn.IFERROR(VLOOKUP($A34,'[2]Data4'!$A$11:$K$37,MATCH($AC$10,'[2]Data3'!$A$10:$K$10,0),0),":")</f>
        <v>:</v>
      </c>
    </row>
    <row r="35" spans="1:31" ht="15">
      <c r="A35" s="13" t="str">
        <f>'[1]Sheet1'!A39</f>
        <v>Sweden</v>
      </c>
      <c r="B35" s="17">
        <f>'[1]Sheet1'!B39</f>
        <v>211215.8</v>
      </c>
      <c r="C35" s="18" t="str">
        <f>_xlfn.IFERROR(VLOOKUP($A35,'[2]Data3'!$A$11:$K$37,MATCH($B$10,'[2]Data3'!$A$10:$K$10,0),0),":")</f>
        <v>:</v>
      </c>
      <c r="D35" s="19" t="str">
        <f>_xlfn.IFERROR(VLOOKUP($A35,'[2]Data4'!$A$11:$K$37,MATCH($B$10,'[2]Data3'!$A$10:$K$10,0),0),":")</f>
        <v>:</v>
      </c>
      <c r="E35" s="17">
        <f>'[1]Sheet1'!C39</f>
        <v>214985.4</v>
      </c>
      <c r="F35" s="18" t="str">
        <f>_xlfn.IFERROR(VLOOKUP($A35,'[2]Data3'!$A$11:$K$37,MATCH($E$10,'[2]Data3'!$A$10:$K$10,0),0),":")</f>
        <v>:</v>
      </c>
      <c r="G35" s="19" t="str">
        <f>_xlfn.IFERROR(VLOOKUP($A35,'[2]Data4'!$A$11:$K$37,MATCH($E$10,'[2]Data3'!$A$10:$K$10,0),0),":")</f>
        <v>:</v>
      </c>
      <c r="H35" s="17">
        <f>'[1]Sheet1'!D39</f>
        <v>199374</v>
      </c>
      <c r="I35" s="18" t="str">
        <f>_xlfn.IFERROR(VLOOKUP($A35,'[2]Data3'!$A$11:$K$37,MATCH($H$10,'[2]Data3'!$A$10:$K$10,0),0),":")</f>
        <v>:</v>
      </c>
      <c r="J35" s="19" t="str">
        <f>_xlfn.IFERROR(VLOOKUP($A35,'[2]Data4'!$A$11:$K$37,MATCH($H$10,'[2]Data3'!$A$10:$K$10,0),0),":")</f>
        <v>:</v>
      </c>
      <c r="K35" s="17">
        <f>'[1]Sheet1'!E39</f>
        <v>199570.1</v>
      </c>
      <c r="L35" s="18" t="str">
        <f>_xlfn.IFERROR(VLOOKUP($A35,'[2]Data3'!$A$11:$K$37,MATCH($K$10,'[2]Data3'!$A$10:$K$10,0),0),":")</f>
        <v>:</v>
      </c>
      <c r="M35" s="19" t="str">
        <f>_xlfn.IFERROR(VLOOKUP($A35,'[2]Data4'!$A$11:$K$37,MATCH($K$10,'[2]Data3'!$A$10:$K$10,0),0),":")</f>
        <v>:</v>
      </c>
      <c r="N35" s="17">
        <f>'[1]Sheet1'!F39</f>
        <v>190738.6</v>
      </c>
      <c r="O35" s="18" t="str">
        <f>_xlfn.IFERROR(VLOOKUP($A35,'[2]Data3'!$A$11:$K$37,MATCH($N$10,'[2]Data3'!$A$10:$K$10,0),0),":")</f>
        <v>:</v>
      </c>
      <c r="P35" s="19" t="str">
        <f>_xlfn.IFERROR(VLOOKUP($A35,'[2]Data4'!$A$11:$K$37,MATCH($N$10,'[2]Data3'!$A$10:$K$10,0),0),":")</f>
        <v>:</v>
      </c>
      <c r="Q35" s="17">
        <f>'[1]Sheet1'!G39</f>
        <v>0</v>
      </c>
      <c r="R35" s="18" t="str">
        <f>_xlfn.IFERROR(VLOOKUP($A35,'[2]Data3'!$A$11:$K$37,MATCH($Q$10,'[2]Data3'!$A$10:$K$10,0),0),":")</f>
        <v>:</v>
      </c>
      <c r="S35" s="19" t="str">
        <f>_xlfn.IFERROR(VLOOKUP($A35,'[2]Data4'!$A$11:$K$37,MATCH($Q$10,'[2]Data3'!$A$10:$K$10,0),0),":")</f>
        <v>:</v>
      </c>
      <c r="T35" s="17">
        <f>'[1]Sheet1'!H39</f>
        <v>0</v>
      </c>
      <c r="U35" s="18" t="str">
        <f>_xlfn.IFERROR(VLOOKUP($A35,'[2]Data3'!$A$11:$K$37,MATCH($T$10,'[2]Data3'!$A$10:$K$10,0),0),":")</f>
        <v>:</v>
      </c>
      <c r="V35" s="19" t="str">
        <f>_xlfn.IFERROR(VLOOKUP($A35,'[2]Data4'!$A$11:$K$37,MATCH($T$10,'[2]Data3'!$A$10:$K$10,0),0),":")</f>
        <v>:</v>
      </c>
      <c r="W35" s="17">
        <f>'[1]Sheet1'!I39</f>
        <v>0</v>
      </c>
      <c r="X35" s="18" t="str">
        <f>_xlfn.IFERROR(VLOOKUP($A35,'[2]Data3'!$A$11:$K$37,MATCH($W$10,'[2]Data3'!$A$10:$K$10,0),0),":")</f>
        <v>:</v>
      </c>
      <c r="Y35" s="19" t="str">
        <f>_xlfn.IFERROR(VLOOKUP($A35,'[2]Data4'!$A$11:$K$37,MATCH($W$10,'[2]Data3'!$A$10:$K$10,0),0),":")</f>
        <v>:</v>
      </c>
      <c r="Z35" s="17">
        <f>'[1]Sheet1'!J39</f>
        <v>0</v>
      </c>
      <c r="AA35" s="18" t="str">
        <f>_xlfn.IFERROR(VLOOKUP($A35,'[2]Data3'!$A$11:$K$37,MATCH($Z$10,'[2]Data3'!$A$10:$K$10,0),0),":")</f>
        <v>:</v>
      </c>
      <c r="AB35" s="19" t="str">
        <f>_xlfn.IFERROR(VLOOKUP($A35,'[2]Data4'!$A$11:$K$37,MATCH($Z$10,'[2]Data3'!$A$10:$K$10,0),0),":")</f>
        <v>:</v>
      </c>
      <c r="AC35" s="17">
        <f>'[1]Sheet1'!K39</f>
        <v>0</v>
      </c>
      <c r="AD35" s="18" t="str">
        <f>_xlfn.IFERROR(VLOOKUP($A35,'[2]Data3'!$A$11:$K$37,MATCH($AC$10,'[2]Data3'!$A$10:$K$10,0),0),":")</f>
        <v>:</v>
      </c>
      <c r="AE35" s="19" t="str">
        <f>_xlfn.IFERROR(VLOOKUP($A35,'[2]Data4'!$A$11:$K$37,MATCH($AC$10,'[2]Data3'!$A$10:$K$10,0),0),":")</f>
        <v>:</v>
      </c>
    </row>
    <row r="36" spans="1:31" ht="15">
      <c r="A36" s="13" t="str">
        <f>'[1]Sheet1'!A40</f>
        <v>United Kingdom</v>
      </c>
      <c r="B36" s="17">
        <f>'[1]Sheet1'!B40</f>
        <v>488435.9</v>
      </c>
      <c r="C36" s="18" t="str">
        <f>_xlfn.IFERROR(VLOOKUP($A36,'[2]Data3'!$A$11:$K$37,MATCH($B$10,'[2]Data3'!$A$10:$K$10,0),0),":")</f>
        <v>:</v>
      </c>
      <c r="D36" s="19" t="str">
        <f>_xlfn.IFERROR(VLOOKUP($A36,'[2]Data4'!$A$11:$K$37,MATCH($B$10,'[2]Data3'!$A$10:$K$10,0),0),":")</f>
        <v>:</v>
      </c>
      <c r="E36" s="17">
        <f>'[1]Sheet1'!C40</f>
        <v>518804.7</v>
      </c>
      <c r="F36" s="18" t="str">
        <f>_xlfn.IFERROR(VLOOKUP($A36,'[2]Data3'!$A$11:$K$37,MATCH($E$10,'[2]Data3'!$A$10:$K$10,0),0),":")</f>
        <v>:</v>
      </c>
      <c r="G36" s="19" t="str">
        <f>_xlfn.IFERROR(VLOOKUP($A36,'[2]Data4'!$A$11:$K$37,MATCH($E$10,'[2]Data3'!$A$10:$K$10,0),0),":")</f>
        <v>:</v>
      </c>
      <c r="H36" s="17">
        <f>'[1]Sheet1'!D40</f>
        <v>621517.2</v>
      </c>
      <c r="I36" s="18" t="str">
        <f>_xlfn.IFERROR(VLOOKUP($A36,'[2]Data3'!$A$11:$K$37,MATCH($H$10,'[2]Data3'!$A$10:$K$10,0),0),":")</f>
        <v>:</v>
      </c>
      <c r="J36" s="19" t="str">
        <f>_xlfn.IFERROR(VLOOKUP($A36,'[2]Data4'!$A$11:$K$37,MATCH($H$10,'[2]Data3'!$A$10:$K$10,0),0),":")</f>
        <v>:</v>
      </c>
      <c r="K36" s="17">
        <f>'[1]Sheet1'!E40</f>
        <v>614514.7</v>
      </c>
      <c r="L36" s="18" t="str">
        <f>_xlfn.IFERROR(VLOOKUP($A36,'[2]Data3'!$A$11:$K$37,MATCH($K$10,'[2]Data3'!$A$10:$K$10,0),0),":")</f>
        <v>:</v>
      </c>
      <c r="M36" s="19" t="str">
        <f>_xlfn.IFERROR(VLOOKUP($A36,'[2]Data4'!$A$11:$K$37,MATCH($K$10,'[2]Data3'!$A$10:$K$10,0),0),":")</f>
        <v>:</v>
      </c>
      <c r="N36" s="17">
        <f>'[1]Sheet1'!F40</f>
        <v>649580.6</v>
      </c>
      <c r="O36" s="18" t="str">
        <f>_xlfn.IFERROR(VLOOKUP($A36,'[2]Data3'!$A$11:$K$37,MATCH($N$10,'[2]Data3'!$A$10:$K$10,0),0),":")</f>
        <v>:</v>
      </c>
      <c r="P36" s="19" t="str">
        <f>_xlfn.IFERROR(VLOOKUP($A36,'[2]Data4'!$A$11:$K$37,MATCH($N$10,'[2]Data3'!$A$10:$K$10,0),0),":")</f>
        <v>:</v>
      </c>
      <c r="Q36" s="17">
        <f>'[1]Sheet1'!G40</f>
        <v>0</v>
      </c>
      <c r="R36" s="18" t="str">
        <f>_xlfn.IFERROR(VLOOKUP($A36,'[2]Data3'!$A$11:$K$37,MATCH($Q$10,'[2]Data3'!$A$10:$K$10,0),0),":")</f>
        <v>:</v>
      </c>
      <c r="S36" s="19" t="str">
        <f>_xlfn.IFERROR(VLOOKUP($A36,'[2]Data4'!$A$11:$K$37,MATCH($Q$10,'[2]Data3'!$A$10:$K$10,0),0),":")</f>
        <v>:</v>
      </c>
      <c r="T36" s="17">
        <f>'[1]Sheet1'!H40</f>
        <v>0</v>
      </c>
      <c r="U36" s="18" t="str">
        <f>_xlfn.IFERROR(VLOOKUP($A36,'[2]Data3'!$A$11:$K$37,MATCH($T$10,'[2]Data3'!$A$10:$K$10,0),0),":")</f>
        <v>:</v>
      </c>
      <c r="V36" s="19" t="str">
        <f>_xlfn.IFERROR(VLOOKUP($A36,'[2]Data4'!$A$11:$K$37,MATCH($T$10,'[2]Data3'!$A$10:$K$10,0),0),":")</f>
        <v>:</v>
      </c>
      <c r="W36" s="17">
        <f>'[1]Sheet1'!I40</f>
        <v>0</v>
      </c>
      <c r="X36" s="18" t="str">
        <f>_xlfn.IFERROR(VLOOKUP($A36,'[2]Data3'!$A$11:$K$37,MATCH($W$10,'[2]Data3'!$A$10:$K$10,0),0),":")</f>
        <v>:</v>
      </c>
      <c r="Y36" s="19" t="str">
        <f>_xlfn.IFERROR(VLOOKUP($A36,'[2]Data4'!$A$11:$K$37,MATCH($W$10,'[2]Data3'!$A$10:$K$10,0),0),":")</f>
        <v>:</v>
      </c>
      <c r="Z36" s="17">
        <f>'[1]Sheet1'!J40</f>
        <v>0</v>
      </c>
      <c r="AA36" s="18" t="str">
        <f>_xlfn.IFERROR(VLOOKUP($A36,'[2]Data3'!$A$11:$K$37,MATCH($Z$10,'[2]Data3'!$A$10:$K$10,0),0),":")</f>
        <v>:</v>
      </c>
      <c r="AB36" s="19" t="str">
        <f>_xlfn.IFERROR(VLOOKUP($A36,'[2]Data4'!$A$11:$K$37,MATCH($Z$10,'[2]Data3'!$A$10:$K$10,0),0),":")</f>
        <v>:</v>
      </c>
      <c r="AC36" s="17">
        <f>'[1]Sheet1'!K40</f>
        <v>0</v>
      </c>
      <c r="AD36" s="18" t="str">
        <f>_xlfn.IFERROR(VLOOKUP($A36,'[2]Data3'!$A$11:$K$37,MATCH($AC$10,'[2]Data3'!$A$10:$K$10,0),0),":")</f>
        <v>:</v>
      </c>
      <c r="AE36" s="19" t="str">
        <f>_xlfn.IFERROR(VLOOKUP($A36,'[2]Data4'!$A$11:$K$37,MATCH($AC$10,'[2]Data3'!$A$10:$K$10,0),0),":")</f>
        <v>:</v>
      </c>
    </row>
    <row r="37" spans="1:31" ht="15">
      <c r="A37" s="13" t="str">
        <f>'[1]Sheet1'!A41</f>
        <v>Iceland</v>
      </c>
      <c r="B37" s="17">
        <f>'[1]Sheet1'!B41</f>
        <v>6060.9</v>
      </c>
      <c r="C37" s="18" t="str">
        <f>_xlfn.IFERROR(VLOOKUP($A37,'[2]Data3'!$A$11:$K$37,MATCH($B$10,'[2]Data3'!$A$10:$K$10,0),0),":")</f>
        <v>:</v>
      </c>
      <c r="D37" s="19" t="str">
        <f>_xlfn.IFERROR(VLOOKUP($A37,'[2]Data4'!$A$11:$K$37,MATCH($B$10,'[2]Data3'!$A$10:$K$10,0),0),":")</f>
        <v>:</v>
      </c>
      <c r="E37" s="17">
        <f>'[1]Sheet1'!C41</f>
        <v>5690.1</v>
      </c>
      <c r="F37" s="18" t="str">
        <f>_xlfn.IFERROR(VLOOKUP($A37,'[2]Data3'!$A$11:$K$37,MATCH($E$10,'[2]Data3'!$A$10:$K$10,0),0),":")</f>
        <v>:</v>
      </c>
      <c r="G37" s="19" t="str">
        <f>_xlfn.IFERROR(VLOOKUP($A37,'[2]Data4'!$A$11:$K$37,MATCH($E$10,'[2]Data3'!$A$10:$K$10,0),0),":")</f>
        <v>:</v>
      </c>
      <c r="H37" s="17">
        <f>'[1]Sheet1'!D41</f>
        <v>5960.9</v>
      </c>
      <c r="I37" s="18" t="str">
        <f>_xlfn.IFERROR(VLOOKUP($A37,'[2]Data3'!$A$11:$K$37,MATCH($H$10,'[2]Data3'!$A$10:$K$10,0),0),":")</f>
        <v>:</v>
      </c>
      <c r="J37" s="19" t="str">
        <f>_xlfn.IFERROR(VLOOKUP($A37,'[2]Data4'!$A$11:$K$37,MATCH($H$10,'[2]Data3'!$A$10:$K$10,0),0),":")</f>
        <v>:</v>
      </c>
      <c r="K37" s="17">
        <f>'[1]Sheet1'!E41</f>
        <v>4800.9</v>
      </c>
      <c r="L37" s="18" t="str">
        <f>_xlfn.IFERROR(VLOOKUP($A37,'[2]Data3'!$A$11:$K$37,MATCH($K$10,'[2]Data3'!$A$10:$K$10,0),0),":")</f>
        <v>:</v>
      </c>
      <c r="M37" s="19" t="str">
        <f>_xlfn.IFERROR(VLOOKUP($A37,'[2]Data4'!$A$11:$K$37,MATCH($K$10,'[2]Data3'!$A$10:$K$10,0),0),":")</f>
        <v>:</v>
      </c>
      <c r="N37" s="17">
        <f>'[1]Sheet1'!F41</f>
        <v>4104.8</v>
      </c>
      <c r="O37" s="18" t="str">
        <f>_xlfn.IFERROR(VLOOKUP($A37,'[2]Data3'!$A$11:$K$37,MATCH($N$10,'[2]Data3'!$A$10:$K$10,0),0),":")</f>
        <v>:</v>
      </c>
      <c r="P37" s="19" t="str">
        <f>_xlfn.IFERROR(VLOOKUP($A37,'[2]Data4'!$A$11:$K$37,MATCH($N$10,'[2]Data3'!$A$10:$K$10,0),0),":")</f>
        <v>:</v>
      </c>
      <c r="Q37" s="17">
        <f>'[1]Sheet1'!G41</f>
        <v>0</v>
      </c>
      <c r="R37" s="18" t="str">
        <f>_xlfn.IFERROR(VLOOKUP($A37,'[2]Data3'!$A$11:$K$37,MATCH($Q$10,'[2]Data3'!$A$10:$K$10,0),0),":")</f>
        <v>:</v>
      </c>
      <c r="S37" s="19" t="str">
        <f>_xlfn.IFERROR(VLOOKUP($A37,'[2]Data4'!$A$11:$K$37,MATCH($Q$10,'[2]Data3'!$A$10:$K$10,0),0),":")</f>
        <v>:</v>
      </c>
      <c r="T37" s="17">
        <f>'[1]Sheet1'!H41</f>
        <v>0</v>
      </c>
      <c r="U37" s="18" t="str">
        <f>_xlfn.IFERROR(VLOOKUP($A37,'[2]Data3'!$A$11:$K$37,MATCH($T$10,'[2]Data3'!$A$10:$K$10,0),0),":")</f>
        <v>:</v>
      </c>
      <c r="V37" s="19" t="str">
        <f>_xlfn.IFERROR(VLOOKUP($A37,'[2]Data4'!$A$11:$K$37,MATCH($T$10,'[2]Data3'!$A$10:$K$10,0),0),":")</f>
        <v>:</v>
      </c>
      <c r="W37" s="17">
        <f>'[1]Sheet1'!I41</f>
        <v>0</v>
      </c>
      <c r="X37" s="18" t="str">
        <f>_xlfn.IFERROR(VLOOKUP($A37,'[2]Data3'!$A$11:$K$37,MATCH($W$10,'[2]Data3'!$A$10:$K$10,0),0),":")</f>
        <v>:</v>
      </c>
      <c r="Y37" s="19" t="str">
        <f>_xlfn.IFERROR(VLOOKUP($A37,'[2]Data4'!$A$11:$K$37,MATCH($W$10,'[2]Data3'!$A$10:$K$10,0),0),":")</f>
        <v>:</v>
      </c>
      <c r="Z37" s="17">
        <f>'[1]Sheet1'!J41</f>
        <v>0</v>
      </c>
      <c r="AA37" s="18" t="str">
        <f>_xlfn.IFERROR(VLOOKUP($A37,'[2]Data3'!$A$11:$K$37,MATCH($Z$10,'[2]Data3'!$A$10:$K$10,0),0),":")</f>
        <v>:</v>
      </c>
      <c r="AB37" s="19" t="str">
        <f>_xlfn.IFERROR(VLOOKUP($A37,'[2]Data4'!$A$11:$K$37,MATCH($Z$10,'[2]Data3'!$A$10:$K$10,0),0),":")</f>
        <v>:</v>
      </c>
      <c r="AC37" s="17">
        <f>'[1]Sheet1'!K41</f>
        <v>0</v>
      </c>
      <c r="AD37" s="18" t="str">
        <f>_xlfn.IFERROR(VLOOKUP($A37,'[2]Data3'!$A$11:$K$37,MATCH($AC$10,'[2]Data3'!$A$10:$K$10,0),0),":")</f>
        <v>:</v>
      </c>
      <c r="AE37" s="19" t="str">
        <f>_xlfn.IFERROR(VLOOKUP($A37,'[2]Data4'!$A$11:$K$37,MATCH($AC$10,'[2]Data3'!$A$10:$K$10,0),0),":")</f>
        <v>:</v>
      </c>
    </row>
    <row r="38" spans="1:31" ht="15">
      <c r="A38" s="13" t="str">
        <f>'[1]Sheet1'!A42</f>
        <v>Norway</v>
      </c>
      <c r="B38" s="17">
        <f>'[1]Sheet1'!B42</f>
        <v>84086.8</v>
      </c>
      <c r="C38" s="18" t="str">
        <f>_xlfn.IFERROR(VLOOKUP($A38,'[2]Data3'!$A$11:$K$37,MATCH($B$10,'[2]Data3'!$A$10:$K$10,0),0),":")</f>
        <v>:</v>
      </c>
      <c r="D38" s="19" t="str">
        <f>_xlfn.IFERROR(VLOOKUP($A38,'[2]Data4'!$A$11:$K$37,MATCH($B$10,'[2]Data3'!$A$10:$K$10,0),0),":")</f>
        <v>:</v>
      </c>
      <c r="E38" s="17">
        <f>'[1]Sheet1'!C42</f>
        <v>85506.3</v>
      </c>
      <c r="F38" s="18" t="str">
        <f>_xlfn.IFERROR(VLOOKUP($A38,'[2]Data3'!$A$11:$K$37,MATCH($E$10,'[2]Data3'!$A$10:$K$10,0),0),":")</f>
        <v>:</v>
      </c>
      <c r="G38" s="19" t="str">
        <f>_xlfn.IFERROR(VLOOKUP($A38,'[2]Data4'!$A$11:$K$37,MATCH($E$10,'[2]Data3'!$A$10:$K$10,0),0),":")</f>
        <v>:</v>
      </c>
      <c r="H38" s="17">
        <f>'[1]Sheet1'!D42</f>
        <v>101700.3</v>
      </c>
      <c r="I38" s="18" t="str">
        <f>_xlfn.IFERROR(VLOOKUP($A38,'[2]Data3'!$A$11:$K$37,MATCH($H$10,'[2]Data3'!$A$10:$K$10,0),0),":")</f>
        <v>:</v>
      </c>
      <c r="J38" s="19" t="str">
        <f>_xlfn.IFERROR(VLOOKUP($A38,'[2]Data4'!$A$11:$K$37,MATCH($H$10,'[2]Data3'!$A$10:$K$10,0),0),":")</f>
        <v>:</v>
      </c>
      <c r="K38" s="17">
        <f>'[1]Sheet1'!E42</f>
        <v>114374.6</v>
      </c>
      <c r="L38" s="18" t="str">
        <f>_xlfn.IFERROR(VLOOKUP($A38,'[2]Data3'!$A$11:$K$37,MATCH($K$10,'[2]Data3'!$A$10:$K$10,0),0),":")</f>
        <v>:</v>
      </c>
      <c r="M38" s="19" t="str">
        <f>_xlfn.IFERROR(VLOOKUP($A38,'[2]Data4'!$A$11:$K$37,MATCH($K$10,'[2]Data3'!$A$10:$K$10,0),0),":")</f>
        <v>:</v>
      </c>
      <c r="N38" s="17">
        <f>'[1]Sheet1'!F42</f>
        <v>104891.1</v>
      </c>
      <c r="O38" s="18" t="str">
        <f>_xlfn.IFERROR(VLOOKUP($A38,'[2]Data3'!$A$11:$K$37,MATCH($N$10,'[2]Data3'!$A$10:$K$10,0),0),":")</f>
        <v>:</v>
      </c>
      <c r="P38" s="19" t="str">
        <f>_xlfn.IFERROR(VLOOKUP($A38,'[2]Data4'!$A$11:$K$37,MATCH($N$10,'[2]Data3'!$A$10:$K$10,0),0),":")</f>
        <v>:</v>
      </c>
      <c r="Q38" s="17">
        <f>'[1]Sheet1'!G42</f>
        <v>0</v>
      </c>
      <c r="R38" s="18" t="str">
        <f>_xlfn.IFERROR(VLOOKUP($A38,'[2]Data3'!$A$11:$K$37,MATCH($Q$10,'[2]Data3'!$A$10:$K$10,0),0),":")</f>
        <v>:</v>
      </c>
      <c r="S38" s="19" t="str">
        <f>_xlfn.IFERROR(VLOOKUP($A38,'[2]Data4'!$A$11:$K$37,MATCH($Q$10,'[2]Data3'!$A$10:$K$10,0),0),":")</f>
        <v>:</v>
      </c>
      <c r="T38" s="17">
        <f>'[1]Sheet1'!H42</f>
        <v>0</v>
      </c>
      <c r="U38" s="18" t="str">
        <f>_xlfn.IFERROR(VLOOKUP($A38,'[2]Data3'!$A$11:$K$37,MATCH($T$10,'[2]Data3'!$A$10:$K$10,0),0),":")</f>
        <v>:</v>
      </c>
      <c r="V38" s="19" t="str">
        <f>_xlfn.IFERROR(VLOOKUP($A38,'[2]Data4'!$A$11:$K$37,MATCH($T$10,'[2]Data3'!$A$10:$K$10,0),0),":")</f>
        <v>:</v>
      </c>
      <c r="W38" s="17">
        <f>'[1]Sheet1'!I42</f>
        <v>0</v>
      </c>
      <c r="X38" s="18" t="str">
        <f>_xlfn.IFERROR(VLOOKUP($A38,'[2]Data3'!$A$11:$K$37,MATCH($W$10,'[2]Data3'!$A$10:$K$10,0),0),":")</f>
        <v>:</v>
      </c>
      <c r="Y38" s="19" t="str">
        <f>_xlfn.IFERROR(VLOOKUP($A38,'[2]Data4'!$A$11:$K$37,MATCH($W$10,'[2]Data3'!$A$10:$K$10,0),0),":")</f>
        <v>:</v>
      </c>
      <c r="Z38" s="17">
        <f>'[1]Sheet1'!J42</f>
        <v>0</v>
      </c>
      <c r="AA38" s="18" t="str">
        <f>_xlfn.IFERROR(VLOOKUP($A38,'[2]Data3'!$A$11:$K$37,MATCH($Z$10,'[2]Data3'!$A$10:$K$10,0),0),":")</f>
        <v>:</v>
      </c>
      <c r="AB38" s="19" t="str">
        <f>_xlfn.IFERROR(VLOOKUP($A38,'[2]Data4'!$A$11:$K$37,MATCH($Z$10,'[2]Data3'!$A$10:$K$10,0),0),":")</f>
        <v>:</v>
      </c>
      <c r="AC38" s="17">
        <f>'[1]Sheet1'!K42</f>
        <v>0</v>
      </c>
      <c r="AD38" s="18" t="str">
        <f>_xlfn.IFERROR(VLOOKUP($A38,'[2]Data3'!$A$11:$K$37,MATCH($AC$10,'[2]Data3'!$A$10:$K$10,0),0),":")</f>
        <v>:</v>
      </c>
      <c r="AE38" s="19" t="str">
        <f>_xlfn.IFERROR(VLOOKUP($A38,'[2]Data4'!$A$11:$K$37,MATCH($AC$10,'[2]Data3'!$A$10:$K$10,0),0),":")</f>
        <v>:</v>
      </c>
    </row>
    <row r="39" spans="1:31" ht="15">
      <c r="A39" s="13" t="str">
        <f>'[1]Sheet1'!A43</f>
        <v>Switzerland</v>
      </c>
      <c r="B39" s="17" t="str">
        <f>'[1]Sheet1'!B43</f>
        <v>:</v>
      </c>
      <c r="C39" s="18" t="str">
        <f>_xlfn.IFERROR(VLOOKUP($A39,'[2]Data3'!$A$11:$K$37,MATCH($B$10,'[2]Data3'!$A$10:$K$10,0),0),":")</f>
        <v>:</v>
      </c>
      <c r="D39" s="19" t="str">
        <f>_xlfn.IFERROR(VLOOKUP($A39,'[2]Data4'!$A$11:$K$37,MATCH($B$10,'[2]Data3'!$A$10:$K$10,0),0),":")</f>
        <v>:</v>
      </c>
      <c r="E39" s="17">
        <f>'[1]Sheet1'!C43</f>
        <v>395786</v>
      </c>
      <c r="F39" s="18" t="str">
        <f>_xlfn.IFERROR(VLOOKUP($A39,'[2]Data3'!$A$11:$K$37,MATCH($E$10,'[2]Data3'!$A$10:$K$10,0),0),":")</f>
        <v>:</v>
      </c>
      <c r="G39" s="19" t="str">
        <f>_xlfn.IFERROR(VLOOKUP($A39,'[2]Data4'!$A$11:$K$37,MATCH($E$10,'[2]Data3'!$A$10:$K$10,0),0),":")</f>
        <v>:</v>
      </c>
      <c r="H39" s="17">
        <f>'[1]Sheet1'!D43</f>
        <v>501627.8</v>
      </c>
      <c r="I39" s="18" t="str">
        <f>_xlfn.IFERROR(VLOOKUP($A39,'[2]Data3'!$A$11:$K$37,MATCH($H$10,'[2]Data3'!$A$10:$K$10,0),0),":")</f>
        <v>:</v>
      </c>
      <c r="J39" s="19" t="str">
        <f>_xlfn.IFERROR(VLOOKUP($A39,'[2]Data4'!$A$11:$K$37,MATCH($H$10,'[2]Data3'!$A$10:$K$10,0),0),":")</f>
        <v>:</v>
      </c>
      <c r="K39" s="17">
        <f>'[1]Sheet1'!E43</f>
        <v>609695.6</v>
      </c>
      <c r="L39" s="18" t="str">
        <f>_xlfn.IFERROR(VLOOKUP($A39,'[2]Data3'!$A$11:$K$37,MATCH($K$10,'[2]Data3'!$A$10:$K$10,0),0),":")</f>
        <v>:</v>
      </c>
      <c r="M39" s="19" t="str">
        <f>_xlfn.IFERROR(VLOOKUP($A39,'[2]Data4'!$A$11:$K$37,MATCH($K$10,'[2]Data3'!$A$10:$K$10,0),0),":")</f>
        <v>:</v>
      </c>
      <c r="N39" s="17">
        <f>'[1]Sheet1'!F43</f>
        <v>535165.2</v>
      </c>
      <c r="O39" s="18" t="str">
        <f>_xlfn.IFERROR(VLOOKUP($A39,'[2]Data3'!$A$11:$K$37,MATCH($N$10,'[2]Data3'!$A$10:$K$10,0),0),":")</f>
        <v>:</v>
      </c>
      <c r="P39" s="19" t="str">
        <f>_xlfn.IFERROR(VLOOKUP($A39,'[2]Data4'!$A$11:$K$37,MATCH($N$10,'[2]Data3'!$A$10:$K$10,0),0),":")</f>
        <v>:</v>
      </c>
      <c r="Q39" s="17">
        <f>'[1]Sheet1'!G43</f>
        <v>0</v>
      </c>
      <c r="R39" s="18" t="str">
        <f>_xlfn.IFERROR(VLOOKUP($A39,'[2]Data3'!$A$11:$K$37,MATCH($Q$10,'[2]Data3'!$A$10:$K$10,0),0),":")</f>
        <v>:</v>
      </c>
      <c r="S39" s="19" t="str">
        <f>_xlfn.IFERROR(VLOOKUP($A39,'[2]Data4'!$A$11:$K$37,MATCH($Q$10,'[2]Data3'!$A$10:$K$10,0),0),":")</f>
        <v>:</v>
      </c>
      <c r="T39" s="17">
        <f>'[1]Sheet1'!H43</f>
        <v>0</v>
      </c>
      <c r="U39" s="18" t="str">
        <f>_xlfn.IFERROR(VLOOKUP($A39,'[2]Data3'!$A$11:$K$37,MATCH($T$10,'[2]Data3'!$A$10:$K$10,0),0),":")</f>
        <v>:</v>
      </c>
      <c r="V39" s="19" t="str">
        <f>_xlfn.IFERROR(VLOOKUP($A39,'[2]Data4'!$A$11:$K$37,MATCH($T$10,'[2]Data3'!$A$10:$K$10,0),0),":")</f>
        <v>:</v>
      </c>
      <c r="W39" s="17">
        <f>'[1]Sheet1'!I43</f>
        <v>0</v>
      </c>
      <c r="X39" s="18" t="str">
        <f>_xlfn.IFERROR(VLOOKUP($A39,'[2]Data3'!$A$11:$K$37,MATCH($W$10,'[2]Data3'!$A$10:$K$10,0),0),":")</f>
        <v>:</v>
      </c>
      <c r="Y39" s="19" t="str">
        <f>_xlfn.IFERROR(VLOOKUP($A39,'[2]Data4'!$A$11:$K$37,MATCH($W$10,'[2]Data3'!$A$10:$K$10,0),0),":")</f>
        <v>:</v>
      </c>
      <c r="Z39" s="17">
        <f>'[1]Sheet1'!J43</f>
        <v>0</v>
      </c>
      <c r="AA39" s="18" t="str">
        <f>_xlfn.IFERROR(VLOOKUP($A39,'[2]Data3'!$A$11:$K$37,MATCH($Z$10,'[2]Data3'!$A$10:$K$10,0),0),":")</f>
        <v>:</v>
      </c>
      <c r="AB39" s="19" t="str">
        <f>_xlfn.IFERROR(VLOOKUP($A39,'[2]Data4'!$A$11:$K$37,MATCH($Z$10,'[2]Data3'!$A$10:$K$10,0),0),":")</f>
        <v>:</v>
      </c>
      <c r="AC39" s="17">
        <f>'[1]Sheet1'!K43</f>
        <v>0</v>
      </c>
      <c r="AD39" s="18" t="str">
        <f>_xlfn.IFERROR(VLOOKUP($A39,'[2]Data3'!$A$11:$K$37,MATCH($AC$10,'[2]Data3'!$A$10:$K$10,0),0),":")</f>
        <v>:</v>
      </c>
      <c r="AE39" s="19" t="str">
        <f>_xlfn.IFERROR(VLOOKUP($A39,'[2]Data4'!$A$11:$K$37,MATCH($AC$10,'[2]Data3'!$A$10:$K$10,0),0),":")</f>
        <v>:</v>
      </c>
    </row>
    <row r="40" spans="1:31" ht="15">
      <c r="A40" s="13" t="str">
        <f>'[1]Sheet1'!A44</f>
        <v>Montenegro</v>
      </c>
      <c r="B40" s="17" t="str">
        <f>'[1]Sheet1'!B44</f>
        <v>:</v>
      </c>
      <c r="C40" s="18" t="str">
        <f>_xlfn.IFERROR(VLOOKUP($A40,'[2]Data3'!$A$11:$K$37,MATCH($B$10,'[2]Data3'!$A$10:$K$10,0),0),":")</f>
        <v>:</v>
      </c>
      <c r="D40" s="19" t="str">
        <f>_xlfn.IFERROR(VLOOKUP($A40,'[2]Data4'!$A$11:$K$37,MATCH($B$10,'[2]Data3'!$A$10:$K$10,0),0),":")</f>
        <v>:</v>
      </c>
      <c r="E40" s="17" t="str">
        <f>'[1]Sheet1'!C44</f>
        <v>:</v>
      </c>
      <c r="F40" s="18" t="str">
        <f>_xlfn.IFERROR(VLOOKUP($A40,'[2]Data3'!$A$11:$K$37,MATCH($E$10,'[2]Data3'!$A$10:$K$10,0),0),":")</f>
        <v>:</v>
      </c>
      <c r="G40" s="19" t="str">
        <f>_xlfn.IFERROR(VLOOKUP($A40,'[2]Data4'!$A$11:$K$37,MATCH($E$10,'[2]Data3'!$A$10:$K$10,0),0),":")</f>
        <v>:</v>
      </c>
      <c r="H40" s="17" t="str">
        <f>'[1]Sheet1'!D44</f>
        <v>:</v>
      </c>
      <c r="I40" s="18" t="str">
        <f>_xlfn.IFERROR(VLOOKUP($A40,'[2]Data3'!$A$11:$K$37,MATCH($H$10,'[2]Data3'!$A$10:$K$10,0),0),":")</f>
        <v>:</v>
      </c>
      <c r="J40" s="19" t="str">
        <f>_xlfn.IFERROR(VLOOKUP($A40,'[2]Data4'!$A$11:$K$37,MATCH($H$10,'[2]Data3'!$A$10:$K$10,0),0),":")</f>
        <v>:</v>
      </c>
      <c r="K40" s="17" t="str">
        <f>'[1]Sheet1'!E44</f>
        <v>:</v>
      </c>
      <c r="L40" s="18" t="str">
        <f>_xlfn.IFERROR(VLOOKUP($A40,'[2]Data3'!$A$11:$K$37,MATCH($K$10,'[2]Data3'!$A$10:$K$10,0),0),":")</f>
        <v>:</v>
      </c>
      <c r="M40" s="19" t="str">
        <f>_xlfn.IFERROR(VLOOKUP($A40,'[2]Data4'!$A$11:$K$37,MATCH($K$10,'[2]Data3'!$A$10:$K$10,0),0),":")</f>
        <v>:</v>
      </c>
      <c r="N40" s="17" t="str">
        <f>'[1]Sheet1'!F44</f>
        <v>:</v>
      </c>
      <c r="O40" s="18" t="str">
        <f>_xlfn.IFERROR(VLOOKUP($A40,'[2]Data3'!$A$11:$K$37,MATCH($N$10,'[2]Data3'!$A$10:$K$10,0),0),":")</f>
        <v>:</v>
      </c>
      <c r="P40" s="19" t="str">
        <f>_xlfn.IFERROR(VLOOKUP($A40,'[2]Data4'!$A$11:$K$37,MATCH($N$10,'[2]Data3'!$A$10:$K$10,0),0),":")</f>
        <v>:</v>
      </c>
      <c r="Q40" s="17">
        <f>'[1]Sheet1'!G44</f>
        <v>0</v>
      </c>
      <c r="R40" s="18" t="str">
        <f>_xlfn.IFERROR(VLOOKUP($A40,'[2]Data3'!$A$11:$K$37,MATCH($Q$10,'[2]Data3'!$A$10:$K$10,0),0),":")</f>
        <v>:</v>
      </c>
      <c r="S40" s="19" t="str">
        <f>_xlfn.IFERROR(VLOOKUP($A40,'[2]Data4'!$A$11:$K$37,MATCH($Q$10,'[2]Data3'!$A$10:$K$10,0),0),":")</f>
        <v>:</v>
      </c>
      <c r="T40" s="17">
        <f>'[1]Sheet1'!H44</f>
        <v>0</v>
      </c>
      <c r="U40" s="18" t="str">
        <f>_xlfn.IFERROR(VLOOKUP($A40,'[2]Data3'!$A$11:$K$37,MATCH($T$10,'[2]Data3'!$A$10:$K$10,0),0),":")</f>
        <v>:</v>
      </c>
      <c r="V40" s="19" t="str">
        <f>_xlfn.IFERROR(VLOOKUP($A40,'[2]Data4'!$A$11:$K$37,MATCH($T$10,'[2]Data3'!$A$10:$K$10,0),0),":")</f>
        <v>:</v>
      </c>
      <c r="W40" s="17">
        <f>'[1]Sheet1'!I44</f>
        <v>0</v>
      </c>
      <c r="X40" s="18" t="str">
        <f>_xlfn.IFERROR(VLOOKUP($A40,'[2]Data3'!$A$11:$K$37,MATCH($W$10,'[2]Data3'!$A$10:$K$10,0),0),":")</f>
        <v>:</v>
      </c>
      <c r="Y40" s="19" t="str">
        <f>_xlfn.IFERROR(VLOOKUP($A40,'[2]Data4'!$A$11:$K$37,MATCH($W$10,'[2]Data3'!$A$10:$K$10,0),0),":")</f>
        <v>:</v>
      </c>
      <c r="Z40" s="17">
        <f>'[1]Sheet1'!J44</f>
        <v>0</v>
      </c>
      <c r="AA40" s="18" t="str">
        <f>_xlfn.IFERROR(VLOOKUP($A40,'[2]Data3'!$A$11:$K$37,MATCH($Z$10,'[2]Data3'!$A$10:$K$10,0),0),":")</f>
        <v>:</v>
      </c>
      <c r="AB40" s="19" t="str">
        <f>_xlfn.IFERROR(VLOOKUP($A40,'[2]Data4'!$A$11:$K$37,MATCH($Z$10,'[2]Data3'!$A$10:$K$10,0),0),":")</f>
        <v>:</v>
      </c>
      <c r="AC40" s="17">
        <f>'[1]Sheet1'!K44</f>
        <v>0</v>
      </c>
      <c r="AD40" s="18" t="str">
        <f>_xlfn.IFERROR(VLOOKUP($A40,'[2]Data3'!$A$11:$K$37,MATCH($AC$10,'[2]Data3'!$A$10:$K$10,0),0),":")</f>
        <v>:</v>
      </c>
      <c r="AE40" s="19" t="str">
        <f>_xlfn.IFERROR(VLOOKUP($A40,'[2]Data4'!$A$11:$K$37,MATCH($AC$10,'[2]Data3'!$A$10:$K$10,0),0),":")</f>
        <v>:</v>
      </c>
    </row>
    <row r="41" spans="1:31" ht="15">
      <c r="A41" s="4" t="s">
        <v>66</v>
      </c>
      <c r="B41" s="28">
        <f>SUMIFS(B13:B40,C13:C40,"&gt;0",D13:D40,"&gt;0")</f>
        <v>0</v>
      </c>
      <c r="C41" s="29">
        <f aca="true" t="shared" si="0" ref="C41:AE41">SUM(C13:C40)</f>
        <v>0</v>
      </c>
      <c r="D41" s="30">
        <f t="shared" si="0"/>
        <v>0</v>
      </c>
      <c r="E41" s="28">
        <f>SUMIFS(E13:E40,F13:F40,"&gt;0",G13:G40,"&gt;0")</f>
        <v>0</v>
      </c>
      <c r="F41" s="29">
        <f t="shared" si="0"/>
        <v>0</v>
      </c>
      <c r="G41" s="30">
        <f t="shared" si="0"/>
        <v>0</v>
      </c>
      <c r="H41" s="28">
        <f>SUMIFS(H13:H40,I13:I40,"&gt;0",J13:J40,"&gt;0")</f>
        <v>0</v>
      </c>
      <c r="I41" s="29">
        <f t="shared" si="0"/>
        <v>0</v>
      </c>
      <c r="J41" s="30">
        <f t="shared" si="0"/>
        <v>0</v>
      </c>
      <c r="K41" s="28">
        <f>SUMIFS(K13:K40,L13:L40,"&gt;0",M13:M40,"&gt;0")</f>
        <v>0</v>
      </c>
      <c r="L41" s="29">
        <f t="shared" si="0"/>
        <v>0</v>
      </c>
      <c r="M41" s="30">
        <f t="shared" si="0"/>
        <v>0</v>
      </c>
      <c r="N41" s="28">
        <f>SUMIFS(N13:N40,O13:O40,"&gt;0",P13:P40,"&gt;0")</f>
        <v>0</v>
      </c>
      <c r="O41" s="29">
        <f t="shared" si="0"/>
        <v>0</v>
      </c>
      <c r="P41" s="30">
        <f t="shared" si="0"/>
        <v>0</v>
      </c>
      <c r="Q41" s="28">
        <f>SUMIFS(Q13:Q40,R13:R40,"&gt;0",S13:S40,"&gt;0")</f>
        <v>0</v>
      </c>
      <c r="R41" s="29">
        <f t="shared" si="0"/>
        <v>0</v>
      </c>
      <c r="S41" s="30">
        <f t="shared" si="0"/>
        <v>0</v>
      </c>
      <c r="T41" s="28">
        <f>SUMIFS(T13:T40,U13:U40,"&gt;0",V13:V40,"&gt;0")</f>
        <v>0</v>
      </c>
      <c r="U41" s="29">
        <f t="shared" si="0"/>
        <v>0</v>
      </c>
      <c r="V41" s="30">
        <f t="shared" si="0"/>
        <v>0</v>
      </c>
      <c r="W41" s="28">
        <f>SUMIFS(W13:W40,X13:X40,"&gt;0",Y13:Y40,"&gt;0")</f>
        <v>0</v>
      </c>
      <c r="X41" s="29">
        <f t="shared" si="0"/>
        <v>0</v>
      </c>
      <c r="Y41" s="30">
        <f t="shared" si="0"/>
        <v>0</v>
      </c>
      <c r="Z41" s="28">
        <f>SUMIFS(Z13:Z40,AA13:AA40,"&gt;0",AB13:AB40,"&gt;0")</f>
        <v>0</v>
      </c>
      <c r="AA41" s="29">
        <f t="shared" si="0"/>
        <v>0</v>
      </c>
      <c r="AB41" s="30">
        <f t="shared" si="0"/>
        <v>0</v>
      </c>
      <c r="AC41" s="28">
        <f>SUMIFS(AC13:AC40,AD13:AD40,"&gt;0",AE13:AE40,"&gt;0")</f>
        <v>0</v>
      </c>
      <c r="AD41" s="29">
        <f t="shared" si="0"/>
        <v>0</v>
      </c>
      <c r="AE41" s="30">
        <f t="shared" si="0"/>
        <v>0</v>
      </c>
    </row>
    <row r="42" spans="1:31" ht="12.75" thickBot="1">
      <c r="A42" s="4" t="s">
        <v>67</v>
      </c>
      <c r="B42" s="31"/>
      <c r="C42" s="32" t="e">
        <f>C41/B41</f>
        <v>#DIV/0!</v>
      </c>
      <c r="D42" s="33" t="e">
        <f>D41/B41</f>
        <v>#DIV/0!</v>
      </c>
      <c r="E42" s="31"/>
      <c r="F42" s="32" t="e">
        <f>F41/E41</f>
        <v>#DIV/0!</v>
      </c>
      <c r="G42" s="33" t="e">
        <f>G41/E41</f>
        <v>#DIV/0!</v>
      </c>
      <c r="H42" s="31"/>
      <c r="I42" s="32" t="e">
        <f>I41/H41</f>
        <v>#DIV/0!</v>
      </c>
      <c r="J42" s="33" t="e">
        <f>J41/H41</f>
        <v>#DIV/0!</v>
      </c>
      <c r="K42" s="31"/>
      <c r="L42" s="32" t="e">
        <f>L41/K41</f>
        <v>#DIV/0!</v>
      </c>
      <c r="M42" s="33" t="e">
        <f>M41/K41</f>
        <v>#DIV/0!</v>
      </c>
      <c r="N42" s="31"/>
      <c r="O42" s="32" t="e">
        <f>O41/N41</f>
        <v>#DIV/0!</v>
      </c>
      <c r="P42" s="33" t="e">
        <f>P41/N41</f>
        <v>#DIV/0!</v>
      </c>
      <c r="Q42" s="31"/>
      <c r="R42" s="32" t="e">
        <f>R41/Q41</f>
        <v>#DIV/0!</v>
      </c>
      <c r="S42" s="33" t="e">
        <f>S41/Q41</f>
        <v>#DIV/0!</v>
      </c>
      <c r="T42" s="31"/>
      <c r="U42" s="32" t="e">
        <f>U41/T41</f>
        <v>#DIV/0!</v>
      </c>
      <c r="V42" s="33" t="e">
        <f>V41/T41</f>
        <v>#DIV/0!</v>
      </c>
      <c r="W42" s="31"/>
      <c r="X42" s="32" t="e">
        <f>X41/W41</f>
        <v>#DIV/0!</v>
      </c>
      <c r="Y42" s="33" t="e">
        <f>Y41/W41</f>
        <v>#DIV/0!</v>
      </c>
      <c r="Z42" s="31"/>
      <c r="AA42" s="32" t="e">
        <f>AA41/Z41</f>
        <v>#DIV/0!</v>
      </c>
      <c r="AB42" s="33" t="e">
        <f>AB41/Z41</f>
        <v>#DIV/0!</v>
      </c>
      <c r="AC42" s="31"/>
      <c r="AD42" s="32" t="e">
        <f>AD41/AC41</f>
        <v>#DIV/0!</v>
      </c>
      <c r="AE42" s="33" t="e">
        <f>AE41/AC41</f>
        <v>#DIV/0!</v>
      </c>
    </row>
    <row r="50" spans="1:8" ht="12">
      <c r="A50" s="4">
        <v>2016</v>
      </c>
      <c r="B50" s="34"/>
      <c r="C50" s="3" t="s">
        <v>70</v>
      </c>
      <c r="D50" s="3" t="s">
        <v>69</v>
      </c>
      <c r="G50" s="4" t="s">
        <v>70</v>
      </c>
      <c r="H50" s="4" t="s">
        <v>69</v>
      </c>
    </row>
    <row r="51" spans="1:8" ht="12">
      <c r="A51" s="35" t="s">
        <v>59</v>
      </c>
      <c r="B51" s="36" t="s">
        <v>71</v>
      </c>
      <c r="C51" s="37" t="e">
        <f>AD13/AC13</f>
        <v>#VALUE!</v>
      </c>
      <c r="D51" s="37" t="e">
        <f>AE13/AC13</f>
        <v>#VALUE!</v>
      </c>
      <c r="F51" s="4" t="s">
        <v>7</v>
      </c>
      <c r="G51" s="38">
        <v>2.0681288148804695</v>
      </c>
      <c r="H51" s="38">
        <v>1.7323040882736886</v>
      </c>
    </row>
    <row r="52" spans="1:8" ht="12">
      <c r="A52" s="4" t="s">
        <v>26</v>
      </c>
      <c r="B52" s="34" t="s">
        <v>25</v>
      </c>
      <c r="C52" s="39" t="e">
        <f aca="true" t="shared" si="1" ref="C52:C60">AD14/AC14</f>
        <v>#VALUE!</v>
      </c>
      <c r="D52" s="39" t="e">
        <f aca="true" t="shared" si="2" ref="D52:D60">AE14/AC14</f>
        <v>#VALUE!</v>
      </c>
      <c r="F52" s="4" t="s">
        <v>72</v>
      </c>
      <c r="G52" s="38">
        <v>1.4251877000900048</v>
      </c>
      <c r="H52" s="38">
        <v>1.3306939491643217</v>
      </c>
    </row>
    <row r="53" spans="1:8" ht="12">
      <c r="A53" s="4" t="s">
        <v>16</v>
      </c>
      <c r="B53" s="34" t="s">
        <v>15</v>
      </c>
      <c r="C53" s="39" t="e">
        <f t="shared" si="1"/>
        <v>#VALUE!</v>
      </c>
      <c r="D53" s="39" t="e">
        <f t="shared" si="2"/>
        <v>#VALUE!</v>
      </c>
      <c r="F53" s="4" t="s">
        <v>9</v>
      </c>
      <c r="G53" s="38">
        <v>1.2317485947276685</v>
      </c>
      <c r="H53" s="38">
        <v>1.0327279219024834</v>
      </c>
    </row>
    <row r="54" spans="1:8" ht="12">
      <c r="A54" s="4" t="s">
        <v>34</v>
      </c>
      <c r="B54" s="34" t="s">
        <v>33</v>
      </c>
      <c r="C54" s="39" t="e">
        <f t="shared" si="1"/>
        <v>#VALUE!</v>
      </c>
      <c r="D54" s="39" t="e">
        <f t="shared" si="2"/>
        <v>#VALUE!</v>
      </c>
      <c r="F54" s="4" t="s">
        <v>11</v>
      </c>
      <c r="G54" s="38">
        <v>1.000847699949644</v>
      </c>
      <c r="H54" s="38">
        <v>0.9300483062448918</v>
      </c>
    </row>
    <row r="55" spans="1:8" ht="12">
      <c r="A55" s="4" t="s">
        <v>44</v>
      </c>
      <c r="B55" s="34" t="s">
        <v>43</v>
      </c>
      <c r="C55" s="39" t="e">
        <f t="shared" si="1"/>
        <v>#VALUE!</v>
      </c>
      <c r="D55" s="39" t="e">
        <f t="shared" si="2"/>
        <v>#VALUE!</v>
      </c>
      <c r="F55" s="4" t="s">
        <v>71</v>
      </c>
      <c r="G55" s="38">
        <v>0.9143995973394317</v>
      </c>
      <c r="H55" s="38">
        <v>0.8972365512348996</v>
      </c>
    </row>
    <row r="56" spans="1:8" ht="12">
      <c r="A56" s="4" t="s">
        <v>20</v>
      </c>
      <c r="B56" s="34" t="s">
        <v>19</v>
      </c>
      <c r="C56" s="39" t="e">
        <f t="shared" si="1"/>
        <v>#VALUE!</v>
      </c>
      <c r="D56" s="39" t="e">
        <f t="shared" si="2"/>
        <v>#VALUE!</v>
      </c>
      <c r="F56" s="4" t="s">
        <v>13</v>
      </c>
      <c r="G56" s="38">
        <v>0.9715382538253825</v>
      </c>
      <c r="H56" s="38">
        <v>0.8719324932493249</v>
      </c>
    </row>
    <row r="57" spans="1:8" ht="12">
      <c r="A57" s="4" t="s">
        <v>10</v>
      </c>
      <c r="B57" s="34" t="s">
        <v>9</v>
      </c>
      <c r="C57" s="39" t="e">
        <f t="shared" si="1"/>
        <v>#VALUE!</v>
      </c>
      <c r="D57" s="39" t="e">
        <f t="shared" si="2"/>
        <v>#VALUE!</v>
      </c>
      <c r="F57" s="4" t="s">
        <v>19</v>
      </c>
      <c r="G57" s="38">
        <v>0.8712993558292448</v>
      </c>
      <c r="H57" s="38">
        <v>0.8571420624589745</v>
      </c>
    </row>
    <row r="58" spans="1:8" ht="12">
      <c r="A58" s="4" t="s">
        <v>52</v>
      </c>
      <c r="B58" s="34" t="s">
        <v>51</v>
      </c>
      <c r="C58" s="39" t="e">
        <f t="shared" si="1"/>
        <v>#VALUE!</v>
      </c>
      <c r="D58" s="39" t="e">
        <f t="shared" si="2"/>
        <v>#VALUE!</v>
      </c>
      <c r="F58" s="4" t="s">
        <v>17</v>
      </c>
      <c r="G58" s="38">
        <v>0.8069598006007541</v>
      </c>
      <c r="H58" s="38">
        <v>0.8302259509519687</v>
      </c>
    </row>
    <row r="59" spans="1:8" ht="12">
      <c r="A59" s="4" t="s">
        <v>50</v>
      </c>
      <c r="B59" s="34" t="s">
        <v>49</v>
      </c>
      <c r="C59" s="39" t="e">
        <f t="shared" si="1"/>
        <v>#VALUE!</v>
      </c>
      <c r="D59" s="39" t="e">
        <f t="shared" si="2"/>
        <v>#VALUE!</v>
      </c>
      <c r="F59" s="4" t="s">
        <v>21</v>
      </c>
      <c r="G59" s="38">
        <v>0.8680274116989237</v>
      </c>
      <c r="H59" s="38">
        <v>0.7539880665253568</v>
      </c>
    </row>
    <row r="60" spans="1:8" ht="12">
      <c r="A60" s="4" t="s">
        <v>48</v>
      </c>
      <c r="B60" s="34" t="s">
        <v>47</v>
      </c>
      <c r="C60" s="39" t="e">
        <f t="shared" si="1"/>
        <v>#VALUE!</v>
      </c>
      <c r="D60" s="39" t="e">
        <f t="shared" si="2"/>
        <v>#VALUE!</v>
      </c>
      <c r="F60" s="4" t="s">
        <v>15</v>
      </c>
      <c r="G60" s="38">
        <v>0.8132426629308904</v>
      </c>
      <c r="H60" s="38">
        <v>0.7514884733448246</v>
      </c>
    </row>
    <row r="61" spans="1:8" ht="14.25" customHeight="1">
      <c r="A61" s="4" t="s">
        <v>56</v>
      </c>
      <c r="B61" s="34" t="s">
        <v>55</v>
      </c>
      <c r="C61" s="39" t="e">
        <f aca="true" t="shared" si="3" ref="C61:C77">AD24/AC24</f>
        <v>#VALUE!</v>
      </c>
      <c r="D61" s="39" t="e">
        <f aca="true" t="shared" si="4" ref="D61:D77">AE24/AC24</f>
        <v>#VALUE!</v>
      </c>
      <c r="F61" s="4" t="s">
        <v>23</v>
      </c>
      <c r="G61" s="38">
        <v>0.7987839092153357</v>
      </c>
      <c r="H61" s="38">
        <v>0.7153566203269129</v>
      </c>
    </row>
    <row r="62" spans="1:8" ht="12">
      <c r="A62" s="4" t="s">
        <v>28</v>
      </c>
      <c r="B62" s="34" t="s">
        <v>27</v>
      </c>
      <c r="C62" s="39" t="e">
        <f t="shared" si="3"/>
        <v>#VALUE!</v>
      </c>
      <c r="D62" s="39" t="e">
        <f t="shared" si="4"/>
        <v>#VALUE!</v>
      </c>
      <c r="F62" s="4" t="s">
        <v>25</v>
      </c>
      <c r="G62" s="38">
        <v>0.6638726174631183</v>
      </c>
      <c r="H62" s="38">
        <v>0.662562615528418</v>
      </c>
    </row>
    <row r="63" spans="1:8" ht="12">
      <c r="A63" s="4" t="s">
        <v>30</v>
      </c>
      <c r="B63" s="34" t="s">
        <v>29</v>
      </c>
      <c r="C63" s="39" t="e">
        <f t="shared" si="3"/>
        <v>#VALUE!</v>
      </c>
      <c r="D63" s="39" t="e">
        <f t="shared" si="4"/>
        <v>#VALUE!</v>
      </c>
      <c r="F63" s="4" t="s">
        <v>27</v>
      </c>
      <c r="G63" s="38">
        <v>0.6398532579576395</v>
      </c>
      <c r="H63" s="38">
        <v>0.644768350956229</v>
      </c>
    </row>
    <row r="64" spans="1:8" ht="12">
      <c r="A64" s="4" t="s">
        <v>18</v>
      </c>
      <c r="B64" s="34" t="s">
        <v>17</v>
      </c>
      <c r="C64" s="39" t="e">
        <f t="shared" si="3"/>
        <v>#VALUE!</v>
      </c>
      <c r="D64" s="39" t="e">
        <f t="shared" si="4"/>
        <v>#VALUE!</v>
      </c>
      <c r="F64" s="4" t="s">
        <v>29</v>
      </c>
      <c r="G64" s="38">
        <v>0.6250011591353778</v>
      </c>
      <c r="H64" s="38">
        <v>0.6339404111685012</v>
      </c>
    </row>
    <row r="65" spans="1:8" ht="12">
      <c r="A65" s="4" t="s">
        <v>8</v>
      </c>
      <c r="B65" s="34" t="s">
        <v>7</v>
      </c>
      <c r="C65" s="39" t="e">
        <f t="shared" si="3"/>
        <v>#VALUE!</v>
      </c>
      <c r="D65" s="39" t="e">
        <f t="shared" si="4"/>
        <v>#VALUE!</v>
      </c>
      <c r="F65" s="4" t="s">
        <v>31</v>
      </c>
      <c r="G65" s="38">
        <v>0.5595148532521266</v>
      </c>
      <c r="H65" s="38">
        <v>0.5252016872805056</v>
      </c>
    </row>
    <row r="66" spans="1:8" ht="12">
      <c r="A66" s="40" t="s">
        <v>14</v>
      </c>
      <c r="B66" s="41" t="s">
        <v>13</v>
      </c>
      <c r="C66" s="39" t="e">
        <f t="shared" si="3"/>
        <v>#VALUE!</v>
      </c>
      <c r="D66" s="39" t="e">
        <f t="shared" si="4"/>
        <v>#VALUE!</v>
      </c>
      <c r="F66" s="4" t="s">
        <v>37</v>
      </c>
      <c r="G66" s="38">
        <v>0.45282997426384575</v>
      </c>
      <c r="H66" s="38">
        <v>0.4942785520906448</v>
      </c>
    </row>
    <row r="67" spans="1:8" ht="12">
      <c r="A67" s="35" t="s">
        <v>58</v>
      </c>
      <c r="B67" s="36" t="s">
        <v>72</v>
      </c>
      <c r="C67" s="37" t="e">
        <f t="shared" si="3"/>
        <v>#VALUE!</v>
      </c>
      <c r="D67" s="37" t="e">
        <f t="shared" si="4"/>
        <v>#VALUE!</v>
      </c>
      <c r="F67" s="4" t="s">
        <v>33</v>
      </c>
      <c r="G67" s="38">
        <v>0.559191557516595</v>
      </c>
      <c r="H67" s="38">
        <v>0.4917294427560734</v>
      </c>
    </row>
    <row r="68" spans="1:8" ht="12">
      <c r="A68" s="4" t="s">
        <v>22</v>
      </c>
      <c r="B68" s="34" t="s">
        <v>21</v>
      </c>
      <c r="C68" s="39" t="e">
        <f t="shared" si="3"/>
        <v>#VALUE!</v>
      </c>
      <c r="D68" s="39" t="e">
        <f t="shared" si="4"/>
        <v>#VALUE!</v>
      </c>
      <c r="F68" s="4" t="s">
        <v>35</v>
      </c>
      <c r="G68" s="38">
        <v>0.503861949261909</v>
      </c>
      <c r="H68" s="38">
        <v>0.48376125440102147</v>
      </c>
    </row>
    <row r="69" spans="1:8" ht="12">
      <c r="A69" s="4" t="s">
        <v>32</v>
      </c>
      <c r="B69" s="34" t="s">
        <v>31</v>
      </c>
      <c r="C69" s="39" t="e">
        <f t="shared" si="3"/>
        <v>#VALUE!</v>
      </c>
      <c r="D69" s="39" t="e">
        <f t="shared" si="4"/>
        <v>#VALUE!</v>
      </c>
      <c r="F69" s="4" t="s">
        <v>39</v>
      </c>
      <c r="G69" s="38">
        <v>0.4912955172769381</v>
      </c>
      <c r="H69" s="38">
        <v>0.4417096394580248</v>
      </c>
    </row>
    <row r="70" spans="1:8" ht="12">
      <c r="A70" s="4" t="s">
        <v>36</v>
      </c>
      <c r="B70" s="34" t="s">
        <v>35</v>
      </c>
      <c r="C70" s="39" t="e">
        <f t="shared" si="3"/>
        <v>#VALUE!</v>
      </c>
      <c r="D70" s="39" t="e">
        <f t="shared" si="4"/>
        <v>#VALUE!</v>
      </c>
      <c r="F70" s="4" t="s">
        <v>41</v>
      </c>
      <c r="G70" s="38">
        <v>0.419591350690977</v>
      </c>
      <c r="H70" s="38">
        <v>0.43303854851938406</v>
      </c>
    </row>
    <row r="71" spans="1:8" ht="12">
      <c r="A71" s="4" t="s">
        <v>42</v>
      </c>
      <c r="B71" s="34" t="s">
        <v>41</v>
      </c>
      <c r="C71" s="39" t="e">
        <f t="shared" si="3"/>
        <v>#VALUE!</v>
      </c>
      <c r="D71" s="39" t="e">
        <f t="shared" si="4"/>
        <v>#VALUE!</v>
      </c>
      <c r="F71" s="4" t="s">
        <v>45</v>
      </c>
      <c r="G71" s="38">
        <v>0.3947468074811184</v>
      </c>
      <c r="H71" s="38">
        <v>0.42379504765110554</v>
      </c>
    </row>
    <row r="72" spans="1:8" ht="12">
      <c r="A72" s="4" t="s">
        <v>38</v>
      </c>
      <c r="B72" s="34" t="s">
        <v>37</v>
      </c>
      <c r="C72" s="39" t="e">
        <f t="shared" si="3"/>
        <v>#VALUE!</v>
      </c>
      <c r="D72" s="39" t="e">
        <f t="shared" si="4"/>
        <v>#VALUE!</v>
      </c>
      <c r="F72" s="4" t="s">
        <v>43</v>
      </c>
      <c r="G72" s="38">
        <v>0.4885879585300925</v>
      </c>
      <c r="H72" s="38">
        <v>0.41910704261932785</v>
      </c>
    </row>
    <row r="73" spans="1:8" ht="12">
      <c r="A73" s="4" t="s">
        <v>24</v>
      </c>
      <c r="B73" s="34" t="s">
        <v>23</v>
      </c>
      <c r="C73" s="39" t="e">
        <f t="shared" si="3"/>
        <v>#VALUE!</v>
      </c>
      <c r="D73" s="39" t="e">
        <f t="shared" si="4"/>
        <v>#VALUE!</v>
      </c>
      <c r="F73" s="4" t="s">
        <v>53</v>
      </c>
      <c r="G73" s="38">
        <v>0.29250325853931275</v>
      </c>
      <c r="H73" s="38">
        <v>0.3343410309099511</v>
      </c>
    </row>
    <row r="74" spans="1:8" ht="12">
      <c r="A74" s="4" t="s">
        <v>12</v>
      </c>
      <c r="B74" s="34" t="s">
        <v>11</v>
      </c>
      <c r="C74" s="39" t="e">
        <f t="shared" si="3"/>
        <v>#VALUE!</v>
      </c>
      <c r="D74" s="39" t="e">
        <f t="shared" si="4"/>
        <v>#VALUE!</v>
      </c>
      <c r="F74" s="4" t="s">
        <v>47</v>
      </c>
      <c r="G74" s="38">
        <v>0.300522178077757</v>
      </c>
      <c r="H74" s="38">
        <v>0.3318646436762543</v>
      </c>
    </row>
    <row r="75" spans="1:8" ht="12">
      <c r="A75" s="4" t="s">
        <v>46</v>
      </c>
      <c r="B75" s="34" t="s">
        <v>45</v>
      </c>
      <c r="C75" s="39" t="e">
        <f t="shared" si="3"/>
        <v>#VALUE!</v>
      </c>
      <c r="D75" s="39" t="e">
        <f t="shared" si="4"/>
        <v>#VALUE!</v>
      </c>
      <c r="F75" s="4" t="s">
        <v>51</v>
      </c>
      <c r="G75" s="38">
        <v>0.3036194954951439</v>
      </c>
      <c r="H75" s="38">
        <v>0.32489492644037776</v>
      </c>
    </row>
    <row r="76" spans="1:8" ht="12">
      <c r="A76" s="4" t="s">
        <v>40</v>
      </c>
      <c r="B76" s="34" t="s">
        <v>39</v>
      </c>
      <c r="C76" s="39" t="e">
        <f t="shared" si="3"/>
        <v>#VALUE!</v>
      </c>
      <c r="D76" s="39" t="e">
        <f t="shared" si="4"/>
        <v>#VALUE!</v>
      </c>
      <c r="F76" s="4" t="s">
        <v>55</v>
      </c>
      <c r="G76" s="38">
        <v>0.30581324043920605</v>
      </c>
      <c r="H76" s="38">
        <v>0.2838974414657526</v>
      </c>
    </row>
    <row r="77" spans="1:8" ht="12">
      <c r="A77" s="4" t="s">
        <v>54</v>
      </c>
      <c r="B77" s="34" t="s">
        <v>53</v>
      </c>
      <c r="C77" s="39" t="e">
        <f t="shared" si="3"/>
        <v>#VALUE!</v>
      </c>
      <c r="D77" s="39" t="e">
        <f t="shared" si="4"/>
        <v>#VALUE!</v>
      </c>
      <c r="F77" s="4" t="s">
        <v>49</v>
      </c>
      <c r="G77" s="38">
        <v>0.3214375503043128</v>
      </c>
      <c r="H77" s="38">
        <v>0.2810258914602494</v>
      </c>
    </row>
    <row r="83" spans="1:8" ht="12">
      <c r="A83" s="4">
        <v>2015</v>
      </c>
      <c r="B83" s="34"/>
      <c r="C83" s="3" t="s">
        <v>70</v>
      </c>
      <c r="D83" s="3" t="s">
        <v>69</v>
      </c>
      <c r="G83" s="4" t="s">
        <v>70</v>
      </c>
      <c r="H83" s="4" t="s">
        <v>69</v>
      </c>
    </row>
    <row r="84" spans="1:8" ht="12">
      <c r="A84" s="35" t="s">
        <v>59</v>
      </c>
      <c r="B84" s="36" t="s">
        <v>71</v>
      </c>
      <c r="C84" s="37" t="e">
        <f aca="true" t="shared" si="5" ref="C84:C93">AA13/Z13</f>
        <v>#VALUE!</v>
      </c>
      <c r="D84" s="37" t="e">
        <f aca="true" t="shared" si="6" ref="D84:D93">AB13/Z13</f>
        <v>#VALUE!</v>
      </c>
      <c r="F84" s="4" t="s">
        <v>7</v>
      </c>
      <c r="G84" s="38">
        <v>2.0758490794259696</v>
      </c>
      <c r="H84" s="38">
        <v>1.7486694659720243</v>
      </c>
    </row>
    <row r="85" spans="1:8" ht="12">
      <c r="A85" s="4" t="s">
        <v>26</v>
      </c>
      <c r="B85" s="34" t="s">
        <v>25</v>
      </c>
      <c r="C85" s="39" t="e">
        <f t="shared" si="5"/>
        <v>#VALUE!</v>
      </c>
      <c r="D85" s="39" t="e">
        <f t="shared" si="6"/>
        <v>#VALUE!</v>
      </c>
      <c r="F85" s="4" t="s">
        <v>72</v>
      </c>
      <c r="G85" s="38">
        <v>1.4522985189459512</v>
      </c>
      <c r="H85" s="38">
        <v>1.3924913444893248</v>
      </c>
    </row>
    <row r="86" spans="1:8" ht="12">
      <c r="A86" s="4" t="s">
        <v>16</v>
      </c>
      <c r="B86" s="34" t="s">
        <v>15</v>
      </c>
      <c r="C86" s="39" t="e">
        <f t="shared" si="5"/>
        <v>#VALUE!</v>
      </c>
      <c r="D86" s="39" t="e">
        <f t="shared" si="6"/>
        <v>#VALUE!</v>
      </c>
      <c r="F86" s="4" t="s">
        <v>9</v>
      </c>
      <c r="G86" s="38">
        <v>1.2379718992024769</v>
      </c>
      <c r="H86" s="38">
        <v>0.9330805504521811</v>
      </c>
    </row>
    <row r="87" spans="1:8" ht="12">
      <c r="A87" s="4" t="s">
        <v>34</v>
      </c>
      <c r="B87" s="34" t="s">
        <v>33</v>
      </c>
      <c r="C87" s="39" t="e">
        <f t="shared" si="5"/>
        <v>#VALUE!</v>
      </c>
      <c r="D87" s="39" t="e">
        <f t="shared" si="6"/>
        <v>#VALUE!</v>
      </c>
      <c r="F87" s="4" t="s">
        <v>11</v>
      </c>
      <c r="G87" s="38">
        <v>0.9734058268470027</v>
      </c>
      <c r="H87" s="38">
        <v>0.9264440964151531</v>
      </c>
    </row>
    <row r="88" spans="1:8" ht="12">
      <c r="A88" s="4" t="s">
        <v>44</v>
      </c>
      <c r="B88" s="34" t="s">
        <v>43</v>
      </c>
      <c r="C88" s="39" t="e">
        <f t="shared" si="5"/>
        <v>#VALUE!</v>
      </c>
      <c r="D88" s="39" t="e">
        <f t="shared" si="6"/>
        <v>#VALUE!</v>
      </c>
      <c r="F88" s="4" t="s">
        <v>13</v>
      </c>
      <c r="G88" s="38">
        <v>0.9600126593458357</v>
      </c>
      <c r="H88" s="38">
        <v>0.8658017340359762</v>
      </c>
    </row>
    <row r="89" spans="1:8" ht="12">
      <c r="A89" s="4" t="s">
        <v>20</v>
      </c>
      <c r="B89" s="34" t="s">
        <v>19</v>
      </c>
      <c r="C89" s="39" t="e">
        <f t="shared" si="5"/>
        <v>#VALUE!</v>
      </c>
      <c r="D89" s="39" t="e">
        <f t="shared" si="6"/>
        <v>#VALUE!</v>
      </c>
      <c r="F89" s="4" t="s">
        <v>71</v>
      </c>
      <c r="G89" s="38">
        <v>0.87303546805477</v>
      </c>
      <c r="H89" s="38">
        <v>0.8563704087936378</v>
      </c>
    </row>
    <row r="90" spans="1:8" ht="12">
      <c r="A90" s="4" t="s">
        <v>10</v>
      </c>
      <c r="B90" s="34" t="s">
        <v>9</v>
      </c>
      <c r="C90" s="39" t="e">
        <f t="shared" si="5"/>
        <v>#VALUE!</v>
      </c>
      <c r="D90" s="39" t="e">
        <f t="shared" si="6"/>
        <v>#VALUE!</v>
      </c>
      <c r="F90" s="4" t="s">
        <v>19</v>
      </c>
      <c r="G90" s="38">
        <v>0.8543308427770081</v>
      </c>
      <c r="H90" s="38">
        <v>0.8311550428088024</v>
      </c>
    </row>
    <row r="91" spans="1:8" ht="12">
      <c r="A91" s="4" t="s">
        <v>52</v>
      </c>
      <c r="B91" s="34" t="s">
        <v>51</v>
      </c>
      <c r="C91" s="39" t="e">
        <f t="shared" si="5"/>
        <v>#VALUE!</v>
      </c>
      <c r="D91" s="39" t="e">
        <f t="shared" si="6"/>
        <v>#VALUE!</v>
      </c>
      <c r="F91" s="4" t="s">
        <v>17</v>
      </c>
      <c r="G91" s="38">
        <v>0.7979453072529405</v>
      </c>
      <c r="H91" s="38">
        <v>0.8203704033902133</v>
      </c>
    </row>
    <row r="92" spans="1:8" ht="12">
      <c r="A92" s="4" t="s">
        <v>50</v>
      </c>
      <c r="B92" s="34" t="s">
        <v>49</v>
      </c>
      <c r="C92" s="39" t="e">
        <f t="shared" si="5"/>
        <v>#VALUE!</v>
      </c>
      <c r="D92" s="39" t="e">
        <f t="shared" si="6"/>
        <v>#VALUE!</v>
      </c>
      <c r="F92" s="4" t="s">
        <v>15</v>
      </c>
      <c r="G92" s="38">
        <v>0.7981420302397113</v>
      </c>
      <c r="H92" s="38">
        <v>0.7459620010368371</v>
      </c>
    </row>
    <row r="93" spans="1:8" ht="12">
      <c r="A93" s="4" t="s">
        <v>48</v>
      </c>
      <c r="B93" s="34" t="s">
        <v>47</v>
      </c>
      <c r="C93" s="39" t="e">
        <f t="shared" si="5"/>
        <v>#VALUE!</v>
      </c>
      <c r="D93" s="39" t="e">
        <f t="shared" si="6"/>
        <v>#VALUE!</v>
      </c>
      <c r="F93" s="4" t="s">
        <v>21</v>
      </c>
      <c r="G93" s="38">
        <v>0.8505081430480431</v>
      </c>
      <c r="H93" s="38">
        <v>0.7403054226612319</v>
      </c>
    </row>
    <row r="94" spans="1:8" ht="12">
      <c r="A94" s="4" t="s">
        <v>56</v>
      </c>
      <c r="B94" s="34" t="s">
        <v>55</v>
      </c>
      <c r="C94" s="39" t="e">
        <f aca="true" t="shared" si="7" ref="C94:C110">AA24/Z24</f>
        <v>#VALUE!</v>
      </c>
      <c r="D94" s="39" t="e">
        <f aca="true" t="shared" si="8" ref="D94:D110">AB24/Z24</f>
        <v>#VALUE!</v>
      </c>
      <c r="F94" s="4" t="s">
        <v>23</v>
      </c>
      <c r="G94" s="38">
        <v>0.7751510496394823</v>
      </c>
      <c r="H94" s="38">
        <v>0.6934436072330735</v>
      </c>
    </row>
    <row r="95" spans="1:8" ht="12">
      <c r="A95" s="4" t="s">
        <v>28</v>
      </c>
      <c r="B95" s="34" t="s">
        <v>27</v>
      </c>
      <c r="C95" s="39" t="e">
        <f t="shared" si="7"/>
        <v>#VALUE!</v>
      </c>
      <c r="D95" s="39" t="e">
        <f t="shared" si="8"/>
        <v>#VALUE!</v>
      </c>
      <c r="F95" s="4" t="s">
        <v>25</v>
      </c>
      <c r="G95" s="38">
        <v>0.6382928720259728</v>
      </c>
      <c r="H95" s="38">
        <v>0.6592649125357368</v>
      </c>
    </row>
    <row r="96" spans="1:8" ht="12">
      <c r="A96" s="4" t="s">
        <v>30</v>
      </c>
      <c r="B96" s="34" t="s">
        <v>29</v>
      </c>
      <c r="C96" s="39" t="e">
        <f t="shared" si="7"/>
        <v>#VALUE!</v>
      </c>
      <c r="D96" s="39" t="e">
        <f t="shared" si="8"/>
        <v>#VALUE!</v>
      </c>
      <c r="F96" s="4" t="s">
        <v>27</v>
      </c>
      <c r="G96" s="38">
        <v>0.6346163595703092</v>
      </c>
      <c r="H96" s="38">
        <v>0.6233502137751165</v>
      </c>
    </row>
    <row r="97" spans="1:8" ht="12">
      <c r="A97" s="4" t="s">
        <v>18</v>
      </c>
      <c r="B97" s="34" t="s">
        <v>17</v>
      </c>
      <c r="C97" s="39" t="e">
        <f t="shared" si="7"/>
        <v>#VALUE!</v>
      </c>
      <c r="D97" s="39" t="e">
        <f t="shared" si="8"/>
        <v>#VALUE!</v>
      </c>
      <c r="F97" s="4" t="s">
        <v>29</v>
      </c>
      <c r="G97" s="38">
        <v>0.6135843586111493</v>
      </c>
      <c r="H97" s="38">
        <v>0.6196104812844359</v>
      </c>
    </row>
    <row r="98" spans="1:8" ht="12">
      <c r="A98" s="4" t="s">
        <v>8</v>
      </c>
      <c r="B98" s="34" t="s">
        <v>7</v>
      </c>
      <c r="C98" s="39" t="e">
        <f t="shared" si="7"/>
        <v>#VALUE!</v>
      </c>
      <c r="D98" s="39" t="e">
        <f t="shared" si="8"/>
        <v>#VALUE!</v>
      </c>
      <c r="F98" s="4" t="s">
        <v>31</v>
      </c>
      <c r="G98" s="38">
        <v>0.5569647139584732</v>
      </c>
      <c r="H98" s="38">
        <v>0.5165954019289621</v>
      </c>
    </row>
    <row r="99" spans="1:8" ht="12">
      <c r="A99" s="40" t="s">
        <v>14</v>
      </c>
      <c r="B99" s="41" t="s">
        <v>13</v>
      </c>
      <c r="C99" s="39" t="e">
        <f t="shared" si="7"/>
        <v>#VALUE!</v>
      </c>
      <c r="D99" s="39" t="e">
        <f t="shared" si="8"/>
        <v>#VALUE!</v>
      </c>
      <c r="F99" s="4" t="s">
        <v>33</v>
      </c>
      <c r="G99" s="38">
        <v>0.5546545090100987</v>
      </c>
      <c r="H99" s="38">
        <v>0.4832548110358614</v>
      </c>
    </row>
    <row r="100" spans="1:8" ht="12">
      <c r="A100" s="35" t="s">
        <v>58</v>
      </c>
      <c r="B100" s="36" t="s">
        <v>72</v>
      </c>
      <c r="C100" s="37" t="e">
        <f t="shared" si="7"/>
        <v>#VALUE!</v>
      </c>
      <c r="D100" s="37" t="e">
        <f t="shared" si="8"/>
        <v>#VALUE!</v>
      </c>
      <c r="F100" s="4" t="s">
        <v>37</v>
      </c>
      <c r="G100" s="38">
        <v>0.43722331134273185</v>
      </c>
      <c r="H100" s="38">
        <v>0.4706916272579053</v>
      </c>
    </row>
    <row r="101" spans="1:8" ht="12">
      <c r="A101" s="4" t="s">
        <v>22</v>
      </c>
      <c r="B101" s="34" t="s">
        <v>21</v>
      </c>
      <c r="C101" s="39" t="e">
        <f t="shared" si="7"/>
        <v>#VALUE!</v>
      </c>
      <c r="D101" s="39" t="e">
        <f t="shared" si="8"/>
        <v>#VALUE!</v>
      </c>
      <c r="F101" s="4" t="s">
        <v>35</v>
      </c>
      <c r="G101" s="38">
        <v>0.47456845103045575</v>
      </c>
      <c r="H101" s="38">
        <v>0.45603284843400405</v>
      </c>
    </row>
    <row r="102" spans="1:8" ht="12">
      <c r="A102" s="4" t="s">
        <v>32</v>
      </c>
      <c r="B102" s="34" t="s">
        <v>31</v>
      </c>
      <c r="C102" s="39" t="e">
        <f t="shared" si="7"/>
        <v>#VALUE!</v>
      </c>
      <c r="D102" s="39" t="e">
        <f t="shared" si="8"/>
        <v>#VALUE!</v>
      </c>
      <c r="F102" s="4" t="s">
        <v>39</v>
      </c>
      <c r="G102" s="38">
        <v>0.49142299121018096</v>
      </c>
      <c r="H102" s="38">
        <v>0.44144670992427076</v>
      </c>
    </row>
    <row r="103" spans="1:8" ht="12">
      <c r="A103" s="4" t="s">
        <v>36</v>
      </c>
      <c r="B103" s="34" t="s">
        <v>35</v>
      </c>
      <c r="C103" s="39" t="e">
        <f t="shared" si="7"/>
        <v>#VALUE!</v>
      </c>
      <c r="D103" s="39" t="e">
        <f t="shared" si="8"/>
        <v>#VALUE!</v>
      </c>
      <c r="F103" s="4" t="s">
        <v>41</v>
      </c>
      <c r="G103" s="38">
        <v>0.4093412145681272</v>
      </c>
      <c r="H103" s="38">
        <v>0.42229902386671436</v>
      </c>
    </row>
    <row r="104" spans="1:8" ht="12">
      <c r="A104" s="4" t="s">
        <v>42</v>
      </c>
      <c r="B104" s="34" t="s">
        <v>41</v>
      </c>
      <c r="C104" s="39" t="e">
        <f t="shared" si="7"/>
        <v>#VALUE!</v>
      </c>
      <c r="D104" s="39" t="e">
        <f t="shared" si="8"/>
        <v>#VALUE!</v>
      </c>
      <c r="F104" s="4" t="s">
        <v>45</v>
      </c>
      <c r="G104" s="38">
        <v>0.3973152779341364</v>
      </c>
      <c r="H104" s="38">
        <v>0.4136498389059543</v>
      </c>
    </row>
    <row r="105" spans="1:8" ht="12">
      <c r="A105" s="4" t="s">
        <v>38</v>
      </c>
      <c r="B105" s="34" t="s">
        <v>37</v>
      </c>
      <c r="C105" s="39" t="e">
        <f t="shared" si="7"/>
        <v>#VALUE!</v>
      </c>
      <c r="D105" s="39" t="e">
        <f t="shared" si="8"/>
        <v>#VALUE!</v>
      </c>
      <c r="F105" s="4" t="s">
        <v>43</v>
      </c>
      <c r="G105" s="38">
        <v>0.4853188769048208</v>
      </c>
      <c r="H105" s="38">
        <v>0.4111430304638869</v>
      </c>
    </row>
    <row r="106" spans="1:8" ht="12">
      <c r="A106" s="4" t="s">
        <v>24</v>
      </c>
      <c r="B106" s="34" t="s">
        <v>23</v>
      </c>
      <c r="C106" s="39" t="e">
        <f t="shared" si="7"/>
        <v>#VALUE!</v>
      </c>
      <c r="D106" s="39" t="e">
        <f t="shared" si="8"/>
        <v>#VALUE!</v>
      </c>
      <c r="F106" s="4" t="s">
        <v>53</v>
      </c>
      <c r="G106" s="38">
        <v>0.2945761339270131</v>
      </c>
      <c r="H106" s="38">
        <v>0.3264374910028347</v>
      </c>
    </row>
    <row r="107" spans="1:8" ht="12">
      <c r="A107" s="4" t="s">
        <v>12</v>
      </c>
      <c r="B107" s="34" t="s">
        <v>11</v>
      </c>
      <c r="C107" s="39" t="e">
        <f t="shared" si="7"/>
        <v>#VALUE!</v>
      </c>
      <c r="D107" s="39" t="e">
        <f t="shared" si="8"/>
        <v>#VALUE!</v>
      </c>
      <c r="F107" s="4" t="s">
        <v>51</v>
      </c>
      <c r="G107" s="38">
        <v>0.30985086310315985</v>
      </c>
      <c r="H107" s="38">
        <v>0.32637187676351626</v>
      </c>
    </row>
    <row r="108" spans="1:8" ht="12">
      <c r="A108" s="4" t="s">
        <v>46</v>
      </c>
      <c r="B108" s="34" t="s">
        <v>45</v>
      </c>
      <c r="C108" s="39" t="e">
        <f t="shared" si="7"/>
        <v>#VALUE!</v>
      </c>
      <c r="D108" s="39" t="e">
        <f t="shared" si="8"/>
        <v>#VALUE!</v>
      </c>
      <c r="F108" s="4" t="s">
        <v>47</v>
      </c>
      <c r="G108" s="38">
        <v>0.2985738849475912</v>
      </c>
      <c r="H108" s="38">
        <v>0.32223390995276485</v>
      </c>
    </row>
    <row r="109" spans="1:8" ht="12">
      <c r="A109" s="4" t="s">
        <v>40</v>
      </c>
      <c r="B109" s="34" t="s">
        <v>39</v>
      </c>
      <c r="C109" s="39" t="e">
        <f t="shared" si="7"/>
        <v>#VALUE!</v>
      </c>
      <c r="D109" s="39" t="e">
        <f t="shared" si="8"/>
        <v>#VALUE!</v>
      </c>
      <c r="F109" s="4" t="s">
        <v>49</v>
      </c>
      <c r="G109" s="38">
        <v>0.3168981330145417</v>
      </c>
      <c r="H109" s="38">
        <v>0.2826376890100961</v>
      </c>
    </row>
    <row r="110" spans="1:8" ht="12">
      <c r="A110" s="4" t="s">
        <v>54</v>
      </c>
      <c r="B110" s="34" t="s">
        <v>53</v>
      </c>
      <c r="C110" s="39" t="e">
        <f t="shared" si="7"/>
        <v>#VALUE!</v>
      </c>
      <c r="D110" s="39" t="e">
        <f t="shared" si="8"/>
        <v>#VALUE!</v>
      </c>
      <c r="F110" s="4" t="s">
        <v>55</v>
      </c>
      <c r="G110" s="38">
        <v>0.3014819447542516</v>
      </c>
      <c r="H110" s="38">
        <v>0.27796452480919803</v>
      </c>
    </row>
  </sheetData>
  <mergeCells count="10">
    <mergeCell ref="Z10:AB10"/>
    <mergeCell ref="AC10:AE10"/>
    <mergeCell ref="W10:Y10"/>
    <mergeCell ref="B10:D10"/>
    <mergeCell ref="E10:G10"/>
    <mergeCell ref="H10:J10"/>
    <mergeCell ref="K10:M10"/>
    <mergeCell ref="N10:P10"/>
    <mergeCell ref="Q10:S10"/>
    <mergeCell ref="T10:V10"/>
  </mergeCells>
  <printOptions/>
  <pageMargins left="0.7" right="0.7" top="0.75" bottom="0.75" header="0.3" footer="0.3"/>
  <pageSetup orientation="portrait" paperSize="9"/>
  <ignoredErrors>
    <ignoredError sqref="E41 H41 K41 N41 Q41 T41 W41 Z41 AC4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46"/>
  <sheetViews>
    <sheetView zoomScale="80" zoomScaleNormal="80" workbookViewId="0" topLeftCell="A103">
      <selection activeCell="A90" sqref="A90:B90"/>
    </sheetView>
  </sheetViews>
  <sheetFormatPr defaultColWidth="9.140625" defaultRowHeight="15"/>
  <cols>
    <col min="1" max="256" width="14.8515625" style="44" customWidth="1"/>
    <col min="257" max="16384" width="9.140625" style="44" customWidth="1"/>
  </cols>
  <sheetData>
    <row r="1" ht="15">
      <c r="A1" s="43" t="s">
        <v>107</v>
      </c>
    </row>
    <row r="3" spans="1:2" ht="15">
      <c r="A3" s="43" t="s">
        <v>0</v>
      </c>
      <c r="B3" s="45">
        <v>43026.85905092592</v>
      </c>
    </row>
    <row r="4" spans="1:2" ht="15">
      <c r="A4" s="43" t="s">
        <v>1</v>
      </c>
      <c r="B4" s="45">
        <v>43031.49078421296</v>
      </c>
    </row>
    <row r="5" spans="1:2" ht="15">
      <c r="A5" s="43" t="s">
        <v>2</v>
      </c>
      <c r="B5" s="43" t="s">
        <v>3</v>
      </c>
    </row>
    <row r="7" spans="1:2" ht="15">
      <c r="A7" s="43" t="s">
        <v>4</v>
      </c>
      <c r="B7" s="43" t="s">
        <v>68</v>
      </c>
    </row>
    <row r="8" ht="12.75" thickBot="1"/>
    <row r="9" spans="1:31" ht="15">
      <c r="A9" s="46" t="s">
        <v>80</v>
      </c>
      <c r="B9" s="47" t="s">
        <v>81</v>
      </c>
      <c r="C9" s="48" t="s">
        <v>81</v>
      </c>
      <c r="D9" s="49" t="s">
        <v>81</v>
      </c>
      <c r="E9" s="50" t="s">
        <v>82</v>
      </c>
      <c r="F9" s="51" t="s">
        <v>82</v>
      </c>
      <c r="G9" s="51" t="s">
        <v>82</v>
      </c>
      <c r="H9" s="51" t="s">
        <v>83</v>
      </c>
      <c r="I9" s="51" t="s">
        <v>83</v>
      </c>
      <c r="J9" s="51" t="s">
        <v>83</v>
      </c>
      <c r="K9" s="51" t="s">
        <v>84</v>
      </c>
      <c r="L9" s="51" t="s">
        <v>84</v>
      </c>
      <c r="M9" s="51" t="s">
        <v>84</v>
      </c>
      <c r="N9" s="51" t="s">
        <v>85</v>
      </c>
      <c r="O9" s="51" t="s">
        <v>85</v>
      </c>
      <c r="P9" s="51" t="s">
        <v>85</v>
      </c>
      <c r="Q9" s="51" t="s">
        <v>86</v>
      </c>
      <c r="R9" s="51" t="s">
        <v>86</v>
      </c>
      <c r="S9" s="51" t="s">
        <v>86</v>
      </c>
      <c r="T9" s="51" t="s">
        <v>87</v>
      </c>
      <c r="U9" s="51" t="s">
        <v>87</v>
      </c>
      <c r="V9" s="51" t="s">
        <v>87</v>
      </c>
      <c r="W9" s="51" t="s">
        <v>88</v>
      </c>
      <c r="X9" s="51" t="s">
        <v>88</v>
      </c>
      <c r="Y9" s="51" t="s">
        <v>88</v>
      </c>
      <c r="Z9" s="51" t="s">
        <v>89</v>
      </c>
      <c r="AA9" s="51" t="s">
        <v>89</v>
      </c>
      <c r="AB9" s="51" t="s">
        <v>89</v>
      </c>
      <c r="AC9" s="51" t="s">
        <v>90</v>
      </c>
      <c r="AD9" s="51" t="s">
        <v>90</v>
      </c>
      <c r="AE9" s="51" t="s">
        <v>90</v>
      </c>
    </row>
    <row r="10" spans="1:31" ht="15">
      <c r="A10" s="46" t="s">
        <v>108</v>
      </c>
      <c r="B10" s="52" t="s">
        <v>109</v>
      </c>
      <c r="C10" s="51" t="s">
        <v>65</v>
      </c>
      <c r="D10" s="53" t="s">
        <v>64</v>
      </c>
      <c r="E10" s="50" t="s">
        <v>109</v>
      </c>
      <c r="F10" s="51" t="s">
        <v>65</v>
      </c>
      <c r="G10" s="51" t="s">
        <v>64</v>
      </c>
      <c r="H10" s="51" t="s">
        <v>109</v>
      </c>
      <c r="I10" s="51" t="s">
        <v>65</v>
      </c>
      <c r="J10" s="51" t="s">
        <v>64</v>
      </c>
      <c r="K10" s="51" t="s">
        <v>109</v>
      </c>
      <c r="L10" s="51" t="s">
        <v>65</v>
      </c>
      <c r="M10" s="51" t="s">
        <v>64</v>
      </c>
      <c r="N10" s="51" t="s">
        <v>109</v>
      </c>
      <c r="O10" s="51" t="s">
        <v>65</v>
      </c>
      <c r="P10" s="51" t="s">
        <v>64</v>
      </c>
      <c r="Q10" s="51" t="s">
        <v>109</v>
      </c>
      <c r="R10" s="51" t="s">
        <v>65</v>
      </c>
      <c r="S10" s="51" t="s">
        <v>64</v>
      </c>
      <c r="T10" s="51" t="s">
        <v>109</v>
      </c>
      <c r="U10" s="51" t="s">
        <v>65</v>
      </c>
      <c r="V10" s="51" t="s">
        <v>64</v>
      </c>
      <c r="W10" s="51" t="s">
        <v>109</v>
      </c>
      <c r="X10" s="51" t="s">
        <v>65</v>
      </c>
      <c r="Y10" s="51" t="s">
        <v>64</v>
      </c>
      <c r="Z10" s="51" t="s">
        <v>109</v>
      </c>
      <c r="AA10" s="51" t="s">
        <v>65</v>
      </c>
      <c r="AB10" s="51" t="s">
        <v>64</v>
      </c>
      <c r="AC10" s="51" t="s">
        <v>109</v>
      </c>
      <c r="AD10" s="51" t="s">
        <v>65</v>
      </c>
      <c r="AE10" s="51" t="s">
        <v>64</v>
      </c>
    </row>
    <row r="11" spans="1:31" ht="15">
      <c r="A11" s="46" t="s">
        <v>79</v>
      </c>
      <c r="B11" s="54">
        <v>12994330</v>
      </c>
      <c r="C11" s="55">
        <v>4926276.6</v>
      </c>
      <c r="D11" s="56">
        <v>4849532.4</v>
      </c>
      <c r="E11" s="57">
        <v>13068112.6</v>
      </c>
      <c r="F11" s="55">
        <v>5082248.2</v>
      </c>
      <c r="G11" s="55">
        <v>5060611.7</v>
      </c>
      <c r="H11" s="55">
        <v>12312076.9</v>
      </c>
      <c r="I11" s="55">
        <v>4282045.8</v>
      </c>
      <c r="J11" s="55">
        <v>4161341.7</v>
      </c>
      <c r="K11" s="55">
        <v>12828846.8</v>
      </c>
      <c r="L11" s="55">
        <v>4947647.5</v>
      </c>
      <c r="M11" s="55">
        <v>4835656.7</v>
      </c>
      <c r="N11" s="55">
        <v>13201589.3</v>
      </c>
      <c r="O11" s="55">
        <v>5467009.2</v>
      </c>
      <c r="P11" s="55">
        <v>5325265.7</v>
      </c>
      <c r="Q11" s="55">
        <v>13463345.3</v>
      </c>
      <c r="R11" s="55">
        <v>5730790.7</v>
      </c>
      <c r="S11" s="55">
        <v>5467976.7</v>
      </c>
      <c r="T11" s="55">
        <v>13577033.9</v>
      </c>
      <c r="U11" s="55">
        <v>5809574.4</v>
      </c>
      <c r="V11" s="55">
        <v>5459924.4</v>
      </c>
      <c r="W11" s="55">
        <v>14043716.6</v>
      </c>
      <c r="X11" s="55">
        <v>6051757</v>
      </c>
      <c r="Y11" s="55">
        <v>5666939.3</v>
      </c>
      <c r="Z11" s="55">
        <v>14796828.5</v>
      </c>
      <c r="AA11" s="55">
        <v>6479748.3</v>
      </c>
      <c r="AB11" s="55">
        <v>5964237.7</v>
      </c>
      <c r="AC11" s="55">
        <v>14904217.9</v>
      </c>
      <c r="AD11" s="55">
        <v>6546544.4</v>
      </c>
      <c r="AE11" s="55">
        <v>6035271.4</v>
      </c>
    </row>
    <row r="12" spans="1:31" ht="15">
      <c r="A12" s="46" t="s">
        <v>59</v>
      </c>
      <c r="B12" s="54">
        <v>344713</v>
      </c>
      <c r="C12" s="55">
        <v>267121</v>
      </c>
      <c r="D12" s="56">
        <v>253959</v>
      </c>
      <c r="E12" s="57">
        <v>354066</v>
      </c>
      <c r="F12" s="55">
        <v>282176</v>
      </c>
      <c r="G12" s="55">
        <v>280463</v>
      </c>
      <c r="H12" s="55">
        <v>348781</v>
      </c>
      <c r="I12" s="55">
        <v>241739</v>
      </c>
      <c r="J12" s="55">
        <v>233847</v>
      </c>
      <c r="K12" s="55">
        <v>365101</v>
      </c>
      <c r="L12" s="55">
        <v>279114</v>
      </c>
      <c r="M12" s="55">
        <v>272554</v>
      </c>
      <c r="N12" s="55">
        <v>379106</v>
      </c>
      <c r="O12" s="55">
        <v>309486</v>
      </c>
      <c r="P12" s="55">
        <v>307524</v>
      </c>
      <c r="Q12" s="55">
        <v>387500</v>
      </c>
      <c r="R12" s="55">
        <v>318935</v>
      </c>
      <c r="S12" s="55">
        <v>316546</v>
      </c>
      <c r="T12" s="55">
        <v>391731</v>
      </c>
      <c r="U12" s="55">
        <v>320461</v>
      </c>
      <c r="V12" s="55">
        <v>315988</v>
      </c>
      <c r="W12" s="55">
        <v>400797</v>
      </c>
      <c r="X12" s="55">
        <v>333478</v>
      </c>
      <c r="Y12" s="55">
        <v>329805</v>
      </c>
      <c r="Z12" s="55">
        <v>410247</v>
      </c>
      <c r="AA12" s="55">
        <v>340295</v>
      </c>
      <c r="AB12" s="55">
        <v>333443</v>
      </c>
      <c r="AC12" s="55">
        <v>421611</v>
      </c>
      <c r="AD12" s="55">
        <v>356092</v>
      </c>
      <c r="AE12" s="55">
        <v>345985</v>
      </c>
    </row>
    <row r="13" spans="1:31" ht="15">
      <c r="A13" s="46" t="s">
        <v>26</v>
      </c>
      <c r="B13" s="54">
        <v>32449.1</v>
      </c>
      <c r="C13" s="55">
        <v>16996.9</v>
      </c>
      <c r="D13" s="56">
        <v>23107.6</v>
      </c>
      <c r="E13" s="57">
        <v>37200.1</v>
      </c>
      <c r="F13" s="55">
        <v>19546.2</v>
      </c>
      <c r="G13" s="55">
        <v>26896.2</v>
      </c>
      <c r="H13" s="55">
        <v>37317.7</v>
      </c>
      <c r="I13" s="55">
        <v>15797.3</v>
      </c>
      <c r="J13" s="55">
        <v>18886.1</v>
      </c>
      <c r="K13" s="55">
        <v>38230.5</v>
      </c>
      <c r="L13" s="55">
        <v>19183.7</v>
      </c>
      <c r="M13" s="55">
        <v>20273</v>
      </c>
      <c r="N13" s="55">
        <v>41292</v>
      </c>
      <c r="O13" s="55">
        <v>24390.8</v>
      </c>
      <c r="P13" s="55">
        <v>24235.5</v>
      </c>
      <c r="Q13" s="55">
        <v>41947.2</v>
      </c>
      <c r="R13" s="55">
        <v>25504.7</v>
      </c>
      <c r="S13" s="55">
        <v>26835.5</v>
      </c>
      <c r="T13" s="55">
        <v>42011.5</v>
      </c>
      <c r="U13" s="55">
        <v>27161.5</v>
      </c>
      <c r="V13" s="55">
        <v>27333.7</v>
      </c>
      <c r="W13" s="55">
        <v>42762.2</v>
      </c>
      <c r="X13" s="55">
        <v>27800.7</v>
      </c>
      <c r="Y13" s="55">
        <v>28204</v>
      </c>
      <c r="Z13" s="55">
        <v>45286.5</v>
      </c>
      <c r="AA13" s="55">
        <v>29031.9</v>
      </c>
      <c r="AB13" s="55">
        <v>28965</v>
      </c>
      <c r="AC13" s="55">
        <v>48128.6</v>
      </c>
      <c r="AD13" s="55">
        <v>30792</v>
      </c>
      <c r="AE13" s="55">
        <v>28716</v>
      </c>
    </row>
    <row r="14" spans="1:31" ht="15">
      <c r="A14" s="46" t="s">
        <v>16</v>
      </c>
      <c r="B14" s="54">
        <v>138302.9</v>
      </c>
      <c r="C14" s="55">
        <v>91845.5</v>
      </c>
      <c r="D14" s="56">
        <v>88463.9</v>
      </c>
      <c r="E14" s="57">
        <v>161313.1</v>
      </c>
      <c r="F14" s="55">
        <v>101992.4</v>
      </c>
      <c r="G14" s="55">
        <v>98501.8</v>
      </c>
      <c r="H14" s="55">
        <v>148682</v>
      </c>
      <c r="I14" s="55">
        <v>87253</v>
      </c>
      <c r="J14" s="55">
        <v>81490.3</v>
      </c>
      <c r="K14" s="55">
        <v>156718.2</v>
      </c>
      <c r="L14" s="55">
        <v>103480.3</v>
      </c>
      <c r="M14" s="55">
        <v>98634.6</v>
      </c>
      <c r="N14" s="55">
        <v>164040.5</v>
      </c>
      <c r="O14" s="55">
        <v>116972.6</v>
      </c>
      <c r="P14" s="55">
        <v>110690.9</v>
      </c>
      <c r="Q14" s="55">
        <v>161434.3</v>
      </c>
      <c r="R14" s="55">
        <v>122964.7</v>
      </c>
      <c r="S14" s="55">
        <v>115211.5</v>
      </c>
      <c r="T14" s="55">
        <v>157741.6</v>
      </c>
      <c r="U14" s="55">
        <v>121257.5</v>
      </c>
      <c r="V14" s="55">
        <v>112165.7</v>
      </c>
      <c r="W14" s="55">
        <v>156660</v>
      </c>
      <c r="X14" s="55">
        <v>129316.1</v>
      </c>
      <c r="Y14" s="55">
        <v>119345.5</v>
      </c>
      <c r="Z14" s="55">
        <v>168473.3</v>
      </c>
      <c r="AA14" s="55">
        <v>136546.4</v>
      </c>
      <c r="AB14" s="55">
        <v>126440.2</v>
      </c>
      <c r="AC14" s="55">
        <v>176564.3</v>
      </c>
      <c r="AD14" s="55">
        <v>140441.2</v>
      </c>
      <c r="AE14" s="55">
        <v>127228.1</v>
      </c>
    </row>
    <row r="15" spans="1:31" ht="15">
      <c r="A15" s="46" t="s">
        <v>34</v>
      </c>
      <c r="B15" s="54">
        <v>233383.2</v>
      </c>
      <c r="C15" s="55">
        <v>120151.7</v>
      </c>
      <c r="D15" s="56">
        <v>113389.9</v>
      </c>
      <c r="E15" s="57">
        <v>241613.5</v>
      </c>
      <c r="F15" s="55">
        <v>130896.1</v>
      </c>
      <c r="G15" s="55">
        <v>122383</v>
      </c>
      <c r="H15" s="55">
        <v>231278.1</v>
      </c>
      <c r="I15" s="55">
        <v>108992.2</v>
      </c>
      <c r="J15" s="55">
        <v>98591.5</v>
      </c>
      <c r="K15" s="55">
        <v>243165.4</v>
      </c>
      <c r="L15" s="55">
        <v>122854.3</v>
      </c>
      <c r="M15" s="55">
        <v>105964.3</v>
      </c>
      <c r="N15" s="55">
        <v>247879.9</v>
      </c>
      <c r="O15" s="55">
        <v>133409.3</v>
      </c>
      <c r="P15" s="55">
        <v>117558.6</v>
      </c>
      <c r="Q15" s="55">
        <v>254578</v>
      </c>
      <c r="R15" s="55">
        <v>139077.2</v>
      </c>
      <c r="S15" s="55">
        <v>123751.6</v>
      </c>
      <c r="T15" s="55">
        <v>258742.7</v>
      </c>
      <c r="U15" s="55">
        <v>141865.5</v>
      </c>
      <c r="V15" s="55">
        <v>124769.2</v>
      </c>
      <c r="W15" s="55">
        <v>265232.5</v>
      </c>
      <c r="X15" s="55">
        <v>144599.1</v>
      </c>
      <c r="Y15" s="55">
        <v>126142.2</v>
      </c>
      <c r="Z15" s="55">
        <v>271786.1</v>
      </c>
      <c r="AA15" s="55">
        <v>150099.3</v>
      </c>
      <c r="AB15" s="55">
        <v>129983.4</v>
      </c>
      <c r="AC15" s="55">
        <v>277339.4</v>
      </c>
      <c r="AD15" s="55">
        <v>147977.8</v>
      </c>
      <c r="AE15" s="55">
        <v>129333.1</v>
      </c>
    </row>
    <row r="16" spans="1:31" ht="15">
      <c r="A16" s="46" t="s">
        <v>44</v>
      </c>
      <c r="B16" s="54">
        <v>2513230</v>
      </c>
      <c r="C16" s="55">
        <v>1080938</v>
      </c>
      <c r="D16" s="56">
        <v>913826</v>
      </c>
      <c r="E16" s="57">
        <v>2561740</v>
      </c>
      <c r="F16" s="55">
        <v>1113329</v>
      </c>
      <c r="G16" s="55">
        <v>960269</v>
      </c>
      <c r="H16" s="55">
        <v>2460280</v>
      </c>
      <c r="I16" s="55">
        <v>930040</v>
      </c>
      <c r="J16" s="55">
        <v>808518</v>
      </c>
      <c r="K16" s="55">
        <v>2580060</v>
      </c>
      <c r="L16" s="55">
        <v>1090085</v>
      </c>
      <c r="M16" s="55">
        <v>955982</v>
      </c>
      <c r="N16" s="55">
        <v>2703120</v>
      </c>
      <c r="O16" s="55">
        <v>1211489</v>
      </c>
      <c r="P16" s="55">
        <v>1079344</v>
      </c>
      <c r="Q16" s="55">
        <v>2758260</v>
      </c>
      <c r="R16" s="55">
        <v>1268318</v>
      </c>
      <c r="S16" s="55">
        <v>1100331</v>
      </c>
      <c r="T16" s="55">
        <v>2826240</v>
      </c>
      <c r="U16" s="55">
        <v>1283053</v>
      </c>
      <c r="V16" s="55">
        <v>1114628</v>
      </c>
      <c r="W16" s="55">
        <v>2932470</v>
      </c>
      <c r="X16" s="55">
        <v>1340265</v>
      </c>
      <c r="Y16" s="55">
        <v>1137252</v>
      </c>
      <c r="Z16" s="55">
        <v>3043650</v>
      </c>
      <c r="AA16" s="55">
        <v>1426706</v>
      </c>
      <c r="AB16" s="55">
        <v>1183400</v>
      </c>
      <c r="AC16" s="55">
        <v>3144050</v>
      </c>
      <c r="AD16" s="55">
        <v>1450012</v>
      </c>
      <c r="AE16" s="55">
        <v>1199393</v>
      </c>
    </row>
    <row r="17" spans="1:31" ht="15">
      <c r="A17" s="46" t="s">
        <v>20</v>
      </c>
      <c r="B17" s="54">
        <v>16246.4</v>
      </c>
      <c r="C17" s="55">
        <v>10267</v>
      </c>
      <c r="D17" s="56">
        <v>11708.8</v>
      </c>
      <c r="E17" s="57">
        <v>16517.3</v>
      </c>
      <c r="F17" s="55">
        <v>11033.2</v>
      </c>
      <c r="G17" s="55">
        <v>11681.9</v>
      </c>
      <c r="H17" s="55">
        <v>14145.9</v>
      </c>
      <c r="I17" s="55">
        <v>8601.4</v>
      </c>
      <c r="J17" s="55">
        <v>7899.7</v>
      </c>
      <c r="K17" s="55">
        <v>14716.5</v>
      </c>
      <c r="L17" s="55">
        <v>11048.9</v>
      </c>
      <c r="M17" s="55">
        <v>10113.5</v>
      </c>
      <c r="N17" s="55">
        <v>16667.6</v>
      </c>
      <c r="O17" s="55">
        <v>14424.1</v>
      </c>
      <c r="P17" s="55">
        <v>13469.2</v>
      </c>
      <c r="Q17" s="55">
        <v>17934.9</v>
      </c>
      <c r="R17" s="55">
        <v>15422.1</v>
      </c>
      <c r="S17" s="55">
        <v>15144</v>
      </c>
      <c r="T17" s="55">
        <v>18932.3</v>
      </c>
      <c r="U17" s="55">
        <v>15960.5</v>
      </c>
      <c r="V17" s="55">
        <v>15428.2</v>
      </c>
      <c r="W17" s="55">
        <v>19766.3</v>
      </c>
      <c r="X17" s="55">
        <v>16321.3</v>
      </c>
      <c r="Y17" s="55">
        <v>15762.2</v>
      </c>
      <c r="Z17" s="55">
        <v>20347.7</v>
      </c>
      <c r="AA17" s="55">
        <v>15994.6</v>
      </c>
      <c r="AB17" s="55">
        <v>15180.2</v>
      </c>
      <c r="AC17" s="55">
        <v>21098.3</v>
      </c>
      <c r="AD17" s="55">
        <v>16663.7</v>
      </c>
      <c r="AE17" s="55">
        <v>15849.3</v>
      </c>
    </row>
    <row r="18" spans="1:31" ht="15">
      <c r="A18" s="46" t="s">
        <v>10</v>
      </c>
      <c r="B18" s="54">
        <v>197201.7</v>
      </c>
      <c r="C18" s="55">
        <v>159304.6</v>
      </c>
      <c r="D18" s="56">
        <v>142993.7</v>
      </c>
      <c r="E18" s="57">
        <v>187756.2</v>
      </c>
      <c r="F18" s="55">
        <v>157940.4</v>
      </c>
      <c r="G18" s="55">
        <v>141784.9</v>
      </c>
      <c r="H18" s="55">
        <v>170096.9</v>
      </c>
      <c r="I18" s="55">
        <v>158596.3</v>
      </c>
      <c r="J18" s="55">
        <v>135674.3</v>
      </c>
      <c r="K18" s="55">
        <v>167583.2</v>
      </c>
      <c r="L18" s="55">
        <v>172796.6</v>
      </c>
      <c r="M18" s="55">
        <v>144924.8</v>
      </c>
      <c r="N18" s="55">
        <v>171939.2</v>
      </c>
      <c r="O18" s="55">
        <v>177303.1</v>
      </c>
      <c r="P18" s="55">
        <v>145142.7</v>
      </c>
      <c r="Q18" s="55">
        <v>175561.1</v>
      </c>
      <c r="R18" s="55">
        <v>187657.6</v>
      </c>
      <c r="S18" s="55">
        <v>157511.6</v>
      </c>
      <c r="T18" s="55">
        <v>180298.3</v>
      </c>
      <c r="U18" s="55">
        <v>191184.7</v>
      </c>
      <c r="V18" s="55">
        <v>157315.1</v>
      </c>
      <c r="W18" s="55">
        <v>194537.2</v>
      </c>
      <c r="X18" s="55">
        <v>219786.2</v>
      </c>
      <c r="Y18" s="55">
        <v>185183.5</v>
      </c>
      <c r="Z18" s="55">
        <v>262037.4</v>
      </c>
      <c r="AA18" s="55">
        <v>326610.2</v>
      </c>
      <c r="AB18" s="55">
        <v>239879.9</v>
      </c>
      <c r="AC18" s="55">
        <v>275567.1</v>
      </c>
      <c r="AD18" s="55">
        <v>335041</v>
      </c>
      <c r="AE18" s="55">
        <v>274397.8</v>
      </c>
    </row>
    <row r="19" spans="1:31" ht="15">
      <c r="A19" s="46" t="s">
        <v>52</v>
      </c>
      <c r="B19" s="54">
        <v>232694.6</v>
      </c>
      <c r="C19" s="55">
        <v>52403.5</v>
      </c>
      <c r="D19" s="56">
        <v>81452.7</v>
      </c>
      <c r="E19" s="57">
        <v>241990.4</v>
      </c>
      <c r="F19" s="55">
        <v>56532.8</v>
      </c>
      <c r="G19" s="55">
        <v>87039.5</v>
      </c>
      <c r="H19" s="55">
        <v>237534.2</v>
      </c>
      <c r="I19" s="55">
        <v>45089.2</v>
      </c>
      <c r="J19" s="55">
        <v>68318.8</v>
      </c>
      <c r="K19" s="55">
        <v>226031.4</v>
      </c>
      <c r="L19" s="55">
        <v>49957.9</v>
      </c>
      <c r="M19" s="55">
        <v>69452.4</v>
      </c>
      <c r="N19" s="55">
        <v>207028.9</v>
      </c>
      <c r="O19" s="55">
        <v>52865.7</v>
      </c>
      <c r="P19" s="55">
        <v>66889.4</v>
      </c>
      <c r="Q19" s="55">
        <v>191203.9</v>
      </c>
      <c r="R19" s="55">
        <v>54844.9</v>
      </c>
      <c r="S19" s="55">
        <v>63353.1</v>
      </c>
      <c r="T19" s="55">
        <v>180654.3</v>
      </c>
      <c r="U19" s="55">
        <v>54834.8</v>
      </c>
      <c r="V19" s="55">
        <v>59915.3</v>
      </c>
      <c r="W19" s="55">
        <v>178656.5</v>
      </c>
      <c r="X19" s="55">
        <v>57836.5</v>
      </c>
      <c r="Y19" s="55">
        <v>62130.3</v>
      </c>
      <c r="Z19" s="55">
        <v>176312</v>
      </c>
      <c r="AA19" s="55">
        <v>55930.8</v>
      </c>
      <c r="AB19" s="55">
        <v>55839.7</v>
      </c>
      <c r="AC19" s="55">
        <v>174199.3</v>
      </c>
      <c r="AD19" s="55">
        <v>53058.9</v>
      </c>
      <c r="AE19" s="55">
        <v>54317.3</v>
      </c>
    </row>
    <row r="20" spans="1:31" ht="15">
      <c r="A20" s="46" t="s">
        <v>50</v>
      </c>
      <c r="B20" s="54">
        <v>1080807</v>
      </c>
      <c r="C20" s="55">
        <v>277851</v>
      </c>
      <c r="D20" s="56">
        <v>342602</v>
      </c>
      <c r="E20" s="57">
        <v>1116225</v>
      </c>
      <c r="F20" s="55">
        <v>282589</v>
      </c>
      <c r="G20" s="55">
        <v>339795</v>
      </c>
      <c r="H20" s="55">
        <v>1079052</v>
      </c>
      <c r="I20" s="55">
        <v>244658</v>
      </c>
      <c r="J20" s="55">
        <v>257071</v>
      </c>
      <c r="K20" s="55">
        <v>1080935</v>
      </c>
      <c r="L20" s="55">
        <v>275847</v>
      </c>
      <c r="M20" s="55">
        <v>289953</v>
      </c>
      <c r="N20" s="55">
        <v>1070449</v>
      </c>
      <c r="O20" s="55">
        <v>309575</v>
      </c>
      <c r="P20" s="55">
        <v>312207</v>
      </c>
      <c r="Q20" s="55">
        <v>1039815</v>
      </c>
      <c r="R20" s="55">
        <v>319223</v>
      </c>
      <c r="S20" s="55">
        <v>303950</v>
      </c>
      <c r="T20" s="55">
        <v>1025693</v>
      </c>
      <c r="U20" s="55">
        <v>330453</v>
      </c>
      <c r="V20" s="55">
        <v>297062</v>
      </c>
      <c r="W20" s="55">
        <v>1037820</v>
      </c>
      <c r="X20" s="55">
        <v>339502</v>
      </c>
      <c r="Y20" s="55">
        <v>314288</v>
      </c>
      <c r="Z20" s="55">
        <v>1079998</v>
      </c>
      <c r="AA20" s="55">
        <v>355752</v>
      </c>
      <c r="AB20" s="55">
        <v>331239</v>
      </c>
      <c r="AC20" s="55">
        <v>1118522</v>
      </c>
      <c r="AD20" s="55">
        <v>368515</v>
      </c>
      <c r="AE20" s="55">
        <v>334767</v>
      </c>
    </row>
    <row r="21" spans="1:31" ht="15">
      <c r="A21" s="46" t="s">
        <v>48</v>
      </c>
      <c r="B21" s="54">
        <v>1945670</v>
      </c>
      <c r="C21" s="55">
        <v>527829</v>
      </c>
      <c r="D21" s="56">
        <v>552946</v>
      </c>
      <c r="E21" s="57">
        <v>1995850</v>
      </c>
      <c r="F21" s="55">
        <v>546588</v>
      </c>
      <c r="G21" s="55">
        <v>581543</v>
      </c>
      <c r="H21" s="55">
        <v>1939017</v>
      </c>
      <c r="I21" s="55">
        <v>466753</v>
      </c>
      <c r="J21" s="55">
        <v>494376</v>
      </c>
      <c r="K21" s="55">
        <v>1998481</v>
      </c>
      <c r="L21" s="55">
        <v>520469</v>
      </c>
      <c r="M21" s="55">
        <v>558080</v>
      </c>
      <c r="N21" s="55">
        <v>2059284</v>
      </c>
      <c r="O21" s="55">
        <v>572553</v>
      </c>
      <c r="P21" s="55">
        <v>625312</v>
      </c>
      <c r="Q21" s="55">
        <v>2086929</v>
      </c>
      <c r="R21" s="55">
        <v>595230</v>
      </c>
      <c r="S21" s="55">
        <v>640240</v>
      </c>
      <c r="T21" s="55">
        <v>2115256</v>
      </c>
      <c r="U21" s="55">
        <v>605134</v>
      </c>
      <c r="V21" s="55">
        <v>644957</v>
      </c>
      <c r="W21" s="55">
        <v>2147609</v>
      </c>
      <c r="X21" s="55">
        <v>620855</v>
      </c>
      <c r="Y21" s="55">
        <v>663241</v>
      </c>
      <c r="Z21" s="55">
        <v>2194243</v>
      </c>
      <c r="AA21" s="55">
        <v>651088</v>
      </c>
      <c r="AB21" s="55">
        <v>684154</v>
      </c>
      <c r="AC21" s="55">
        <v>2228857</v>
      </c>
      <c r="AD21" s="55">
        <v>652178</v>
      </c>
      <c r="AE21" s="55">
        <v>695593</v>
      </c>
    </row>
    <row r="22" spans="1:31" ht="15">
      <c r="A22" s="46" t="s">
        <v>57</v>
      </c>
      <c r="B22" s="54">
        <v>43925.8</v>
      </c>
      <c r="C22" s="55">
        <v>17131.3</v>
      </c>
      <c r="D22" s="56">
        <v>20323.5</v>
      </c>
      <c r="E22" s="57">
        <v>48129.8</v>
      </c>
      <c r="F22" s="55">
        <v>18519</v>
      </c>
      <c r="G22" s="55">
        <v>22388.7</v>
      </c>
      <c r="H22" s="55">
        <v>45090.7</v>
      </c>
      <c r="I22" s="55">
        <v>15566.8</v>
      </c>
      <c r="J22" s="55">
        <v>17242</v>
      </c>
      <c r="K22" s="55">
        <v>45004.3</v>
      </c>
      <c r="L22" s="55">
        <v>16983.5</v>
      </c>
      <c r="M22" s="55">
        <v>17173.7</v>
      </c>
      <c r="N22" s="55">
        <v>44708.6</v>
      </c>
      <c r="O22" s="55">
        <v>18064.7</v>
      </c>
      <c r="P22" s="55">
        <v>18271.4</v>
      </c>
      <c r="Q22" s="55">
        <v>43933.7</v>
      </c>
      <c r="R22" s="55">
        <v>18265.2</v>
      </c>
      <c r="S22" s="55">
        <v>18057.3</v>
      </c>
      <c r="T22" s="55">
        <v>43487.1</v>
      </c>
      <c r="U22" s="55">
        <v>18712.4</v>
      </c>
      <c r="V22" s="55">
        <v>18511</v>
      </c>
      <c r="W22" s="55">
        <v>42977.8</v>
      </c>
      <c r="X22" s="55">
        <v>19661.2</v>
      </c>
      <c r="Y22" s="55">
        <v>18828.8</v>
      </c>
      <c r="Z22" s="55">
        <v>44068</v>
      </c>
      <c r="AA22" s="55">
        <v>21471.5</v>
      </c>
      <c r="AB22" s="55">
        <v>20415.7</v>
      </c>
      <c r="AC22" s="55">
        <v>45818.7</v>
      </c>
      <c r="AD22" s="55">
        <v>22753.9</v>
      </c>
      <c r="AE22" s="55">
        <v>21360.7</v>
      </c>
    </row>
    <row r="23" spans="1:31" ht="15">
      <c r="A23" s="46" t="s">
        <v>56</v>
      </c>
      <c r="B23" s="54">
        <v>1609550.8</v>
      </c>
      <c r="C23" s="55">
        <v>441454.7</v>
      </c>
      <c r="D23" s="56">
        <v>447237</v>
      </c>
      <c r="E23" s="57">
        <v>1632150.8</v>
      </c>
      <c r="F23" s="55">
        <v>440102</v>
      </c>
      <c r="G23" s="55">
        <v>452978.4</v>
      </c>
      <c r="H23" s="55">
        <v>1572878.3</v>
      </c>
      <c r="I23" s="55">
        <v>353529.5</v>
      </c>
      <c r="J23" s="55">
        <v>363846.4</v>
      </c>
      <c r="K23" s="55">
        <v>1604514.5</v>
      </c>
      <c r="L23" s="55">
        <v>404148.5</v>
      </c>
      <c r="M23" s="55">
        <v>435744.2</v>
      </c>
      <c r="N23" s="55">
        <v>1637462.9</v>
      </c>
      <c r="O23" s="55">
        <v>442218.9</v>
      </c>
      <c r="P23" s="55">
        <v>467931.9</v>
      </c>
      <c r="Q23" s="55">
        <v>1613265</v>
      </c>
      <c r="R23" s="55">
        <v>461173.8</v>
      </c>
      <c r="S23" s="55">
        <v>445237.2</v>
      </c>
      <c r="T23" s="55">
        <v>1604599.1</v>
      </c>
      <c r="U23" s="55">
        <v>463128.8</v>
      </c>
      <c r="V23" s="55">
        <v>426887.6</v>
      </c>
      <c r="W23" s="55">
        <v>1621827.2</v>
      </c>
      <c r="X23" s="55">
        <v>475301</v>
      </c>
      <c r="Y23" s="55">
        <v>429026.1</v>
      </c>
      <c r="Z23" s="55">
        <v>1652152.5</v>
      </c>
      <c r="AA23" s="55">
        <v>494625.7</v>
      </c>
      <c r="AB23" s="55">
        <v>446224.9</v>
      </c>
      <c r="AC23" s="55">
        <v>1680522.8</v>
      </c>
      <c r="AD23" s="55">
        <v>501084.7</v>
      </c>
      <c r="AE23" s="55">
        <v>444159</v>
      </c>
    </row>
    <row r="24" spans="1:31" ht="15">
      <c r="A24" s="46" t="s">
        <v>28</v>
      </c>
      <c r="B24" s="54">
        <v>17591</v>
      </c>
      <c r="C24" s="55">
        <v>9368.8</v>
      </c>
      <c r="D24" s="56">
        <v>10205.6</v>
      </c>
      <c r="E24" s="57">
        <v>19006.2</v>
      </c>
      <c r="F24" s="55">
        <v>9520.3</v>
      </c>
      <c r="G24" s="55">
        <v>11946.4</v>
      </c>
      <c r="H24" s="55">
        <v>18673.5</v>
      </c>
      <c r="I24" s="55">
        <v>9099.1</v>
      </c>
      <c r="J24" s="55">
        <v>10097.6</v>
      </c>
      <c r="K24" s="55">
        <v>19299.5</v>
      </c>
      <c r="L24" s="55">
        <v>9690.8</v>
      </c>
      <c r="M24" s="55">
        <v>11093</v>
      </c>
      <c r="N24" s="55">
        <v>19731</v>
      </c>
      <c r="O24" s="55">
        <v>10443.2</v>
      </c>
      <c r="P24" s="55">
        <v>11022</v>
      </c>
      <c r="Q24" s="55">
        <v>19489.7</v>
      </c>
      <c r="R24" s="55">
        <v>10416.1</v>
      </c>
      <c r="S24" s="55">
        <v>10704.8</v>
      </c>
      <c r="T24" s="55">
        <v>18140.5</v>
      </c>
      <c r="U24" s="55">
        <v>10639.1</v>
      </c>
      <c r="V24" s="55">
        <v>10308.3</v>
      </c>
      <c r="W24" s="55">
        <v>17605.9</v>
      </c>
      <c r="X24" s="55">
        <v>10925.6</v>
      </c>
      <c r="Y24" s="55">
        <v>10564.9</v>
      </c>
      <c r="Z24" s="55">
        <v>17742</v>
      </c>
      <c r="AA24" s="55">
        <v>11510</v>
      </c>
      <c r="AB24" s="55">
        <v>11367.2</v>
      </c>
      <c r="AC24" s="55">
        <v>18122.5</v>
      </c>
      <c r="AD24" s="55">
        <v>11834.8</v>
      </c>
      <c r="AE24" s="55">
        <v>11976.3</v>
      </c>
    </row>
    <row r="25" spans="1:31" ht="15">
      <c r="A25" s="46" t="s">
        <v>30</v>
      </c>
      <c r="B25" s="54">
        <v>22679.3</v>
      </c>
      <c r="C25" s="55">
        <v>8720.4</v>
      </c>
      <c r="D25" s="56">
        <v>13034.2</v>
      </c>
      <c r="E25" s="57">
        <v>24354.8</v>
      </c>
      <c r="F25" s="55">
        <v>9630.5</v>
      </c>
      <c r="G25" s="55">
        <v>12776.3</v>
      </c>
      <c r="H25" s="55">
        <v>18749.3</v>
      </c>
      <c r="I25" s="55">
        <v>7987.8</v>
      </c>
      <c r="J25" s="55">
        <v>8291.6</v>
      </c>
      <c r="K25" s="55">
        <v>17788.6</v>
      </c>
      <c r="L25" s="55">
        <v>9544.9</v>
      </c>
      <c r="M25" s="55">
        <v>9807.2</v>
      </c>
      <c r="N25" s="55">
        <v>20202.3</v>
      </c>
      <c r="O25" s="55">
        <v>11680.3</v>
      </c>
      <c r="P25" s="55">
        <v>12685.9</v>
      </c>
      <c r="Q25" s="55">
        <v>22058.4</v>
      </c>
      <c r="R25" s="55">
        <v>13523.9</v>
      </c>
      <c r="S25" s="55">
        <v>14504.8</v>
      </c>
      <c r="T25" s="55">
        <v>22828.9</v>
      </c>
      <c r="U25" s="55">
        <v>13766.8</v>
      </c>
      <c r="V25" s="55">
        <v>14577.2</v>
      </c>
      <c r="W25" s="55">
        <v>23618.2</v>
      </c>
      <c r="X25" s="55">
        <v>14345.9</v>
      </c>
      <c r="Y25" s="55">
        <v>14687.3</v>
      </c>
      <c r="Z25" s="55">
        <v>24270.8</v>
      </c>
      <c r="AA25" s="55">
        <v>14690.4</v>
      </c>
      <c r="AB25" s="55">
        <v>14814.5</v>
      </c>
      <c r="AC25" s="55">
        <v>24866.4</v>
      </c>
      <c r="AD25" s="55">
        <v>14965.8</v>
      </c>
      <c r="AE25" s="55">
        <v>14742.4</v>
      </c>
    </row>
    <row r="26" spans="1:31" ht="15">
      <c r="A26" s="46" t="s">
        <v>18</v>
      </c>
      <c r="B26" s="54">
        <v>29040.7</v>
      </c>
      <c r="C26" s="55">
        <v>14624.4</v>
      </c>
      <c r="D26" s="56">
        <v>18435.9</v>
      </c>
      <c r="E26" s="57">
        <v>32696.3</v>
      </c>
      <c r="F26" s="55">
        <v>18682.3</v>
      </c>
      <c r="G26" s="55">
        <v>22465.7</v>
      </c>
      <c r="H26" s="55">
        <v>26934.8</v>
      </c>
      <c r="I26" s="55">
        <v>13989.7</v>
      </c>
      <c r="J26" s="55">
        <v>14442.3</v>
      </c>
      <c r="K26" s="55">
        <v>28027.7</v>
      </c>
      <c r="L26" s="55">
        <v>18313.9</v>
      </c>
      <c r="M26" s="55">
        <v>18840.1</v>
      </c>
      <c r="N26" s="55">
        <v>31275.3</v>
      </c>
      <c r="O26" s="55">
        <v>23455.1</v>
      </c>
      <c r="P26" s="55">
        <v>24252.7</v>
      </c>
      <c r="Q26" s="55">
        <v>33348.2</v>
      </c>
      <c r="R26" s="55">
        <v>27220.1</v>
      </c>
      <c r="S26" s="55">
        <v>26933.2</v>
      </c>
      <c r="T26" s="55">
        <v>35002.1</v>
      </c>
      <c r="U26" s="55">
        <v>29387.9</v>
      </c>
      <c r="V26" s="55">
        <v>28950.6</v>
      </c>
      <c r="W26" s="55">
        <v>36590</v>
      </c>
      <c r="X26" s="55">
        <v>29658</v>
      </c>
      <c r="Y26" s="55">
        <v>28898.5</v>
      </c>
      <c r="Z26" s="55">
        <v>37330.5</v>
      </c>
      <c r="AA26" s="55">
        <v>28383.2</v>
      </c>
      <c r="AB26" s="55">
        <v>28562.7</v>
      </c>
      <c r="AC26" s="55">
        <v>38637.4</v>
      </c>
      <c r="AD26" s="55">
        <v>28789.1</v>
      </c>
      <c r="AE26" s="55">
        <v>28289.2</v>
      </c>
    </row>
    <row r="27" spans="1:31" ht="15">
      <c r="A27" s="46" t="s">
        <v>8</v>
      </c>
      <c r="B27" s="54">
        <v>37178.9</v>
      </c>
      <c r="C27" s="55">
        <v>67995.7</v>
      </c>
      <c r="D27" s="56">
        <v>55625.9</v>
      </c>
      <c r="E27" s="57">
        <v>38128.6</v>
      </c>
      <c r="F27" s="55">
        <v>71343.1</v>
      </c>
      <c r="G27" s="55">
        <v>59652.1</v>
      </c>
      <c r="H27" s="55">
        <v>36976.5</v>
      </c>
      <c r="I27" s="55">
        <v>60667.2</v>
      </c>
      <c r="J27" s="55">
        <v>48773.2</v>
      </c>
      <c r="K27" s="55">
        <v>40177.8</v>
      </c>
      <c r="L27" s="55">
        <v>70119.6</v>
      </c>
      <c r="M27" s="55">
        <v>56907.2</v>
      </c>
      <c r="N27" s="55">
        <v>43164.6</v>
      </c>
      <c r="O27" s="55">
        <v>76828.6</v>
      </c>
      <c r="P27" s="55">
        <v>62787.3</v>
      </c>
      <c r="Q27" s="55">
        <v>44112.1</v>
      </c>
      <c r="R27" s="55">
        <v>82244.5</v>
      </c>
      <c r="S27" s="55">
        <v>68558</v>
      </c>
      <c r="T27" s="55">
        <v>46499.6</v>
      </c>
      <c r="U27" s="55">
        <v>88641.5</v>
      </c>
      <c r="V27" s="55">
        <v>73754.5</v>
      </c>
      <c r="W27" s="55">
        <v>49993</v>
      </c>
      <c r="X27" s="55">
        <v>104100.5</v>
      </c>
      <c r="Y27" s="55">
        <v>87018.3</v>
      </c>
      <c r="Z27" s="55">
        <v>52101.9</v>
      </c>
      <c r="AA27" s="55">
        <v>116032.6</v>
      </c>
      <c r="AB27" s="55">
        <v>97674.6</v>
      </c>
      <c r="AC27" s="55">
        <v>53004.8</v>
      </c>
      <c r="AD27" s="55">
        <v>117282.5</v>
      </c>
      <c r="AE27" s="55">
        <v>98675.5</v>
      </c>
    </row>
    <row r="28" spans="1:31" ht="15">
      <c r="A28" s="46" t="s">
        <v>14</v>
      </c>
      <c r="B28" s="54">
        <v>102169.1</v>
      </c>
      <c r="C28" s="55">
        <v>79634.7</v>
      </c>
      <c r="D28" s="56">
        <v>78931.9</v>
      </c>
      <c r="E28" s="57">
        <v>108121.5</v>
      </c>
      <c r="F28" s="55">
        <v>85728.9</v>
      </c>
      <c r="G28" s="55">
        <v>85327.8</v>
      </c>
      <c r="H28" s="55">
        <v>94262.5</v>
      </c>
      <c r="I28" s="55">
        <v>70141.1</v>
      </c>
      <c r="J28" s="55">
        <v>66333.4</v>
      </c>
      <c r="K28" s="55">
        <v>98826</v>
      </c>
      <c r="L28" s="55">
        <v>80868.8</v>
      </c>
      <c r="M28" s="55">
        <v>75624.9</v>
      </c>
      <c r="N28" s="55">
        <v>101317</v>
      </c>
      <c r="O28" s="55">
        <v>87887.5</v>
      </c>
      <c r="P28" s="55">
        <v>81705.1</v>
      </c>
      <c r="Q28" s="55">
        <v>99502.4</v>
      </c>
      <c r="R28" s="55">
        <v>85975.5</v>
      </c>
      <c r="S28" s="55">
        <v>79323.7</v>
      </c>
      <c r="T28" s="55">
        <v>101886.6</v>
      </c>
      <c r="U28" s="55">
        <v>87275.4</v>
      </c>
      <c r="V28" s="55">
        <v>80168.7</v>
      </c>
      <c r="W28" s="55">
        <v>105573.9</v>
      </c>
      <c r="X28" s="55">
        <v>92540.1</v>
      </c>
      <c r="Y28" s="55">
        <v>85799.3</v>
      </c>
      <c r="Z28" s="55">
        <v>110722.9</v>
      </c>
      <c r="AA28" s="55">
        <v>99886</v>
      </c>
      <c r="AB28" s="55">
        <v>90076.7</v>
      </c>
      <c r="AC28" s="55">
        <v>113730.8</v>
      </c>
      <c r="AD28" s="55">
        <v>101831</v>
      </c>
      <c r="AE28" s="55">
        <v>90365.7</v>
      </c>
    </row>
    <row r="29" spans="1:31" ht="15">
      <c r="A29" s="46" t="s">
        <v>58</v>
      </c>
      <c r="B29" s="54">
        <v>5757.5</v>
      </c>
      <c r="C29" s="55">
        <v>7458.1</v>
      </c>
      <c r="D29" s="56">
        <v>7425.6</v>
      </c>
      <c r="E29" s="57">
        <v>6128.7</v>
      </c>
      <c r="F29" s="55">
        <v>9099.7</v>
      </c>
      <c r="G29" s="55">
        <v>9114.9</v>
      </c>
      <c r="H29" s="55">
        <v>6138.6</v>
      </c>
      <c r="I29" s="55">
        <v>9068.9</v>
      </c>
      <c r="J29" s="55">
        <v>9161.2</v>
      </c>
      <c r="K29" s="55">
        <v>6599.5</v>
      </c>
      <c r="L29" s="55">
        <v>10114.1</v>
      </c>
      <c r="M29" s="55">
        <v>10174.2</v>
      </c>
      <c r="N29" s="55">
        <v>6837.8</v>
      </c>
      <c r="O29" s="55">
        <v>10965.1</v>
      </c>
      <c r="P29" s="55">
        <v>10811.4</v>
      </c>
      <c r="Q29" s="55">
        <v>7163.3</v>
      </c>
      <c r="R29" s="55">
        <v>11845</v>
      </c>
      <c r="S29" s="55">
        <v>11512.2</v>
      </c>
      <c r="T29" s="55">
        <v>7641.9</v>
      </c>
      <c r="U29" s="55">
        <v>12001.8</v>
      </c>
      <c r="V29" s="55">
        <v>11522.1</v>
      </c>
      <c r="W29" s="55">
        <v>8454.8</v>
      </c>
      <c r="X29" s="55">
        <v>12582.5</v>
      </c>
      <c r="Y29" s="55">
        <v>11573.4</v>
      </c>
      <c r="Z29" s="55">
        <v>9274.5</v>
      </c>
      <c r="AA29" s="55">
        <v>13297.2</v>
      </c>
      <c r="AB29" s="55">
        <v>12624</v>
      </c>
      <c r="AC29" s="55">
        <v>9943.1</v>
      </c>
      <c r="AD29" s="55">
        <v>13878.6</v>
      </c>
      <c r="AE29" s="55">
        <v>12787.8</v>
      </c>
    </row>
    <row r="30" spans="1:31" ht="15">
      <c r="A30" s="46" t="s">
        <v>22</v>
      </c>
      <c r="B30" s="54">
        <v>613280</v>
      </c>
      <c r="C30" s="55">
        <v>430974</v>
      </c>
      <c r="D30" s="56">
        <v>376850</v>
      </c>
      <c r="E30" s="57">
        <v>639163</v>
      </c>
      <c r="F30" s="55">
        <v>457913</v>
      </c>
      <c r="G30" s="55">
        <v>402775</v>
      </c>
      <c r="H30" s="55">
        <v>617540</v>
      </c>
      <c r="I30" s="55">
        <v>390004</v>
      </c>
      <c r="J30" s="55">
        <v>344748</v>
      </c>
      <c r="K30" s="55">
        <v>631512</v>
      </c>
      <c r="L30" s="55">
        <v>454398</v>
      </c>
      <c r="M30" s="55">
        <v>401585</v>
      </c>
      <c r="N30" s="55">
        <v>642929</v>
      </c>
      <c r="O30" s="55">
        <v>497347</v>
      </c>
      <c r="P30" s="55">
        <v>442443</v>
      </c>
      <c r="Q30" s="55">
        <v>645164</v>
      </c>
      <c r="R30" s="55">
        <v>528623</v>
      </c>
      <c r="S30" s="55">
        <v>466677</v>
      </c>
      <c r="T30" s="55">
        <v>652748</v>
      </c>
      <c r="U30" s="55">
        <v>535320</v>
      </c>
      <c r="V30" s="55">
        <v>465502</v>
      </c>
      <c r="W30" s="55">
        <v>663008</v>
      </c>
      <c r="X30" s="55">
        <v>547415</v>
      </c>
      <c r="Y30" s="55">
        <v>475530</v>
      </c>
      <c r="Z30" s="55">
        <v>683457</v>
      </c>
      <c r="AA30" s="55">
        <v>570178</v>
      </c>
      <c r="AB30" s="55">
        <v>498043</v>
      </c>
      <c r="AC30" s="55">
        <v>702641</v>
      </c>
      <c r="AD30" s="55">
        <v>579317</v>
      </c>
      <c r="AE30" s="55">
        <v>501969</v>
      </c>
    </row>
    <row r="31" spans="1:31" ht="15">
      <c r="A31" s="46" t="s">
        <v>32</v>
      </c>
      <c r="B31" s="54">
        <v>283978</v>
      </c>
      <c r="C31" s="55">
        <v>149261.3</v>
      </c>
      <c r="D31" s="56">
        <v>136799</v>
      </c>
      <c r="E31" s="57">
        <v>293761.9</v>
      </c>
      <c r="F31" s="55">
        <v>156424.9</v>
      </c>
      <c r="G31" s="55">
        <v>143428.7</v>
      </c>
      <c r="H31" s="55">
        <v>288044</v>
      </c>
      <c r="I31" s="55">
        <v>130217.3</v>
      </c>
      <c r="J31" s="55">
        <v>120560.3</v>
      </c>
      <c r="K31" s="55">
        <v>295896.6</v>
      </c>
      <c r="L31" s="55">
        <v>151683</v>
      </c>
      <c r="M31" s="55">
        <v>141313.2</v>
      </c>
      <c r="N31" s="55">
        <v>310128.7</v>
      </c>
      <c r="O31" s="55">
        <v>167310.3</v>
      </c>
      <c r="P31" s="55">
        <v>158643.6</v>
      </c>
      <c r="Q31" s="55">
        <v>318653</v>
      </c>
      <c r="R31" s="55">
        <v>171988.8</v>
      </c>
      <c r="S31" s="55">
        <v>163081.9</v>
      </c>
      <c r="T31" s="55">
        <v>323910.2</v>
      </c>
      <c r="U31" s="55">
        <v>173101.8</v>
      </c>
      <c r="V31" s="55">
        <v>163979.9</v>
      </c>
      <c r="W31" s="55">
        <v>333062.6</v>
      </c>
      <c r="X31" s="55">
        <v>177853.6</v>
      </c>
      <c r="Y31" s="55">
        <v>166962.7</v>
      </c>
      <c r="Z31" s="55">
        <v>344493.2</v>
      </c>
      <c r="AA31" s="55">
        <v>182345.4</v>
      </c>
      <c r="AB31" s="55">
        <v>169506.2</v>
      </c>
      <c r="AC31" s="55">
        <v>353296.9</v>
      </c>
      <c r="AD31" s="55">
        <v>184639.5</v>
      </c>
      <c r="AE31" s="55">
        <v>172780.5</v>
      </c>
    </row>
    <row r="32" spans="1:31" ht="15">
      <c r="A32" s="46" t="s">
        <v>36</v>
      </c>
      <c r="B32" s="54">
        <v>313874</v>
      </c>
      <c r="C32" s="55">
        <v>121044.2</v>
      </c>
      <c r="D32" s="56">
        <v>132132.8</v>
      </c>
      <c r="E32" s="57">
        <v>366182.3</v>
      </c>
      <c r="F32" s="55">
        <v>138625.6</v>
      </c>
      <c r="G32" s="55">
        <v>157082.9</v>
      </c>
      <c r="H32" s="55">
        <v>317082.9</v>
      </c>
      <c r="I32" s="55">
        <v>117905.5</v>
      </c>
      <c r="J32" s="55">
        <v>120623</v>
      </c>
      <c r="K32" s="55">
        <v>361803.6</v>
      </c>
      <c r="L32" s="55">
        <v>144921</v>
      </c>
      <c r="M32" s="55">
        <v>152150.1</v>
      </c>
      <c r="N32" s="55">
        <v>380239</v>
      </c>
      <c r="O32" s="55">
        <v>161842.9</v>
      </c>
      <c r="P32" s="55">
        <v>169281.9</v>
      </c>
      <c r="Q32" s="55">
        <v>389368.9</v>
      </c>
      <c r="R32" s="55">
        <v>173053</v>
      </c>
      <c r="S32" s="55">
        <v>174767.4</v>
      </c>
      <c r="T32" s="55">
        <v>394721.1</v>
      </c>
      <c r="U32" s="55">
        <v>182840</v>
      </c>
      <c r="V32" s="55">
        <v>175151.4</v>
      </c>
      <c r="W32" s="55">
        <v>410989.7</v>
      </c>
      <c r="X32" s="55">
        <v>195585.9</v>
      </c>
      <c r="Y32" s="55">
        <v>189661.4</v>
      </c>
      <c r="Z32" s="55">
        <v>430037.8</v>
      </c>
      <c r="AA32" s="55">
        <v>212966.9</v>
      </c>
      <c r="AB32" s="55">
        <v>199659.2</v>
      </c>
      <c r="AC32" s="55">
        <v>424269.1</v>
      </c>
      <c r="AD32" s="55">
        <v>221816.3</v>
      </c>
      <c r="AE32" s="55">
        <v>205327.1</v>
      </c>
    </row>
    <row r="33" spans="1:31" ht="15">
      <c r="A33" s="46" t="s">
        <v>42</v>
      </c>
      <c r="B33" s="54">
        <v>175467.7</v>
      </c>
      <c r="C33" s="55">
        <v>54405.1</v>
      </c>
      <c r="D33" s="56">
        <v>67813.6</v>
      </c>
      <c r="E33" s="57">
        <v>178872.6</v>
      </c>
      <c r="F33" s="55">
        <v>55674.6</v>
      </c>
      <c r="G33" s="55">
        <v>73048.1</v>
      </c>
      <c r="H33" s="55">
        <v>175448.2</v>
      </c>
      <c r="I33" s="55">
        <v>47512.6</v>
      </c>
      <c r="J33" s="55">
        <v>59655.1</v>
      </c>
      <c r="K33" s="55">
        <v>179929.8</v>
      </c>
      <c r="L33" s="55">
        <v>53750.9</v>
      </c>
      <c r="M33" s="55">
        <v>67350.6</v>
      </c>
      <c r="N33" s="55">
        <v>176166.6</v>
      </c>
      <c r="O33" s="55">
        <v>60409.9</v>
      </c>
      <c r="P33" s="55">
        <v>67951.9</v>
      </c>
      <c r="Q33" s="55">
        <v>168398</v>
      </c>
      <c r="R33" s="55">
        <v>63503.8</v>
      </c>
      <c r="S33" s="55">
        <v>64359</v>
      </c>
      <c r="T33" s="55">
        <v>170269.3</v>
      </c>
      <c r="U33" s="55">
        <v>67283.9</v>
      </c>
      <c r="V33" s="55">
        <v>65572.7</v>
      </c>
      <c r="W33" s="55">
        <v>173079.1</v>
      </c>
      <c r="X33" s="55">
        <v>69360.3</v>
      </c>
      <c r="Y33" s="55">
        <v>69033.2</v>
      </c>
      <c r="Z33" s="55">
        <v>179809.1</v>
      </c>
      <c r="AA33" s="55">
        <v>72647.6</v>
      </c>
      <c r="AB33" s="55">
        <v>71600.6</v>
      </c>
      <c r="AC33" s="55">
        <v>185179.5</v>
      </c>
      <c r="AD33" s="55">
        <v>73958.4</v>
      </c>
      <c r="AE33" s="55">
        <v>72231.2</v>
      </c>
    </row>
    <row r="34" spans="1:31" ht="15">
      <c r="A34" s="46" t="s">
        <v>38</v>
      </c>
      <c r="B34" s="54">
        <v>125403.4</v>
      </c>
      <c r="C34" s="55">
        <v>36548.9</v>
      </c>
      <c r="D34" s="56">
        <v>54484</v>
      </c>
      <c r="E34" s="57">
        <v>142396.3</v>
      </c>
      <c r="F34" s="55">
        <v>38353.9</v>
      </c>
      <c r="G34" s="55">
        <v>57222.5</v>
      </c>
      <c r="H34" s="55">
        <v>120409.2</v>
      </c>
      <c r="I34" s="55">
        <v>32958.2</v>
      </c>
      <c r="J34" s="55">
        <v>40676.1</v>
      </c>
      <c r="K34" s="55">
        <v>126746.4</v>
      </c>
      <c r="L34" s="55">
        <v>40941.4</v>
      </c>
      <c r="M34" s="55">
        <v>48724.8</v>
      </c>
      <c r="N34" s="55">
        <v>133305.9</v>
      </c>
      <c r="O34" s="55">
        <v>49117.5</v>
      </c>
      <c r="P34" s="55">
        <v>56537.9</v>
      </c>
      <c r="Q34" s="55">
        <v>133511.4</v>
      </c>
      <c r="R34" s="55">
        <v>50018.8</v>
      </c>
      <c r="S34" s="55">
        <v>56659</v>
      </c>
      <c r="T34" s="55">
        <v>144253.5</v>
      </c>
      <c r="U34" s="55">
        <v>57338.2</v>
      </c>
      <c r="V34" s="55">
        <v>58457.2</v>
      </c>
      <c r="W34" s="55">
        <v>150357.5</v>
      </c>
      <c r="X34" s="55">
        <v>61934.8</v>
      </c>
      <c r="Y34" s="55">
        <v>62596.5</v>
      </c>
      <c r="Z34" s="55">
        <v>160313.7</v>
      </c>
      <c r="AA34" s="55">
        <v>65751</v>
      </c>
      <c r="AB34" s="55">
        <v>66747.2</v>
      </c>
      <c r="AC34" s="55">
        <v>169578.1</v>
      </c>
      <c r="AD34" s="55">
        <v>70181.9</v>
      </c>
      <c r="AE34" s="55">
        <v>71773.1</v>
      </c>
    </row>
    <row r="35" spans="1:31" ht="15">
      <c r="A35" s="46" t="s">
        <v>24</v>
      </c>
      <c r="B35" s="54">
        <v>35152.6</v>
      </c>
      <c r="C35" s="55">
        <v>23762.1</v>
      </c>
      <c r="D35" s="56">
        <v>24218.3</v>
      </c>
      <c r="E35" s="57">
        <v>37951.2</v>
      </c>
      <c r="F35" s="55">
        <v>25089.1</v>
      </c>
      <c r="G35" s="55">
        <v>25820.3</v>
      </c>
      <c r="H35" s="55">
        <v>36166.2</v>
      </c>
      <c r="I35" s="55">
        <v>20702.5</v>
      </c>
      <c r="J35" s="55">
        <v>20026.6</v>
      </c>
      <c r="K35" s="55">
        <v>36252.4</v>
      </c>
      <c r="L35" s="55">
        <v>23306</v>
      </c>
      <c r="M35" s="55">
        <v>22785.8</v>
      </c>
      <c r="N35" s="55">
        <v>36896.3</v>
      </c>
      <c r="O35" s="55">
        <v>25965.4</v>
      </c>
      <c r="P35" s="55">
        <v>25288.1</v>
      </c>
      <c r="Q35" s="55">
        <v>36076.1</v>
      </c>
      <c r="R35" s="55">
        <v>26380.5</v>
      </c>
      <c r="S35" s="55">
        <v>24858.8</v>
      </c>
      <c r="T35" s="55">
        <v>36239.2</v>
      </c>
      <c r="U35" s="55">
        <v>27004.4</v>
      </c>
      <c r="V35" s="55">
        <v>24989.7</v>
      </c>
      <c r="W35" s="55">
        <v>37614.9</v>
      </c>
      <c r="X35" s="55">
        <v>28517.1</v>
      </c>
      <c r="Y35" s="55">
        <v>25734</v>
      </c>
      <c r="Z35" s="55">
        <v>38836.6</v>
      </c>
      <c r="AA35" s="55">
        <v>29901.2</v>
      </c>
      <c r="AB35" s="55">
        <v>26566</v>
      </c>
      <c r="AC35" s="55">
        <v>40418.1</v>
      </c>
      <c r="AD35" s="55">
        <v>31386.3</v>
      </c>
      <c r="AE35" s="55">
        <v>27685.7</v>
      </c>
    </row>
    <row r="36" spans="1:31" ht="15">
      <c r="A36" s="46" t="s">
        <v>12</v>
      </c>
      <c r="B36" s="54">
        <v>56241.6</v>
      </c>
      <c r="C36" s="55">
        <v>46835.7</v>
      </c>
      <c r="D36" s="56">
        <v>47465.2</v>
      </c>
      <c r="E36" s="57">
        <v>66002.8</v>
      </c>
      <c r="F36" s="55">
        <v>52832.1</v>
      </c>
      <c r="G36" s="55">
        <v>54700.2</v>
      </c>
      <c r="H36" s="55">
        <v>64023.1</v>
      </c>
      <c r="I36" s="55">
        <v>43285.5</v>
      </c>
      <c r="J36" s="55">
        <v>44235</v>
      </c>
      <c r="K36" s="55">
        <v>67577.3</v>
      </c>
      <c r="L36" s="55">
        <v>51585.3</v>
      </c>
      <c r="M36" s="55">
        <v>52566.9</v>
      </c>
      <c r="N36" s="55">
        <v>70627.2</v>
      </c>
      <c r="O36" s="55">
        <v>60066.3</v>
      </c>
      <c r="P36" s="55">
        <v>60711.7</v>
      </c>
      <c r="Q36" s="55">
        <v>72703.5</v>
      </c>
      <c r="R36" s="55">
        <v>66472.9</v>
      </c>
      <c r="S36" s="55">
        <v>63807.3</v>
      </c>
      <c r="T36" s="55">
        <v>74169.9</v>
      </c>
      <c r="U36" s="55">
        <v>69585.8</v>
      </c>
      <c r="V36" s="55">
        <v>66445.8</v>
      </c>
      <c r="W36" s="55">
        <v>76087.8</v>
      </c>
      <c r="X36" s="55">
        <v>69888.9</v>
      </c>
      <c r="Y36" s="55">
        <v>67281.3</v>
      </c>
      <c r="Z36" s="55">
        <v>78896.4</v>
      </c>
      <c r="AA36" s="55">
        <v>73348.1</v>
      </c>
      <c r="AB36" s="55">
        <v>72080</v>
      </c>
      <c r="AC36" s="55">
        <v>81154</v>
      </c>
      <c r="AD36" s="55">
        <v>76791.6</v>
      </c>
      <c r="AE36" s="55">
        <v>73949.5</v>
      </c>
    </row>
    <row r="37" spans="1:31" ht="15">
      <c r="A37" s="46" t="s">
        <v>46</v>
      </c>
      <c r="B37" s="54">
        <v>186584</v>
      </c>
      <c r="C37" s="55">
        <v>82091</v>
      </c>
      <c r="D37" s="56">
        <v>73102</v>
      </c>
      <c r="E37" s="57">
        <v>193711</v>
      </c>
      <c r="F37" s="55">
        <v>87321</v>
      </c>
      <c r="G37" s="55">
        <v>80262</v>
      </c>
      <c r="H37" s="55">
        <v>181029</v>
      </c>
      <c r="I37" s="55">
        <v>65661</v>
      </c>
      <c r="J37" s="55">
        <v>62021</v>
      </c>
      <c r="K37" s="55">
        <v>187100</v>
      </c>
      <c r="L37" s="55">
        <v>72366</v>
      </c>
      <c r="M37" s="55">
        <v>69998</v>
      </c>
      <c r="N37" s="55">
        <v>196869</v>
      </c>
      <c r="O37" s="55">
        <v>77093</v>
      </c>
      <c r="P37" s="55">
        <v>78768</v>
      </c>
      <c r="Q37" s="55">
        <v>199793</v>
      </c>
      <c r="R37" s="55">
        <v>78881</v>
      </c>
      <c r="S37" s="55">
        <v>81764</v>
      </c>
      <c r="T37" s="55">
        <v>203338</v>
      </c>
      <c r="U37" s="55">
        <v>78924</v>
      </c>
      <c r="V37" s="55">
        <v>80724</v>
      </c>
      <c r="W37" s="55">
        <v>205474</v>
      </c>
      <c r="X37" s="55">
        <v>76482</v>
      </c>
      <c r="Y37" s="55">
        <v>78393</v>
      </c>
      <c r="Z37" s="55">
        <v>209581</v>
      </c>
      <c r="AA37" s="55">
        <v>76431</v>
      </c>
      <c r="AB37" s="55">
        <v>77481</v>
      </c>
      <c r="AC37" s="55">
        <v>215615</v>
      </c>
      <c r="AD37" s="55">
        <v>75967</v>
      </c>
      <c r="AE37" s="55">
        <v>78616</v>
      </c>
    </row>
    <row r="38" spans="1:31" ht="15">
      <c r="A38" s="46" t="s">
        <v>40</v>
      </c>
      <c r="B38" s="54">
        <v>356434.3</v>
      </c>
      <c r="C38" s="55">
        <v>172008.3</v>
      </c>
      <c r="D38" s="56">
        <v>147142.2</v>
      </c>
      <c r="E38" s="57">
        <v>352317.1</v>
      </c>
      <c r="F38" s="55">
        <v>175500</v>
      </c>
      <c r="G38" s="55">
        <v>153420.1</v>
      </c>
      <c r="H38" s="55">
        <v>309678.7</v>
      </c>
      <c r="I38" s="55">
        <v>137659.3</v>
      </c>
      <c r="J38" s="55">
        <v>119817.8</v>
      </c>
      <c r="K38" s="55">
        <v>369076.6</v>
      </c>
      <c r="L38" s="55">
        <v>170458.7</v>
      </c>
      <c r="M38" s="55">
        <v>150279.3</v>
      </c>
      <c r="N38" s="55">
        <v>404945.5</v>
      </c>
      <c r="O38" s="55">
        <v>189040.3</v>
      </c>
      <c r="P38" s="55">
        <v>169990.6</v>
      </c>
      <c r="Q38" s="55">
        <v>423340.7</v>
      </c>
      <c r="R38" s="55">
        <v>196104.7</v>
      </c>
      <c r="S38" s="55">
        <v>175228.7</v>
      </c>
      <c r="T38" s="55">
        <v>435752.1</v>
      </c>
      <c r="U38" s="55">
        <v>190862.4</v>
      </c>
      <c r="V38" s="55">
        <v>171220</v>
      </c>
      <c r="W38" s="55">
        <v>432691.1</v>
      </c>
      <c r="X38" s="55">
        <v>194854.4</v>
      </c>
      <c r="Y38" s="55">
        <v>176181</v>
      </c>
      <c r="Z38" s="55">
        <v>449014.8</v>
      </c>
      <c r="AA38" s="55">
        <v>204531.8</v>
      </c>
      <c r="AB38" s="55">
        <v>182702.2</v>
      </c>
      <c r="AC38" s="55">
        <v>465200.6</v>
      </c>
      <c r="AD38" s="55">
        <v>205953</v>
      </c>
      <c r="AE38" s="55">
        <v>183443.4</v>
      </c>
    </row>
    <row r="39" spans="1:31" ht="12.75" thickBot="1">
      <c r="A39" s="46" t="s">
        <v>54</v>
      </c>
      <c r="B39" s="58">
        <v>2245324</v>
      </c>
      <c r="C39" s="59">
        <v>558250.3</v>
      </c>
      <c r="D39" s="60">
        <v>613855.7</v>
      </c>
      <c r="E39" s="57">
        <v>1974766.4</v>
      </c>
      <c r="F39" s="55">
        <v>529264.8</v>
      </c>
      <c r="G39" s="55">
        <v>585844.2</v>
      </c>
      <c r="H39" s="55">
        <v>1716766.6</v>
      </c>
      <c r="I39" s="55">
        <v>448570</v>
      </c>
      <c r="J39" s="55">
        <v>486118</v>
      </c>
      <c r="K39" s="55">
        <v>1841691.9</v>
      </c>
      <c r="L39" s="55">
        <v>519616.7</v>
      </c>
      <c r="M39" s="55">
        <v>567607</v>
      </c>
      <c r="N39" s="55">
        <v>1883972.4</v>
      </c>
      <c r="O39" s="55">
        <v>574805.3</v>
      </c>
      <c r="P39" s="55">
        <v>603808.1</v>
      </c>
      <c r="Q39" s="55">
        <v>2078292.5</v>
      </c>
      <c r="R39" s="55">
        <v>617922.7</v>
      </c>
      <c r="S39" s="55">
        <v>659068.7</v>
      </c>
      <c r="T39" s="55">
        <v>2063624.8</v>
      </c>
      <c r="U39" s="55">
        <v>612195.3</v>
      </c>
      <c r="V39" s="55">
        <v>653839.8</v>
      </c>
      <c r="W39" s="55">
        <v>2278894</v>
      </c>
      <c r="X39" s="55">
        <v>643731.7</v>
      </c>
      <c r="Y39" s="55">
        <v>689420.9</v>
      </c>
      <c r="Z39" s="55">
        <v>2602139.6</v>
      </c>
      <c r="AA39" s="55">
        <v>712500</v>
      </c>
      <c r="AB39" s="55">
        <v>757096.6</v>
      </c>
      <c r="AC39" s="55">
        <v>2393133.5</v>
      </c>
      <c r="AD39" s="55">
        <v>668073.7</v>
      </c>
      <c r="AE39" s="55">
        <v>720561.8</v>
      </c>
    </row>
    <row r="40" spans="1:31" ht="15">
      <c r="A40" s="61" t="s">
        <v>110</v>
      </c>
      <c r="C40" s="62">
        <f>C11/B11</f>
        <v>0.3791097040016684</v>
      </c>
      <c r="D40" s="62">
        <f>D11/B11</f>
        <v>0.3732037280875582</v>
      </c>
      <c r="F40" s="62">
        <f>F11/E11</f>
        <v>0.3889045308654595</v>
      </c>
      <c r="G40" s="62">
        <f>G11/E11</f>
        <v>0.38724885948717647</v>
      </c>
      <c r="I40" s="62">
        <f>I11/H11</f>
        <v>0.3477923208877943</v>
      </c>
      <c r="J40" s="62">
        <f>J11/H11</f>
        <v>0.33798860531808406</v>
      </c>
      <c r="L40" s="62">
        <f>L11/K11</f>
        <v>0.3856658027906296</v>
      </c>
      <c r="M40" s="62">
        <f>M11/K11</f>
        <v>0.3769361950756166</v>
      </c>
      <c r="O40" s="62">
        <f>O11/N11</f>
        <v>0.4141175032615202</v>
      </c>
      <c r="P40" s="62">
        <f>P11/N11</f>
        <v>0.40338065205527945</v>
      </c>
      <c r="R40" s="62">
        <f>R11/Q11</f>
        <v>0.4256587476813805</v>
      </c>
      <c r="S40" s="62">
        <f>S11/Q11</f>
        <v>0.4061380420808192</v>
      </c>
      <c r="U40" s="62">
        <f>U11/T11</f>
        <v>0.4278971712665459</v>
      </c>
      <c r="V40" s="62">
        <f>V11/T11</f>
        <v>0.4021441236881643</v>
      </c>
      <c r="X40" s="62">
        <f>X11/W11</f>
        <v>0.43092275160266336</v>
      </c>
      <c r="Y40" s="62">
        <f>Y11/W11</f>
        <v>0.403521337079673</v>
      </c>
      <c r="AA40" s="62">
        <f>AA11/Z11</f>
        <v>0.4379146720528659</v>
      </c>
      <c r="AB40" s="62">
        <f>AB11/Z11</f>
        <v>0.40307540903106365</v>
      </c>
      <c r="AD40" s="62">
        <f>AD11/AC11</f>
        <v>0.4392410553793635</v>
      </c>
      <c r="AE40" s="62">
        <f>AE11/AC11</f>
        <v>0.40493714198851055</v>
      </c>
    </row>
    <row r="41" ht="15">
      <c r="A41" s="43"/>
    </row>
    <row r="42" spans="1:2" ht="15">
      <c r="A42" s="43"/>
      <c r="B42" s="43"/>
    </row>
    <row r="43" ht="15">
      <c r="L43" s="42" t="s">
        <v>106</v>
      </c>
    </row>
    <row r="44" spans="7:9" ht="27.75" customHeight="1">
      <c r="G44" s="63"/>
      <c r="H44" s="64" t="s">
        <v>69</v>
      </c>
      <c r="I44" s="64" t="s">
        <v>70</v>
      </c>
    </row>
    <row r="45" spans="7:9" ht="15">
      <c r="G45" s="63">
        <v>2008</v>
      </c>
      <c r="H45" s="65">
        <f>G11/E11</f>
        <v>0.38724885948717647</v>
      </c>
      <c r="I45" s="65">
        <f>F11/E11</f>
        <v>0.3889045308654595</v>
      </c>
    </row>
    <row r="46" spans="7:9" ht="15">
      <c r="G46" s="63">
        <v>2009</v>
      </c>
      <c r="H46" s="65">
        <f>J11/H11</f>
        <v>0.33798860531808406</v>
      </c>
      <c r="I46" s="65">
        <f>I11/H11</f>
        <v>0.3477923208877943</v>
      </c>
    </row>
    <row r="47" spans="7:9" ht="15">
      <c r="G47" s="63">
        <v>2010</v>
      </c>
      <c r="H47" s="65">
        <f>M11/K11</f>
        <v>0.3769361950756166</v>
      </c>
      <c r="I47" s="65">
        <f>L11/K11</f>
        <v>0.3856658027906296</v>
      </c>
    </row>
    <row r="48" spans="7:9" ht="15">
      <c r="G48" s="63">
        <v>2011</v>
      </c>
      <c r="H48" s="65">
        <f>P11/N11</f>
        <v>0.40338065205527945</v>
      </c>
      <c r="I48" s="65">
        <f>O11/N11</f>
        <v>0.4141175032615202</v>
      </c>
    </row>
    <row r="49" spans="7:9" ht="15">
      <c r="G49" s="63">
        <v>2012</v>
      </c>
      <c r="H49" s="65">
        <f>S11/Q11</f>
        <v>0.4061380420808192</v>
      </c>
      <c r="I49" s="65">
        <f>R11/Q11</f>
        <v>0.4256587476813805</v>
      </c>
    </row>
    <row r="50" spans="7:9" ht="15">
      <c r="G50" s="63">
        <v>2013</v>
      </c>
      <c r="H50" s="65">
        <f>V11/T11</f>
        <v>0.4021441236881643</v>
      </c>
      <c r="I50" s="65">
        <f>U11/T11</f>
        <v>0.4278971712665459</v>
      </c>
    </row>
    <row r="51" spans="7:9" ht="15">
      <c r="G51" s="63">
        <v>2014</v>
      </c>
      <c r="H51" s="65">
        <f>Y11/W11</f>
        <v>0.403521337079673</v>
      </c>
      <c r="I51" s="65">
        <f>X11/W11</f>
        <v>0.43092275160266336</v>
      </c>
    </row>
    <row r="52" spans="7:9" ht="15">
      <c r="G52" s="66">
        <v>2015</v>
      </c>
      <c r="H52" s="65">
        <f>AB11/Z11</f>
        <v>0.40307540903106365</v>
      </c>
      <c r="I52" s="65">
        <f>AA11/Z11</f>
        <v>0.4379146720528659</v>
      </c>
    </row>
    <row r="53" spans="7:9" ht="15">
      <c r="G53" s="63">
        <v>2016</v>
      </c>
      <c r="H53" s="65">
        <f>AE11/AC11</f>
        <v>0.40493714198851055</v>
      </c>
      <c r="I53" s="65">
        <f>AD11/AC11</f>
        <v>0.4392410553793635</v>
      </c>
    </row>
    <row r="70" ht="15">
      <c r="F70" s="3"/>
    </row>
    <row r="74" ht="15">
      <c r="L74" s="2" t="s">
        <v>112</v>
      </c>
    </row>
    <row r="76" spans="7:12" ht="15">
      <c r="G76" s="67" t="s">
        <v>117</v>
      </c>
      <c r="L76" s="42" t="s">
        <v>105</v>
      </c>
    </row>
    <row r="78" spans="1:9" ht="33" customHeight="1">
      <c r="A78" s="64">
        <v>2016</v>
      </c>
      <c r="B78" s="64"/>
      <c r="C78" s="64" t="s">
        <v>69</v>
      </c>
      <c r="D78" s="64" t="s">
        <v>70</v>
      </c>
      <c r="E78" s="64" t="s">
        <v>111</v>
      </c>
      <c r="F78" s="64"/>
      <c r="G78" s="64"/>
      <c r="H78" s="64" t="s">
        <v>70</v>
      </c>
      <c r="I78" s="64" t="s">
        <v>69</v>
      </c>
    </row>
    <row r="79" spans="1:9" ht="15">
      <c r="A79" s="44" t="s">
        <v>74</v>
      </c>
      <c r="B79" s="63" t="s">
        <v>74</v>
      </c>
      <c r="C79" s="68">
        <f aca="true" t="shared" si="0" ref="C79:C107">AE11/AC11</f>
        <v>0.40493714198851055</v>
      </c>
      <c r="D79" s="68">
        <f aca="true" t="shared" si="1" ref="D79:D107">AD11/AC11</f>
        <v>0.4392410553793635</v>
      </c>
      <c r="E79" s="69">
        <f>AD11/AE11</f>
        <v>1.0847141687778945</v>
      </c>
      <c r="G79" s="44" t="s">
        <v>7</v>
      </c>
      <c r="H79" s="62">
        <v>2.212676965105047</v>
      </c>
      <c r="I79" s="62">
        <v>1.8616332860420188</v>
      </c>
    </row>
    <row r="80" spans="1:9" ht="15">
      <c r="A80" s="70" t="s">
        <v>59</v>
      </c>
      <c r="B80" s="66" t="s">
        <v>71</v>
      </c>
      <c r="C80" s="68">
        <f t="shared" si="0"/>
        <v>0.8206261221837191</v>
      </c>
      <c r="D80" s="68">
        <f t="shared" si="1"/>
        <v>0.8445984568713815</v>
      </c>
      <c r="E80" s="69">
        <f>AD12/AE12</f>
        <v>1.029212249085943</v>
      </c>
      <c r="G80" s="44" t="s">
        <v>72</v>
      </c>
      <c r="H80" s="62">
        <v>1.395802114028824</v>
      </c>
      <c r="I80" s="62">
        <v>1.2860978970341241</v>
      </c>
    </row>
    <row r="81" spans="1:9" ht="15">
      <c r="A81" s="70" t="s">
        <v>26</v>
      </c>
      <c r="B81" s="66" t="s">
        <v>25</v>
      </c>
      <c r="C81" s="68">
        <f t="shared" si="0"/>
        <v>0.596651471266565</v>
      </c>
      <c r="D81" s="68">
        <f t="shared" si="1"/>
        <v>0.6397859069243652</v>
      </c>
      <c r="E81" s="69">
        <f aca="true" t="shared" si="2" ref="E81:E107">AD13/AE13</f>
        <v>1.0722941913915587</v>
      </c>
      <c r="G81" s="44" t="s">
        <v>9</v>
      </c>
      <c r="H81" s="62">
        <v>1.2158236596458722</v>
      </c>
      <c r="I81" s="62">
        <v>0.9957567503522736</v>
      </c>
    </row>
    <row r="82" spans="1:9" ht="15">
      <c r="A82" s="70" t="s">
        <v>16</v>
      </c>
      <c r="B82" s="66" t="s">
        <v>15</v>
      </c>
      <c r="C82" s="68">
        <f t="shared" si="0"/>
        <v>0.7205765831484622</v>
      </c>
      <c r="D82" s="68">
        <f t="shared" si="1"/>
        <v>0.7954110768711457</v>
      </c>
      <c r="E82" s="69">
        <f t="shared" si="2"/>
        <v>1.1038536298191988</v>
      </c>
      <c r="G82" s="44" t="s">
        <v>11</v>
      </c>
      <c r="H82" s="62">
        <v>0.9462454099613082</v>
      </c>
      <c r="I82" s="62">
        <v>0.9112243389112058</v>
      </c>
    </row>
    <row r="83" spans="1:9" ht="15">
      <c r="A83" s="70" t="s">
        <v>34</v>
      </c>
      <c r="B83" s="66" t="s">
        <v>33</v>
      </c>
      <c r="C83" s="68">
        <f t="shared" si="0"/>
        <v>0.4663351114194377</v>
      </c>
      <c r="D83" s="68">
        <f t="shared" si="1"/>
        <v>0.5335621264054079</v>
      </c>
      <c r="E83" s="69">
        <f t="shared" si="2"/>
        <v>1.144160311629428</v>
      </c>
      <c r="G83" s="44" t="s">
        <v>13</v>
      </c>
      <c r="H83" s="62">
        <v>0.8953687127849272</v>
      </c>
      <c r="I83" s="62">
        <v>0.7945578506438009</v>
      </c>
    </row>
    <row r="84" spans="1:9" ht="15">
      <c r="A84" s="70" t="s">
        <v>44</v>
      </c>
      <c r="B84" s="66" t="s">
        <v>43</v>
      </c>
      <c r="C84" s="68">
        <f t="shared" si="0"/>
        <v>0.38148025635724625</v>
      </c>
      <c r="D84" s="68">
        <f t="shared" si="1"/>
        <v>0.461192411062165</v>
      </c>
      <c r="E84" s="69">
        <f t="shared" si="2"/>
        <v>1.208954863001535</v>
      </c>
      <c r="G84" s="44" t="s">
        <v>71</v>
      </c>
      <c r="H84" s="62">
        <v>0.8445984568713815</v>
      </c>
      <c r="I84" s="62">
        <v>0.8206261221837191</v>
      </c>
    </row>
    <row r="85" spans="1:9" ht="15">
      <c r="A85" s="70" t="s">
        <v>20</v>
      </c>
      <c r="B85" s="66" t="s">
        <v>19</v>
      </c>
      <c r="C85" s="68">
        <f t="shared" si="0"/>
        <v>0.7512121829720878</v>
      </c>
      <c r="D85" s="68">
        <f t="shared" si="1"/>
        <v>0.78981244934426</v>
      </c>
      <c r="E85" s="69">
        <f t="shared" si="2"/>
        <v>1.0513839727937513</v>
      </c>
      <c r="G85" s="44" t="s">
        <v>21</v>
      </c>
      <c r="H85" s="62">
        <v>0.8244850499757345</v>
      </c>
      <c r="I85" s="62">
        <v>0.7144032300990122</v>
      </c>
    </row>
    <row r="86" spans="1:9" ht="15">
      <c r="A86" s="70" t="s">
        <v>10</v>
      </c>
      <c r="B86" s="66" t="s">
        <v>9</v>
      </c>
      <c r="C86" s="68">
        <f t="shared" si="0"/>
        <v>0.9957567503522736</v>
      </c>
      <c r="D86" s="68">
        <f t="shared" si="1"/>
        <v>1.2158236596458722</v>
      </c>
      <c r="E86" s="69">
        <f t="shared" si="2"/>
        <v>1.221004687355365</v>
      </c>
      <c r="G86" s="44" t="s">
        <v>15</v>
      </c>
      <c r="H86" s="62">
        <v>0.7954110768711457</v>
      </c>
      <c r="I86" s="62">
        <v>0.7205765831484622</v>
      </c>
    </row>
    <row r="87" spans="1:9" ht="15">
      <c r="A87" s="70" t="s">
        <v>52</v>
      </c>
      <c r="B87" s="66" t="s">
        <v>51</v>
      </c>
      <c r="C87" s="68">
        <f t="shared" si="0"/>
        <v>0.3118112414917856</v>
      </c>
      <c r="D87" s="68">
        <f t="shared" si="1"/>
        <v>0.30458733186643117</v>
      </c>
      <c r="E87" s="69">
        <f t="shared" si="2"/>
        <v>0.9768324272377309</v>
      </c>
      <c r="G87" s="44" t="s">
        <v>19</v>
      </c>
      <c r="H87" s="62">
        <v>0.78981244934426</v>
      </c>
      <c r="I87" s="62">
        <v>0.7512121829720878</v>
      </c>
    </row>
    <row r="88" spans="1:9" ht="15">
      <c r="A88" s="70" t="s">
        <v>50</v>
      </c>
      <c r="B88" s="66" t="s">
        <v>49</v>
      </c>
      <c r="C88" s="68">
        <f t="shared" si="0"/>
        <v>0.29929406842243605</v>
      </c>
      <c r="D88" s="68">
        <f t="shared" si="1"/>
        <v>0.3294660274898482</v>
      </c>
      <c r="E88" s="69">
        <f t="shared" si="2"/>
        <v>1.1008104144076327</v>
      </c>
      <c r="G88" s="44" t="s">
        <v>23</v>
      </c>
      <c r="H88" s="62">
        <v>0.7765407082470478</v>
      </c>
      <c r="I88" s="62">
        <v>0.6849827181386557</v>
      </c>
    </row>
    <row r="89" spans="1:9" ht="15">
      <c r="A89" s="70" t="s">
        <v>48</v>
      </c>
      <c r="B89" s="66" t="s">
        <v>47</v>
      </c>
      <c r="C89" s="68">
        <f t="shared" si="0"/>
        <v>0.3120850732011968</v>
      </c>
      <c r="D89" s="68">
        <f t="shared" si="1"/>
        <v>0.29260647946458657</v>
      </c>
      <c r="E89" s="69">
        <f t="shared" si="2"/>
        <v>0.9375856283775139</v>
      </c>
      <c r="G89" s="44" t="s">
        <v>17</v>
      </c>
      <c r="H89" s="62">
        <v>0.7451096605879277</v>
      </c>
      <c r="I89" s="62">
        <v>0.7321714194019266</v>
      </c>
    </row>
    <row r="90" spans="1:9" ht="15">
      <c r="A90" s="70" t="s">
        <v>57</v>
      </c>
      <c r="B90" s="66" t="s">
        <v>73</v>
      </c>
      <c r="C90" s="68">
        <f t="shared" si="0"/>
        <v>0.4662004814628089</v>
      </c>
      <c r="D90" s="68">
        <f t="shared" si="1"/>
        <v>0.49660728043353486</v>
      </c>
      <c r="E90" s="69">
        <f t="shared" si="2"/>
        <v>1.0652225816569683</v>
      </c>
      <c r="G90" s="44" t="s">
        <v>27</v>
      </c>
      <c r="H90" s="62">
        <v>0.653044557870051</v>
      </c>
      <c r="I90" s="62">
        <v>0.6608525313836391</v>
      </c>
    </row>
    <row r="91" spans="1:9" ht="15">
      <c r="A91" s="70" t="s">
        <v>56</v>
      </c>
      <c r="B91" s="66" t="s">
        <v>55</v>
      </c>
      <c r="C91" s="68">
        <f t="shared" si="0"/>
        <v>0.2642981100881226</v>
      </c>
      <c r="D91" s="68">
        <f t="shared" si="1"/>
        <v>0.29817191412101046</v>
      </c>
      <c r="E91" s="69">
        <f t="shared" si="2"/>
        <v>1.1281651390605616</v>
      </c>
      <c r="G91" s="44" t="s">
        <v>25</v>
      </c>
      <c r="H91" s="62">
        <v>0.6397859069243652</v>
      </c>
      <c r="I91" s="62">
        <v>0.596651471266565</v>
      </c>
    </row>
    <row r="92" spans="1:9" ht="15">
      <c r="A92" s="70" t="s">
        <v>28</v>
      </c>
      <c r="B92" s="66" t="s">
        <v>27</v>
      </c>
      <c r="C92" s="68">
        <f t="shared" si="0"/>
        <v>0.6608525313836391</v>
      </c>
      <c r="D92" s="68">
        <f t="shared" si="1"/>
        <v>0.653044557870051</v>
      </c>
      <c r="E92" s="69">
        <f t="shared" si="2"/>
        <v>0.9881849987057773</v>
      </c>
      <c r="G92" s="44" t="s">
        <v>29</v>
      </c>
      <c r="H92" s="62">
        <v>0.601848277193321</v>
      </c>
      <c r="I92" s="62">
        <v>0.5928642666409291</v>
      </c>
    </row>
    <row r="93" spans="1:9" ht="15">
      <c r="A93" s="70" t="s">
        <v>30</v>
      </c>
      <c r="B93" s="66" t="s">
        <v>29</v>
      </c>
      <c r="C93" s="68">
        <f t="shared" si="0"/>
        <v>0.5928642666409291</v>
      </c>
      <c r="D93" s="68">
        <f t="shared" si="1"/>
        <v>0.601848277193321</v>
      </c>
      <c r="E93" s="69">
        <f t="shared" si="2"/>
        <v>1.0151535706533537</v>
      </c>
      <c r="G93" s="44" t="s">
        <v>33</v>
      </c>
      <c r="H93" s="62">
        <v>0.5335621264054079</v>
      </c>
      <c r="I93" s="62">
        <v>0.4663351114194377</v>
      </c>
    </row>
    <row r="94" spans="1:9" ht="15">
      <c r="A94" s="70" t="s">
        <v>18</v>
      </c>
      <c r="B94" s="66" t="s">
        <v>17</v>
      </c>
      <c r="C94" s="68">
        <f t="shared" si="0"/>
        <v>0.7321714194019266</v>
      </c>
      <c r="D94" s="68">
        <f t="shared" si="1"/>
        <v>0.7451096605879277</v>
      </c>
      <c r="E94" s="69">
        <f t="shared" si="2"/>
        <v>1.0176710546781103</v>
      </c>
      <c r="G94" s="44" t="s">
        <v>35</v>
      </c>
      <c r="H94" s="62">
        <v>0.5228198329786449</v>
      </c>
      <c r="I94" s="62">
        <v>0.4839548767515712</v>
      </c>
    </row>
    <row r="95" spans="1:9" ht="15">
      <c r="A95" s="70" t="s">
        <v>8</v>
      </c>
      <c r="B95" s="66" t="s">
        <v>7</v>
      </c>
      <c r="C95" s="68">
        <f t="shared" si="0"/>
        <v>1.8616332860420188</v>
      </c>
      <c r="D95" s="68">
        <f t="shared" si="1"/>
        <v>2.212676965105047</v>
      </c>
      <c r="E95" s="69">
        <f t="shared" si="2"/>
        <v>1.1885675775648463</v>
      </c>
      <c r="G95" s="44" t="s">
        <v>31</v>
      </c>
      <c r="H95" s="62">
        <v>0.522618511512555</v>
      </c>
      <c r="I95" s="62">
        <v>0.4890518427985074</v>
      </c>
    </row>
    <row r="96" spans="1:9" ht="15">
      <c r="A96" s="70" t="s">
        <v>14</v>
      </c>
      <c r="B96" s="66" t="s">
        <v>13</v>
      </c>
      <c r="C96" s="68">
        <f t="shared" si="0"/>
        <v>0.7945578506438009</v>
      </c>
      <c r="D96" s="68">
        <f t="shared" si="1"/>
        <v>0.8953687127849272</v>
      </c>
      <c r="E96" s="69">
        <f t="shared" si="2"/>
        <v>1.12687667997924</v>
      </c>
      <c r="G96" s="44" t="s">
        <v>73</v>
      </c>
      <c r="H96" s="62">
        <v>0.49660728043353486</v>
      </c>
      <c r="I96" s="62">
        <v>0.4662004814628089</v>
      </c>
    </row>
    <row r="97" spans="1:9" ht="15">
      <c r="A97" s="70" t="s">
        <v>58</v>
      </c>
      <c r="B97" s="66" t="s">
        <v>72</v>
      </c>
      <c r="C97" s="68">
        <f t="shared" si="0"/>
        <v>1.2860978970341241</v>
      </c>
      <c r="D97" s="68">
        <f t="shared" si="1"/>
        <v>1.395802114028824</v>
      </c>
      <c r="E97" s="69">
        <f t="shared" si="2"/>
        <v>1.0853000516116924</v>
      </c>
      <c r="G97" s="44" t="s">
        <v>43</v>
      </c>
      <c r="H97" s="62">
        <v>0.461192411062165</v>
      </c>
      <c r="I97" s="62">
        <v>0.38148025635724625</v>
      </c>
    </row>
    <row r="98" spans="1:9" ht="15">
      <c r="A98" s="70" t="s">
        <v>22</v>
      </c>
      <c r="B98" s="66" t="s">
        <v>21</v>
      </c>
      <c r="C98" s="68">
        <f t="shared" si="0"/>
        <v>0.7144032300990122</v>
      </c>
      <c r="D98" s="68">
        <f t="shared" si="1"/>
        <v>0.8244850499757345</v>
      </c>
      <c r="E98" s="69">
        <f t="shared" si="2"/>
        <v>1.1540891967432252</v>
      </c>
      <c r="G98" s="44" t="s">
        <v>39</v>
      </c>
      <c r="H98" s="62">
        <v>0.44271868952877536</v>
      </c>
      <c r="I98" s="62">
        <v>0.39433182158406505</v>
      </c>
    </row>
    <row r="99" spans="1:9" ht="15">
      <c r="A99" s="70" t="s">
        <v>32</v>
      </c>
      <c r="B99" s="66" t="s">
        <v>31</v>
      </c>
      <c r="C99" s="68">
        <f t="shared" si="0"/>
        <v>0.4890518427985074</v>
      </c>
      <c r="D99" s="68">
        <f t="shared" si="1"/>
        <v>0.522618511512555</v>
      </c>
      <c r="E99" s="69">
        <f t="shared" si="2"/>
        <v>1.0686362176287254</v>
      </c>
      <c r="G99" s="44" t="s">
        <v>37</v>
      </c>
      <c r="H99" s="62">
        <v>0.4138618135242699</v>
      </c>
      <c r="I99" s="62">
        <v>0.42324510063504667</v>
      </c>
    </row>
    <row r="100" spans="1:9" ht="15">
      <c r="A100" s="70" t="s">
        <v>36</v>
      </c>
      <c r="B100" s="66" t="s">
        <v>35</v>
      </c>
      <c r="C100" s="68">
        <f t="shared" si="0"/>
        <v>0.4839548767515712</v>
      </c>
      <c r="D100" s="68">
        <f t="shared" si="1"/>
        <v>0.5228198329786449</v>
      </c>
      <c r="E100" s="69">
        <f t="shared" si="2"/>
        <v>1.080306983345111</v>
      </c>
      <c r="G100" s="44" t="s">
        <v>41</v>
      </c>
      <c r="H100" s="62">
        <v>0.3993876211999708</v>
      </c>
      <c r="I100" s="62">
        <v>0.3900604548559641</v>
      </c>
    </row>
    <row r="101" spans="1:9" ht="15">
      <c r="A101" s="70" t="s">
        <v>42</v>
      </c>
      <c r="B101" s="66" t="s">
        <v>41</v>
      </c>
      <c r="C101" s="68">
        <f t="shared" si="0"/>
        <v>0.3900604548559641</v>
      </c>
      <c r="D101" s="68">
        <f t="shared" si="1"/>
        <v>0.3993876211999708</v>
      </c>
      <c r="E101" s="69">
        <f t="shared" si="2"/>
        <v>1.0239121044645527</v>
      </c>
      <c r="G101" s="44" t="s">
        <v>45</v>
      </c>
      <c r="H101" s="62">
        <v>0.35232706444356837</v>
      </c>
      <c r="I101" s="62">
        <v>0.3646128516105095</v>
      </c>
    </row>
    <row r="102" spans="1:9" ht="15">
      <c r="A102" s="70" t="s">
        <v>38</v>
      </c>
      <c r="B102" s="66" t="s">
        <v>37</v>
      </c>
      <c r="C102" s="68">
        <f t="shared" si="0"/>
        <v>0.42324510063504667</v>
      </c>
      <c r="D102" s="68">
        <f t="shared" si="1"/>
        <v>0.4138618135242699</v>
      </c>
      <c r="E102" s="69">
        <f t="shared" si="2"/>
        <v>0.9778301341310323</v>
      </c>
      <c r="G102" s="44" t="s">
        <v>49</v>
      </c>
      <c r="H102" s="62">
        <v>0.3294660274898482</v>
      </c>
      <c r="I102" s="62">
        <v>0.29929406842243605</v>
      </c>
    </row>
    <row r="103" spans="1:9" ht="15">
      <c r="A103" s="70" t="s">
        <v>24</v>
      </c>
      <c r="B103" s="66" t="s">
        <v>23</v>
      </c>
      <c r="C103" s="68">
        <f t="shared" si="0"/>
        <v>0.6849827181386557</v>
      </c>
      <c r="D103" s="68">
        <f t="shared" si="1"/>
        <v>0.7765407082470478</v>
      </c>
      <c r="E103" s="69">
        <f t="shared" si="2"/>
        <v>1.1336646716535972</v>
      </c>
      <c r="G103" s="44" t="s">
        <v>51</v>
      </c>
      <c r="H103" s="62">
        <v>0.30458733186643117</v>
      </c>
      <c r="I103" s="62">
        <v>0.3118112414917856</v>
      </c>
    </row>
    <row r="104" spans="1:9" ht="15">
      <c r="A104" s="70" t="s">
        <v>12</v>
      </c>
      <c r="B104" s="66" t="s">
        <v>11</v>
      </c>
      <c r="C104" s="68">
        <f t="shared" si="0"/>
        <v>0.9112243389112058</v>
      </c>
      <c r="D104" s="68">
        <f t="shared" si="1"/>
        <v>0.9462454099613082</v>
      </c>
      <c r="E104" s="69">
        <f t="shared" si="2"/>
        <v>1.0384329846719722</v>
      </c>
      <c r="G104" s="44" t="s">
        <v>55</v>
      </c>
      <c r="H104" s="62">
        <v>0.29817191412101046</v>
      </c>
      <c r="I104" s="62">
        <v>0.2642981100881226</v>
      </c>
    </row>
    <row r="105" spans="1:9" ht="15">
      <c r="A105" s="70" t="s">
        <v>46</v>
      </c>
      <c r="B105" s="66" t="s">
        <v>45</v>
      </c>
      <c r="C105" s="68">
        <f t="shared" si="0"/>
        <v>0.3646128516105095</v>
      </c>
      <c r="D105" s="68">
        <f t="shared" si="1"/>
        <v>0.35232706444356837</v>
      </c>
      <c r="E105" s="69">
        <f t="shared" si="2"/>
        <v>0.9663045690444694</v>
      </c>
      <c r="G105" s="44" t="s">
        <v>47</v>
      </c>
      <c r="H105" s="62">
        <v>0.29260647946458657</v>
      </c>
      <c r="I105" s="62">
        <v>0.3120850732011968</v>
      </c>
    </row>
    <row r="106" spans="1:9" ht="15">
      <c r="A106" s="70" t="s">
        <v>40</v>
      </c>
      <c r="B106" s="66" t="s">
        <v>39</v>
      </c>
      <c r="C106" s="68">
        <f t="shared" si="0"/>
        <v>0.39433182158406505</v>
      </c>
      <c r="D106" s="68">
        <f t="shared" si="1"/>
        <v>0.44271868952877536</v>
      </c>
      <c r="E106" s="69">
        <f t="shared" si="2"/>
        <v>1.122705968162387</v>
      </c>
      <c r="G106" s="44" t="s">
        <v>53</v>
      </c>
      <c r="H106" s="62">
        <v>0.27916273789155516</v>
      </c>
      <c r="I106" s="62">
        <v>0.3010955301908565</v>
      </c>
    </row>
    <row r="107" spans="1:5" ht="15">
      <c r="A107" s="70" t="s">
        <v>54</v>
      </c>
      <c r="B107" s="66" t="s">
        <v>53</v>
      </c>
      <c r="C107" s="68">
        <f t="shared" si="0"/>
        <v>0.3010955301908565</v>
      </c>
      <c r="D107" s="68">
        <f t="shared" si="1"/>
        <v>0.27916273789155516</v>
      </c>
      <c r="E107" s="69">
        <f t="shared" si="2"/>
        <v>0.9271566991200476</v>
      </c>
    </row>
    <row r="108" ht="15">
      <c r="B108" s="63"/>
    </row>
    <row r="109" spans="12:13" ht="15">
      <c r="L109" s="2" t="s">
        <v>112</v>
      </c>
      <c r="M109" s="4"/>
    </row>
    <row r="110" ht="15">
      <c r="M110" s="4"/>
    </row>
    <row r="111" ht="15">
      <c r="M111" s="4"/>
    </row>
    <row r="112" spans="12:13" ht="15">
      <c r="L112" s="42" t="s">
        <v>113</v>
      </c>
      <c r="M112" s="4"/>
    </row>
    <row r="113" ht="15">
      <c r="H113" s="67" t="s">
        <v>117</v>
      </c>
    </row>
    <row r="115" ht="31.5" customHeight="1">
      <c r="I115" s="64" t="s">
        <v>114</v>
      </c>
    </row>
    <row r="116" spans="8:9" ht="15">
      <c r="H116" s="66" t="s">
        <v>53</v>
      </c>
      <c r="I116" s="71">
        <v>0.9271566991200476</v>
      </c>
    </row>
    <row r="117" spans="8:9" ht="15">
      <c r="H117" s="66" t="s">
        <v>47</v>
      </c>
      <c r="I117" s="71">
        <v>0.9375856283775139</v>
      </c>
    </row>
    <row r="118" spans="8:9" ht="15">
      <c r="H118" s="66" t="s">
        <v>45</v>
      </c>
      <c r="I118" s="71">
        <v>0.9663045690444694</v>
      </c>
    </row>
    <row r="119" spans="8:9" ht="15">
      <c r="H119" s="66" t="s">
        <v>51</v>
      </c>
      <c r="I119" s="71">
        <v>0.9768324272377309</v>
      </c>
    </row>
    <row r="120" spans="8:9" ht="15">
      <c r="H120" s="66" t="s">
        <v>37</v>
      </c>
      <c r="I120" s="71">
        <v>0.9778301341310323</v>
      </c>
    </row>
    <row r="121" spans="8:9" ht="15">
      <c r="H121" s="66" t="s">
        <v>27</v>
      </c>
      <c r="I121" s="71">
        <v>0.9881849987057773</v>
      </c>
    </row>
    <row r="122" spans="8:9" ht="15">
      <c r="H122" s="66" t="s">
        <v>29</v>
      </c>
      <c r="I122" s="71">
        <v>1.0151535706533537</v>
      </c>
    </row>
    <row r="123" spans="8:9" ht="15">
      <c r="H123" s="66" t="s">
        <v>17</v>
      </c>
      <c r="I123" s="71">
        <v>1.0176710546781103</v>
      </c>
    </row>
    <row r="124" spans="8:9" ht="15">
      <c r="H124" s="66" t="s">
        <v>41</v>
      </c>
      <c r="I124" s="71">
        <v>1.0239121044645527</v>
      </c>
    </row>
    <row r="125" spans="8:9" ht="15">
      <c r="H125" s="66" t="s">
        <v>71</v>
      </c>
      <c r="I125" s="71">
        <v>1.029212249085943</v>
      </c>
    </row>
    <row r="126" spans="8:9" ht="15">
      <c r="H126" s="66" t="s">
        <v>11</v>
      </c>
      <c r="I126" s="71">
        <v>1.0384329846719722</v>
      </c>
    </row>
    <row r="127" spans="8:9" ht="15">
      <c r="H127" s="66" t="s">
        <v>19</v>
      </c>
      <c r="I127" s="71">
        <v>1.0513839727937513</v>
      </c>
    </row>
    <row r="128" spans="8:9" ht="15">
      <c r="H128" s="66" t="s">
        <v>73</v>
      </c>
      <c r="I128" s="71">
        <v>1.0652225816569683</v>
      </c>
    </row>
    <row r="129" spans="8:9" ht="15">
      <c r="H129" s="66" t="s">
        <v>31</v>
      </c>
      <c r="I129" s="71">
        <v>1.0686362176287254</v>
      </c>
    </row>
    <row r="130" spans="8:9" ht="15">
      <c r="H130" s="66" t="s">
        <v>25</v>
      </c>
      <c r="I130" s="71">
        <v>1.0722941913915587</v>
      </c>
    </row>
    <row r="131" spans="8:9" ht="15">
      <c r="H131" s="66" t="s">
        <v>35</v>
      </c>
      <c r="I131" s="71">
        <v>1.080306983345111</v>
      </c>
    </row>
    <row r="132" spans="8:9" ht="15">
      <c r="H132" s="63" t="s">
        <v>74</v>
      </c>
      <c r="I132" s="71">
        <v>1.0847141687778945</v>
      </c>
    </row>
    <row r="133" spans="8:9" ht="15">
      <c r="H133" s="66" t="s">
        <v>72</v>
      </c>
      <c r="I133" s="71">
        <v>1.0853000516116924</v>
      </c>
    </row>
    <row r="134" spans="8:9" ht="15">
      <c r="H134" s="66" t="s">
        <v>49</v>
      </c>
      <c r="I134" s="71">
        <v>1.1008104144076327</v>
      </c>
    </row>
    <row r="135" spans="8:9" ht="15">
      <c r="H135" s="66" t="s">
        <v>15</v>
      </c>
      <c r="I135" s="71">
        <v>1.1038536298191988</v>
      </c>
    </row>
    <row r="136" spans="8:9" ht="15">
      <c r="H136" s="66" t="s">
        <v>39</v>
      </c>
      <c r="I136" s="71">
        <v>1.122705968162387</v>
      </c>
    </row>
    <row r="137" spans="8:9" ht="15">
      <c r="H137" s="66" t="s">
        <v>13</v>
      </c>
      <c r="I137" s="71">
        <v>1.12687667997924</v>
      </c>
    </row>
    <row r="138" spans="8:9" ht="15">
      <c r="H138" s="66" t="s">
        <v>55</v>
      </c>
      <c r="I138" s="71">
        <v>1.1281651390605616</v>
      </c>
    </row>
    <row r="139" spans="8:9" ht="15">
      <c r="H139" s="66" t="s">
        <v>23</v>
      </c>
      <c r="I139" s="71">
        <v>1.1336646716535972</v>
      </c>
    </row>
    <row r="140" spans="8:9" ht="15">
      <c r="H140" s="66" t="s">
        <v>33</v>
      </c>
      <c r="I140" s="71">
        <v>1.144160311629428</v>
      </c>
    </row>
    <row r="141" spans="8:9" ht="15">
      <c r="H141" s="66" t="s">
        <v>21</v>
      </c>
      <c r="I141" s="71">
        <v>1.1540891967432252</v>
      </c>
    </row>
    <row r="142" spans="8:9" ht="15">
      <c r="H142" s="66" t="s">
        <v>7</v>
      </c>
      <c r="I142" s="71">
        <v>1.1885675775648463</v>
      </c>
    </row>
    <row r="143" spans="8:9" ht="15">
      <c r="H143" s="66" t="s">
        <v>43</v>
      </c>
      <c r="I143" s="71">
        <v>1.208954863001535</v>
      </c>
    </row>
    <row r="144" spans="8:9" ht="15">
      <c r="H144" s="66" t="s">
        <v>9</v>
      </c>
      <c r="I144" s="71">
        <v>1.221004687355365</v>
      </c>
    </row>
    <row r="146" ht="15">
      <c r="L146" s="2" t="s">
        <v>112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zoomScale="70" zoomScaleNormal="70" workbookViewId="0" topLeftCell="A100">
      <selection activeCell="F188" sqref="F188"/>
    </sheetView>
  </sheetViews>
  <sheetFormatPr defaultColWidth="9.140625" defaultRowHeight="15" outlineLevelRow="1"/>
  <cols>
    <col min="1" max="256" width="14.8515625" style="44" customWidth="1"/>
    <col min="257" max="16384" width="9.140625" style="44" customWidth="1"/>
  </cols>
  <sheetData>
    <row r="1" ht="15">
      <c r="A1" s="43" t="s">
        <v>75</v>
      </c>
    </row>
    <row r="3" spans="1:2" ht="15">
      <c r="A3" s="43" t="s">
        <v>0</v>
      </c>
      <c r="B3" s="45">
        <v>43024.09358796296</v>
      </c>
    </row>
    <row r="4" spans="1:2" ht="15">
      <c r="A4" s="43" t="s">
        <v>1</v>
      </c>
      <c r="B4" s="45">
        <v>43031.716568275464</v>
      </c>
    </row>
    <row r="5" spans="1:2" ht="15">
      <c r="A5" s="43" t="s">
        <v>2</v>
      </c>
      <c r="B5" s="43" t="s">
        <v>3</v>
      </c>
    </row>
    <row r="7" spans="1:2" ht="15">
      <c r="A7" s="43" t="s">
        <v>76</v>
      </c>
      <c r="B7" s="43" t="s">
        <v>77</v>
      </c>
    </row>
    <row r="8" spans="1:2" ht="15">
      <c r="A8" s="43" t="s">
        <v>78</v>
      </c>
      <c r="B8" s="43" t="s">
        <v>79</v>
      </c>
    </row>
    <row r="10" spans="1:21" ht="15">
      <c r="A10" s="51" t="s">
        <v>80</v>
      </c>
      <c r="B10" s="51" t="s">
        <v>81</v>
      </c>
      <c r="C10" s="51" t="s">
        <v>81</v>
      </c>
      <c r="D10" s="51" t="s">
        <v>82</v>
      </c>
      <c r="E10" s="51" t="s">
        <v>82</v>
      </c>
      <c r="F10" s="51" t="s">
        <v>83</v>
      </c>
      <c r="G10" s="51" t="s">
        <v>83</v>
      </c>
      <c r="H10" s="51" t="s">
        <v>84</v>
      </c>
      <c r="I10" s="51" t="s">
        <v>84</v>
      </c>
      <c r="J10" s="51" t="s">
        <v>85</v>
      </c>
      <c r="K10" s="51" t="s">
        <v>85</v>
      </c>
      <c r="L10" s="51" t="s">
        <v>86</v>
      </c>
      <c r="M10" s="51" t="s">
        <v>86</v>
      </c>
      <c r="N10" s="51" t="s">
        <v>87</v>
      </c>
      <c r="O10" s="51" t="s">
        <v>87</v>
      </c>
      <c r="P10" s="51" t="s">
        <v>88</v>
      </c>
      <c r="Q10" s="51" t="s">
        <v>88</v>
      </c>
      <c r="R10" s="51" t="s">
        <v>89</v>
      </c>
      <c r="S10" s="51" t="s">
        <v>89</v>
      </c>
      <c r="T10" s="51" t="s">
        <v>90</v>
      </c>
      <c r="U10" s="51" t="s">
        <v>90</v>
      </c>
    </row>
    <row r="11" spans="1:21" ht="15">
      <c r="A11" s="51" t="s">
        <v>91</v>
      </c>
      <c r="B11" s="51" t="s">
        <v>92</v>
      </c>
      <c r="C11" s="51" t="s">
        <v>93</v>
      </c>
      <c r="D11" s="51" t="s">
        <v>92</v>
      </c>
      <c r="E11" s="51" t="s">
        <v>93</v>
      </c>
      <c r="F11" s="51" t="s">
        <v>92</v>
      </c>
      <c r="G11" s="51" t="s">
        <v>93</v>
      </c>
      <c r="H11" s="51" t="s">
        <v>92</v>
      </c>
      <c r="I11" s="51" t="s">
        <v>93</v>
      </c>
      <c r="J11" s="51" t="s">
        <v>92</v>
      </c>
      <c r="K11" s="51" t="s">
        <v>93</v>
      </c>
      <c r="L11" s="51" t="s">
        <v>92</v>
      </c>
      <c r="M11" s="51" t="s">
        <v>93</v>
      </c>
      <c r="N11" s="51" t="s">
        <v>92</v>
      </c>
      <c r="O11" s="51" t="s">
        <v>93</v>
      </c>
      <c r="P11" s="51" t="s">
        <v>92</v>
      </c>
      <c r="Q11" s="51" t="s">
        <v>93</v>
      </c>
      <c r="R11" s="51" t="s">
        <v>92</v>
      </c>
      <c r="S11" s="51" t="s">
        <v>93</v>
      </c>
      <c r="T11" s="51" t="s">
        <v>92</v>
      </c>
      <c r="U11" s="51" t="s">
        <v>93</v>
      </c>
    </row>
    <row r="12" spans="1:21" ht="15">
      <c r="A12" s="51" t="s">
        <v>79</v>
      </c>
      <c r="B12" s="55">
        <v>2680939.5</v>
      </c>
      <c r="C12" s="55">
        <v>2612538.6</v>
      </c>
      <c r="D12" s="55">
        <v>2739580.3</v>
      </c>
      <c r="E12" s="55">
        <v>2664836.9</v>
      </c>
      <c r="F12" s="55">
        <v>2213986.5</v>
      </c>
      <c r="G12" s="55">
        <v>2147919.7</v>
      </c>
      <c r="H12" s="55">
        <v>2556551.5</v>
      </c>
      <c r="I12" s="55">
        <v>2485788.4</v>
      </c>
      <c r="J12" s="55">
        <v>2823363.6</v>
      </c>
      <c r="K12" s="55">
        <v>2756174.7</v>
      </c>
      <c r="L12" s="55">
        <v>2838800.4</v>
      </c>
      <c r="M12" s="55">
        <v>2771325.9</v>
      </c>
      <c r="N12" s="55">
        <v>2839300.7</v>
      </c>
      <c r="O12" s="55">
        <v>2770359.2</v>
      </c>
      <c r="P12" s="55">
        <v>2933141.7</v>
      </c>
      <c r="Q12" s="55">
        <v>2854511.5</v>
      </c>
      <c r="R12" s="55">
        <v>3069400.5</v>
      </c>
      <c r="S12" s="55">
        <v>2993455.5</v>
      </c>
      <c r="T12" s="55">
        <v>3117114</v>
      </c>
      <c r="U12" s="55">
        <v>3038806.3</v>
      </c>
    </row>
    <row r="13" spans="1:21" ht="15">
      <c r="A13" s="51" t="s">
        <v>59</v>
      </c>
      <c r="B13" s="55">
        <v>239486.1</v>
      </c>
      <c r="C13" s="55">
        <v>211942.8</v>
      </c>
      <c r="D13" s="55">
        <v>246843.8</v>
      </c>
      <c r="E13" s="55">
        <v>221638.3</v>
      </c>
      <c r="F13" s="55">
        <v>201278.8</v>
      </c>
      <c r="G13" s="55">
        <v>178966.5</v>
      </c>
      <c r="H13" s="55">
        <v>224596.3</v>
      </c>
      <c r="I13" s="55">
        <v>203958.8</v>
      </c>
      <c r="J13" s="55">
        <v>246042</v>
      </c>
      <c r="K13" s="55">
        <v>227011.5</v>
      </c>
      <c r="L13" s="55">
        <v>243051.1</v>
      </c>
      <c r="M13" s="55">
        <v>230944.4</v>
      </c>
      <c r="N13" s="55">
        <v>247572.4</v>
      </c>
      <c r="O13" s="55">
        <v>225908</v>
      </c>
      <c r="P13" s="55">
        <v>251444.1</v>
      </c>
      <c r="Q13" s="55">
        <v>222486.6</v>
      </c>
      <c r="R13" s="55">
        <v>257088</v>
      </c>
      <c r="S13" s="55">
        <v>212313.9</v>
      </c>
      <c r="T13" s="55">
        <v>260131.2</v>
      </c>
      <c r="U13" s="55">
        <v>213573.7</v>
      </c>
    </row>
    <row r="14" spans="1:21" ht="15">
      <c r="A14" s="51" t="s">
        <v>26</v>
      </c>
      <c r="B14" s="55">
        <v>8345.6</v>
      </c>
      <c r="C14" s="55">
        <v>12859.4</v>
      </c>
      <c r="D14" s="55">
        <v>9245</v>
      </c>
      <c r="E14" s="55">
        <v>14292.1</v>
      </c>
      <c r="F14" s="55">
        <v>7664.3</v>
      </c>
      <c r="G14" s="55">
        <v>10154.6</v>
      </c>
      <c r="H14" s="55">
        <v>9551.3</v>
      </c>
      <c r="I14" s="55">
        <v>11292.1</v>
      </c>
      <c r="J14" s="55">
        <v>12688.6</v>
      </c>
      <c r="K14" s="55">
        <v>13926.3</v>
      </c>
      <c r="L14" s="55">
        <v>12237.4</v>
      </c>
      <c r="M14" s="55">
        <v>14960.3</v>
      </c>
      <c r="N14" s="55">
        <v>13350.6</v>
      </c>
      <c r="O14" s="55">
        <v>15423.2</v>
      </c>
      <c r="P14" s="55">
        <v>13764.7</v>
      </c>
      <c r="Q14" s="55">
        <v>16112.2</v>
      </c>
      <c r="R14" s="55">
        <v>14852.9</v>
      </c>
      <c r="S14" s="55">
        <v>16953.3</v>
      </c>
      <c r="T14" s="55">
        <v>15928.6</v>
      </c>
      <c r="U14" s="55">
        <v>17352.8</v>
      </c>
    </row>
    <row r="15" spans="1:21" ht="15">
      <c r="A15" s="51" t="s">
        <v>16</v>
      </c>
      <c r="B15" s="55">
        <v>76669.5</v>
      </c>
      <c r="C15" s="55">
        <v>69144.9</v>
      </c>
      <c r="D15" s="55">
        <v>85216.4</v>
      </c>
      <c r="E15" s="55">
        <v>74336.5</v>
      </c>
      <c r="F15" s="55">
        <v>68959.9</v>
      </c>
      <c r="G15" s="55">
        <v>58855.9</v>
      </c>
      <c r="H15" s="55">
        <v>84603.6</v>
      </c>
      <c r="I15" s="55">
        <v>71627.6</v>
      </c>
      <c r="J15" s="55">
        <v>97589.5</v>
      </c>
      <c r="K15" s="55">
        <v>81585.6</v>
      </c>
      <c r="L15" s="55">
        <v>99380.2</v>
      </c>
      <c r="M15" s="55">
        <v>82993.6</v>
      </c>
      <c r="N15" s="55">
        <v>99118.7</v>
      </c>
      <c r="O15" s="55">
        <v>83457.2</v>
      </c>
      <c r="P15" s="55">
        <v>108376.8</v>
      </c>
      <c r="Q15" s="55">
        <v>89939.2</v>
      </c>
      <c r="R15" s="55">
        <v>118560.3</v>
      </c>
      <c r="S15" s="55">
        <v>98509.6</v>
      </c>
      <c r="T15" s="55">
        <v>123016.7</v>
      </c>
      <c r="U15" s="55">
        <v>102444.6</v>
      </c>
    </row>
    <row r="16" spans="1:21" ht="15">
      <c r="A16" s="51" t="s">
        <v>34</v>
      </c>
      <c r="B16" s="55">
        <v>52879.1</v>
      </c>
      <c r="C16" s="55">
        <v>52111.2</v>
      </c>
      <c r="D16" s="55">
        <v>55607.7</v>
      </c>
      <c r="E16" s="55">
        <v>53287.9</v>
      </c>
      <c r="F16" s="55">
        <v>45611.9</v>
      </c>
      <c r="G16" s="55">
        <v>41691.5</v>
      </c>
      <c r="H16" s="55">
        <v>47792.7</v>
      </c>
      <c r="I16" s="55">
        <v>43784.8</v>
      </c>
      <c r="J16" s="55">
        <v>52548.5</v>
      </c>
      <c r="K16" s="55">
        <v>48441.7</v>
      </c>
      <c r="L16" s="55">
        <v>53148.4</v>
      </c>
      <c r="M16" s="55">
        <v>50231.9</v>
      </c>
      <c r="N16" s="55">
        <v>53202.9</v>
      </c>
      <c r="O16" s="55">
        <v>51502.2</v>
      </c>
      <c r="P16" s="55">
        <v>53464.1</v>
      </c>
      <c r="Q16" s="55">
        <v>52106.8</v>
      </c>
      <c r="R16" s="55">
        <v>52791.3</v>
      </c>
      <c r="S16" s="55">
        <v>53620.5</v>
      </c>
      <c r="T16" s="55">
        <v>53107.9</v>
      </c>
      <c r="U16" s="55">
        <v>55105.3</v>
      </c>
    </row>
    <row r="17" spans="1:21" ht="15">
      <c r="A17" s="51" t="s">
        <v>44</v>
      </c>
      <c r="B17" s="55">
        <v>626598.9</v>
      </c>
      <c r="C17" s="55">
        <v>498008.2</v>
      </c>
      <c r="D17" s="55">
        <v>625584.4</v>
      </c>
      <c r="E17" s="55">
        <v>513521.8</v>
      </c>
      <c r="F17" s="55">
        <v>502967.7</v>
      </c>
      <c r="G17" s="55">
        <v>429510.5</v>
      </c>
      <c r="H17" s="55">
        <v>572949</v>
      </c>
      <c r="I17" s="55">
        <v>503601.2</v>
      </c>
      <c r="J17" s="55">
        <v>629994.8</v>
      </c>
      <c r="K17" s="55">
        <v>572521</v>
      </c>
      <c r="L17" s="55">
        <v>619577.9</v>
      </c>
      <c r="M17" s="55">
        <v>571224.3</v>
      </c>
      <c r="N17" s="55">
        <v>618630</v>
      </c>
      <c r="O17" s="55">
        <v>575080.4</v>
      </c>
      <c r="P17" s="55">
        <v>648594.1</v>
      </c>
      <c r="Q17" s="55">
        <v>594814.3</v>
      </c>
      <c r="R17" s="55">
        <v>692808.2</v>
      </c>
      <c r="S17" s="55">
        <v>621621.7</v>
      </c>
      <c r="T17" s="55">
        <v>707916.9</v>
      </c>
      <c r="U17" s="55">
        <v>632558.2</v>
      </c>
    </row>
    <row r="18" spans="1:21" ht="15">
      <c r="A18" s="51" t="s">
        <v>20</v>
      </c>
      <c r="B18" s="55">
        <v>5645.3</v>
      </c>
      <c r="C18" s="55">
        <v>8994.8</v>
      </c>
      <c r="D18" s="55">
        <v>5938</v>
      </c>
      <c r="E18" s="55">
        <v>8696.9</v>
      </c>
      <c r="F18" s="55">
        <v>4511.4</v>
      </c>
      <c r="G18" s="55">
        <v>5844.1</v>
      </c>
      <c r="H18" s="55">
        <v>5998.2</v>
      </c>
      <c r="I18" s="55">
        <v>7396</v>
      </c>
      <c r="J18" s="55">
        <v>7958.1</v>
      </c>
      <c r="K18" s="55">
        <v>9585</v>
      </c>
      <c r="L18" s="55">
        <v>8266.9</v>
      </c>
      <c r="M18" s="55">
        <v>10953.9</v>
      </c>
      <c r="N18" s="55">
        <v>8718.9</v>
      </c>
      <c r="O18" s="55">
        <v>11408.9</v>
      </c>
      <c r="P18" s="55">
        <v>8730.6</v>
      </c>
      <c r="Q18" s="55">
        <v>11259.2</v>
      </c>
      <c r="R18" s="55">
        <v>8689.7</v>
      </c>
      <c r="S18" s="55">
        <v>10704</v>
      </c>
      <c r="T18" s="55">
        <v>8787.3</v>
      </c>
      <c r="U18" s="55">
        <v>11025.3</v>
      </c>
    </row>
    <row r="19" spans="1:21" ht="15">
      <c r="A19" s="51" t="s">
        <v>10</v>
      </c>
      <c r="B19" s="55">
        <v>56317.5</v>
      </c>
      <c r="C19" s="55">
        <v>42803.6</v>
      </c>
      <c r="D19" s="55">
        <v>53739.5</v>
      </c>
      <c r="E19" s="55">
        <v>39913.3</v>
      </c>
      <c r="F19" s="55">
        <v>50893.8</v>
      </c>
      <c r="G19" s="55">
        <v>29461.3</v>
      </c>
      <c r="H19" s="55">
        <v>51158.6</v>
      </c>
      <c r="I19" s="55">
        <v>31441.7</v>
      </c>
      <c r="J19" s="55">
        <v>53154.5</v>
      </c>
      <c r="K19" s="55">
        <v>34819.6</v>
      </c>
      <c r="L19" s="55">
        <v>54647.4</v>
      </c>
      <c r="M19" s="55">
        <v>35290.9</v>
      </c>
      <c r="N19" s="55">
        <v>50338.1</v>
      </c>
      <c r="O19" s="55">
        <v>36557.4</v>
      </c>
      <c r="P19" s="55">
        <v>50491</v>
      </c>
      <c r="Q19" s="55">
        <v>40358.8</v>
      </c>
      <c r="R19" s="55">
        <v>59321.4</v>
      </c>
      <c r="S19" s="55">
        <v>45627.2</v>
      </c>
      <c r="T19" s="55">
        <v>59301.9</v>
      </c>
      <c r="U19" s="55">
        <v>47640.2</v>
      </c>
    </row>
    <row r="20" spans="1:21" ht="15">
      <c r="A20" s="51" t="s">
        <v>52</v>
      </c>
      <c r="B20" s="55">
        <v>12408</v>
      </c>
      <c r="C20" s="55">
        <v>34994.6</v>
      </c>
      <c r="D20" s="55">
        <v>12963.2</v>
      </c>
      <c r="E20" s="55">
        <v>36196.9</v>
      </c>
      <c r="F20" s="55">
        <v>10278.1</v>
      </c>
      <c r="G20" s="55">
        <v>30125.5</v>
      </c>
      <c r="H20" s="55">
        <v>11640.1</v>
      </c>
      <c r="I20" s="55">
        <v>27424.9</v>
      </c>
      <c r="J20" s="55">
        <v>12627.3</v>
      </c>
      <c r="K20" s="55">
        <v>25183.7</v>
      </c>
      <c r="L20" s="55">
        <v>12232.9</v>
      </c>
      <c r="M20" s="55">
        <v>22814.3</v>
      </c>
      <c r="N20" s="55">
        <v>12849.9</v>
      </c>
      <c r="O20" s="55">
        <v>22198.8</v>
      </c>
      <c r="P20" s="55">
        <v>13103.5</v>
      </c>
      <c r="Q20" s="55">
        <v>23314.3</v>
      </c>
      <c r="R20" s="55">
        <v>14037.1</v>
      </c>
      <c r="S20" s="55">
        <v>23063.1</v>
      </c>
      <c r="T20" s="55">
        <v>14317.6</v>
      </c>
      <c r="U20" s="55">
        <v>24118.1</v>
      </c>
    </row>
    <row r="21" spans="1:21" ht="15">
      <c r="A21" s="51" t="s">
        <v>50</v>
      </c>
      <c r="B21" s="55">
        <v>131075.8</v>
      </c>
      <c r="C21" s="55">
        <v>179047.6</v>
      </c>
      <c r="D21" s="55">
        <v>133434.6</v>
      </c>
      <c r="E21" s="55">
        <v>169645.5</v>
      </c>
      <c r="F21" s="55">
        <v>113991.9</v>
      </c>
      <c r="G21" s="55">
        <v>131101.4</v>
      </c>
      <c r="H21" s="55">
        <v>131996.4</v>
      </c>
      <c r="I21" s="55">
        <v>145622.3</v>
      </c>
      <c r="J21" s="55">
        <v>146928.8</v>
      </c>
      <c r="K21" s="55">
        <v>154021</v>
      </c>
      <c r="L21" s="55">
        <v>146323.7</v>
      </c>
      <c r="M21" s="55">
        <v>142377</v>
      </c>
      <c r="N21" s="55">
        <v>150516.8</v>
      </c>
      <c r="O21" s="55">
        <v>141695.5</v>
      </c>
      <c r="P21" s="55">
        <v>155794.1</v>
      </c>
      <c r="Q21" s="55">
        <v>154838.1</v>
      </c>
      <c r="R21" s="55">
        <v>165643.7</v>
      </c>
      <c r="S21" s="55">
        <v>170836.8</v>
      </c>
      <c r="T21" s="55">
        <v>175131.7</v>
      </c>
      <c r="U21" s="55">
        <v>173900.1</v>
      </c>
    </row>
    <row r="22" spans="1:21" ht="15">
      <c r="A22" s="51" t="s">
        <v>48</v>
      </c>
      <c r="B22" s="55">
        <v>268038.9</v>
      </c>
      <c r="C22" s="55">
        <v>320101.9</v>
      </c>
      <c r="D22" s="55">
        <v>268041.8</v>
      </c>
      <c r="E22" s="55">
        <v>332414.4</v>
      </c>
      <c r="F22" s="55">
        <v>217730.4</v>
      </c>
      <c r="G22" s="55">
        <v>280860.2</v>
      </c>
      <c r="H22" s="55">
        <v>240934.2</v>
      </c>
      <c r="I22" s="55">
        <v>315589.7</v>
      </c>
      <c r="J22" s="55">
        <v>261408.7</v>
      </c>
      <c r="K22" s="55">
        <v>348570.2</v>
      </c>
      <c r="L22" s="55">
        <v>260909.1</v>
      </c>
      <c r="M22" s="55">
        <v>352005.8</v>
      </c>
      <c r="N22" s="55">
        <v>259826.5</v>
      </c>
      <c r="O22" s="55">
        <v>347738.1</v>
      </c>
      <c r="P22" s="55">
        <v>262623.5</v>
      </c>
      <c r="Q22" s="55">
        <v>344633.9</v>
      </c>
      <c r="R22" s="55">
        <v>268055.3</v>
      </c>
      <c r="S22" s="55">
        <v>353840.9</v>
      </c>
      <c r="T22" s="55">
        <v>269079.6</v>
      </c>
      <c r="U22" s="55">
        <v>357811</v>
      </c>
    </row>
    <row r="23" spans="1:21" ht="15">
      <c r="A23" s="51" t="s">
        <v>57</v>
      </c>
      <c r="B23" s="55">
        <v>5429.5</v>
      </c>
      <c r="C23" s="55">
        <v>12198.4</v>
      </c>
      <c r="D23" s="55">
        <v>5842.4</v>
      </c>
      <c r="E23" s="55">
        <v>13349.5</v>
      </c>
      <c r="F23" s="55">
        <v>4548.2</v>
      </c>
      <c r="G23" s="55">
        <v>9543.7</v>
      </c>
      <c r="H23" s="55">
        <v>5439.3</v>
      </c>
      <c r="I23" s="55">
        <v>9109.6</v>
      </c>
      <c r="J23" s="55">
        <v>5735.8</v>
      </c>
      <c r="K23" s="55">
        <v>10065.3</v>
      </c>
      <c r="L23" s="55">
        <v>5602.3</v>
      </c>
      <c r="M23" s="55">
        <v>10134.1</v>
      </c>
      <c r="N23" s="55">
        <v>5899.3</v>
      </c>
      <c r="O23" s="55">
        <v>11089.9</v>
      </c>
      <c r="P23" s="55">
        <v>6618.1</v>
      </c>
      <c r="Q23" s="55">
        <v>13071.5</v>
      </c>
      <c r="R23" s="55">
        <v>7687.3</v>
      </c>
      <c r="S23" s="55">
        <v>14427.9</v>
      </c>
      <c r="T23" s="55">
        <v>8182.9</v>
      </c>
      <c r="U23" s="55">
        <v>15225.2</v>
      </c>
    </row>
    <row r="24" spans="1:21" ht="15">
      <c r="A24" s="51" t="s">
        <v>56</v>
      </c>
      <c r="B24" s="55">
        <v>224980.9</v>
      </c>
      <c r="C24" s="55">
        <v>216851.2</v>
      </c>
      <c r="D24" s="55">
        <v>220338.3</v>
      </c>
      <c r="E24" s="55">
        <v>210166.7</v>
      </c>
      <c r="F24" s="55">
        <v>170322.8</v>
      </c>
      <c r="G24" s="55">
        <v>172234.4</v>
      </c>
      <c r="H24" s="55">
        <v>195522.7</v>
      </c>
      <c r="I24" s="55">
        <v>202870.4</v>
      </c>
      <c r="J24" s="55">
        <v>212933.7</v>
      </c>
      <c r="K24" s="55">
        <v>217243.9</v>
      </c>
      <c r="L24" s="55">
        <v>211867.4</v>
      </c>
      <c r="M24" s="55">
        <v>202805.3</v>
      </c>
      <c r="N24" s="55">
        <v>209828.6</v>
      </c>
      <c r="O24" s="55">
        <v>200167.7</v>
      </c>
      <c r="P24" s="55">
        <v>218823.7</v>
      </c>
      <c r="Q24" s="55">
        <v>203890</v>
      </c>
      <c r="R24" s="55">
        <v>225975.3</v>
      </c>
      <c r="S24" s="55">
        <v>217390.4</v>
      </c>
      <c r="T24" s="55">
        <v>232977.5</v>
      </c>
      <c r="U24" s="55">
        <v>221347.2</v>
      </c>
    </row>
    <row r="25" spans="1:21" ht="15">
      <c r="A25" s="51" t="s">
        <v>28</v>
      </c>
      <c r="B25" s="55">
        <v>730.9</v>
      </c>
      <c r="C25" s="55">
        <v>4345.7</v>
      </c>
      <c r="D25" s="55">
        <v>770.8</v>
      </c>
      <c r="E25" s="55">
        <v>4923.9</v>
      </c>
      <c r="F25" s="55">
        <v>604.3</v>
      </c>
      <c r="G25" s="55">
        <v>4074.4</v>
      </c>
      <c r="H25" s="55">
        <v>701.4</v>
      </c>
      <c r="I25" s="55">
        <v>4554.1</v>
      </c>
      <c r="J25" s="55">
        <v>888.9</v>
      </c>
      <c r="K25" s="55">
        <v>4316</v>
      </c>
      <c r="L25" s="55">
        <v>821.8</v>
      </c>
      <c r="M25" s="55">
        <v>3929.3</v>
      </c>
      <c r="N25" s="55">
        <v>880.9</v>
      </c>
      <c r="O25" s="55">
        <v>3350.3</v>
      </c>
      <c r="P25" s="55">
        <v>1237.3</v>
      </c>
      <c r="Q25" s="55">
        <v>3877.8</v>
      </c>
      <c r="R25" s="55">
        <v>1308.9</v>
      </c>
      <c r="S25" s="55">
        <v>4026.9</v>
      </c>
      <c r="T25" s="55">
        <v>1298.6</v>
      </c>
      <c r="U25" s="55">
        <v>4669</v>
      </c>
    </row>
    <row r="26" spans="1:21" ht="15">
      <c r="A26" s="51" t="s">
        <v>30</v>
      </c>
      <c r="B26" s="55">
        <v>4396.5</v>
      </c>
      <c r="C26" s="55">
        <v>8666.8</v>
      </c>
      <c r="D26" s="55">
        <v>4731.4</v>
      </c>
      <c r="E26" s="55">
        <v>8292.4</v>
      </c>
      <c r="F26" s="55">
        <v>3737</v>
      </c>
      <c r="G26" s="55">
        <v>5311.1</v>
      </c>
      <c r="H26" s="55">
        <v>4839.1</v>
      </c>
      <c r="I26" s="55">
        <v>6713.9</v>
      </c>
      <c r="J26" s="55">
        <v>6226.8</v>
      </c>
      <c r="K26" s="55">
        <v>9087.1</v>
      </c>
      <c r="L26" s="55">
        <v>6983</v>
      </c>
      <c r="M26" s="55">
        <v>10483.6</v>
      </c>
      <c r="N26" s="55">
        <v>7236</v>
      </c>
      <c r="O26" s="55">
        <v>10761.6</v>
      </c>
      <c r="P26" s="55">
        <v>7505.3</v>
      </c>
      <c r="Q26" s="55">
        <v>10700.4</v>
      </c>
      <c r="R26" s="55">
        <v>7566.9</v>
      </c>
      <c r="S26" s="55">
        <v>10365.8</v>
      </c>
      <c r="T26" s="55">
        <v>7648.8</v>
      </c>
      <c r="U26" s="55">
        <v>10364.6</v>
      </c>
    </row>
    <row r="27" spans="1:21" ht="15">
      <c r="A27" s="51" t="s">
        <v>18</v>
      </c>
      <c r="B27" s="55">
        <v>8110.8</v>
      </c>
      <c r="C27" s="55">
        <v>12179.5</v>
      </c>
      <c r="D27" s="55">
        <v>9702.8</v>
      </c>
      <c r="E27" s="55">
        <v>12174</v>
      </c>
      <c r="F27" s="55">
        <v>7591.8</v>
      </c>
      <c r="G27" s="55">
        <v>7757.2</v>
      </c>
      <c r="H27" s="55">
        <v>9553.7</v>
      </c>
      <c r="I27" s="55">
        <v>9993.5</v>
      </c>
      <c r="J27" s="55">
        <v>12371.3</v>
      </c>
      <c r="K27" s="55">
        <v>12954.8</v>
      </c>
      <c r="L27" s="55">
        <v>13925.4</v>
      </c>
      <c r="M27" s="55">
        <v>14341.4</v>
      </c>
      <c r="N27" s="55">
        <v>13612.4</v>
      </c>
      <c r="O27" s="55">
        <v>15808.8</v>
      </c>
      <c r="P27" s="55">
        <v>13358.3</v>
      </c>
      <c r="Q27" s="55">
        <v>16982.1</v>
      </c>
      <c r="R27" s="55">
        <v>14048.7</v>
      </c>
      <c r="S27" s="55">
        <v>17198.7</v>
      </c>
      <c r="T27" s="55">
        <v>13721</v>
      </c>
      <c r="U27" s="55">
        <v>17539.6</v>
      </c>
    </row>
    <row r="28" spans="1:21" ht="15">
      <c r="A28" s="51" t="s">
        <v>8</v>
      </c>
      <c r="B28" s="55">
        <v>14694.5</v>
      </c>
      <c r="C28" s="55">
        <v>15070.5</v>
      </c>
      <c r="D28" s="55">
        <v>15457</v>
      </c>
      <c r="E28" s="55">
        <v>16328.8</v>
      </c>
      <c r="F28" s="55">
        <v>13360.9</v>
      </c>
      <c r="G28" s="55">
        <v>12971.4</v>
      </c>
      <c r="H28" s="55">
        <v>11777.2</v>
      </c>
      <c r="I28" s="55">
        <v>15013.5</v>
      </c>
      <c r="J28" s="55">
        <v>12025</v>
      </c>
      <c r="K28" s="55">
        <v>16911.2</v>
      </c>
      <c r="L28" s="55">
        <v>11576.1</v>
      </c>
      <c r="M28" s="55">
        <v>16548.9</v>
      </c>
      <c r="N28" s="55">
        <v>11250.8</v>
      </c>
      <c r="O28" s="55">
        <v>15877.4</v>
      </c>
      <c r="P28" s="55">
        <v>11962.9</v>
      </c>
      <c r="Q28" s="55">
        <v>16076.1</v>
      </c>
      <c r="R28" s="55">
        <v>13003</v>
      </c>
      <c r="S28" s="55">
        <v>15187.6</v>
      </c>
      <c r="T28" s="55">
        <v>11784.1</v>
      </c>
      <c r="U28" s="55">
        <v>15191.8</v>
      </c>
    </row>
    <row r="29" spans="1:21" ht="15">
      <c r="A29" s="51" t="s">
        <v>14</v>
      </c>
      <c r="B29" s="55">
        <v>55997.8</v>
      </c>
      <c r="C29" s="55">
        <v>48654.1</v>
      </c>
      <c r="D29" s="55">
        <v>58836.4</v>
      </c>
      <c r="E29" s="55">
        <v>50774.9</v>
      </c>
      <c r="F29" s="55">
        <v>47717.9</v>
      </c>
      <c r="G29" s="55">
        <v>38431.6</v>
      </c>
      <c r="H29" s="55">
        <v>56469.4</v>
      </c>
      <c r="I29" s="55">
        <v>45251.7</v>
      </c>
      <c r="J29" s="55">
        <v>62457.6</v>
      </c>
      <c r="K29" s="55">
        <v>51333.9</v>
      </c>
      <c r="L29" s="55">
        <v>62398.1</v>
      </c>
      <c r="M29" s="55">
        <v>52371.7</v>
      </c>
      <c r="N29" s="55">
        <v>63003.8</v>
      </c>
      <c r="O29" s="55">
        <v>54060.4</v>
      </c>
      <c r="P29" s="55">
        <v>66611.5</v>
      </c>
      <c r="Q29" s="55">
        <v>59376</v>
      </c>
      <c r="R29" s="55">
        <v>72239.6</v>
      </c>
      <c r="S29" s="55">
        <v>63520.2</v>
      </c>
      <c r="T29" s="55">
        <v>74950.4</v>
      </c>
      <c r="U29" s="55">
        <v>65896</v>
      </c>
    </row>
    <row r="30" spans="1:21" ht="15">
      <c r="A30" s="51" t="s">
        <v>58</v>
      </c>
      <c r="B30" s="55">
        <v>1110.7</v>
      </c>
      <c r="C30" s="55">
        <v>2591.7</v>
      </c>
      <c r="D30" s="55">
        <v>955.5</v>
      </c>
      <c r="E30" s="55">
        <v>2754.5</v>
      </c>
      <c r="F30" s="55">
        <v>820.6</v>
      </c>
      <c r="G30" s="55">
        <v>2408.3</v>
      </c>
      <c r="H30" s="55">
        <v>1114.3</v>
      </c>
      <c r="I30" s="55">
        <v>2679.3</v>
      </c>
      <c r="J30" s="55">
        <v>1296</v>
      </c>
      <c r="K30" s="55">
        <v>3337.2</v>
      </c>
      <c r="L30" s="55">
        <v>1292.6</v>
      </c>
      <c r="M30" s="55">
        <v>3957.5</v>
      </c>
      <c r="N30" s="55">
        <v>1229.2</v>
      </c>
      <c r="O30" s="55">
        <v>3284.8</v>
      </c>
      <c r="P30" s="55">
        <v>1104.1</v>
      </c>
      <c r="Q30" s="55">
        <v>3217.9</v>
      </c>
      <c r="R30" s="55">
        <v>1079.1</v>
      </c>
      <c r="S30" s="55">
        <v>3633.4</v>
      </c>
      <c r="T30" s="55">
        <v>1183.5</v>
      </c>
      <c r="U30" s="55">
        <v>3235.7</v>
      </c>
    </row>
    <row r="31" spans="1:21" ht="15">
      <c r="A31" s="51" t="s">
        <v>22</v>
      </c>
      <c r="B31" s="55">
        <v>314168.3</v>
      </c>
      <c r="C31" s="55">
        <v>176695.6</v>
      </c>
      <c r="D31" s="55">
        <v>342918.7</v>
      </c>
      <c r="E31" s="55">
        <v>190112.8</v>
      </c>
      <c r="F31" s="55">
        <v>276747.5</v>
      </c>
      <c r="G31" s="55">
        <v>155914.7</v>
      </c>
      <c r="H31" s="55">
        <v>334942.7</v>
      </c>
      <c r="I31" s="55">
        <v>181535.2</v>
      </c>
      <c r="J31" s="55">
        <v>369526</v>
      </c>
      <c r="K31" s="55">
        <v>199271.8</v>
      </c>
      <c r="L31" s="55">
        <v>386389.8</v>
      </c>
      <c r="M31" s="55">
        <v>207625</v>
      </c>
      <c r="N31" s="55">
        <v>382558.7</v>
      </c>
      <c r="O31" s="55">
        <v>205613.9</v>
      </c>
      <c r="P31" s="55">
        <v>384230.2</v>
      </c>
      <c r="Q31" s="55">
        <v>203355.9</v>
      </c>
      <c r="R31" s="55">
        <v>389644.5</v>
      </c>
      <c r="S31" s="55">
        <v>211692.8</v>
      </c>
      <c r="T31" s="55">
        <v>392233.9</v>
      </c>
      <c r="U31" s="55">
        <v>214929</v>
      </c>
    </row>
    <row r="32" spans="1:21" ht="15">
      <c r="A32" s="51" t="s">
        <v>32</v>
      </c>
      <c r="B32" s="55">
        <v>88163.4</v>
      </c>
      <c r="C32" s="55">
        <v>95053.4</v>
      </c>
      <c r="D32" s="55">
        <v>90590</v>
      </c>
      <c r="E32" s="55">
        <v>98568.4</v>
      </c>
      <c r="F32" s="55">
        <v>71526.1</v>
      </c>
      <c r="G32" s="55">
        <v>80438.1</v>
      </c>
      <c r="H32" s="55">
        <v>83149.1</v>
      </c>
      <c r="I32" s="55">
        <v>93505.8</v>
      </c>
      <c r="J32" s="55">
        <v>90943.7</v>
      </c>
      <c r="K32" s="55">
        <v>106366.7</v>
      </c>
      <c r="L32" s="55">
        <v>90844.2</v>
      </c>
      <c r="M32" s="55">
        <v>106273.6</v>
      </c>
      <c r="N32" s="55">
        <v>92433</v>
      </c>
      <c r="O32" s="55">
        <v>105723</v>
      </c>
      <c r="P32" s="55">
        <v>93774.3</v>
      </c>
      <c r="Q32" s="55">
        <v>105245.9</v>
      </c>
      <c r="R32" s="55">
        <v>96519.4</v>
      </c>
      <c r="S32" s="55">
        <v>108009</v>
      </c>
      <c r="T32" s="55">
        <v>97073.2</v>
      </c>
      <c r="U32" s="55">
        <v>111196.1</v>
      </c>
    </row>
    <row r="33" spans="1:21" ht="15">
      <c r="A33" s="51" t="s">
        <v>36</v>
      </c>
      <c r="B33" s="55">
        <v>81007.9</v>
      </c>
      <c r="C33" s="55">
        <v>88688.9</v>
      </c>
      <c r="D33" s="55">
        <v>90538.7</v>
      </c>
      <c r="E33" s="55">
        <v>102110</v>
      </c>
      <c r="F33" s="55">
        <v>78199.7</v>
      </c>
      <c r="G33" s="55">
        <v>77855.8</v>
      </c>
      <c r="H33" s="55">
        <v>95579.8</v>
      </c>
      <c r="I33" s="55">
        <v>95137.5</v>
      </c>
      <c r="J33" s="55">
        <v>106014.1</v>
      </c>
      <c r="K33" s="55">
        <v>105934.8</v>
      </c>
      <c r="L33" s="55">
        <v>109962.1</v>
      </c>
      <c r="M33" s="55">
        <v>104926.1</v>
      </c>
      <c r="N33" s="55">
        <v>115755.4</v>
      </c>
      <c r="O33" s="55">
        <v>107822</v>
      </c>
      <c r="P33" s="55">
        <v>128290.5</v>
      </c>
      <c r="Q33" s="55">
        <v>117266.9</v>
      </c>
      <c r="R33" s="55">
        <v>142449.8</v>
      </c>
      <c r="S33" s="55">
        <v>125324.8</v>
      </c>
      <c r="T33" s="55">
        <v>145564.9</v>
      </c>
      <c r="U33" s="55">
        <v>128536.3</v>
      </c>
    </row>
    <row r="34" spans="1:21" ht="15">
      <c r="A34" s="51" t="s">
        <v>42</v>
      </c>
      <c r="B34" s="55">
        <v>29540.3</v>
      </c>
      <c r="C34" s="55">
        <v>45891.8</v>
      </c>
      <c r="D34" s="55">
        <v>28925.2</v>
      </c>
      <c r="E34" s="55">
        <v>48011.1</v>
      </c>
      <c r="F34" s="55">
        <v>23905.4</v>
      </c>
      <c r="G34" s="55">
        <v>40384</v>
      </c>
      <c r="H34" s="55">
        <v>28116.7</v>
      </c>
      <c r="I34" s="55">
        <v>44803.9</v>
      </c>
      <c r="J34" s="55">
        <v>31888.1</v>
      </c>
      <c r="K34" s="55">
        <v>43678.9</v>
      </c>
      <c r="L34" s="55">
        <v>32126</v>
      </c>
      <c r="M34" s="55">
        <v>40294.1</v>
      </c>
      <c r="N34" s="55">
        <v>33274.9</v>
      </c>
      <c r="O34" s="55">
        <v>41065.5</v>
      </c>
      <c r="P34" s="55">
        <v>34044.8</v>
      </c>
      <c r="Q34" s="55">
        <v>44142.6</v>
      </c>
      <c r="R34" s="55">
        <v>36071.1</v>
      </c>
      <c r="S34" s="55">
        <v>46186</v>
      </c>
      <c r="T34" s="55">
        <v>37571.3</v>
      </c>
      <c r="U34" s="55">
        <v>47634.9</v>
      </c>
    </row>
    <row r="35" spans="1:21" ht="15">
      <c r="A35" s="51" t="s">
        <v>38</v>
      </c>
      <c r="B35" s="55">
        <v>21383.7</v>
      </c>
      <c r="C35" s="55">
        <v>36643.6</v>
      </c>
      <c r="D35" s="55">
        <v>23856.2</v>
      </c>
      <c r="E35" s="55">
        <v>39888.6</v>
      </c>
      <c r="F35" s="55">
        <v>21672</v>
      </c>
      <c r="G35" s="55">
        <v>28516.7</v>
      </c>
      <c r="H35" s="55">
        <v>27110.5</v>
      </c>
      <c r="I35" s="55">
        <v>34027.1</v>
      </c>
      <c r="J35" s="55">
        <v>32283.7</v>
      </c>
      <c r="K35" s="55">
        <v>40018.3</v>
      </c>
      <c r="L35" s="55">
        <v>31704.7</v>
      </c>
      <c r="M35" s="55">
        <v>40240</v>
      </c>
      <c r="N35" s="55">
        <v>34505.6</v>
      </c>
      <c r="O35" s="55">
        <v>41913.7</v>
      </c>
      <c r="P35" s="55">
        <v>37318.2</v>
      </c>
      <c r="Q35" s="55">
        <v>44127.3</v>
      </c>
      <c r="R35" s="55">
        <v>40240.8</v>
      </c>
      <c r="S35" s="55">
        <v>48586.3</v>
      </c>
      <c r="T35" s="55">
        <v>43079.5</v>
      </c>
      <c r="U35" s="55">
        <v>51949.6</v>
      </c>
    </row>
    <row r="36" spans="1:21" ht="15">
      <c r="A36" s="51" t="s">
        <v>24</v>
      </c>
      <c r="B36" s="55">
        <v>16991.2</v>
      </c>
      <c r="C36" s="55">
        <v>18057.2</v>
      </c>
      <c r="D36" s="55">
        <v>17719.8</v>
      </c>
      <c r="E36" s="55">
        <v>18985.2</v>
      </c>
      <c r="F36" s="55">
        <v>14387.2</v>
      </c>
      <c r="G36" s="55">
        <v>14344.4</v>
      </c>
      <c r="H36" s="55">
        <v>17089</v>
      </c>
      <c r="I36" s="55">
        <v>16477.6</v>
      </c>
      <c r="J36" s="55">
        <v>19253.6</v>
      </c>
      <c r="K36" s="55">
        <v>18421.9</v>
      </c>
      <c r="L36" s="55">
        <v>18775.5</v>
      </c>
      <c r="M36" s="55">
        <v>17958.8</v>
      </c>
      <c r="N36" s="55">
        <v>19170.2</v>
      </c>
      <c r="O36" s="55">
        <v>17603.8</v>
      </c>
      <c r="P36" s="55">
        <v>20378.9</v>
      </c>
      <c r="Q36" s="55">
        <v>17655.9</v>
      </c>
      <c r="R36" s="55">
        <v>21868.5</v>
      </c>
      <c r="S36" s="55">
        <v>18811.8</v>
      </c>
      <c r="T36" s="55">
        <v>22407.8</v>
      </c>
      <c r="U36" s="55">
        <v>19567.2</v>
      </c>
    </row>
    <row r="37" spans="1:21" ht="15">
      <c r="A37" s="51" t="s">
        <v>12</v>
      </c>
      <c r="B37" s="55">
        <v>37233.5</v>
      </c>
      <c r="C37" s="55">
        <v>33063.2</v>
      </c>
      <c r="D37" s="55">
        <v>41505.3</v>
      </c>
      <c r="E37" s="55">
        <v>36769.4</v>
      </c>
      <c r="F37" s="55">
        <v>34698.1</v>
      </c>
      <c r="G37" s="55">
        <v>29927.7</v>
      </c>
      <c r="H37" s="55">
        <v>41329.2</v>
      </c>
      <c r="I37" s="55">
        <v>35363.4</v>
      </c>
      <c r="J37" s="55">
        <v>48809.9</v>
      </c>
      <c r="K37" s="55">
        <v>42066.4</v>
      </c>
      <c r="L37" s="55">
        <v>52789.6</v>
      </c>
      <c r="M37" s="55">
        <v>44413</v>
      </c>
      <c r="N37" s="55">
        <v>53556.8</v>
      </c>
      <c r="O37" s="55">
        <v>45727.2</v>
      </c>
      <c r="P37" s="55">
        <v>54909.5</v>
      </c>
      <c r="Q37" s="55">
        <v>46920.2</v>
      </c>
      <c r="R37" s="55">
        <v>57986.4</v>
      </c>
      <c r="S37" s="55">
        <v>52056.8</v>
      </c>
      <c r="T37" s="55">
        <v>59921.3</v>
      </c>
      <c r="U37" s="55">
        <v>54675.8</v>
      </c>
    </row>
    <row r="38" spans="1:21" ht="15">
      <c r="A38" s="51" t="s">
        <v>46</v>
      </c>
      <c r="B38" s="55">
        <v>37380.4</v>
      </c>
      <c r="C38" s="55">
        <v>38202</v>
      </c>
      <c r="D38" s="55">
        <v>36728.5</v>
      </c>
      <c r="E38" s="55">
        <v>38725.1</v>
      </c>
      <c r="F38" s="55">
        <v>25104.6</v>
      </c>
      <c r="G38" s="55">
        <v>28407.8</v>
      </c>
      <c r="H38" s="55">
        <v>28536.7</v>
      </c>
      <c r="I38" s="55">
        <v>33318</v>
      </c>
      <c r="J38" s="55">
        <v>31737.6</v>
      </c>
      <c r="K38" s="55">
        <v>37247.3</v>
      </c>
      <c r="L38" s="55">
        <v>30539.1</v>
      </c>
      <c r="M38" s="55">
        <v>37393</v>
      </c>
      <c r="N38" s="55">
        <v>30978.9</v>
      </c>
      <c r="O38" s="55">
        <v>38704.2</v>
      </c>
      <c r="P38" s="55">
        <v>32080.8</v>
      </c>
      <c r="Q38" s="55">
        <v>39356.3</v>
      </c>
      <c r="R38" s="55">
        <v>31791.6</v>
      </c>
      <c r="S38" s="55">
        <v>39757.3</v>
      </c>
      <c r="T38" s="55">
        <v>30674.9</v>
      </c>
      <c r="U38" s="55">
        <v>40170.3</v>
      </c>
    </row>
    <row r="39" spans="1:21" ht="15">
      <c r="A39" s="51" t="s">
        <v>40</v>
      </c>
      <c r="B39" s="55">
        <v>75496.1</v>
      </c>
      <c r="C39" s="55">
        <v>79512.6</v>
      </c>
      <c r="D39" s="55">
        <v>75020.6</v>
      </c>
      <c r="E39" s="55">
        <v>79259.6</v>
      </c>
      <c r="F39" s="55">
        <v>54833.2</v>
      </c>
      <c r="G39" s="55">
        <v>58428.2</v>
      </c>
      <c r="H39" s="55">
        <v>68382.1</v>
      </c>
      <c r="I39" s="55">
        <v>75357.3</v>
      </c>
      <c r="J39" s="55">
        <v>75357.9</v>
      </c>
      <c r="K39" s="55">
        <v>86722.4</v>
      </c>
      <c r="L39" s="55">
        <v>76397.1</v>
      </c>
      <c r="M39" s="55">
        <v>86151.6</v>
      </c>
      <c r="N39" s="55">
        <v>72777.3</v>
      </c>
      <c r="O39" s="55">
        <v>83264</v>
      </c>
      <c r="P39" s="55">
        <v>72447.9</v>
      </c>
      <c r="Q39" s="55">
        <v>83986.5</v>
      </c>
      <c r="R39" s="55">
        <v>73826.1</v>
      </c>
      <c r="S39" s="55">
        <v>87356.7</v>
      </c>
      <c r="T39" s="55">
        <v>74556.8</v>
      </c>
      <c r="U39" s="55">
        <v>90590.1</v>
      </c>
    </row>
    <row r="40" spans="1:21" ht="15">
      <c r="A40" s="51" t="s">
        <v>54</v>
      </c>
      <c r="B40" s="55">
        <v>186658.5</v>
      </c>
      <c r="C40" s="55">
        <v>250163.4</v>
      </c>
      <c r="D40" s="55">
        <v>178528.4</v>
      </c>
      <c r="E40" s="55">
        <v>229698.5</v>
      </c>
      <c r="F40" s="55">
        <v>140321.2</v>
      </c>
      <c r="G40" s="55">
        <v>184398.9</v>
      </c>
      <c r="H40" s="55">
        <v>165678.5</v>
      </c>
      <c r="I40" s="55">
        <v>218337.4</v>
      </c>
      <c r="J40" s="55">
        <v>182672.9</v>
      </c>
      <c r="K40" s="55">
        <v>235531.1</v>
      </c>
      <c r="L40" s="55">
        <v>185030.8</v>
      </c>
      <c r="M40" s="55">
        <v>257682.8</v>
      </c>
      <c r="N40" s="55">
        <v>177224.4</v>
      </c>
      <c r="O40" s="55">
        <v>257551.3</v>
      </c>
      <c r="P40" s="55">
        <v>182059</v>
      </c>
      <c r="Q40" s="55">
        <v>275398.7</v>
      </c>
      <c r="R40" s="55">
        <v>184245.5</v>
      </c>
      <c r="S40" s="55">
        <v>302832.1</v>
      </c>
      <c r="T40" s="55">
        <v>175564.2</v>
      </c>
      <c r="U40" s="55">
        <v>290558.7</v>
      </c>
    </row>
    <row r="42" ht="15">
      <c r="A42" s="43" t="s">
        <v>94</v>
      </c>
    </row>
    <row r="43" spans="1:2" ht="15">
      <c r="A43" s="43" t="s">
        <v>95</v>
      </c>
      <c r="B43" s="43" t="s">
        <v>96</v>
      </c>
    </row>
    <row r="45" spans="1:2" ht="15">
      <c r="A45" s="43" t="s">
        <v>76</v>
      </c>
      <c r="B45" s="43" t="s">
        <v>77</v>
      </c>
    </row>
    <row r="46" spans="1:2" ht="15">
      <c r="A46" s="43" t="s">
        <v>78</v>
      </c>
      <c r="B46" s="43" t="s">
        <v>97</v>
      </c>
    </row>
    <row r="48" spans="1:21" ht="15">
      <c r="A48" s="51" t="s">
        <v>80</v>
      </c>
      <c r="B48" s="51" t="s">
        <v>81</v>
      </c>
      <c r="C48" s="51" t="s">
        <v>81</v>
      </c>
      <c r="D48" s="51" t="s">
        <v>82</v>
      </c>
      <c r="E48" s="51" t="s">
        <v>82</v>
      </c>
      <c r="F48" s="51" t="s">
        <v>83</v>
      </c>
      <c r="G48" s="51" t="s">
        <v>83</v>
      </c>
      <c r="H48" s="51" t="s">
        <v>84</v>
      </c>
      <c r="I48" s="51" t="s">
        <v>84</v>
      </c>
      <c r="J48" s="51" t="s">
        <v>85</v>
      </c>
      <c r="K48" s="51" t="s">
        <v>85</v>
      </c>
      <c r="L48" s="51" t="s">
        <v>86</v>
      </c>
      <c r="M48" s="51" t="s">
        <v>86</v>
      </c>
      <c r="N48" s="51" t="s">
        <v>87</v>
      </c>
      <c r="O48" s="51" t="s">
        <v>87</v>
      </c>
      <c r="P48" s="51" t="s">
        <v>88</v>
      </c>
      <c r="Q48" s="51" t="s">
        <v>88</v>
      </c>
      <c r="R48" s="51" t="s">
        <v>89</v>
      </c>
      <c r="S48" s="51" t="s">
        <v>89</v>
      </c>
      <c r="T48" s="51" t="s">
        <v>90</v>
      </c>
      <c r="U48" s="51" t="s">
        <v>90</v>
      </c>
    </row>
    <row r="49" spans="1:21" ht="15">
      <c r="A49" s="51" t="s">
        <v>91</v>
      </c>
      <c r="B49" s="51" t="s">
        <v>92</v>
      </c>
      <c r="C49" s="51" t="s">
        <v>93</v>
      </c>
      <c r="D49" s="51" t="s">
        <v>92</v>
      </c>
      <c r="E49" s="51" t="s">
        <v>93</v>
      </c>
      <c r="F49" s="51" t="s">
        <v>92</v>
      </c>
      <c r="G49" s="51" t="s">
        <v>93</v>
      </c>
      <c r="H49" s="51" t="s">
        <v>92</v>
      </c>
      <c r="I49" s="51" t="s">
        <v>93</v>
      </c>
      <c r="J49" s="51" t="s">
        <v>92</v>
      </c>
      <c r="K49" s="51" t="s">
        <v>93</v>
      </c>
      <c r="L49" s="51" t="s">
        <v>92</v>
      </c>
      <c r="M49" s="51" t="s">
        <v>93</v>
      </c>
      <c r="N49" s="51" t="s">
        <v>92</v>
      </c>
      <c r="O49" s="51" t="s">
        <v>93</v>
      </c>
      <c r="P49" s="51" t="s">
        <v>92</v>
      </c>
      <c r="Q49" s="51" t="s">
        <v>93</v>
      </c>
      <c r="R49" s="51" t="s">
        <v>92</v>
      </c>
      <c r="S49" s="51" t="s">
        <v>93</v>
      </c>
      <c r="T49" s="51" t="s">
        <v>92</v>
      </c>
      <c r="U49" s="51" t="s">
        <v>93</v>
      </c>
    </row>
    <row r="50" spans="1:21" ht="15">
      <c r="A50" s="51" t="s">
        <v>79</v>
      </c>
      <c r="B50" s="55">
        <v>1234482.1</v>
      </c>
      <c r="C50" s="55">
        <v>1450339.7</v>
      </c>
      <c r="D50" s="55">
        <v>1309147.2</v>
      </c>
      <c r="E50" s="55">
        <v>1585230.7</v>
      </c>
      <c r="F50" s="55">
        <v>1093961.3</v>
      </c>
      <c r="G50" s="55">
        <v>1235636.2</v>
      </c>
      <c r="H50" s="55">
        <v>1354055.2</v>
      </c>
      <c r="I50" s="55">
        <v>1531518.2</v>
      </c>
      <c r="J50" s="55">
        <v>1554510.9</v>
      </c>
      <c r="K50" s="55">
        <v>1729979.8</v>
      </c>
      <c r="L50" s="55">
        <v>1684928.3</v>
      </c>
      <c r="M50" s="55">
        <v>1798757.5</v>
      </c>
      <c r="N50" s="55">
        <v>1736371.3</v>
      </c>
      <c r="O50" s="55">
        <v>1687440.2</v>
      </c>
      <c r="P50" s="55">
        <v>1703459.6</v>
      </c>
      <c r="Q50" s="55">
        <v>1692866.9</v>
      </c>
      <c r="R50" s="55">
        <v>1789949.3</v>
      </c>
      <c r="S50" s="55">
        <v>1730178.4</v>
      </c>
      <c r="T50" s="55">
        <v>1743722.1</v>
      </c>
      <c r="U50" s="55">
        <v>1710906.2</v>
      </c>
    </row>
    <row r="51" spans="1:21" ht="15">
      <c r="A51" s="51" t="s">
        <v>59</v>
      </c>
      <c r="B51" s="55">
        <v>74962.6</v>
      </c>
      <c r="C51" s="55">
        <v>88354.9</v>
      </c>
      <c r="D51" s="55">
        <v>73961.4</v>
      </c>
      <c r="E51" s="55">
        <v>95405</v>
      </c>
      <c r="F51" s="55">
        <v>64707.2</v>
      </c>
      <c r="G51" s="55">
        <v>75400.9</v>
      </c>
      <c r="H51" s="55">
        <v>82933.6</v>
      </c>
      <c r="I51" s="55">
        <v>91113.3</v>
      </c>
      <c r="J51" s="55">
        <v>95676.2</v>
      </c>
      <c r="K51" s="55">
        <v>108435.9</v>
      </c>
      <c r="L51" s="55">
        <v>104037.5</v>
      </c>
      <c r="M51" s="55">
        <v>110843.1</v>
      </c>
      <c r="N51" s="55">
        <v>105383.3</v>
      </c>
      <c r="O51" s="55">
        <v>114184.9</v>
      </c>
      <c r="P51" s="55">
        <v>104083.7</v>
      </c>
      <c r="Q51" s="55">
        <v>119728.2</v>
      </c>
      <c r="R51" s="55">
        <v>100649.2</v>
      </c>
      <c r="S51" s="55">
        <v>125811</v>
      </c>
      <c r="T51" s="55">
        <v>99461.8</v>
      </c>
      <c r="U51" s="55">
        <v>123075.8</v>
      </c>
    </row>
    <row r="52" spans="1:21" ht="15">
      <c r="A52" s="51" t="s">
        <v>26</v>
      </c>
      <c r="B52" s="55">
        <v>5166.5</v>
      </c>
      <c r="C52" s="55">
        <v>9002.2</v>
      </c>
      <c r="D52" s="55">
        <v>5959.1</v>
      </c>
      <c r="E52" s="55">
        <v>10801.8</v>
      </c>
      <c r="F52" s="55">
        <v>4035.2</v>
      </c>
      <c r="G52" s="55">
        <v>6721.4</v>
      </c>
      <c r="H52" s="55">
        <v>6010.2</v>
      </c>
      <c r="I52" s="55">
        <v>7953</v>
      </c>
      <c r="J52" s="55">
        <v>7576</v>
      </c>
      <c r="K52" s="55">
        <v>9480.3</v>
      </c>
      <c r="L52" s="55">
        <v>8533.1</v>
      </c>
      <c r="M52" s="55">
        <v>10499.2</v>
      </c>
      <c r="N52" s="55">
        <v>8921.2</v>
      </c>
      <c r="O52" s="55">
        <v>10405.3</v>
      </c>
      <c r="P52" s="55">
        <v>8278.9</v>
      </c>
      <c r="Q52" s="55">
        <v>10006.1</v>
      </c>
      <c r="R52" s="55">
        <v>8024.7</v>
      </c>
      <c r="S52" s="55">
        <v>9393.5</v>
      </c>
      <c r="T52" s="55">
        <v>7543</v>
      </c>
      <c r="U52" s="55">
        <v>8719.2</v>
      </c>
    </row>
    <row r="53" spans="1:21" ht="15">
      <c r="A53" s="51" t="s">
        <v>16</v>
      </c>
      <c r="B53" s="55">
        <v>12712.7</v>
      </c>
      <c r="C53" s="55">
        <v>17078.6</v>
      </c>
      <c r="D53" s="55">
        <v>14592.7</v>
      </c>
      <c r="E53" s="55">
        <v>22235.5</v>
      </c>
      <c r="F53" s="55">
        <v>12023.4</v>
      </c>
      <c r="G53" s="55">
        <v>16458.2</v>
      </c>
      <c r="H53" s="55">
        <v>15706.9</v>
      </c>
      <c r="I53" s="55">
        <v>23908.4</v>
      </c>
      <c r="J53" s="55">
        <v>19464.6</v>
      </c>
      <c r="K53" s="55">
        <v>27699.7</v>
      </c>
      <c r="L53" s="55">
        <v>22849.9</v>
      </c>
      <c r="M53" s="55">
        <v>27072</v>
      </c>
      <c r="N53" s="55">
        <v>23066.3</v>
      </c>
      <c r="O53" s="55">
        <v>25163.7</v>
      </c>
      <c r="P53" s="55">
        <v>23422.1</v>
      </c>
      <c r="Q53" s="55">
        <v>26263.4</v>
      </c>
      <c r="R53" s="55">
        <v>23803.8</v>
      </c>
      <c r="S53" s="55">
        <v>28971.8</v>
      </c>
      <c r="T53" s="55">
        <v>23983.1</v>
      </c>
      <c r="U53" s="55">
        <v>26823.5</v>
      </c>
    </row>
    <row r="54" spans="1:21" ht="15">
      <c r="A54" s="51" t="s">
        <v>34</v>
      </c>
      <c r="B54" s="55">
        <v>22401</v>
      </c>
      <c r="C54" s="55">
        <v>19415.1</v>
      </c>
      <c r="D54" s="55">
        <v>23888.3</v>
      </c>
      <c r="E54" s="55">
        <v>21067.7</v>
      </c>
      <c r="F54" s="55">
        <v>21769.8</v>
      </c>
      <c r="G54" s="55">
        <v>17910.6</v>
      </c>
      <c r="H54" s="55">
        <v>24954</v>
      </c>
      <c r="I54" s="55">
        <v>18862.9</v>
      </c>
      <c r="J54" s="55">
        <v>27813.6</v>
      </c>
      <c r="K54" s="55">
        <v>20281.8</v>
      </c>
      <c r="L54" s="55">
        <v>30188</v>
      </c>
      <c r="M54" s="55">
        <v>21221.8</v>
      </c>
      <c r="N54" s="55">
        <v>30336.5</v>
      </c>
      <c r="O54" s="55">
        <v>21796.6</v>
      </c>
      <c r="P54" s="55">
        <v>30447.7</v>
      </c>
      <c r="Q54" s="55">
        <v>22863.9</v>
      </c>
      <c r="R54" s="55">
        <v>33269</v>
      </c>
      <c r="S54" s="55">
        <v>23552.8</v>
      </c>
      <c r="T54" s="55">
        <v>33028.8</v>
      </c>
      <c r="U54" s="55">
        <v>22186.9</v>
      </c>
    </row>
    <row r="55" spans="1:21" ht="15">
      <c r="A55" s="51" t="s">
        <v>44</v>
      </c>
      <c r="B55" s="55">
        <v>337439.1</v>
      </c>
      <c r="C55" s="55">
        <v>271771.3</v>
      </c>
      <c r="D55" s="55">
        <v>357670.6</v>
      </c>
      <c r="E55" s="55">
        <v>292207.8</v>
      </c>
      <c r="F55" s="55">
        <v>300044</v>
      </c>
      <c r="G55" s="55">
        <v>234632.9</v>
      </c>
      <c r="H55" s="55">
        <v>376680.4</v>
      </c>
      <c r="I55" s="55">
        <v>292064.4</v>
      </c>
      <c r="J55" s="55">
        <v>428902.4</v>
      </c>
      <c r="K55" s="55">
        <v>328965.6</v>
      </c>
      <c r="L55" s="55">
        <v>470952</v>
      </c>
      <c r="M55" s="55">
        <v>327633.2</v>
      </c>
      <c r="N55" s="55">
        <v>469441</v>
      </c>
      <c r="O55" s="55">
        <v>314335.3</v>
      </c>
      <c r="P55" s="55">
        <v>476440.1</v>
      </c>
      <c r="Q55" s="55">
        <v>313760.3</v>
      </c>
      <c r="R55" s="55">
        <v>503014.2</v>
      </c>
      <c r="S55" s="55">
        <v>326005</v>
      </c>
      <c r="T55" s="55">
        <v>500732</v>
      </c>
      <c r="U55" s="55">
        <v>320997</v>
      </c>
    </row>
    <row r="56" spans="1:21" ht="15">
      <c r="A56" s="51" t="s">
        <v>20</v>
      </c>
      <c r="B56" s="55">
        <v>2388.2</v>
      </c>
      <c r="C56" s="55">
        <v>2444.3</v>
      </c>
      <c r="D56" s="55">
        <v>2532</v>
      </c>
      <c r="E56" s="55">
        <v>2199.6</v>
      </c>
      <c r="F56" s="55">
        <v>1975.6</v>
      </c>
      <c r="G56" s="55">
        <v>1425.8</v>
      </c>
      <c r="H56" s="55">
        <v>2744.8</v>
      </c>
      <c r="I56" s="55">
        <v>1872.2</v>
      </c>
      <c r="J56" s="55">
        <v>4045.3</v>
      </c>
      <c r="K56" s="55">
        <v>2957.6</v>
      </c>
      <c r="L56" s="55">
        <v>4253.8</v>
      </c>
      <c r="M56" s="55">
        <v>3122.7</v>
      </c>
      <c r="N56" s="55">
        <v>3569.3</v>
      </c>
      <c r="O56" s="55">
        <v>2493.8</v>
      </c>
      <c r="P56" s="55">
        <v>3352.5</v>
      </c>
      <c r="Q56" s="55">
        <v>2517.3</v>
      </c>
      <c r="R56" s="55">
        <v>2879.5</v>
      </c>
      <c r="S56" s="55">
        <v>2395.9</v>
      </c>
      <c r="T56" s="55">
        <v>3109.9</v>
      </c>
      <c r="U56" s="55">
        <v>2467.7</v>
      </c>
    </row>
    <row r="57" spans="1:21" ht="15">
      <c r="A57" s="51" t="s">
        <v>10</v>
      </c>
      <c r="B57" s="55">
        <v>32368</v>
      </c>
      <c r="C57" s="55">
        <v>18358</v>
      </c>
      <c r="D57" s="55">
        <v>31737.4</v>
      </c>
      <c r="E57" s="55">
        <v>17174.6</v>
      </c>
      <c r="F57" s="55">
        <v>32220.6</v>
      </c>
      <c r="G57" s="55">
        <v>15494.2</v>
      </c>
      <c r="H57" s="55">
        <v>37501.6</v>
      </c>
      <c r="I57" s="55">
        <v>16265.6</v>
      </c>
      <c r="J57" s="55">
        <v>38400</v>
      </c>
      <c r="K57" s="55">
        <v>17640.9</v>
      </c>
      <c r="L57" s="55">
        <v>37731.3</v>
      </c>
      <c r="M57" s="55">
        <v>19443.5</v>
      </c>
      <c r="N57" s="55">
        <v>37484.4</v>
      </c>
      <c r="O57" s="55">
        <v>17756.1</v>
      </c>
      <c r="P57" s="55">
        <v>41301.4</v>
      </c>
      <c r="Q57" s="55">
        <v>20362.1</v>
      </c>
      <c r="R57" s="55">
        <v>52382.4</v>
      </c>
      <c r="S57" s="55">
        <v>23396.8</v>
      </c>
      <c r="T57" s="55">
        <v>57181.8</v>
      </c>
      <c r="U57" s="55">
        <v>23819.4</v>
      </c>
    </row>
    <row r="58" spans="1:21" ht="15">
      <c r="A58" s="51" t="s">
        <v>52</v>
      </c>
      <c r="B58" s="55">
        <v>6984.3</v>
      </c>
      <c r="C58" s="55">
        <v>25135.3</v>
      </c>
      <c r="D58" s="55">
        <v>8356.1</v>
      </c>
      <c r="E58" s="55">
        <v>28659.9</v>
      </c>
      <c r="F58" s="55">
        <v>7395.6</v>
      </c>
      <c r="G58" s="55">
        <v>21961.6</v>
      </c>
      <c r="H58" s="55">
        <v>9660.3</v>
      </c>
      <c r="I58" s="55">
        <v>24723</v>
      </c>
      <c r="J58" s="55">
        <v>11750</v>
      </c>
      <c r="K58" s="55">
        <v>23708.6</v>
      </c>
      <c r="L58" s="55">
        <v>15346.1</v>
      </c>
      <c r="M58" s="55">
        <v>26723.3</v>
      </c>
      <c r="N58" s="55">
        <v>14445.7</v>
      </c>
      <c r="O58" s="55">
        <v>24798.3</v>
      </c>
      <c r="P58" s="55">
        <v>14017.1</v>
      </c>
      <c r="Q58" s="55">
        <v>25012.6</v>
      </c>
      <c r="R58" s="55">
        <v>11853.1</v>
      </c>
      <c r="S58" s="55">
        <v>20511.2</v>
      </c>
      <c r="T58" s="55">
        <v>11130.7</v>
      </c>
      <c r="U58" s="55">
        <v>20035.2</v>
      </c>
    </row>
    <row r="59" spans="1:21" ht="15">
      <c r="A59" s="51" t="s">
        <v>50</v>
      </c>
      <c r="B59" s="55">
        <v>53745.3</v>
      </c>
      <c r="C59" s="55">
        <v>105010.2</v>
      </c>
      <c r="D59" s="55">
        <v>57953.3</v>
      </c>
      <c r="E59" s="55">
        <v>116459.4</v>
      </c>
      <c r="F59" s="55">
        <v>48998.1</v>
      </c>
      <c r="G59" s="55">
        <v>79120.7</v>
      </c>
      <c r="H59" s="55">
        <v>59915.5</v>
      </c>
      <c r="I59" s="55">
        <v>101051.5</v>
      </c>
      <c r="J59" s="55">
        <v>73294.4</v>
      </c>
      <c r="K59" s="55">
        <v>116529.3</v>
      </c>
      <c r="L59" s="55">
        <v>83478.7</v>
      </c>
      <c r="M59" s="55">
        <v>120184.1</v>
      </c>
      <c r="N59" s="55">
        <v>88797.6</v>
      </c>
      <c r="O59" s="55">
        <v>114759.6</v>
      </c>
      <c r="P59" s="55">
        <v>88493.1</v>
      </c>
      <c r="Q59" s="55">
        <v>115334.5</v>
      </c>
      <c r="R59" s="55">
        <v>88955.7</v>
      </c>
      <c r="S59" s="55">
        <v>110385.3</v>
      </c>
      <c r="T59" s="55">
        <v>87228.7</v>
      </c>
      <c r="U59" s="55">
        <v>107377.1</v>
      </c>
    </row>
    <row r="60" spans="1:21" ht="15">
      <c r="A60" s="51" t="s">
        <v>48</v>
      </c>
      <c r="B60" s="55">
        <v>140288</v>
      </c>
      <c r="C60" s="55">
        <v>140212.9</v>
      </c>
      <c r="D60" s="55">
        <v>150941.1</v>
      </c>
      <c r="E60" s="55">
        <v>154936</v>
      </c>
      <c r="F60" s="55">
        <v>130305</v>
      </c>
      <c r="G60" s="55">
        <v>123237.6</v>
      </c>
      <c r="H60" s="55">
        <v>154153</v>
      </c>
      <c r="I60" s="55">
        <v>145351.6</v>
      </c>
      <c r="J60" s="55">
        <v>167091.8</v>
      </c>
      <c r="K60" s="55">
        <v>168691.7</v>
      </c>
      <c r="L60" s="55">
        <v>181734.3</v>
      </c>
      <c r="M60" s="55">
        <v>172912.6</v>
      </c>
      <c r="N60" s="55">
        <v>177612.7</v>
      </c>
      <c r="O60" s="55">
        <v>165376.3</v>
      </c>
      <c r="P60" s="55">
        <v>174313.3</v>
      </c>
      <c r="Q60" s="55">
        <v>164664.8</v>
      </c>
      <c r="R60" s="55">
        <v>187811.2</v>
      </c>
      <c r="S60" s="55">
        <v>162971.3</v>
      </c>
      <c r="T60" s="55">
        <v>183734.3</v>
      </c>
      <c r="U60" s="55">
        <v>159810.8</v>
      </c>
    </row>
    <row r="61" spans="1:21" ht="15">
      <c r="A61" s="51" t="s">
        <v>57</v>
      </c>
      <c r="B61" s="55">
        <v>3574.6</v>
      </c>
      <c r="C61" s="55">
        <v>6634.6</v>
      </c>
      <c r="D61" s="55">
        <v>3742.7</v>
      </c>
      <c r="E61" s="55">
        <v>7467.6</v>
      </c>
      <c r="F61" s="55">
        <v>2967.6</v>
      </c>
      <c r="G61" s="55">
        <v>5674.4</v>
      </c>
      <c r="H61" s="55">
        <v>3466</v>
      </c>
      <c r="I61" s="55">
        <v>6027.4</v>
      </c>
      <c r="J61" s="55">
        <v>3846.4</v>
      </c>
      <c r="K61" s="55">
        <v>6215.9</v>
      </c>
      <c r="L61" s="55">
        <v>4026.4</v>
      </c>
      <c r="M61" s="55">
        <v>6080.3</v>
      </c>
      <c r="N61" s="55">
        <v>3632.1</v>
      </c>
      <c r="O61" s="55">
        <v>5491.4</v>
      </c>
      <c r="P61" s="55">
        <v>3813.3</v>
      </c>
      <c r="Q61" s="55">
        <v>4083</v>
      </c>
      <c r="R61" s="55">
        <v>3976</v>
      </c>
      <c r="S61" s="55">
        <v>4135.8</v>
      </c>
      <c r="T61" s="55">
        <v>4306.6</v>
      </c>
      <c r="U61" s="55">
        <v>4566</v>
      </c>
    </row>
    <row r="62" spans="1:21" ht="15">
      <c r="A62" s="51" t="s">
        <v>56</v>
      </c>
      <c r="B62" s="55">
        <v>139763</v>
      </c>
      <c r="C62" s="55">
        <v>156488.6</v>
      </c>
      <c r="D62" s="55">
        <v>148677.3</v>
      </c>
      <c r="E62" s="55">
        <v>171883.5</v>
      </c>
      <c r="F62" s="55">
        <v>121410.3</v>
      </c>
      <c r="G62" s="55">
        <v>125374.2</v>
      </c>
      <c r="H62" s="55">
        <v>141884.6</v>
      </c>
      <c r="I62" s="55">
        <v>164519.4</v>
      </c>
      <c r="J62" s="55">
        <v>162970.1</v>
      </c>
      <c r="K62" s="55">
        <v>184183.8</v>
      </c>
      <c r="L62" s="55">
        <v>178314.7</v>
      </c>
      <c r="M62" s="55">
        <v>177487.2</v>
      </c>
      <c r="N62" s="55">
        <v>180404</v>
      </c>
      <c r="O62" s="55">
        <v>160834.5</v>
      </c>
      <c r="P62" s="55">
        <v>180046.7</v>
      </c>
      <c r="Q62" s="55">
        <v>153048.8</v>
      </c>
      <c r="R62" s="55">
        <v>186316</v>
      </c>
      <c r="S62" s="55">
        <v>153094</v>
      </c>
      <c r="T62" s="55">
        <v>184099.4</v>
      </c>
      <c r="U62" s="55">
        <v>144231.8</v>
      </c>
    </row>
    <row r="63" spans="1:21" ht="15">
      <c r="A63" s="51" t="s">
        <v>28</v>
      </c>
      <c r="B63" s="55">
        <v>286.2</v>
      </c>
      <c r="C63" s="55">
        <v>1940.1</v>
      </c>
      <c r="D63" s="55">
        <v>339.5</v>
      </c>
      <c r="E63" s="55">
        <v>2312.7</v>
      </c>
      <c r="F63" s="55">
        <v>297.1</v>
      </c>
      <c r="G63" s="55">
        <v>1542.9</v>
      </c>
      <c r="H63" s="55">
        <v>356.3</v>
      </c>
      <c r="I63" s="55">
        <v>1909.6</v>
      </c>
      <c r="J63" s="55">
        <v>417.1</v>
      </c>
      <c r="K63" s="55">
        <v>1917.8</v>
      </c>
      <c r="L63" s="55">
        <v>532.3</v>
      </c>
      <c r="M63" s="55">
        <v>1749.1</v>
      </c>
      <c r="N63" s="55">
        <v>639.5</v>
      </c>
      <c r="O63" s="55">
        <v>1403.7</v>
      </c>
      <c r="P63" s="55">
        <v>1136.3</v>
      </c>
      <c r="Q63" s="55">
        <v>2137.4</v>
      </c>
      <c r="R63" s="55">
        <v>1651.8</v>
      </c>
      <c r="S63" s="55">
        <v>2311.5</v>
      </c>
      <c r="T63" s="55">
        <v>1377.5</v>
      </c>
      <c r="U63" s="55">
        <v>2392.6</v>
      </c>
    </row>
    <row r="64" spans="1:21" ht="15">
      <c r="A64" s="51" t="s">
        <v>30</v>
      </c>
      <c r="B64" s="55">
        <v>1665.7</v>
      </c>
      <c r="C64" s="55">
        <v>2513</v>
      </c>
      <c r="D64" s="55">
        <v>2165.7</v>
      </c>
      <c r="E64" s="55">
        <v>2683</v>
      </c>
      <c r="F64" s="55">
        <v>1784.9</v>
      </c>
      <c r="G64" s="55">
        <v>1722.9</v>
      </c>
      <c r="H64" s="55">
        <v>2351.4</v>
      </c>
      <c r="I64" s="55">
        <v>2104.9</v>
      </c>
      <c r="J64" s="55">
        <v>3205.9</v>
      </c>
      <c r="K64" s="55">
        <v>2615.5</v>
      </c>
      <c r="L64" s="55">
        <v>4000.5</v>
      </c>
      <c r="M64" s="55">
        <v>2925.2</v>
      </c>
      <c r="N64" s="55">
        <v>3656.9</v>
      </c>
      <c r="O64" s="55">
        <v>2689.8</v>
      </c>
      <c r="P64" s="55">
        <v>3451.9</v>
      </c>
      <c r="Q64" s="55">
        <v>2585.1</v>
      </c>
      <c r="R64" s="55">
        <v>3371.6</v>
      </c>
      <c r="S64" s="55">
        <v>2691.7</v>
      </c>
      <c r="T64" s="55">
        <v>3330.6</v>
      </c>
      <c r="U64" s="55">
        <v>2515.8</v>
      </c>
    </row>
    <row r="65" spans="1:21" ht="15">
      <c r="A65" s="51" t="s">
        <v>18</v>
      </c>
      <c r="B65" s="55">
        <v>4398.6</v>
      </c>
      <c r="C65" s="55">
        <v>5633.1</v>
      </c>
      <c r="D65" s="55">
        <v>6374.3</v>
      </c>
      <c r="E65" s="55">
        <v>8970.1</v>
      </c>
      <c r="F65" s="55">
        <v>4205</v>
      </c>
      <c r="G65" s="55">
        <v>5365.8</v>
      </c>
      <c r="H65" s="55">
        <v>6097</v>
      </c>
      <c r="I65" s="55">
        <v>7659.6</v>
      </c>
      <c r="J65" s="55">
        <v>7779.6</v>
      </c>
      <c r="K65" s="55">
        <v>9870.8</v>
      </c>
      <c r="L65" s="55">
        <v>9121.9</v>
      </c>
      <c r="M65" s="55">
        <v>10537.6</v>
      </c>
      <c r="N65" s="55">
        <v>10932.2</v>
      </c>
      <c r="O65" s="55">
        <v>10398.9</v>
      </c>
      <c r="P65" s="55">
        <v>11003</v>
      </c>
      <c r="Q65" s="55">
        <v>8907.3</v>
      </c>
      <c r="R65" s="55">
        <v>8855.2</v>
      </c>
      <c r="S65" s="55">
        <v>8200.7</v>
      </c>
      <c r="T65" s="55">
        <v>8886</v>
      </c>
      <c r="U65" s="55">
        <v>7160</v>
      </c>
    </row>
    <row r="66" spans="1:21" ht="15">
      <c r="A66" s="51" t="s">
        <v>8</v>
      </c>
      <c r="B66" s="55">
        <v>2039.1</v>
      </c>
      <c r="C66" s="55">
        <v>5381.1</v>
      </c>
      <c r="D66" s="55">
        <v>2012.6</v>
      </c>
      <c r="E66" s="55">
        <v>5534.8</v>
      </c>
      <c r="F66" s="55">
        <v>1937.9</v>
      </c>
      <c r="G66" s="55">
        <v>5189</v>
      </c>
      <c r="H66" s="55">
        <v>2403.1</v>
      </c>
      <c r="I66" s="55">
        <v>3699.9</v>
      </c>
      <c r="J66" s="55">
        <v>2965.2</v>
      </c>
      <c r="K66" s="55">
        <v>3821.3</v>
      </c>
      <c r="L66" s="55">
        <v>3082.7</v>
      </c>
      <c r="M66" s="55">
        <v>4888.2</v>
      </c>
      <c r="N66" s="55">
        <v>2634.7</v>
      </c>
      <c r="O66" s="55">
        <v>4220.6</v>
      </c>
      <c r="P66" s="55">
        <v>2523.8</v>
      </c>
      <c r="Q66" s="55">
        <v>4013.5</v>
      </c>
      <c r="R66" s="55">
        <v>2471.6</v>
      </c>
      <c r="S66" s="55">
        <v>5834.1</v>
      </c>
      <c r="T66" s="55">
        <v>2458.9</v>
      </c>
      <c r="U66" s="55">
        <v>4469.8</v>
      </c>
    </row>
    <row r="67" spans="1:21" ht="15">
      <c r="A67" s="51" t="s">
        <v>14</v>
      </c>
      <c r="B67" s="55">
        <v>13611.7</v>
      </c>
      <c r="C67" s="55">
        <v>21076.1</v>
      </c>
      <c r="D67" s="55">
        <v>14935.7</v>
      </c>
      <c r="E67" s="55">
        <v>23293.8</v>
      </c>
      <c r="F67" s="55">
        <v>11794.7</v>
      </c>
      <c r="G67" s="55">
        <v>17318.8</v>
      </c>
      <c r="H67" s="55">
        <v>15554.9</v>
      </c>
      <c r="I67" s="55">
        <v>21262.5</v>
      </c>
      <c r="J67" s="55">
        <v>18226.1</v>
      </c>
      <c r="K67" s="55">
        <v>22257.9</v>
      </c>
      <c r="L67" s="55">
        <v>18213.6</v>
      </c>
      <c r="M67" s="55">
        <v>21706.7</v>
      </c>
      <c r="N67" s="55">
        <v>17941.3</v>
      </c>
      <c r="O67" s="55">
        <v>21319.1</v>
      </c>
      <c r="P67" s="55">
        <v>16654.6</v>
      </c>
      <c r="Q67" s="55">
        <v>19602.3</v>
      </c>
      <c r="R67" s="55">
        <v>16606.6</v>
      </c>
      <c r="S67" s="55">
        <v>19427.1</v>
      </c>
      <c r="T67" s="55">
        <v>17122.8</v>
      </c>
      <c r="U67" s="55">
        <v>18932.9</v>
      </c>
    </row>
    <row r="68" spans="1:21" ht="15">
      <c r="A68" s="51" t="s">
        <v>58</v>
      </c>
      <c r="B68" s="55">
        <v>1397.2</v>
      </c>
      <c r="C68" s="55">
        <v>911.7</v>
      </c>
      <c r="D68" s="55">
        <v>1411.5</v>
      </c>
      <c r="E68" s="55">
        <v>849.2</v>
      </c>
      <c r="F68" s="55">
        <v>1228.1</v>
      </c>
      <c r="G68" s="55">
        <v>801.9</v>
      </c>
      <c r="H68" s="55">
        <v>1590.6</v>
      </c>
      <c r="I68" s="55">
        <v>1139.1</v>
      </c>
      <c r="J68" s="55">
        <v>1854.6</v>
      </c>
      <c r="K68" s="55">
        <v>1183.3</v>
      </c>
      <c r="L68" s="55">
        <v>2015.5</v>
      </c>
      <c r="M68" s="55">
        <v>1177.7</v>
      </c>
      <c r="N68" s="55">
        <v>1509.2</v>
      </c>
      <c r="O68" s="55">
        <v>1340.1</v>
      </c>
      <c r="P68" s="55">
        <v>1101.5</v>
      </c>
      <c r="Q68" s="55">
        <v>1914</v>
      </c>
      <c r="R68" s="55">
        <v>1275.8</v>
      </c>
      <c r="S68" s="55">
        <v>1809.3</v>
      </c>
      <c r="T68" s="55">
        <v>1659.6</v>
      </c>
      <c r="U68" s="55">
        <v>2548</v>
      </c>
    </row>
    <row r="69" spans="1:21" ht="15">
      <c r="A69" s="51" t="s">
        <v>22</v>
      </c>
      <c r="B69" s="55">
        <v>87732.4</v>
      </c>
      <c r="C69" s="55">
        <v>182747</v>
      </c>
      <c r="D69" s="55">
        <v>90803</v>
      </c>
      <c r="E69" s="55">
        <v>204867.4</v>
      </c>
      <c r="F69" s="55">
        <v>80214.8</v>
      </c>
      <c r="G69" s="55">
        <v>161803.2</v>
      </c>
      <c r="H69" s="55">
        <v>98230.4</v>
      </c>
      <c r="I69" s="55">
        <v>205298.4</v>
      </c>
      <c r="J69" s="55">
        <v>109713.4</v>
      </c>
      <c r="K69" s="55">
        <v>227715.3</v>
      </c>
      <c r="L69" s="55">
        <v>123708.2</v>
      </c>
      <c r="M69" s="55">
        <v>249198.5</v>
      </c>
      <c r="N69" s="55">
        <v>123092.8</v>
      </c>
      <c r="O69" s="55">
        <v>238401.6</v>
      </c>
      <c r="P69" s="55">
        <v>122108.7</v>
      </c>
      <c r="Q69" s="55">
        <v>240332.7</v>
      </c>
      <c r="R69" s="55">
        <v>124664.6</v>
      </c>
      <c r="S69" s="55">
        <v>250104.3</v>
      </c>
      <c r="T69" s="55">
        <v>124015</v>
      </c>
      <c r="U69" s="55">
        <v>241360.6</v>
      </c>
    </row>
    <row r="70" spans="1:21" ht="15">
      <c r="A70" s="51" t="s">
        <v>32</v>
      </c>
      <c r="B70" s="55">
        <v>31224</v>
      </c>
      <c r="C70" s="55">
        <v>23908.5</v>
      </c>
      <c r="D70" s="55">
        <v>32668.8</v>
      </c>
      <c r="E70" s="55">
        <v>26733</v>
      </c>
      <c r="F70" s="55">
        <v>26687.6</v>
      </c>
      <c r="G70" s="55">
        <v>22131</v>
      </c>
      <c r="H70" s="55">
        <v>31929.4</v>
      </c>
      <c r="I70" s="55">
        <v>26437.7</v>
      </c>
      <c r="J70" s="55">
        <v>36518.6</v>
      </c>
      <c r="K70" s="55">
        <v>31145.8</v>
      </c>
      <c r="L70" s="55">
        <v>38834.3</v>
      </c>
      <c r="M70" s="55">
        <v>32668.8</v>
      </c>
      <c r="N70" s="55">
        <v>39451.6</v>
      </c>
      <c r="O70" s="55">
        <v>32276.9</v>
      </c>
      <c r="P70" s="55">
        <v>40398.2</v>
      </c>
      <c r="Q70" s="55">
        <v>31755.3</v>
      </c>
      <c r="R70" s="55">
        <v>41237.4</v>
      </c>
      <c r="S70" s="55">
        <v>32690.1</v>
      </c>
      <c r="T70" s="55">
        <v>40336.7</v>
      </c>
      <c r="U70" s="55">
        <v>31315.9</v>
      </c>
    </row>
    <row r="71" spans="1:21" ht="15">
      <c r="A71" s="51" t="s">
        <v>36</v>
      </c>
      <c r="B71" s="55">
        <v>21251.4</v>
      </c>
      <c r="C71" s="55">
        <v>32222.9</v>
      </c>
      <c r="D71" s="55">
        <v>25356</v>
      </c>
      <c r="E71" s="55">
        <v>39856.4</v>
      </c>
      <c r="F71" s="55">
        <v>19665.8</v>
      </c>
      <c r="G71" s="55">
        <v>29298.7</v>
      </c>
      <c r="H71" s="55">
        <v>24902.8</v>
      </c>
      <c r="I71" s="55">
        <v>39168.2</v>
      </c>
      <c r="J71" s="55">
        <v>29543.7</v>
      </c>
      <c r="K71" s="55">
        <v>45356.1</v>
      </c>
      <c r="L71" s="55">
        <v>34320.3</v>
      </c>
      <c r="M71" s="55">
        <v>50008</v>
      </c>
      <c r="N71" s="55">
        <v>38588.3</v>
      </c>
      <c r="O71" s="55">
        <v>48496.7</v>
      </c>
      <c r="P71" s="55">
        <v>37424.4</v>
      </c>
      <c r="Q71" s="55">
        <v>51099.4</v>
      </c>
      <c r="R71" s="55">
        <v>37082.8</v>
      </c>
      <c r="S71" s="55">
        <v>51857.2</v>
      </c>
      <c r="T71" s="55">
        <v>37402.4</v>
      </c>
      <c r="U71" s="55">
        <v>49708.9</v>
      </c>
    </row>
    <row r="72" spans="1:21" ht="15">
      <c r="A72" s="51" t="s">
        <v>42</v>
      </c>
      <c r="B72" s="55">
        <v>8753.8</v>
      </c>
      <c r="C72" s="55">
        <v>14034.8</v>
      </c>
      <c r="D72" s="55">
        <v>9922.1</v>
      </c>
      <c r="E72" s="55">
        <v>16182.8</v>
      </c>
      <c r="F72" s="55">
        <v>7791.3</v>
      </c>
      <c r="G72" s="55">
        <v>10994.5</v>
      </c>
      <c r="H72" s="55">
        <v>9151.2</v>
      </c>
      <c r="I72" s="55">
        <v>13843.5</v>
      </c>
      <c r="J72" s="55">
        <v>10939.9</v>
      </c>
      <c r="K72" s="55">
        <v>15872.5</v>
      </c>
      <c r="L72" s="55">
        <v>13087</v>
      </c>
      <c r="M72" s="55">
        <v>16080</v>
      </c>
      <c r="N72" s="55">
        <v>14028</v>
      </c>
      <c r="O72" s="55">
        <v>15947.4</v>
      </c>
      <c r="P72" s="55">
        <v>14008.9</v>
      </c>
      <c r="Q72" s="55">
        <v>14889.5</v>
      </c>
      <c r="R72" s="55">
        <v>13562.9</v>
      </c>
      <c r="S72" s="55">
        <v>14158.8</v>
      </c>
      <c r="T72" s="55">
        <v>12450.9</v>
      </c>
      <c r="U72" s="55">
        <v>13607.9</v>
      </c>
    </row>
    <row r="73" spans="1:21" ht="15">
      <c r="A73" s="51" t="s">
        <v>38</v>
      </c>
      <c r="B73" s="55">
        <v>8158.9</v>
      </c>
      <c r="C73" s="55">
        <v>14661.5</v>
      </c>
      <c r="D73" s="55">
        <v>9822.8</v>
      </c>
      <c r="E73" s="55">
        <v>17259.3</v>
      </c>
      <c r="F73" s="55">
        <v>7412.5</v>
      </c>
      <c r="G73" s="55">
        <v>10430.9</v>
      </c>
      <c r="H73" s="55">
        <v>10287.9</v>
      </c>
      <c r="I73" s="55">
        <v>12822.6</v>
      </c>
      <c r="J73" s="55">
        <v>13000.3</v>
      </c>
      <c r="K73" s="55">
        <v>14924.5</v>
      </c>
      <c r="L73" s="55">
        <v>13314.8</v>
      </c>
      <c r="M73" s="55">
        <v>14404.2</v>
      </c>
      <c r="N73" s="55">
        <v>15065.1</v>
      </c>
      <c r="O73" s="55">
        <v>13414.5</v>
      </c>
      <c r="P73" s="55">
        <v>15182.3</v>
      </c>
      <c r="Q73" s="55">
        <v>14428.3</v>
      </c>
      <c r="R73" s="55">
        <v>14365.7</v>
      </c>
      <c r="S73" s="55">
        <v>14384.1</v>
      </c>
      <c r="T73" s="55">
        <v>14312.1</v>
      </c>
      <c r="U73" s="55">
        <v>15412.4</v>
      </c>
    </row>
    <row r="74" spans="1:21" ht="15">
      <c r="A74" s="51" t="s">
        <v>24</v>
      </c>
      <c r="B74" s="55">
        <v>4988.4</v>
      </c>
      <c r="C74" s="55">
        <v>4981.2</v>
      </c>
      <c r="D74" s="55">
        <v>5483.9</v>
      </c>
      <c r="E74" s="55">
        <v>6194.5</v>
      </c>
      <c r="F74" s="55">
        <v>4308.2</v>
      </c>
      <c r="G74" s="55">
        <v>4708.4</v>
      </c>
      <c r="H74" s="55">
        <v>4937.8</v>
      </c>
      <c r="I74" s="55">
        <v>6242</v>
      </c>
      <c r="J74" s="55">
        <v>5661.5</v>
      </c>
      <c r="K74" s="55">
        <v>7103.6</v>
      </c>
      <c r="L74" s="55">
        <v>6257.7</v>
      </c>
      <c r="M74" s="55">
        <v>6974.8</v>
      </c>
      <c r="N74" s="55">
        <v>6444.6</v>
      </c>
      <c r="O74" s="55">
        <v>7524.9</v>
      </c>
      <c r="P74" s="55">
        <v>6696.1</v>
      </c>
      <c r="Q74" s="55">
        <v>7895.1</v>
      </c>
      <c r="R74" s="55">
        <v>6924</v>
      </c>
      <c r="S74" s="55">
        <v>8075.6</v>
      </c>
      <c r="T74" s="55">
        <v>7334.6</v>
      </c>
      <c r="U74" s="55">
        <v>8030.3</v>
      </c>
    </row>
    <row r="75" spans="1:21" ht="15">
      <c r="A75" s="51" t="s">
        <v>12</v>
      </c>
      <c r="B75" s="55">
        <v>5463</v>
      </c>
      <c r="C75" s="55">
        <v>11166.3</v>
      </c>
      <c r="D75" s="55">
        <v>6864.3</v>
      </c>
      <c r="E75" s="55">
        <v>13483.3</v>
      </c>
      <c r="F75" s="55">
        <v>5509.6</v>
      </c>
      <c r="G75" s="55">
        <v>9970.3</v>
      </c>
      <c r="H75" s="55">
        <v>7447.7</v>
      </c>
      <c r="I75" s="55">
        <v>13687</v>
      </c>
      <c r="J75" s="55">
        <v>8539.6</v>
      </c>
      <c r="K75" s="55">
        <v>15291.6</v>
      </c>
      <c r="L75" s="55">
        <v>9952.9</v>
      </c>
      <c r="M75" s="55">
        <v>15828.5</v>
      </c>
      <c r="N75" s="55">
        <v>11009</v>
      </c>
      <c r="O75" s="55">
        <v>15815.4</v>
      </c>
      <c r="P75" s="55">
        <v>10171.8</v>
      </c>
      <c r="Q75" s="55">
        <v>14768.3</v>
      </c>
      <c r="R75" s="55">
        <v>9858.9</v>
      </c>
      <c r="S75" s="55">
        <v>14110.2</v>
      </c>
      <c r="T75" s="55">
        <v>10198.4</v>
      </c>
      <c r="U75" s="55">
        <v>13535.8</v>
      </c>
    </row>
    <row r="76" spans="1:21" ht="15">
      <c r="A76" s="51" t="s">
        <v>46</v>
      </c>
      <c r="B76" s="55">
        <v>28307.2</v>
      </c>
      <c r="C76" s="55">
        <v>21414</v>
      </c>
      <c r="D76" s="55">
        <v>28851.7</v>
      </c>
      <c r="E76" s="55">
        <v>23677.3</v>
      </c>
      <c r="F76" s="55">
        <v>19958.9</v>
      </c>
      <c r="G76" s="55">
        <v>15246.9</v>
      </c>
      <c r="H76" s="55">
        <v>23901.9</v>
      </c>
      <c r="I76" s="55">
        <v>18581.4</v>
      </c>
      <c r="J76" s="55">
        <v>25117.6</v>
      </c>
      <c r="K76" s="55">
        <v>23287.4</v>
      </c>
      <c r="L76" s="55">
        <v>26338.9</v>
      </c>
      <c r="M76" s="55">
        <v>22124.3</v>
      </c>
      <c r="N76" s="55">
        <v>25068.7</v>
      </c>
      <c r="O76" s="55">
        <v>19702.4</v>
      </c>
      <c r="P76" s="55">
        <v>23892.5</v>
      </c>
      <c r="Q76" s="55">
        <v>18413.2</v>
      </c>
      <c r="R76" s="55">
        <v>22159.7</v>
      </c>
      <c r="S76" s="55">
        <v>14730.3</v>
      </c>
      <c r="T76" s="55">
        <v>21378.9</v>
      </c>
      <c r="U76" s="55">
        <v>14823.3</v>
      </c>
    </row>
    <row r="77" spans="1:21" ht="15">
      <c r="A77" s="51" t="s">
        <v>40</v>
      </c>
      <c r="B77" s="55">
        <v>47683.1</v>
      </c>
      <c r="C77" s="55">
        <v>32290.5</v>
      </c>
      <c r="D77" s="55">
        <v>49624</v>
      </c>
      <c r="E77" s="55">
        <v>35305.6</v>
      </c>
      <c r="F77" s="55">
        <v>38929.9</v>
      </c>
      <c r="G77" s="55">
        <v>27516.7</v>
      </c>
      <c r="H77" s="55">
        <v>51214.6</v>
      </c>
      <c r="I77" s="55">
        <v>36995.1</v>
      </c>
      <c r="J77" s="55">
        <v>58954.8</v>
      </c>
      <c r="K77" s="55">
        <v>40451.3</v>
      </c>
      <c r="L77" s="55">
        <v>57744.4</v>
      </c>
      <c r="M77" s="55">
        <v>41833.9</v>
      </c>
      <c r="N77" s="55">
        <v>53380.1</v>
      </c>
      <c r="O77" s="55">
        <v>37667.3</v>
      </c>
      <c r="P77" s="55">
        <v>51472.7</v>
      </c>
      <c r="Q77" s="55">
        <v>38145.9</v>
      </c>
      <c r="R77" s="55">
        <v>52432.1</v>
      </c>
      <c r="S77" s="55">
        <v>37450.3</v>
      </c>
      <c r="T77" s="55">
        <v>51458.9</v>
      </c>
      <c r="U77" s="55">
        <v>36632</v>
      </c>
    </row>
    <row r="78" spans="1:21" ht="15">
      <c r="A78" s="51" t="s">
        <v>54</v>
      </c>
      <c r="B78" s="55">
        <v>135728.1</v>
      </c>
      <c r="C78" s="55">
        <v>215551.7</v>
      </c>
      <c r="D78" s="55">
        <v>142499.4</v>
      </c>
      <c r="E78" s="55">
        <v>217529.3</v>
      </c>
      <c r="F78" s="55">
        <v>114382.6</v>
      </c>
      <c r="G78" s="55">
        <v>188181.9</v>
      </c>
      <c r="H78" s="55">
        <v>148087.1</v>
      </c>
      <c r="I78" s="55">
        <v>226954</v>
      </c>
      <c r="J78" s="55">
        <v>181242.3</v>
      </c>
      <c r="K78" s="55">
        <v>252374</v>
      </c>
      <c r="L78" s="55">
        <v>182957.9</v>
      </c>
      <c r="M78" s="55">
        <v>283429.1</v>
      </c>
      <c r="N78" s="55">
        <v>229835.1</v>
      </c>
      <c r="O78" s="55">
        <v>239425.2</v>
      </c>
      <c r="P78" s="55">
        <v>198223.1</v>
      </c>
      <c r="Q78" s="55">
        <v>244334.6</v>
      </c>
      <c r="R78" s="55">
        <v>230493.8</v>
      </c>
      <c r="S78" s="55">
        <v>261718.7</v>
      </c>
      <c r="T78" s="55">
        <v>194458.8</v>
      </c>
      <c r="U78" s="55">
        <v>284349.5</v>
      </c>
    </row>
    <row r="80" ht="15">
      <c r="A80" s="43" t="s">
        <v>94</v>
      </c>
    </row>
    <row r="81" spans="1:2" ht="15">
      <c r="A81" s="43" t="s">
        <v>95</v>
      </c>
      <c r="B81" s="43" t="s">
        <v>96</v>
      </c>
    </row>
    <row r="83" spans="1:2" ht="15">
      <c r="A83" s="43" t="s">
        <v>76</v>
      </c>
      <c r="B83" s="43" t="s">
        <v>77</v>
      </c>
    </row>
    <row r="84" spans="1:2" ht="15">
      <c r="A84" s="43" t="s">
        <v>78</v>
      </c>
      <c r="B84" s="43" t="s">
        <v>98</v>
      </c>
    </row>
    <row r="86" spans="1:21" ht="15">
      <c r="A86" s="51" t="s">
        <v>80</v>
      </c>
      <c r="B86" s="51" t="s">
        <v>81</v>
      </c>
      <c r="C86" s="51" t="s">
        <v>81</v>
      </c>
      <c r="D86" s="51" t="s">
        <v>82</v>
      </c>
      <c r="E86" s="51" t="s">
        <v>82</v>
      </c>
      <c r="F86" s="51" t="s">
        <v>83</v>
      </c>
      <c r="G86" s="51" t="s">
        <v>83</v>
      </c>
      <c r="H86" s="51" t="s">
        <v>84</v>
      </c>
      <c r="I86" s="51" t="s">
        <v>84</v>
      </c>
      <c r="J86" s="51" t="s">
        <v>85</v>
      </c>
      <c r="K86" s="51" t="s">
        <v>85</v>
      </c>
      <c r="L86" s="51" t="s">
        <v>86</v>
      </c>
      <c r="M86" s="51" t="s">
        <v>86</v>
      </c>
      <c r="N86" s="51" t="s">
        <v>87</v>
      </c>
      <c r="O86" s="51" t="s">
        <v>87</v>
      </c>
      <c r="P86" s="51" t="s">
        <v>88</v>
      </c>
      <c r="Q86" s="51" t="s">
        <v>88</v>
      </c>
      <c r="R86" s="51" t="s">
        <v>89</v>
      </c>
      <c r="S86" s="51" t="s">
        <v>89</v>
      </c>
      <c r="T86" s="51" t="s">
        <v>90</v>
      </c>
      <c r="U86" s="51" t="s">
        <v>90</v>
      </c>
    </row>
    <row r="87" spans="1:21" ht="15">
      <c r="A87" s="51" t="s">
        <v>91</v>
      </c>
      <c r="B87" s="51" t="s">
        <v>92</v>
      </c>
      <c r="C87" s="51" t="s">
        <v>93</v>
      </c>
      <c r="D87" s="51" t="s">
        <v>92</v>
      </c>
      <c r="E87" s="51" t="s">
        <v>93</v>
      </c>
      <c r="F87" s="51" t="s">
        <v>92</v>
      </c>
      <c r="G87" s="51" t="s">
        <v>93</v>
      </c>
      <c r="H87" s="51" t="s">
        <v>92</v>
      </c>
      <c r="I87" s="51" t="s">
        <v>93</v>
      </c>
      <c r="J87" s="51" t="s">
        <v>92</v>
      </c>
      <c r="K87" s="51" t="s">
        <v>93</v>
      </c>
      <c r="L87" s="51" t="s">
        <v>92</v>
      </c>
      <c r="M87" s="51" t="s">
        <v>93</v>
      </c>
      <c r="N87" s="51" t="s">
        <v>92</v>
      </c>
      <c r="O87" s="51" t="s">
        <v>93</v>
      </c>
      <c r="P87" s="51" t="s">
        <v>92</v>
      </c>
      <c r="Q87" s="51" t="s">
        <v>93</v>
      </c>
      <c r="R87" s="51" t="s">
        <v>92</v>
      </c>
      <c r="S87" s="51" t="s">
        <v>93</v>
      </c>
      <c r="T87" s="51" t="s">
        <v>92</v>
      </c>
      <c r="U87" s="51" t="s">
        <v>93</v>
      </c>
    </row>
    <row r="88" spans="1:21" ht="15">
      <c r="A88" s="51" t="s">
        <v>79</v>
      </c>
      <c r="B88" s="72" t="s">
        <v>95</v>
      </c>
      <c r="C88" s="72" t="s">
        <v>95</v>
      </c>
      <c r="D88" s="72" t="s">
        <v>95</v>
      </c>
      <c r="E88" s="72" t="s">
        <v>95</v>
      </c>
      <c r="F88" s="72" t="s">
        <v>95</v>
      </c>
      <c r="G88" s="72" t="s">
        <v>95</v>
      </c>
      <c r="H88" s="72" t="s">
        <v>95</v>
      </c>
      <c r="I88" s="72" t="s">
        <v>95</v>
      </c>
      <c r="J88" s="72" t="s">
        <v>95</v>
      </c>
      <c r="K88" s="72" t="s">
        <v>95</v>
      </c>
      <c r="L88" s="72" t="s">
        <v>95</v>
      </c>
      <c r="M88" s="72" t="s">
        <v>95</v>
      </c>
      <c r="N88" s="72" t="s">
        <v>95</v>
      </c>
      <c r="O88" s="72" t="s">
        <v>95</v>
      </c>
      <c r="P88" s="72" t="s">
        <v>95</v>
      </c>
      <c r="Q88" s="72" t="s">
        <v>95</v>
      </c>
      <c r="R88" s="72" t="s">
        <v>95</v>
      </c>
      <c r="S88" s="72" t="s">
        <v>95</v>
      </c>
      <c r="T88" s="72" t="s">
        <v>95</v>
      </c>
      <c r="U88" s="72" t="s">
        <v>95</v>
      </c>
    </row>
    <row r="89" spans="1:21" ht="15">
      <c r="A89" s="51" t="s">
        <v>59</v>
      </c>
      <c r="B89" s="55">
        <v>314448.7</v>
      </c>
      <c r="C89" s="55">
        <v>300297.7</v>
      </c>
      <c r="D89" s="55">
        <v>320805.2</v>
      </c>
      <c r="E89" s="55">
        <v>317043.4</v>
      </c>
      <c r="F89" s="55">
        <v>265986</v>
      </c>
      <c r="G89" s="55">
        <v>254367.4</v>
      </c>
      <c r="H89" s="55">
        <v>307529.9</v>
      </c>
      <c r="I89" s="55">
        <v>295072.1</v>
      </c>
      <c r="J89" s="55">
        <v>341718.2</v>
      </c>
      <c r="K89" s="55">
        <v>335447.4</v>
      </c>
      <c r="L89" s="55">
        <v>347088.6</v>
      </c>
      <c r="M89" s="55">
        <v>341787.5</v>
      </c>
      <c r="N89" s="55">
        <v>352955.7</v>
      </c>
      <c r="O89" s="55">
        <v>340092.9</v>
      </c>
      <c r="P89" s="55">
        <v>355527.8</v>
      </c>
      <c r="Q89" s="55">
        <v>342214.8</v>
      </c>
      <c r="R89" s="55">
        <v>357737.2</v>
      </c>
      <c r="S89" s="55">
        <v>338124.9</v>
      </c>
      <c r="T89" s="55">
        <v>359593</v>
      </c>
      <c r="U89" s="55">
        <v>336649.5</v>
      </c>
    </row>
    <row r="90" spans="1:21" ht="15">
      <c r="A90" s="51" t="s">
        <v>26</v>
      </c>
      <c r="B90" s="55">
        <v>13512.1</v>
      </c>
      <c r="C90" s="55">
        <v>21861.5</v>
      </c>
      <c r="D90" s="55">
        <v>15204.1</v>
      </c>
      <c r="E90" s="55">
        <v>25093.9</v>
      </c>
      <c r="F90" s="55">
        <v>11699.5</v>
      </c>
      <c r="G90" s="55">
        <v>16875.9</v>
      </c>
      <c r="H90" s="55">
        <v>15561.4</v>
      </c>
      <c r="I90" s="55">
        <v>19245.1</v>
      </c>
      <c r="J90" s="55">
        <v>20264.6</v>
      </c>
      <c r="K90" s="55">
        <v>23406.5</v>
      </c>
      <c r="L90" s="55">
        <v>20770.5</v>
      </c>
      <c r="M90" s="55">
        <v>25459.5</v>
      </c>
      <c r="N90" s="55">
        <v>22271.8</v>
      </c>
      <c r="O90" s="55">
        <v>25828.5</v>
      </c>
      <c r="P90" s="55">
        <v>22043.6</v>
      </c>
      <c r="Q90" s="55">
        <v>26118.3</v>
      </c>
      <c r="R90" s="55">
        <v>22877.6</v>
      </c>
      <c r="S90" s="55">
        <v>26346.8</v>
      </c>
      <c r="T90" s="55">
        <v>23471.6</v>
      </c>
      <c r="U90" s="55">
        <v>26072</v>
      </c>
    </row>
    <row r="91" spans="1:21" ht="15">
      <c r="A91" s="51" t="s">
        <v>16</v>
      </c>
      <c r="B91" s="55">
        <v>89382.2</v>
      </c>
      <c r="C91" s="55">
        <v>86223.5</v>
      </c>
      <c r="D91" s="55">
        <v>99809.1</v>
      </c>
      <c r="E91" s="55">
        <v>96571.9</v>
      </c>
      <c r="F91" s="55">
        <v>80983.3</v>
      </c>
      <c r="G91" s="55">
        <v>75314</v>
      </c>
      <c r="H91" s="55">
        <v>100310.5</v>
      </c>
      <c r="I91" s="55">
        <v>95536</v>
      </c>
      <c r="J91" s="55">
        <v>117054.1</v>
      </c>
      <c r="K91" s="55">
        <v>109285.3</v>
      </c>
      <c r="L91" s="55">
        <v>122230</v>
      </c>
      <c r="M91" s="55">
        <v>110065.6</v>
      </c>
      <c r="N91" s="55">
        <v>122185.1</v>
      </c>
      <c r="O91" s="55">
        <v>108620.9</v>
      </c>
      <c r="P91" s="55">
        <v>131798.9</v>
      </c>
      <c r="Q91" s="55">
        <v>116202.6</v>
      </c>
      <c r="R91" s="55">
        <v>142364.1</v>
      </c>
      <c r="S91" s="55">
        <v>127481.3</v>
      </c>
      <c r="T91" s="55">
        <v>146999.9</v>
      </c>
      <c r="U91" s="55">
        <v>129268.1</v>
      </c>
    </row>
    <row r="92" spans="1:21" ht="15">
      <c r="A92" s="51" t="s">
        <v>34</v>
      </c>
      <c r="B92" s="55">
        <v>75280</v>
      </c>
      <c r="C92" s="55">
        <v>71526.3</v>
      </c>
      <c r="D92" s="55">
        <v>79495.9</v>
      </c>
      <c r="E92" s="55">
        <v>74355.6</v>
      </c>
      <c r="F92" s="55">
        <v>67381.7</v>
      </c>
      <c r="G92" s="55">
        <v>59602.1</v>
      </c>
      <c r="H92" s="55">
        <v>72746.7</v>
      </c>
      <c r="I92" s="55">
        <v>62647.8</v>
      </c>
      <c r="J92" s="55">
        <v>80362.1</v>
      </c>
      <c r="K92" s="55">
        <v>68723.6</v>
      </c>
      <c r="L92" s="55">
        <v>83336.3</v>
      </c>
      <c r="M92" s="55">
        <v>71453.7</v>
      </c>
      <c r="N92" s="55">
        <v>83539.4</v>
      </c>
      <c r="O92" s="55">
        <v>73298.8</v>
      </c>
      <c r="P92" s="55">
        <v>83911.7</v>
      </c>
      <c r="Q92" s="55">
        <v>74970.7</v>
      </c>
      <c r="R92" s="55">
        <v>86060.3</v>
      </c>
      <c r="S92" s="55">
        <v>77173.2</v>
      </c>
      <c r="T92" s="55">
        <v>86136.7</v>
      </c>
      <c r="U92" s="55">
        <v>77292.1</v>
      </c>
    </row>
    <row r="93" spans="1:21" ht="15">
      <c r="A93" s="51" t="s">
        <v>44</v>
      </c>
      <c r="B93" s="55">
        <v>964038</v>
      </c>
      <c r="C93" s="55">
        <v>769779.5</v>
      </c>
      <c r="D93" s="55">
        <v>983255</v>
      </c>
      <c r="E93" s="55">
        <v>805729.5</v>
      </c>
      <c r="F93" s="55">
        <v>803011.6</v>
      </c>
      <c r="G93" s="55">
        <v>664143.3</v>
      </c>
      <c r="H93" s="55">
        <v>949629.4</v>
      </c>
      <c r="I93" s="55">
        <v>795665.6</v>
      </c>
      <c r="J93" s="55">
        <v>1058897.3</v>
      </c>
      <c r="K93" s="55">
        <v>901486.6</v>
      </c>
      <c r="L93" s="55">
        <v>1090529.8</v>
      </c>
      <c r="M93" s="55">
        <v>898857.4</v>
      </c>
      <c r="N93" s="55">
        <v>1088071</v>
      </c>
      <c r="O93" s="55">
        <v>889415.7</v>
      </c>
      <c r="P93" s="55">
        <v>1125034.2</v>
      </c>
      <c r="Q93" s="55">
        <v>908574.6</v>
      </c>
      <c r="R93" s="55">
        <v>1195822.4</v>
      </c>
      <c r="S93" s="55">
        <v>947626.7</v>
      </c>
      <c r="T93" s="55">
        <v>1208648.9</v>
      </c>
      <c r="U93" s="55">
        <v>953555.3</v>
      </c>
    </row>
    <row r="94" spans="1:21" ht="15">
      <c r="A94" s="51" t="s">
        <v>20</v>
      </c>
      <c r="B94" s="55">
        <v>8033.5</v>
      </c>
      <c r="C94" s="55">
        <v>11439.1</v>
      </c>
      <c r="D94" s="55">
        <v>8470.1</v>
      </c>
      <c r="E94" s="55">
        <v>10896.4</v>
      </c>
      <c r="F94" s="55">
        <v>6486.9</v>
      </c>
      <c r="G94" s="55">
        <v>7269.9</v>
      </c>
      <c r="H94" s="55">
        <v>8743</v>
      </c>
      <c r="I94" s="55">
        <v>9268.3</v>
      </c>
      <c r="J94" s="55">
        <v>12003.4</v>
      </c>
      <c r="K94" s="55">
        <v>12542.6</v>
      </c>
      <c r="L94" s="55">
        <v>12520.7</v>
      </c>
      <c r="M94" s="55">
        <v>14076.6</v>
      </c>
      <c r="N94" s="55">
        <v>12288.2</v>
      </c>
      <c r="O94" s="55">
        <v>13902.7</v>
      </c>
      <c r="P94" s="55">
        <v>12083.1</v>
      </c>
      <c r="Q94" s="55">
        <v>13776.5</v>
      </c>
      <c r="R94" s="55">
        <v>11569.2</v>
      </c>
      <c r="S94" s="55">
        <v>13099.9</v>
      </c>
      <c r="T94" s="55">
        <v>11897.2</v>
      </c>
      <c r="U94" s="55">
        <v>13493</v>
      </c>
    </row>
    <row r="95" spans="1:21" ht="15">
      <c r="A95" s="51" t="s">
        <v>10</v>
      </c>
      <c r="B95" s="55">
        <v>88685.5</v>
      </c>
      <c r="C95" s="55">
        <v>61161.6</v>
      </c>
      <c r="D95" s="55">
        <v>85476.8</v>
      </c>
      <c r="E95" s="55">
        <v>57087.9</v>
      </c>
      <c r="F95" s="55">
        <v>83114.4</v>
      </c>
      <c r="G95" s="55">
        <v>44955.5</v>
      </c>
      <c r="H95" s="55">
        <v>88660.2</v>
      </c>
      <c r="I95" s="55">
        <v>47707.3</v>
      </c>
      <c r="J95" s="55">
        <v>91554.5</v>
      </c>
      <c r="K95" s="55">
        <v>52460.5</v>
      </c>
      <c r="L95" s="55">
        <v>92378.6</v>
      </c>
      <c r="M95" s="55">
        <v>54734.4</v>
      </c>
      <c r="N95" s="55">
        <v>87822.5</v>
      </c>
      <c r="O95" s="55">
        <v>54313.5</v>
      </c>
      <c r="P95" s="55">
        <v>91792.4</v>
      </c>
      <c r="Q95" s="55">
        <v>60720.9</v>
      </c>
      <c r="R95" s="55">
        <v>111703.8</v>
      </c>
      <c r="S95" s="55">
        <v>69024</v>
      </c>
      <c r="T95" s="55">
        <v>116483.8</v>
      </c>
      <c r="U95" s="55">
        <v>71459.6</v>
      </c>
    </row>
    <row r="96" spans="1:21" ht="15">
      <c r="A96" s="51" t="s">
        <v>52</v>
      </c>
      <c r="B96" s="55">
        <v>19392.3</v>
      </c>
      <c r="C96" s="55">
        <v>60129.9</v>
      </c>
      <c r="D96" s="55">
        <v>21319.3</v>
      </c>
      <c r="E96" s="55">
        <v>64856.8</v>
      </c>
      <c r="F96" s="55">
        <v>17673.7</v>
      </c>
      <c r="G96" s="55">
        <v>52087.1</v>
      </c>
      <c r="H96" s="55">
        <v>21300.4</v>
      </c>
      <c r="I96" s="55">
        <v>52147.8</v>
      </c>
      <c r="J96" s="55">
        <v>24377.3</v>
      </c>
      <c r="K96" s="55">
        <v>48892.3</v>
      </c>
      <c r="L96" s="55">
        <v>27579</v>
      </c>
      <c r="M96" s="55">
        <v>49537.6</v>
      </c>
      <c r="N96" s="55">
        <v>27295.5</v>
      </c>
      <c r="O96" s="55">
        <v>46997.1</v>
      </c>
      <c r="P96" s="55">
        <v>27120.5</v>
      </c>
      <c r="Q96" s="55">
        <v>48326.9</v>
      </c>
      <c r="R96" s="55">
        <v>25890.2</v>
      </c>
      <c r="S96" s="55">
        <v>43574.4</v>
      </c>
      <c r="T96" s="55">
        <v>25448.3</v>
      </c>
      <c r="U96" s="55">
        <v>44153.2</v>
      </c>
    </row>
    <row r="97" spans="1:21" ht="15">
      <c r="A97" s="51" t="s">
        <v>50</v>
      </c>
      <c r="B97" s="55">
        <v>184821.1</v>
      </c>
      <c r="C97" s="55">
        <v>284057.8</v>
      </c>
      <c r="D97" s="55">
        <v>191387.8</v>
      </c>
      <c r="E97" s="55">
        <v>286104.9</v>
      </c>
      <c r="F97" s="55">
        <v>162990</v>
      </c>
      <c r="G97" s="55">
        <v>210222</v>
      </c>
      <c r="H97" s="55">
        <v>191911.9</v>
      </c>
      <c r="I97" s="55">
        <v>246673.9</v>
      </c>
      <c r="J97" s="55">
        <v>220223.3</v>
      </c>
      <c r="K97" s="55">
        <v>270550.3</v>
      </c>
      <c r="L97" s="55">
        <v>229802.3</v>
      </c>
      <c r="M97" s="55">
        <v>262561.1</v>
      </c>
      <c r="N97" s="55">
        <v>239314.3</v>
      </c>
      <c r="O97" s="55">
        <v>256455.1</v>
      </c>
      <c r="P97" s="55">
        <v>244287.2</v>
      </c>
      <c r="Q97" s="55">
        <v>270172.6</v>
      </c>
      <c r="R97" s="55">
        <v>254599.4</v>
      </c>
      <c r="S97" s="55">
        <v>281222.1</v>
      </c>
      <c r="T97" s="55">
        <v>262360.3</v>
      </c>
      <c r="U97" s="55">
        <v>281277.2</v>
      </c>
    </row>
    <row r="98" spans="1:21" ht="15">
      <c r="A98" s="51" t="s">
        <v>48</v>
      </c>
      <c r="B98" s="55">
        <v>408326.9</v>
      </c>
      <c r="C98" s="55">
        <v>460314.8</v>
      </c>
      <c r="D98" s="55">
        <v>418983</v>
      </c>
      <c r="E98" s="55">
        <v>487350.4</v>
      </c>
      <c r="F98" s="55">
        <v>348035.4</v>
      </c>
      <c r="G98" s="55">
        <v>404097.8</v>
      </c>
      <c r="H98" s="55">
        <v>395087.2</v>
      </c>
      <c r="I98" s="55">
        <v>460941.2</v>
      </c>
      <c r="J98" s="55">
        <v>428500.6</v>
      </c>
      <c r="K98" s="55">
        <v>517261.8</v>
      </c>
      <c r="L98" s="55">
        <v>442643.4</v>
      </c>
      <c r="M98" s="55">
        <v>524918.3</v>
      </c>
      <c r="N98" s="55">
        <v>437439.2</v>
      </c>
      <c r="O98" s="55">
        <v>513114.4</v>
      </c>
      <c r="P98" s="55">
        <v>436936.8</v>
      </c>
      <c r="Q98" s="55">
        <v>509298.6</v>
      </c>
      <c r="R98" s="55">
        <v>455866.5</v>
      </c>
      <c r="S98" s="55">
        <v>516812.2</v>
      </c>
      <c r="T98" s="55">
        <v>452813.9</v>
      </c>
      <c r="U98" s="55">
        <v>517621.8</v>
      </c>
    </row>
    <row r="99" spans="1:21" ht="15">
      <c r="A99" s="51" t="s">
        <v>57</v>
      </c>
      <c r="B99" s="55">
        <v>9004.1</v>
      </c>
      <c r="C99" s="55">
        <v>18833</v>
      </c>
      <c r="D99" s="55">
        <v>9585.1</v>
      </c>
      <c r="E99" s="55">
        <v>20817.1</v>
      </c>
      <c r="F99" s="55">
        <v>7515.8</v>
      </c>
      <c r="G99" s="55">
        <v>15218.1</v>
      </c>
      <c r="H99" s="55">
        <v>8905.2</v>
      </c>
      <c r="I99" s="55">
        <v>15137</v>
      </c>
      <c r="J99" s="55">
        <v>9582.2</v>
      </c>
      <c r="K99" s="55">
        <v>16281.1</v>
      </c>
      <c r="L99" s="55">
        <v>9628.7</v>
      </c>
      <c r="M99" s="55">
        <v>16214.4</v>
      </c>
      <c r="N99" s="55">
        <v>9531.4</v>
      </c>
      <c r="O99" s="55">
        <v>16581.3</v>
      </c>
      <c r="P99" s="55">
        <v>10431.3</v>
      </c>
      <c r="Q99" s="55">
        <v>17154.5</v>
      </c>
      <c r="R99" s="55">
        <v>11663.3</v>
      </c>
      <c r="S99" s="55">
        <v>18563.6</v>
      </c>
      <c r="T99" s="55">
        <v>12489.5</v>
      </c>
      <c r="U99" s="55">
        <v>19791.2</v>
      </c>
    </row>
    <row r="100" spans="1:21" ht="15">
      <c r="A100" s="51" t="s">
        <v>56</v>
      </c>
      <c r="B100" s="55">
        <v>364743.9</v>
      </c>
      <c r="C100" s="55">
        <v>373339.8</v>
      </c>
      <c r="D100" s="55">
        <v>369015.6</v>
      </c>
      <c r="E100" s="55">
        <v>382050.2</v>
      </c>
      <c r="F100" s="55">
        <v>291733.1</v>
      </c>
      <c r="G100" s="55">
        <v>297608.7</v>
      </c>
      <c r="H100" s="55">
        <v>337407.4</v>
      </c>
      <c r="I100" s="55">
        <v>367389.8</v>
      </c>
      <c r="J100" s="55">
        <v>375903.8</v>
      </c>
      <c r="K100" s="55">
        <v>401427.7</v>
      </c>
      <c r="L100" s="55">
        <v>390182.1</v>
      </c>
      <c r="M100" s="55">
        <v>380292.5</v>
      </c>
      <c r="N100" s="55">
        <v>390232.6</v>
      </c>
      <c r="O100" s="55">
        <v>361002.2</v>
      </c>
      <c r="P100" s="55">
        <v>398870.4</v>
      </c>
      <c r="Q100" s="55">
        <v>356938.8</v>
      </c>
      <c r="R100" s="55">
        <v>412291.3</v>
      </c>
      <c r="S100" s="55">
        <v>370484.4</v>
      </c>
      <c r="T100" s="55">
        <v>417076.8</v>
      </c>
      <c r="U100" s="55">
        <v>365579</v>
      </c>
    </row>
    <row r="101" spans="1:21" ht="15">
      <c r="A101" s="51" t="s">
        <v>28</v>
      </c>
      <c r="B101" s="55">
        <v>1017.1</v>
      </c>
      <c r="C101" s="55">
        <v>6285.8</v>
      </c>
      <c r="D101" s="55">
        <v>1110.3</v>
      </c>
      <c r="E101" s="55">
        <v>7236.6</v>
      </c>
      <c r="F101" s="55">
        <v>901.5</v>
      </c>
      <c r="G101" s="55">
        <v>5617.3</v>
      </c>
      <c r="H101" s="55">
        <v>1057.7</v>
      </c>
      <c r="I101" s="55">
        <v>6463.7</v>
      </c>
      <c r="J101" s="55">
        <v>1306</v>
      </c>
      <c r="K101" s="55">
        <v>6233.9</v>
      </c>
      <c r="L101" s="55">
        <v>1354.1</v>
      </c>
      <c r="M101" s="55">
        <v>5678.4</v>
      </c>
      <c r="N101" s="55">
        <v>1520.4</v>
      </c>
      <c r="O101" s="55">
        <v>4754</v>
      </c>
      <c r="P101" s="55">
        <v>2373.6</v>
      </c>
      <c r="Q101" s="55">
        <v>6015.1</v>
      </c>
      <c r="R101" s="55">
        <v>2960.8</v>
      </c>
      <c r="S101" s="55">
        <v>6338.4</v>
      </c>
      <c r="T101" s="55">
        <v>2676.1</v>
      </c>
      <c r="U101" s="55">
        <v>7061.6</v>
      </c>
    </row>
    <row r="102" spans="1:21" ht="15">
      <c r="A102" s="51" t="s">
        <v>30</v>
      </c>
      <c r="B102" s="55">
        <v>6062.3</v>
      </c>
      <c r="C102" s="55">
        <v>11179.8</v>
      </c>
      <c r="D102" s="55">
        <v>6897.1</v>
      </c>
      <c r="E102" s="55">
        <v>10975.4</v>
      </c>
      <c r="F102" s="55">
        <v>5521.9</v>
      </c>
      <c r="G102" s="55">
        <v>7034.1</v>
      </c>
      <c r="H102" s="55">
        <v>7190.5</v>
      </c>
      <c r="I102" s="55">
        <v>8818.8</v>
      </c>
      <c r="J102" s="55">
        <v>9432.7</v>
      </c>
      <c r="K102" s="55">
        <v>11702.5</v>
      </c>
      <c r="L102" s="55">
        <v>10983.5</v>
      </c>
      <c r="M102" s="55">
        <v>13408.7</v>
      </c>
      <c r="N102" s="55">
        <v>10892.8</v>
      </c>
      <c r="O102" s="55">
        <v>13451.4</v>
      </c>
      <c r="P102" s="55">
        <v>10957.2</v>
      </c>
      <c r="Q102" s="55">
        <v>13285.5</v>
      </c>
      <c r="R102" s="55">
        <v>10938.5</v>
      </c>
      <c r="S102" s="55">
        <v>13057.5</v>
      </c>
      <c r="T102" s="55">
        <v>10979.4</v>
      </c>
      <c r="U102" s="55">
        <v>12880.5</v>
      </c>
    </row>
    <row r="103" spans="1:21" ht="15">
      <c r="A103" s="51" t="s">
        <v>18</v>
      </c>
      <c r="B103" s="55">
        <v>12509.4</v>
      </c>
      <c r="C103" s="55">
        <v>17812.6</v>
      </c>
      <c r="D103" s="55">
        <v>16077.1</v>
      </c>
      <c r="E103" s="55">
        <v>21144.1</v>
      </c>
      <c r="F103" s="55">
        <v>11796.8</v>
      </c>
      <c r="G103" s="55">
        <v>13123</v>
      </c>
      <c r="H103" s="55">
        <v>15650.7</v>
      </c>
      <c r="I103" s="55">
        <v>17653.1</v>
      </c>
      <c r="J103" s="55">
        <v>20150.8</v>
      </c>
      <c r="K103" s="55">
        <v>22825.6</v>
      </c>
      <c r="L103" s="55">
        <v>23047.4</v>
      </c>
      <c r="M103" s="55">
        <v>24879</v>
      </c>
      <c r="N103" s="55">
        <v>24544.6</v>
      </c>
      <c r="O103" s="55">
        <v>26207.7</v>
      </c>
      <c r="P103" s="55">
        <v>24361.3</v>
      </c>
      <c r="Q103" s="55">
        <v>25889.4</v>
      </c>
      <c r="R103" s="55">
        <v>22903.9</v>
      </c>
      <c r="S103" s="55">
        <v>25399.5</v>
      </c>
      <c r="T103" s="55">
        <v>22607</v>
      </c>
      <c r="U103" s="55">
        <v>24699.6</v>
      </c>
    </row>
    <row r="104" spans="1:21" ht="15">
      <c r="A104" s="51" t="s">
        <v>8</v>
      </c>
      <c r="B104" s="55">
        <v>16733.5</v>
      </c>
      <c r="C104" s="55">
        <v>20451.6</v>
      </c>
      <c r="D104" s="55">
        <v>17469.5</v>
      </c>
      <c r="E104" s="55">
        <v>21863.6</v>
      </c>
      <c r="F104" s="55">
        <v>15298.8</v>
      </c>
      <c r="G104" s="55">
        <v>18160.4</v>
      </c>
      <c r="H104" s="55">
        <v>14180.3</v>
      </c>
      <c r="I104" s="55">
        <v>18713.3</v>
      </c>
      <c r="J104" s="55">
        <v>14990.1</v>
      </c>
      <c r="K104" s="55">
        <v>20732.6</v>
      </c>
      <c r="L104" s="55">
        <v>14658.7</v>
      </c>
      <c r="M104" s="55">
        <v>21437.1</v>
      </c>
      <c r="N104" s="55">
        <v>13885.6</v>
      </c>
      <c r="O104" s="55">
        <v>20098.1</v>
      </c>
      <c r="P104" s="55">
        <v>14486.7</v>
      </c>
      <c r="Q104" s="55">
        <v>20089.7</v>
      </c>
      <c r="R104" s="55">
        <v>15474.5</v>
      </c>
      <c r="S104" s="55">
        <v>21021.7</v>
      </c>
      <c r="T104" s="55">
        <v>14243</v>
      </c>
      <c r="U104" s="55">
        <v>19661.6</v>
      </c>
    </row>
    <row r="105" spans="1:21" ht="15">
      <c r="A105" s="51" t="s">
        <v>14</v>
      </c>
      <c r="B105" s="55">
        <v>69609.5</v>
      </c>
      <c r="C105" s="55">
        <v>69730.2</v>
      </c>
      <c r="D105" s="55">
        <v>73772.1</v>
      </c>
      <c r="E105" s="55">
        <v>74068.7</v>
      </c>
      <c r="F105" s="55">
        <v>59512.6</v>
      </c>
      <c r="G105" s="55">
        <v>55750.4</v>
      </c>
      <c r="H105" s="55">
        <v>72024.3</v>
      </c>
      <c r="I105" s="55">
        <v>66514.2</v>
      </c>
      <c r="J105" s="55">
        <v>80683.7</v>
      </c>
      <c r="K105" s="55">
        <v>73591.7</v>
      </c>
      <c r="L105" s="55">
        <v>80611.6</v>
      </c>
      <c r="M105" s="55">
        <v>74078.3</v>
      </c>
      <c r="N105" s="55">
        <v>80945.1</v>
      </c>
      <c r="O105" s="55">
        <v>75379.4</v>
      </c>
      <c r="P105" s="55">
        <v>83266.1</v>
      </c>
      <c r="Q105" s="55">
        <v>78978.3</v>
      </c>
      <c r="R105" s="55">
        <v>88846.1</v>
      </c>
      <c r="S105" s="55">
        <v>82947.3</v>
      </c>
      <c r="T105" s="55">
        <v>92073.2</v>
      </c>
      <c r="U105" s="55">
        <v>84828.9</v>
      </c>
    </row>
    <row r="106" spans="1:21" ht="15">
      <c r="A106" s="51" t="s">
        <v>58</v>
      </c>
      <c r="B106" s="55">
        <v>2507.8</v>
      </c>
      <c r="C106" s="55">
        <v>3503.5</v>
      </c>
      <c r="D106" s="55">
        <v>2367</v>
      </c>
      <c r="E106" s="55">
        <v>3603.6</v>
      </c>
      <c r="F106" s="55">
        <v>2048.6</v>
      </c>
      <c r="G106" s="55">
        <v>3210.2</v>
      </c>
      <c r="H106" s="55">
        <v>2704.9</v>
      </c>
      <c r="I106" s="55">
        <v>3818.4</v>
      </c>
      <c r="J106" s="55">
        <v>3150.5</v>
      </c>
      <c r="K106" s="55">
        <v>4520.5</v>
      </c>
      <c r="L106" s="55">
        <v>3308.1</v>
      </c>
      <c r="M106" s="55">
        <v>5135.2</v>
      </c>
      <c r="N106" s="55">
        <v>2738.4</v>
      </c>
      <c r="O106" s="55">
        <v>4624.9</v>
      </c>
      <c r="P106" s="55">
        <v>2205.6</v>
      </c>
      <c r="Q106" s="55">
        <v>5131.9</v>
      </c>
      <c r="R106" s="55">
        <v>2355</v>
      </c>
      <c r="S106" s="55">
        <v>5442.7</v>
      </c>
      <c r="T106" s="55">
        <v>2843.1</v>
      </c>
      <c r="U106" s="55">
        <v>5783.7</v>
      </c>
    </row>
    <row r="107" spans="1:21" ht="15">
      <c r="A107" s="51" t="s">
        <v>22</v>
      </c>
      <c r="B107" s="55">
        <v>401900.8</v>
      </c>
      <c r="C107" s="55">
        <v>359442.7</v>
      </c>
      <c r="D107" s="55">
        <v>433721.7</v>
      </c>
      <c r="E107" s="55">
        <v>394980.2</v>
      </c>
      <c r="F107" s="55">
        <v>356962.3</v>
      </c>
      <c r="G107" s="55">
        <v>317717.9</v>
      </c>
      <c r="H107" s="55">
        <v>433173.1</v>
      </c>
      <c r="I107" s="55">
        <v>386833.6</v>
      </c>
      <c r="J107" s="55">
        <v>479239.4</v>
      </c>
      <c r="K107" s="55">
        <v>426987.1</v>
      </c>
      <c r="L107" s="55">
        <v>510098</v>
      </c>
      <c r="M107" s="55">
        <v>456823.6</v>
      </c>
      <c r="N107" s="55">
        <v>505651.5</v>
      </c>
      <c r="O107" s="55">
        <v>444015.5</v>
      </c>
      <c r="P107" s="55">
        <v>506338.9</v>
      </c>
      <c r="Q107" s="55">
        <v>443688.6</v>
      </c>
      <c r="R107" s="55">
        <v>514309.1</v>
      </c>
      <c r="S107" s="55">
        <v>461797.1</v>
      </c>
      <c r="T107" s="55">
        <v>516248.9</v>
      </c>
      <c r="U107" s="55">
        <v>456289.7</v>
      </c>
    </row>
    <row r="108" spans="1:21" ht="15">
      <c r="A108" s="51" t="s">
        <v>32</v>
      </c>
      <c r="B108" s="55">
        <v>119387.4</v>
      </c>
      <c r="C108" s="55">
        <v>118961.9</v>
      </c>
      <c r="D108" s="55">
        <v>123258.8</v>
      </c>
      <c r="E108" s="55">
        <v>125301.4</v>
      </c>
      <c r="F108" s="55">
        <v>98213.7</v>
      </c>
      <c r="G108" s="55">
        <v>102569.1</v>
      </c>
      <c r="H108" s="55">
        <v>115078.5</v>
      </c>
      <c r="I108" s="55">
        <v>119943.5</v>
      </c>
      <c r="J108" s="55">
        <v>127462.4</v>
      </c>
      <c r="K108" s="55">
        <v>137512.5</v>
      </c>
      <c r="L108" s="55">
        <v>129678.5</v>
      </c>
      <c r="M108" s="55">
        <v>138942.4</v>
      </c>
      <c r="N108" s="55">
        <v>131884.6</v>
      </c>
      <c r="O108" s="55">
        <v>137999.8</v>
      </c>
      <c r="P108" s="55">
        <v>134172.5</v>
      </c>
      <c r="Q108" s="55">
        <v>137001.2</v>
      </c>
      <c r="R108" s="55">
        <v>137756.8</v>
      </c>
      <c r="S108" s="55">
        <v>140699.2</v>
      </c>
      <c r="T108" s="55">
        <v>137409.9</v>
      </c>
      <c r="U108" s="55">
        <v>142511.9</v>
      </c>
    </row>
    <row r="109" spans="1:21" ht="15">
      <c r="A109" s="51" t="s">
        <v>36</v>
      </c>
      <c r="B109" s="55">
        <v>102259.4</v>
      </c>
      <c r="C109" s="55">
        <v>120911.8</v>
      </c>
      <c r="D109" s="55">
        <v>115894.7</v>
      </c>
      <c r="E109" s="55">
        <v>141966.5</v>
      </c>
      <c r="F109" s="55">
        <v>97865.5</v>
      </c>
      <c r="G109" s="55">
        <v>107154.6</v>
      </c>
      <c r="H109" s="55">
        <v>120482.6</v>
      </c>
      <c r="I109" s="55">
        <v>134305.7</v>
      </c>
      <c r="J109" s="55">
        <v>135557.8</v>
      </c>
      <c r="K109" s="55">
        <v>151291</v>
      </c>
      <c r="L109" s="55">
        <v>144282.4</v>
      </c>
      <c r="M109" s="55">
        <v>154934.1</v>
      </c>
      <c r="N109" s="55">
        <v>154343.7</v>
      </c>
      <c r="O109" s="55">
        <v>156318.7</v>
      </c>
      <c r="P109" s="55">
        <v>165714.9</v>
      </c>
      <c r="Q109" s="55">
        <v>168366.4</v>
      </c>
      <c r="R109" s="55">
        <v>179532.6</v>
      </c>
      <c r="S109" s="55">
        <v>177182</v>
      </c>
      <c r="T109" s="55">
        <v>182967.2</v>
      </c>
      <c r="U109" s="55">
        <v>178245.1</v>
      </c>
    </row>
    <row r="110" spans="1:21" ht="15">
      <c r="A110" s="51" t="s">
        <v>42</v>
      </c>
      <c r="B110" s="55">
        <v>38294.1</v>
      </c>
      <c r="C110" s="55">
        <v>59926.5</v>
      </c>
      <c r="D110" s="55">
        <v>38847.3</v>
      </c>
      <c r="E110" s="55">
        <v>64193.9</v>
      </c>
      <c r="F110" s="55">
        <v>31696.8</v>
      </c>
      <c r="G110" s="55">
        <v>51378.5</v>
      </c>
      <c r="H110" s="55">
        <v>37267.9</v>
      </c>
      <c r="I110" s="55">
        <v>58647.4</v>
      </c>
      <c r="J110" s="55">
        <v>42828</v>
      </c>
      <c r="K110" s="55">
        <v>59551.4</v>
      </c>
      <c r="L110" s="55">
        <v>45213</v>
      </c>
      <c r="M110" s="55">
        <v>56374.1</v>
      </c>
      <c r="N110" s="55">
        <v>47302.9</v>
      </c>
      <c r="O110" s="55">
        <v>57012.8</v>
      </c>
      <c r="P110" s="55">
        <v>48053.7</v>
      </c>
      <c r="Q110" s="55">
        <v>59032.1</v>
      </c>
      <c r="R110" s="55">
        <v>49634</v>
      </c>
      <c r="S110" s="55">
        <v>60344.8</v>
      </c>
      <c r="T110" s="55">
        <v>50022.3</v>
      </c>
      <c r="U110" s="55">
        <v>61242.9</v>
      </c>
    </row>
    <row r="111" spans="1:21" ht="15">
      <c r="A111" s="51" t="s">
        <v>38</v>
      </c>
      <c r="B111" s="55">
        <v>29542.7</v>
      </c>
      <c r="C111" s="55">
        <v>51305.1</v>
      </c>
      <c r="D111" s="55">
        <v>33678.9</v>
      </c>
      <c r="E111" s="55">
        <v>57148</v>
      </c>
      <c r="F111" s="55">
        <v>29084.5</v>
      </c>
      <c r="G111" s="55">
        <v>38947.6</v>
      </c>
      <c r="H111" s="55">
        <v>37398.4</v>
      </c>
      <c r="I111" s="55">
        <v>46849.7</v>
      </c>
      <c r="J111" s="55">
        <v>45284</v>
      </c>
      <c r="K111" s="55">
        <v>54942.8</v>
      </c>
      <c r="L111" s="55">
        <v>45019.5</v>
      </c>
      <c r="M111" s="55">
        <v>54644.2</v>
      </c>
      <c r="N111" s="55">
        <v>49570.7</v>
      </c>
      <c r="O111" s="55">
        <v>55328.1</v>
      </c>
      <c r="P111" s="55">
        <v>52500.5</v>
      </c>
      <c r="Q111" s="55">
        <v>58555.6</v>
      </c>
      <c r="R111" s="55">
        <v>54606.5</v>
      </c>
      <c r="S111" s="55">
        <v>62970.4</v>
      </c>
      <c r="T111" s="55">
        <v>57391.6</v>
      </c>
      <c r="U111" s="55">
        <v>67362</v>
      </c>
    </row>
    <row r="112" spans="1:21" ht="15">
      <c r="A112" s="51" t="s">
        <v>24</v>
      </c>
      <c r="B112" s="55">
        <v>21979.6</v>
      </c>
      <c r="C112" s="55">
        <v>23038.4</v>
      </c>
      <c r="D112" s="55">
        <v>23203.7</v>
      </c>
      <c r="E112" s="55">
        <v>25179.7</v>
      </c>
      <c r="F112" s="55">
        <v>18695.4</v>
      </c>
      <c r="G112" s="55">
        <v>19052.8</v>
      </c>
      <c r="H112" s="55">
        <v>22026.9</v>
      </c>
      <c r="I112" s="55">
        <v>22719.6</v>
      </c>
      <c r="J112" s="55">
        <v>24915.1</v>
      </c>
      <c r="K112" s="55">
        <v>25525.5</v>
      </c>
      <c r="L112" s="55">
        <v>25033.2</v>
      </c>
      <c r="M112" s="55">
        <v>24933.6</v>
      </c>
      <c r="N112" s="55">
        <v>25614.8</v>
      </c>
      <c r="O112" s="55">
        <v>25128.7</v>
      </c>
      <c r="P112" s="55">
        <v>27075</v>
      </c>
      <c r="Q112" s="55">
        <v>25551.1</v>
      </c>
      <c r="R112" s="55">
        <v>28792.6</v>
      </c>
      <c r="S112" s="55">
        <v>26887.4</v>
      </c>
      <c r="T112" s="55">
        <v>29742.4</v>
      </c>
      <c r="U112" s="55">
        <v>27597.5</v>
      </c>
    </row>
    <row r="113" spans="1:21" ht="15">
      <c r="A113" s="51" t="s">
        <v>12</v>
      </c>
      <c r="B113" s="55">
        <v>42696.5</v>
      </c>
      <c r="C113" s="55">
        <v>44229.5</v>
      </c>
      <c r="D113" s="55">
        <v>48369.7</v>
      </c>
      <c r="E113" s="55">
        <v>50252.6</v>
      </c>
      <c r="F113" s="55">
        <v>40207.7</v>
      </c>
      <c r="G113" s="55">
        <v>39898</v>
      </c>
      <c r="H113" s="55">
        <v>48776.9</v>
      </c>
      <c r="I113" s="55">
        <v>49050.4</v>
      </c>
      <c r="J113" s="55">
        <v>57349.5</v>
      </c>
      <c r="K113" s="55">
        <v>57358</v>
      </c>
      <c r="L113" s="55">
        <v>62742.5</v>
      </c>
      <c r="M113" s="55">
        <v>60241.5</v>
      </c>
      <c r="N113" s="55">
        <v>64565.8</v>
      </c>
      <c r="O113" s="55">
        <v>61542.6</v>
      </c>
      <c r="P113" s="55">
        <v>65081.2</v>
      </c>
      <c r="Q113" s="55">
        <v>61688.5</v>
      </c>
      <c r="R113" s="55">
        <v>67845.3</v>
      </c>
      <c r="S113" s="55">
        <v>66166.9</v>
      </c>
      <c r="T113" s="55">
        <v>70119.7</v>
      </c>
      <c r="U113" s="55">
        <v>68211.6</v>
      </c>
    </row>
    <row r="114" spans="1:21" ht="15">
      <c r="A114" s="51" t="s">
        <v>46</v>
      </c>
      <c r="B114" s="55">
        <v>65687.6</v>
      </c>
      <c r="C114" s="55">
        <v>59616</v>
      </c>
      <c r="D114" s="55">
        <v>65580.2</v>
      </c>
      <c r="E114" s="55">
        <v>62402.4</v>
      </c>
      <c r="F114" s="55">
        <v>45063.4</v>
      </c>
      <c r="G114" s="55">
        <v>43654.6</v>
      </c>
      <c r="H114" s="55">
        <v>52438.6</v>
      </c>
      <c r="I114" s="55">
        <v>51899.4</v>
      </c>
      <c r="J114" s="55">
        <v>56855.2</v>
      </c>
      <c r="K114" s="55">
        <v>60534.7</v>
      </c>
      <c r="L114" s="55">
        <v>56878</v>
      </c>
      <c r="M114" s="55">
        <v>59517.3</v>
      </c>
      <c r="N114" s="55">
        <v>56047.5</v>
      </c>
      <c r="O114" s="55">
        <v>58406.6</v>
      </c>
      <c r="P114" s="55">
        <v>55973.3</v>
      </c>
      <c r="Q114" s="55">
        <v>57769.4</v>
      </c>
      <c r="R114" s="55">
        <v>53951.3</v>
      </c>
      <c r="S114" s="55">
        <v>54487.6</v>
      </c>
      <c r="T114" s="55">
        <v>52053.8</v>
      </c>
      <c r="U114" s="55">
        <v>54993.6</v>
      </c>
    </row>
    <row r="115" spans="1:21" ht="15">
      <c r="A115" s="51" t="s">
        <v>40</v>
      </c>
      <c r="B115" s="55">
        <v>123179.1</v>
      </c>
      <c r="C115" s="55">
        <v>111803.2</v>
      </c>
      <c r="D115" s="55">
        <v>124644.6</v>
      </c>
      <c r="E115" s="55">
        <v>114565.2</v>
      </c>
      <c r="F115" s="55">
        <v>93763.1</v>
      </c>
      <c r="G115" s="55">
        <v>85944.9</v>
      </c>
      <c r="H115" s="55">
        <v>119596.7</v>
      </c>
      <c r="I115" s="55">
        <v>112352.4</v>
      </c>
      <c r="J115" s="55">
        <v>134312.6</v>
      </c>
      <c r="K115" s="55">
        <v>127173.8</v>
      </c>
      <c r="L115" s="55">
        <v>134141.4</v>
      </c>
      <c r="M115" s="55">
        <v>127985.5</v>
      </c>
      <c r="N115" s="55">
        <v>126157.4</v>
      </c>
      <c r="O115" s="55">
        <v>120931.3</v>
      </c>
      <c r="P115" s="55">
        <v>123920.6</v>
      </c>
      <c r="Q115" s="55">
        <v>122132.4</v>
      </c>
      <c r="R115" s="55">
        <v>126258.2</v>
      </c>
      <c r="S115" s="55">
        <v>124807.1</v>
      </c>
      <c r="T115" s="55">
        <v>126015.7</v>
      </c>
      <c r="U115" s="55">
        <v>127222.1</v>
      </c>
    </row>
    <row r="116" spans="1:21" ht="15">
      <c r="A116" s="51" t="s">
        <v>54</v>
      </c>
      <c r="B116" s="55">
        <v>322386.6</v>
      </c>
      <c r="C116" s="55">
        <v>465715.1</v>
      </c>
      <c r="D116" s="55">
        <v>321027.8</v>
      </c>
      <c r="E116" s="55">
        <v>447227.8</v>
      </c>
      <c r="F116" s="55">
        <v>254703.7</v>
      </c>
      <c r="G116" s="55">
        <v>372580.8</v>
      </c>
      <c r="H116" s="55">
        <v>313765.5</v>
      </c>
      <c r="I116" s="55">
        <v>445291.4</v>
      </c>
      <c r="J116" s="55">
        <v>363915.2</v>
      </c>
      <c r="K116" s="55">
        <v>487905.2</v>
      </c>
      <c r="L116" s="55">
        <v>367988.7</v>
      </c>
      <c r="M116" s="55">
        <v>541111.9</v>
      </c>
      <c r="N116" s="55">
        <v>407059.5</v>
      </c>
      <c r="O116" s="55">
        <v>496976.6</v>
      </c>
      <c r="P116" s="55">
        <v>380282.1</v>
      </c>
      <c r="Q116" s="55">
        <v>519733.4</v>
      </c>
      <c r="R116" s="55">
        <v>414739.3</v>
      </c>
      <c r="S116" s="55">
        <v>564550.9</v>
      </c>
      <c r="T116" s="55">
        <v>370023</v>
      </c>
      <c r="U116" s="55">
        <v>574908.2</v>
      </c>
    </row>
    <row r="118" ht="15">
      <c r="A118" s="43" t="s">
        <v>94</v>
      </c>
    </row>
    <row r="119" spans="1:2" ht="15">
      <c r="A119" s="43" t="s">
        <v>95</v>
      </c>
      <c r="B119" s="43" t="s">
        <v>96</v>
      </c>
    </row>
    <row r="123" spans="1:5" ht="15" hidden="1" outlineLevel="1">
      <c r="A123" s="44">
        <v>2015</v>
      </c>
      <c r="C123" s="51" t="s">
        <v>92</v>
      </c>
      <c r="D123" s="51" t="s">
        <v>93</v>
      </c>
      <c r="E123" s="44" t="s">
        <v>99</v>
      </c>
    </row>
    <row r="124" spans="1:8" ht="15" hidden="1" outlineLevel="1">
      <c r="A124" s="51" t="s">
        <v>79</v>
      </c>
      <c r="B124" s="51" t="s">
        <v>100</v>
      </c>
      <c r="C124" s="55">
        <v>1789949.3</v>
      </c>
      <c r="D124" s="55">
        <v>1730178.4</v>
      </c>
      <c r="E124" s="73">
        <f>C124/D124</f>
        <v>1.0345460907383888</v>
      </c>
      <c r="F124" s="74"/>
      <c r="G124" s="44" t="s">
        <v>7</v>
      </c>
      <c r="H124" s="75">
        <v>0.4236471777994892</v>
      </c>
    </row>
    <row r="125" spans="1:8" ht="15" hidden="1" outlineLevel="1">
      <c r="A125" s="51" t="s">
        <v>59</v>
      </c>
      <c r="B125" s="51" t="s">
        <v>71</v>
      </c>
      <c r="C125" s="55">
        <v>100649.2</v>
      </c>
      <c r="D125" s="55">
        <v>125811</v>
      </c>
      <c r="E125" s="73">
        <f aca="true" t="shared" si="0" ref="E125:E152">C125/D125</f>
        <v>0.800003179372233</v>
      </c>
      <c r="F125" s="74"/>
      <c r="G125" s="44" t="s">
        <v>21</v>
      </c>
      <c r="H125" s="75">
        <v>0.4984504464737312</v>
      </c>
    </row>
    <row r="126" spans="1:8" ht="15" hidden="1" outlineLevel="1">
      <c r="A126" s="51" t="s">
        <v>26</v>
      </c>
      <c r="B126" s="51" t="s">
        <v>25</v>
      </c>
      <c r="C126" s="55">
        <v>8024.7</v>
      </c>
      <c r="D126" s="55">
        <v>9393.5</v>
      </c>
      <c r="E126" s="73">
        <f t="shared" si="0"/>
        <v>0.8542822164262521</v>
      </c>
      <c r="F126" s="74"/>
      <c r="G126" s="44" t="s">
        <v>51</v>
      </c>
      <c r="H126" s="75">
        <v>0.5778842778579508</v>
      </c>
    </row>
    <row r="127" spans="1:8" ht="15" hidden="1" outlineLevel="1">
      <c r="A127" s="51" t="s">
        <v>16</v>
      </c>
      <c r="B127" s="51" t="s">
        <v>15</v>
      </c>
      <c r="C127" s="55">
        <v>23803.8</v>
      </c>
      <c r="D127" s="55">
        <v>28971.8</v>
      </c>
      <c r="E127" s="73">
        <f t="shared" si="0"/>
        <v>0.8216196439296143</v>
      </c>
      <c r="F127" s="74"/>
      <c r="G127" s="44" t="s">
        <v>11</v>
      </c>
      <c r="H127" s="75">
        <v>0.6987073181103032</v>
      </c>
    </row>
    <row r="128" spans="1:8" ht="15" hidden="1" outlineLevel="1">
      <c r="A128" s="51" t="s">
        <v>34</v>
      </c>
      <c r="B128" s="51" t="s">
        <v>33</v>
      </c>
      <c r="C128" s="55">
        <v>33269</v>
      </c>
      <c r="D128" s="55">
        <v>23552.8</v>
      </c>
      <c r="E128" s="73">
        <f t="shared" si="0"/>
        <v>1.4125284467239565</v>
      </c>
      <c r="F128" s="74"/>
      <c r="G128" s="44" t="s">
        <v>72</v>
      </c>
      <c r="H128" s="75">
        <v>0.7051345824351959</v>
      </c>
    </row>
    <row r="129" spans="1:8" ht="15" hidden="1" outlineLevel="1">
      <c r="A129" s="51" t="s">
        <v>44</v>
      </c>
      <c r="B129" s="51" t="s">
        <v>43</v>
      </c>
      <c r="C129" s="55">
        <v>503014.2</v>
      </c>
      <c r="D129" s="55">
        <v>326005</v>
      </c>
      <c r="E129" s="73">
        <f t="shared" si="0"/>
        <v>1.542964678455852</v>
      </c>
      <c r="F129" s="74"/>
      <c r="G129" s="44" t="s">
        <v>27</v>
      </c>
      <c r="H129" s="75">
        <v>0.7146009085009734</v>
      </c>
    </row>
    <row r="130" spans="1:8" ht="15" hidden="1" outlineLevel="1">
      <c r="A130" s="51" t="s">
        <v>20</v>
      </c>
      <c r="B130" s="51" t="s">
        <v>19</v>
      </c>
      <c r="C130" s="55">
        <v>2879.5</v>
      </c>
      <c r="D130" s="55">
        <v>2395.9</v>
      </c>
      <c r="E130" s="73">
        <f t="shared" si="0"/>
        <v>1.2018448182311448</v>
      </c>
      <c r="F130" s="74"/>
      <c r="G130" s="44" t="s">
        <v>35</v>
      </c>
      <c r="H130" s="75">
        <v>0.715094528821456</v>
      </c>
    </row>
    <row r="131" spans="1:8" ht="15" hidden="1" outlineLevel="1">
      <c r="A131" s="51" t="s">
        <v>10</v>
      </c>
      <c r="B131" s="51" t="s">
        <v>9</v>
      </c>
      <c r="C131" s="55">
        <v>52382.4</v>
      </c>
      <c r="D131" s="55">
        <v>23396.8</v>
      </c>
      <c r="E131" s="73">
        <f t="shared" si="0"/>
        <v>2.238870272857827</v>
      </c>
      <c r="F131" s="74"/>
      <c r="G131" s="44" t="s">
        <v>71</v>
      </c>
      <c r="H131" s="75">
        <v>0.800003179372233</v>
      </c>
    </row>
    <row r="132" spans="1:8" ht="15" hidden="1" outlineLevel="1">
      <c r="A132" s="51" t="s">
        <v>52</v>
      </c>
      <c r="B132" s="51" t="s">
        <v>51</v>
      </c>
      <c r="C132" s="55">
        <v>11853.1</v>
      </c>
      <c r="D132" s="55">
        <v>20511.2</v>
      </c>
      <c r="E132" s="73">
        <f t="shared" si="0"/>
        <v>0.5778842778579508</v>
      </c>
      <c r="F132" s="74"/>
      <c r="G132" s="44" t="s">
        <v>49</v>
      </c>
      <c r="H132" s="75">
        <v>0.8058654549111158</v>
      </c>
    </row>
    <row r="133" spans="1:8" ht="15" hidden="1" outlineLevel="1">
      <c r="A133" s="51" t="s">
        <v>50</v>
      </c>
      <c r="B133" s="51" t="s">
        <v>49</v>
      </c>
      <c r="C133" s="55">
        <v>88955.7</v>
      </c>
      <c r="D133" s="55">
        <v>110385.3</v>
      </c>
      <c r="E133" s="73">
        <f t="shared" si="0"/>
        <v>0.8058654549111158</v>
      </c>
      <c r="F133" s="74"/>
      <c r="G133" s="44" t="s">
        <v>15</v>
      </c>
      <c r="H133" s="75">
        <v>0.8216196439296143</v>
      </c>
    </row>
    <row r="134" spans="1:8" ht="15" hidden="1" outlineLevel="1">
      <c r="A134" s="51" t="s">
        <v>48</v>
      </c>
      <c r="B134" s="51" t="s">
        <v>47</v>
      </c>
      <c r="C134" s="55">
        <v>187811.2</v>
      </c>
      <c r="D134" s="55">
        <v>162971.3</v>
      </c>
      <c r="E134" s="73">
        <f t="shared" si="0"/>
        <v>1.1524188614805184</v>
      </c>
      <c r="F134" s="74"/>
      <c r="G134" s="44" t="s">
        <v>25</v>
      </c>
      <c r="H134" s="75">
        <v>0.8542822164262521</v>
      </c>
    </row>
    <row r="135" spans="1:8" ht="15" hidden="1" outlineLevel="1">
      <c r="A135" s="51" t="s">
        <v>57</v>
      </c>
      <c r="B135" s="51" t="s">
        <v>73</v>
      </c>
      <c r="C135" s="55">
        <v>3976</v>
      </c>
      <c r="D135" s="55">
        <v>4135.8</v>
      </c>
      <c r="E135" s="73">
        <f t="shared" si="0"/>
        <v>0.9613617679771749</v>
      </c>
      <c r="F135" s="74"/>
      <c r="G135" s="44" t="s">
        <v>13</v>
      </c>
      <c r="H135" s="75">
        <v>0.8548162103453423</v>
      </c>
    </row>
    <row r="136" spans="1:8" ht="15" hidden="1" outlineLevel="1">
      <c r="A136" s="51" t="s">
        <v>56</v>
      </c>
      <c r="B136" s="51" t="s">
        <v>55</v>
      </c>
      <c r="C136" s="55">
        <v>186316</v>
      </c>
      <c r="D136" s="55">
        <v>153094</v>
      </c>
      <c r="E136" s="73">
        <f t="shared" si="0"/>
        <v>1.2170039322246462</v>
      </c>
      <c r="F136" s="74"/>
      <c r="G136" s="44" t="s">
        <v>23</v>
      </c>
      <c r="H136" s="75">
        <v>0.8573975927485263</v>
      </c>
    </row>
    <row r="137" spans="1:8" ht="15" hidden="1" outlineLevel="1">
      <c r="A137" s="51" t="s">
        <v>28</v>
      </c>
      <c r="B137" s="51" t="s">
        <v>27</v>
      </c>
      <c r="C137" s="55">
        <v>1651.8</v>
      </c>
      <c r="D137" s="55">
        <v>2311.5</v>
      </c>
      <c r="E137" s="73">
        <f t="shared" si="0"/>
        <v>0.7146009085009734</v>
      </c>
      <c r="F137" s="74"/>
      <c r="G137" s="44" t="s">
        <v>53</v>
      </c>
      <c r="H137" s="75">
        <v>0.8806928966099862</v>
      </c>
    </row>
    <row r="138" spans="1:8" ht="15" hidden="1" outlineLevel="1">
      <c r="A138" s="51" t="s">
        <v>30</v>
      </c>
      <c r="B138" s="51" t="s">
        <v>29</v>
      </c>
      <c r="C138" s="55">
        <v>3371.6</v>
      </c>
      <c r="D138" s="55">
        <v>2691.7</v>
      </c>
      <c r="E138" s="73">
        <f t="shared" si="0"/>
        <v>1.2525912991789576</v>
      </c>
      <c r="F138" s="74"/>
      <c r="G138" s="44" t="s">
        <v>41</v>
      </c>
      <c r="H138" s="75">
        <v>0.9579130999802243</v>
      </c>
    </row>
    <row r="139" spans="1:8" ht="15" hidden="1" outlineLevel="1">
      <c r="A139" s="51" t="s">
        <v>18</v>
      </c>
      <c r="B139" s="51" t="s">
        <v>17</v>
      </c>
      <c r="C139" s="55">
        <v>8855.2</v>
      </c>
      <c r="D139" s="55">
        <v>8200.7</v>
      </c>
      <c r="E139" s="73">
        <f t="shared" si="0"/>
        <v>1.0798102600997477</v>
      </c>
      <c r="F139" s="74"/>
      <c r="G139" s="44" t="s">
        <v>73</v>
      </c>
      <c r="H139" s="75">
        <v>0.9613617679771749</v>
      </c>
    </row>
    <row r="140" spans="1:8" ht="15" hidden="1" outlineLevel="1">
      <c r="A140" s="51" t="s">
        <v>8</v>
      </c>
      <c r="B140" s="51" t="s">
        <v>7</v>
      </c>
      <c r="C140" s="55">
        <v>2471.6</v>
      </c>
      <c r="D140" s="55">
        <v>5834.1</v>
      </c>
      <c r="E140" s="73">
        <f t="shared" si="0"/>
        <v>0.4236471777994892</v>
      </c>
      <c r="F140" s="74"/>
      <c r="G140" s="44" t="s">
        <v>37</v>
      </c>
      <c r="H140" s="75">
        <v>0.9987208097830244</v>
      </c>
    </row>
    <row r="141" spans="1:8" ht="15" hidden="1" outlineLevel="1">
      <c r="A141" s="51" t="s">
        <v>14</v>
      </c>
      <c r="B141" s="51" t="s">
        <v>13</v>
      </c>
      <c r="C141" s="55">
        <v>16606.6</v>
      </c>
      <c r="D141" s="55">
        <v>19427.1</v>
      </c>
      <c r="E141" s="73">
        <f t="shared" si="0"/>
        <v>0.8548162103453423</v>
      </c>
      <c r="F141" s="74"/>
      <c r="G141" s="44" t="s">
        <v>100</v>
      </c>
      <c r="H141" s="75">
        <v>1.0345460907383888</v>
      </c>
    </row>
    <row r="142" spans="1:8" ht="15" hidden="1" outlineLevel="1">
      <c r="A142" s="51" t="s">
        <v>58</v>
      </c>
      <c r="B142" s="51" t="s">
        <v>72</v>
      </c>
      <c r="C142" s="55">
        <v>1275.8</v>
      </c>
      <c r="D142" s="55">
        <v>1809.3</v>
      </c>
      <c r="E142" s="73">
        <f t="shared" si="0"/>
        <v>0.7051345824351959</v>
      </c>
      <c r="F142" s="74"/>
      <c r="G142" s="44" t="s">
        <v>17</v>
      </c>
      <c r="H142" s="75">
        <v>1.0798102600997477</v>
      </c>
    </row>
    <row r="143" spans="1:8" ht="15" hidden="1" outlineLevel="1">
      <c r="A143" s="51" t="s">
        <v>22</v>
      </c>
      <c r="B143" s="51" t="s">
        <v>21</v>
      </c>
      <c r="C143" s="55">
        <v>124664.6</v>
      </c>
      <c r="D143" s="55">
        <v>250104.3</v>
      </c>
      <c r="E143" s="73">
        <f t="shared" si="0"/>
        <v>0.4984504464737312</v>
      </c>
      <c r="F143" s="74"/>
      <c r="G143" s="44" t="s">
        <v>47</v>
      </c>
      <c r="H143" s="75">
        <v>1.1524188614805184</v>
      </c>
    </row>
    <row r="144" spans="1:8" ht="15" hidden="1" outlineLevel="1">
      <c r="A144" s="51" t="s">
        <v>32</v>
      </c>
      <c r="B144" s="51" t="s">
        <v>31</v>
      </c>
      <c r="C144" s="55">
        <v>41237.4</v>
      </c>
      <c r="D144" s="55">
        <v>32690.1</v>
      </c>
      <c r="E144" s="73">
        <f t="shared" si="0"/>
        <v>1.2614644800719486</v>
      </c>
      <c r="F144" s="74"/>
      <c r="G144" s="44" t="s">
        <v>19</v>
      </c>
      <c r="H144" s="75">
        <v>1.2018448182311448</v>
      </c>
    </row>
    <row r="145" spans="1:8" ht="15" hidden="1" outlineLevel="1">
      <c r="A145" s="51" t="s">
        <v>36</v>
      </c>
      <c r="B145" s="51" t="s">
        <v>35</v>
      </c>
      <c r="C145" s="55">
        <v>37082.8</v>
      </c>
      <c r="D145" s="55">
        <v>51857.2</v>
      </c>
      <c r="E145" s="73">
        <f t="shared" si="0"/>
        <v>0.715094528821456</v>
      </c>
      <c r="F145" s="74"/>
      <c r="G145" s="44" t="s">
        <v>55</v>
      </c>
      <c r="H145" s="75">
        <v>1.2170039322246462</v>
      </c>
    </row>
    <row r="146" spans="1:8" ht="15" hidden="1" outlineLevel="1">
      <c r="A146" s="51" t="s">
        <v>42</v>
      </c>
      <c r="B146" s="51" t="s">
        <v>41</v>
      </c>
      <c r="C146" s="55">
        <v>13562.9</v>
      </c>
      <c r="D146" s="55">
        <v>14158.8</v>
      </c>
      <c r="E146" s="73">
        <f t="shared" si="0"/>
        <v>0.9579130999802243</v>
      </c>
      <c r="F146" s="74"/>
      <c r="G146" s="44" t="s">
        <v>29</v>
      </c>
      <c r="H146" s="75">
        <v>1.2525912991789576</v>
      </c>
    </row>
    <row r="147" spans="1:8" ht="15" hidden="1" outlineLevel="1">
      <c r="A147" s="51" t="s">
        <v>38</v>
      </c>
      <c r="B147" s="51" t="s">
        <v>37</v>
      </c>
      <c r="C147" s="55">
        <v>14365.7</v>
      </c>
      <c r="D147" s="55">
        <v>14384.1</v>
      </c>
      <c r="E147" s="73">
        <f t="shared" si="0"/>
        <v>0.9987208097830244</v>
      </c>
      <c r="F147" s="74"/>
      <c r="G147" s="44" t="s">
        <v>31</v>
      </c>
      <c r="H147" s="75">
        <v>1.2614644800719486</v>
      </c>
    </row>
    <row r="148" spans="1:8" ht="15" hidden="1" outlineLevel="1">
      <c r="A148" s="51" t="s">
        <v>24</v>
      </c>
      <c r="B148" s="51" t="s">
        <v>23</v>
      </c>
      <c r="C148" s="55">
        <v>6924</v>
      </c>
      <c r="D148" s="55">
        <v>8075.6</v>
      </c>
      <c r="E148" s="73">
        <f t="shared" si="0"/>
        <v>0.8573975927485263</v>
      </c>
      <c r="F148" s="74"/>
      <c r="G148" s="44" t="s">
        <v>39</v>
      </c>
      <c r="H148" s="75">
        <v>1.4000448594537291</v>
      </c>
    </row>
    <row r="149" spans="1:8" ht="15" hidden="1" outlineLevel="1">
      <c r="A149" s="51" t="s">
        <v>12</v>
      </c>
      <c r="B149" s="51" t="s">
        <v>11</v>
      </c>
      <c r="C149" s="55">
        <v>9858.9</v>
      </c>
      <c r="D149" s="55">
        <v>14110.2</v>
      </c>
      <c r="E149" s="73">
        <f t="shared" si="0"/>
        <v>0.6987073181103032</v>
      </c>
      <c r="F149" s="74"/>
      <c r="G149" s="44" t="s">
        <v>33</v>
      </c>
      <c r="H149" s="75">
        <v>1.4125284467239565</v>
      </c>
    </row>
    <row r="150" spans="1:8" ht="15" hidden="1" outlineLevel="1">
      <c r="A150" s="51" t="s">
        <v>46</v>
      </c>
      <c r="B150" s="51" t="s">
        <v>45</v>
      </c>
      <c r="C150" s="55">
        <v>22159.7</v>
      </c>
      <c r="D150" s="55">
        <v>14730.3</v>
      </c>
      <c r="E150" s="73">
        <f t="shared" si="0"/>
        <v>1.5043617577374528</v>
      </c>
      <c r="F150" s="74"/>
      <c r="G150" s="44" t="s">
        <v>45</v>
      </c>
      <c r="H150" s="75">
        <v>1.5043617577374528</v>
      </c>
    </row>
    <row r="151" spans="1:8" ht="15" hidden="1" outlineLevel="1">
      <c r="A151" s="51" t="s">
        <v>40</v>
      </c>
      <c r="B151" s="51" t="s">
        <v>39</v>
      </c>
      <c r="C151" s="55">
        <v>52432.1</v>
      </c>
      <c r="D151" s="55">
        <v>37450.3</v>
      </c>
      <c r="E151" s="73">
        <f t="shared" si="0"/>
        <v>1.4000448594537291</v>
      </c>
      <c r="F151" s="74"/>
      <c r="G151" s="44" t="s">
        <v>43</v>
      </c>
      <c r="H151" s="75">
        <v>1.542964678455852</v>
      </c>
    </row>
    <row r="152" spans="1:8" ht="15" hidden="1" outlineLevel="1">
      <c r="A152" s="51" t="s">
        <v>54</v>
      </c>
      <c r="B152" s="51" t="s">
        <v>53</v>
      </c>
      <c r="C152" s="55">
        <v>230493.8</v>
      </c>
      <c r="D152" s="55">
        <v>261718.7</v>
      </c>
      <c r="E152" s="73">
        <f t="shared" si="0"/>
        <v>0.8806928966099862</v>
      </c>
      <c r="F152" s="74"/>
      <c r="G152" s="44" t="s">
        <v>9</v>
      </c>
      <c r="H152" s="75">
        <v>2.238870272857827</v>
      </c>
    </row>
    <row r="153" ht="15" hidden="1" outlineLevel="1"/>
    <row r="154" ht="15" hidden="1" outlineLevel="1"/>
    <row r="155" ht="15" collapsed="1"/>
    <row r="156" spans="1:5" ht="12">
      <c r="A156" s="44">
        <v>2016</v>
      </c>
      <c r="C156" s="51" t="s">
        <v>92</v>
      </c>
      <c r="D156" s="51" t="s">
        <v>93</v>
      </c>
      <c r="E156" s="44" t="s">
        <v>99</v>
      </c>
    </row>
    <row r="157" spans="1:8" ht="12">
      <c r="A157" s="51" t="s">
        <v>79</v>
      </c>
      <c r="B157" s="51" t="s">
        <v>74</v>
      </c>
      <c r="C157" s="57">
        <v>1743722.1</v>
      </c>
      <c r="D157" s="55">
        <v>1710906.2</v>
      </c>
      <c r="E157" s="75">
        <f>C157/D157</f>
        <v>1.0191804202942278</v>
      </c>
      <c r="G157" s="44" t="s">
        <v>21</v>
      </c>
      <c r="H157" s="75">
        <v>0.5138162566715528</v>
      </c>
    </row>
    <row r="158" spans="1:8" ht="12">
      <c r="A158" s="51" t="s">
        <v>59</v>
      </c>
      <c r="B158" s="51" t="s">
        <v>71</v>
      </c>
      <c r="C158" s="57">
        <v>99461.8</v>
      </c>
      <c r="D158" s="55">
        <v>123075.8</v>
      </c>
      <c r="E158" s="75">
        <f aca="true" t="shared" si="1" ref="E158:E185">C158/D158</f>
        <v>0.8081344992273054</v>
      </c>
      <c r="G158" s="44" t="s">
        <v>7</v>
      </c>
      <c r="H158" s="75">
        <v>0.5501140990648351</v>
      </c>
    </row>
    <row r="159" spans="1:8" ht="12">
      <c r="A159" s="51" t="s">
        <v>26</v>
      </c>
      <c r="B159" s="51" t="s">
        <v>25</v>
      </c>
      <c r="C159" s="57">
        <v>7543</v>
      </c>
      <c r="D159" s="55">
        <v>8719.2</v>
      </c>
      <c r="E159" s="75">
        <f t="shared" si="1"/>
        <v>0.8651023029635746</v>
      </c>
      <c r="G159" s="44" t="s">
        <v>51</v>
      </c>
      <c r="H159" s="75">
        <v>0.5555572192940424</v>
      </c>
    </row>
    <row r="160" spans="1:8" ht="12">
      <c r="A160" s="51" t="s">
        <v>16</v>
      </c>
      <c r="B160" s="51" t="s">
        <v>15</v>
      </c>
      <c r="C160" s="57">
        <v>23983.1</v>
      </c>
      <c r="D160" s="55">
        <v>26823.5</v>
      </c>
      <c r="E160" s="75">
        <f t="shared" si="1"/>
        <v>0.8941077786269502</v>
      </c>
      <c r="G160" s="44" t="s">
        <v>27</v>
      </c>
      <c r="H160" s="75">
        <v>0.5757335116609547</v>
      </c>
    </row>
    <row r="161" spans="1:8" ht="12">
      <c r="A161" s="51" t="s">
        <v>34</v>
      </c>
      <c r="B161" s="51" t="s">
        <v>33</v>
      </c>
      <c r="C161" s="57">
        <v>33028.8</v>
      </c>
      <c r="D161" s="55">
        <v>22186.9</v>
      </c>
      <c r="E161" s="75">
        <f t="shared" si="1"/>
        <v>1.4886622286123794</v>
      </c>
      <c r="G161" s="44" t="s">
        <v>72</v>
      </c>
      <c r="H161" s="75">
        <v>0.6513343799058084</v>
      </c>
    </row>
    <row r="162" spans="1:8" ht="12">
      <c r="A162" s="51" t="s">
        <v>44</v>
      </c>
      <c r="B162" s="51" t="s">
        <v>43</v>
      </c>
      <c r="C162" s="57">
        <v>500732</v>
      </c>
      <c r="D162" s="55">
        <v>320997</v>
      </c>
      <c r="E162" s="75">
        <f t="shared" si="1"/>
        <v>1.5599273513459628</v>
      </c>
      <c r="G162" s="44" t="s">
        <v>53</v>
      </c>
      <c r="H162" s="75">
        <v>0.6838724879066078</v>
      </c>
    </row>
    <row r="163" spans="1:8" ht="12">
      <c r="A163" s="51" t="s">
        <v>20</v>
      </c>
      <c r="B163" s="51" t="s">
        <v>19</v>
      </c>
      <c r="C163" s="57">
        <v>3109.9</v>
      </c>
      <c r="D163" s="55">
        <v>2467.7</v>
      </c>
      <c r="E163" s="75">
        <f t="shared" si="1"/>
        <v>1.2602423309154274</v>
      </c>
      <c r="G163" s="44" t="s">
        <v>35</v>
      </c>
      <c r="H163" s="75">
        <v>0.7524286395393984</v>
      </c>
    </row>
    <row r="164" spans="1:8" ht="12">
      <c r="A164" s="51" t="s">
        <v>10</v>
      </c>
      <c r="B164" s="51" t="s">
        <v>9</v>
      </c>
      <c r="C164" s="57">
        <v>57181.8</v>
      </c>
      <c r="D164" s="55">
        <v>23819.4</v>
      </c>
      <c r="E164" s="75">
        <f t="shared" si="1"/>
        <v>2.4006398146049017</v>
      </c>
      <c r="G164" s="44" t="s">
        <v>11</v>
      </c>
      <c r="H164" s="75">
        <v>0.7534390283544379</v>
      </c>
    </row>
    <row r="165" spans="1:8" ht="12">
      <c r="A165" s="51" t="s">
        <v>52</v>
      </c>
      <c r="B165" s="51" t="s">
        <v>51</v>
      </c>
      <c r="C165" s="57">
        <v>11130.7</v>
      </c>
      <c r="D165" s="55">
        <v>20035.2</v>
      </c>
      <c r="E165" s="75">
        <f t="shared" si="1"/>
        <v>0.5555572192940424</v>
      </c>
      <c r="G165" s="44" t="s">
        <v>71</v>
      </c>
      <c r="H165" s="75">
        <v>0.8081344992273054</v>
      </c>
    </row>
    <row r="166" spans="1:8" ht="12">
      <c r="A166" s="51" t="s">
        <v>50</v>
      </c>
      <c r="B166" s="51" t="s">
        <v>49</v>
      </c>
      <c r="C166" s="57">
        <v>87228.7</v>
      </c>
      <c r="D166" s="55">
        <v>107377.1</v>
      </c>
      <c r="E166" s="75">
        <f t="shared" si="1"/>
        <v>0.8123585010211674</v>
      </c>
      <c r="G166" s="44" t="s">
        <v>49</v>
      </c>
      <c r="H166" s="75">
        <v>0.8123585010211674</v>
      </c>
    </row>
    <row r="167" spans="1:8" ht="12">
      <c r="A167" s="51" t="s">
        <v>48</v>
      </c>
      <c r="B167" s="51" t="s">
        <v>47</v>
      </c>
      <c r="C167" s="57">
        <v>183734.3</v>
      </c>
      <c r="D167" s="55">
        <v>159810.8</v>
      </c>
      <c r="E167" s="75">
        <f t="shared" si="1"/>
        <v>1.1496988939420865</v>
      </c>
      <c r="G167" s="44" t="s">
        <v>25</v>
      </c>
      <c r="H167" s="75">
        <v>0.8651023029635746</v>
      </c>
    </row>
    <row r="168" spans="1:8" ht="12">
      <c r="A168" s="51" t="s">
        <v>57</v>
      </c>
      <c r="B168" s="51" t="s">
        <v>73</v>
      </c>
      <c r="C168" s="57">
        <v>4306.6</v>
      </c>
      <c r="D168" s="55">
        <v>4566</v>
      </c>
      <c r="E168" s="75">
        <f t="shared" si="1"/>
        <v>0.9431887866841876</v>
      </c>
      <c r="G168" s="44" t="s">
        <v>15</v>
      </c>
      <c r="H168" s="75">
        <v>0.8941077786269502</v>
      </c>
    </row>
    <row r="169" spans="1:8" ht="12">
      <c r="A169" s="51" t="s">
        <v>56</v>
      </c>
      <c r="B169" s="51" t="s">
        <v>55</v>
      </c>
      <c r="C169" s="57">
        <v>184099.4</v>
      </c>
      <c r="D169" s="55">
        <v>144231.8</v>
      </c>
      <c r="E169" s="75">
        <f t="shared" si="1"/>
        <v>1.2764133845656784</v>
      </c>
      <c r="G169" s="44" t="s">
        <v>13</v>
      </c>
      <c r="H169" s="75">
        <v>0.9043939385936649</v>
      </c>
    </row>
    <row r="170" spans="1:8" ht="12">
      <c r="A170" s="51" t="s">
        <v>28</v>
      </c>
      <c r="B170" s="51" t="s">
        <v>27</v>
      </c>
      <c r="C170" s="57">
        <v>1377.5</v>
      </c>
      <c r="D170" s="55">
        <v>2392.6</v>
      </c>
      <c r="E170" s="75">
        <f t="shared" si="1"/>
        <v>0.5757335116609547</v>
      </c>
      <c r="G170" s="44" t="s">
        <v>23</v>
      </c>
      <c r="H170" s="75">
        <v>0.9133656276851425</v>
      </c>
    </row>
    <row r="171" spans="1:8" ht="12">
      <c r="A171" s="51" t="s">
        <v>30</v>
      </c>
      <c r="B171" s="51" t="s">
        <v>29</v>
      </c>
      <c r="C171" s="57">
        <v>3330.6</v>
      </c>
      <c r="D171" s="55">
        <v>2515.8</v>
      </c>
      <c r="E171" s="75">
        <f t="shared" si="1"/>
        <v>1.3238731218697828</v>
      </c>
      <c r="G171" s="44" t="s">
        <v>41</v>
      </c>
      <c r="H171" s="75">
        <v>0.9149758596109613</v>
      </c>
    </row>
    <row r="172" spans="1:8" ht="12">
      <c r="A172" s="51" t="s">
        <v>18</v>
      </c>
      <c r="B172" s="51" t="s">
        <v>17</v>
      </c>
      <c r="C172" s="57">
        <v>8886</v>
      </c>
      <c r="D172" s="55">
        <v>7160</v>
      </c>
      <c r="E172" s="75">
        <f t="shared" si="1"/>
        <v>1.2410614525139665</v>
      </c>
      <c r="G172" s="44" t="s">
        <v>37</v>
      </c>
      <c r="H172" s="75">
        <v>0.9286094313669513</v>
      </c>
    </row>
    <row r="173" spans="1:8" ht="12">
      <c r="A173" s="51" t="s">
        <v>8</v>
      </c>
      <c r="B173" s="51" t="s">
        <v>7</v>
      </c>
      <c r="C173" s="57">
        <v>2458.9</v>
      </c>
      <c r="D173" s="55">
        <v>4469.8</v>
      </c>
      <c r="E173" s="75">
        <f t="shared" si="1"/>
        <v>0.5501140990648351</v>
      </c>
      <c r="G173" s="44" t="s">
        <v>73</v>
      </c>
      <c r="H173" s="75">
        <v>0.9431887866841876</v>
      </c>
    </row>
    <row r="174" spans="1:8" ht="12">
      <c r="A174" s="51" t="s">
        <v>14</v>
      </c>
      <c r="B174" s="51" t="s">
        <v>13</v>
      </c>
      <c r="C174" s="57">
        <v>17122.8</v>
      </c>
      <c r="D174" s="55">
        <v>18932.9</v>
      </c>
      <c r="E174" s="75">
        <f t="shared" si="1"/>
        <v>0.9043939385936649</v>
      </c>
      <c r="G174" s="44" t="s">
        <v>74</v>
      </c>
      <c r="H174" s="75">
        <v>1.0191804202942278</v>
      </c>
    </row>
    <row r="175" spans="1:8" ht="12">
      <c r="A175" s="51" t="s">
        <v>58</v>
      </c>
      <c r="B175" s="51" t="s">
        <v>72</v>
      </c>
      <c r="C175" s="57">
        <v>1659.6</v>
      </c>
      <c r="D175" s="55">
        <v>2548</v>
      </c>
      <c r="E175" s="75">
        <f t="shared" si="1"/>
        <v>0.6513343799058084</v>
      </c>
      <c r="G175" s="44" t="s">
        <v>47</v>
      </c>
      <c r="H175" s="75">
        <v>1.1496988939420865</v>
      </c>
    </row>
    <row r="176" spans="1:8" ht="12">
      <c r="A176" s="51" t="s">
        <v>22</v>
      </c>
      <c r="B176" s="51" t="s">
        <v>21</v>
      </c>
      <c r="C176" s="57">
        <v>124015</v>
      </c>
      <c r="D176" s="55">
        <v>241360.6</v>
      </c>
      <c r="E176" s="75">
        <f t="shared" si="1"/>
        <v>0.5138162566715528</v>
      </c>
      <c r="G176" s="44" t="s">
        <v>17</v>
      </c>
      <c r="H176" s="75">
        <v>1.2410614525139665</v>
      </c>
    </row>
    <row r="177" spans="1:8" ht="12">
      <c r="A177" s="51" t="s">
        <v>32</v>
      </c>
      <c r="B177" s="51" t="s">
        <v>31</v>
      </c>
      <c r="C177" s="57">
        <v>40336.7</v>
      </c>
      <c r="D177" s="55">
        <v>31315.9</v>
      </c>
      <c r="E177" s="75">
        <f t="shared" si="1"/>
        <v>1.2880581429880666</v>
      </c>
      <c r="G177" s="44" t="s">
        <v>19</v>
      </c>
      <c r="H177" s="75">
        <v>1.2602423309154274</v>
      </c>
    </row>
    <row r="178" spans="1:8" ht="12">
      <c r="A178" s="51" t="s">
        <v>36</v>
      </c>
      <c r="B178" s="51" t="s">
        <v>35</v>
      </c>
      <c r="C178" s="57">
        <v>37402.4</v>
      </c>
      <c r="D178" s="55">
        <v>49708.9</v>
      </c>
      <c r="E178" s="75">
        <f t="shared" si="1"/>
        <v>0.7524286395393984</v>
      </c>
      <c r="G178" s="44" t="s">
        <v>55</v>
      </c>
      <c r="H178" s="75">
        <v>1.2764133845656784</v>
      </c>
    </row>
    <row r="179" spans="1:8" ht="12">
      <c r="A179" s="51" t="s">
        <v>42</v>
      </c>
      <c r="B179" s="51" t="s">
        <v>41</v>
      </c>
      <c r="C179" s="57">
        <v>12450.9</v>
      </c>
      <c r="D179" s="55">
        <v>13607.9</v>
      </c>
      <c r="E179" s="75">
        <f t="shared" si="1"/>
        <v>0.9149758596109613</v>
      </c>
      <c r="G179" s="44" t="s">
        <v>31</v>
      </c>
      <c r="H179" s="75">
        <v>1.2880581429880666</v>
      </c>
    </row>
    <row r="180" spans="1:8" ht="12">
      <c r="A180" s="51" t="s">
        <v>38</v>
      </c>
      <c r="B180" s="51" t="s">
        <v>37</v>
      </c>
      <c r="C180" s="57">
        <v>14312.1</v>
      </c>
      <c r="D180" s="55">
        <v>15412.4</v>
      </c>
      <c r="E180" s="75">
        <f t="shared" si="1"/>
        <v>0.9286094313669513</v>
      </c>
      <c r="G180" s="44" t="s">
        <v>29</v>
      </c>
      <c r="H180" s="75">
        <v>1.3238731218697828</v>
      </c>
    </row>
    <row r="181" spans="1:8" ht="12">
      <c r="A181" s="51" t="s">
        <v>24</v>
      </c>
      <c r="B181" s="51" t="s">
        <v>23</v>
      </c>
      <c r="C181" s="57">
        <v>7334.6</v>
      </c>
      <c r="D181" s="55">
        <v>8030.3</v>
      </c>
      <c r="E181" s="75">
        <f t="shared" si="1"/>
        <v>0.9133656276851425</v>
      </c>
      <c r="G181" s="44" t="s">
        <v>39</v>
      </c>
      <c r="H181" s="75">
        <v>1.4047526752566062</v>
      </c>
    </row>
    <row r="182" spans="1:8" ht="12">
      <c r="A182" s="51" t="s">
        <v>12</v>
      </c>
      <c r="B182" s="51" t="s">
        <v>11</v>
      </c>
      <c r="C182" s="57">
        <v>10198.4</v>
      </c>
      <c r="D182" s="55">
        <v>13535.8</v>
      </c>
      <c r="E182" s="75">
        <f t="shared" si="1"/>
        <v>0.7534390283544379</v>
      </c>
      <c r="G182" s="44" t="s">
        <v>45</v>
      </c>
      <c r="H182" s="75">
        <v>1.4422497014834754</v>
      </c>
    </row>
    <row r="183" spans="1:8" ht="12">
      <c r="A183" s="51" t="s">
        <v>46</v>
      </c>
      <c r="B183" s="51" t="s">
        <v>45</v>
      </c>
      <c r="C183" s="57">
        <v>21378.9</v>
      </c>
      <c r="D183" s="55">
        <v>14823.3</v>
      </c>
      <c r="E183" s="75">
        <f t="shared" si="1"/>
        <v>1.4422497014834754</v>
      </c>
      <c r="G183" s="44" t="s">
        <v>33</v>
      </c>
      <c r="H183" s="75">
        <v>1.4886622286123794</v>
      </c>
    </row>
    <row r="184" spans="1:8" ht="12">
      <c r="A184" s="51" t="s">
        <v>40</v>
      </c>
      <c r="B184" s="51" t="s">
        <v>39</v>
      </c>
      <c r="C184" s="57">
        <v>51458.9</v>
      </c>
      <c r="D184" s="55">
        <v>36632</v>
      </c>
      <c r="E184" s="75">
        <f t="shared" si="1"/>
        <v>1.4047526752566062</v>
      </c>
      <c r="G184" s="44" t="s">
        <v>43</v>
      </c>
      <c r="H184" s="75">
        <v>1.5599273513459628</v>
      </c>
    </row>
    <row r="185" spans="1:8" ht="12">
      <c r="A185" s="51" t="s">
        <v>54</v>
      </c>
      <c r="B185" s="51" t="s">
        <v>53</v>
      </c>
      <c r="C185" s="57">
        <v>194458.8</v>
      </c>
      <c r="D185" s="55">
        <v>284349.5</v>
      </c>
      <c r="E185" s="75">
        <f t="shared" si="1"/>
        <v>0.6838724879066078</v>
      </c>
      <c r="G185" s="44" t="s">
        <v>9</v>
      </c>
      <c r="H185" s="75">
        <v>2.4006398146049017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8"/>
  <sheetViews>
    <sheetView showGridLines="0" workbookViewId="0" topLeftCell="A123">
      <selection activeCell="A186" sqref="A186"/>
    </sheetView>
  </sheetViews>
  <sheetFormatPr defaultColWidth="9.140625" defaultRowHeight="15"/>
  <cols>
    <col min="1" max="1" width="40.140625" style="95" customWidth="1"/>
    <col min="2" max="2" width="13.28125" style="95" customWidth="1"/>
    <col min="3" max="4" width="13.421875" style="95" customWidth="1"/>
    <col min="5" max="6" width="13.28125" style="95" customWidth="1"/>
    <col min="7" max="7" width="14.140625" style="95" customWidth="1"/>
    <col min="8" max="8" width="14.421875" style="95" customWidth="1"/>
    <col min="9" max="9" width="14.00390625" style="95" customWidth="1"/>
    <col min="10" max="11" width="13.421875" style="95" customWidth="1"/>
    <col min="12" max="28" width="9.140625" style="95" customWidth="1"/>
    <col min="29" max="29" width="18.8515625" style="95" customWidth="1"/>
    <col min="30" max="30" width="22.421875" style="95" customWidth="1"/>
    <col min="31" max="31" width="31.7109375" style="95" customWidth="1"/>
    <col min="32" max="32" width="18.57421875" style="95" customWidth="1"/>
    <col min="33" max="16384" width="9.140625" style="95" customWidth="1"/>
  </cols>
  <sheetData>
    <row r="1" spans="11:28" ht="15"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5.75">
      <c r="A2" s="106" t="s">
        <v>168</v>
      </c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32" ht="15">
      <c r="A3" s="107" t="s">
        <v>132</v>
      </c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15">
      <c r="A4" s="167"/>
      <c r="B4" s="168" t="s">
        <v>84</v>
      </c>
      <c r="C4" s="168" t="s">
        <v>85</v>
      </c>
      <c r="D4" s="168" t="s">
        <v>86</v>
      </c>
      <c r="E4" s="168" t="s">
        <v>87</v>
      </c>
      <c r="F4" s="168" t="s">
        <v>88</v>
      </c>
      <c r="G4" s="168" t="s">
        <v>89</v>
      </c>
      <c r="H4" s="168" t="s">
        <v>90</v>
      </c>
      <c r="I4" s="168" t="s">
        <v>120</v>
      </c>
      <c r="J4" s="168" t="s">
        <v>125</v>
      </c>
      <c r="K4" s="168" t="s">
        <v>166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</row>
    <row r="5" spans="1:28" ht="15">
      <c r="A5" s="169" t="s">
        <v>167</v>
      </c>
      <c r="B5" s="170">
        <v>10979450.3</v>
      </c>
      <c r="C5" s="170">
        <v>11321808.8</v>
      </c>
      <c r="D5" s="170">
        <v>11388518.2</v>
      </c>
      <c r="E5" s="170">
        <v>11517118.7</v>
      </c>
      <c r="F5" s="170">
        <v>11781640</v>
      </c>
      <c r="G5" s="170">
        <v>12211542.9</v>
      </c>
      <c r="H5" s="170">
        <v>12550950.7</v>
      </c>
      <c r="I5" s="170">
        <v>13069292.8</v>
      </c>
      <c r="J5" s="170">
        <v>13517905.7</v>
      </c>
      <c r="K5" s="170">
        <v>13963560.9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28" ht="15">
      <c r="A6" s="214" t="s">
        <v>59</v>
      </c>
      <c r="B6" s="172">
        <v>363140.1</v>
      </c>
      <c r="C6" s="172">
        <v>375967.8</v>
      </c>
      <c r="D6" s="172">
        <v>386174.7</v>
      </c>
      <c r="E6" s="172">
        <v>392880</v>
      </c>
      <c r="F6" s="172">
        <v>403003.3</v>
      </c>
      <c r="G6" s="172">
        <v>416701.4</v>
      </c>
      <c r="H6" s="172">
        <v>430085.3</v>
      </c>
      <c r="I6" s="172">
        <v>444991.1</v>
      </c>
      <c r="J6" s="172">
        <v>460419.4</v>
      </c>
      <c r="K6" s="172">
        <v>476203.3</v>
      </c>
      <c r="L6" s="102"/>
      <c r="M6" s="102"/>
      <c r="N6" s="219"/>
      <c r="O6" s="219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28" ht="15">
      <c r="A7" s="215" t="s">
        <v>26</v>
      </c>
      <c r="B7" s="174">
        <v>38058.1</v>
      </c>
      <c r="C7" s="174">
        <v>41268.9</v>
      </c>
      <c r="D7" s="174">
        <v>42048.6</v>
      </c>
      <c r="E7" s="174">
        <v>41903.5</v>
      </c>
      <c r="F7" s="174">
        <v>42890.3</v>
      </c>
      <c r="G7" s="174">
        <v>45690.9</v>
      </c>
      <c r="H7" s="174">
        <v>48640.2</v>
      </c>
      <c r="I7" s="174">
        <v>52329</v>
      </c>
      <c r="J7" s="174">
        <v>56111.8</v>
      </c>
      <c r="K7" s="174">
        <v>61239.5</v>
      </c>
      <c r="L7" s="102"/>
      <c r="M7" s="219"/>
      <c r="N7" s="219"/>
      <c r="O7" s="219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28" ht="15">
      <c r="A8" s="215" t="s">
        <v>122</v>
      </c>
      <c r="B8" s="174">
        <v>157920.8</v>
      </c>
      <c r="C8" s="174">
        <v>165202.2</v>
      </c>
      <c r="D8" s="174">
        <v>162587.5</v>
      </c>
      <c r="E8" s="174">
        <v>159461.5</v>
      </c>
      <c r="F8" s="174">
        <v>157821.3</v>
      </c>
      <c r="G8" s="174">
        <v>169558.2</v>
      </c>
      <c r="H8" s="174">
        <v>177438.5</v>
      </c>
      <c r="I8" s="174">
        <v>194132.9</v>
      </c>
      <c r="J8" s="174">
        <v>210892.7</v>
      </c>
      <c r="K8" s="174">
        <v>223945</v>
      </c>
      <c r="L8" s="102"/>
      <c r="M8" s="219"/>
      <c r="N8" s="219"/>
      <c r="O8" s="219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5">
      <c r="A9" s="215" t="s">
        <v>34</v>
      </c>
      <c r="B9" s="174">
        <v>243165.4</v>
      </c>
      <c r="C9" s="174">
        <v>247879.9</v>
      </c>
      <c r="D9" s="174">
        <v>254578</v>
      </c>
      <c r="E9" s="174">
        <v>258742.7</v>
      </c>
      <c r="F9" s="174">
        <v>265757</v>
      </c>
      <c r="G9" s="174">
        <v>273017.6</v>
      </c>
      <c r="H9" s="174">
        <v>283109.7</v>
      </c>
      <c r="I9" s="174">
        <v>294808.2</v>
      </c>
      <c r="J9" s="174">
        <v>302361.1</v>
      </c>
      <c r="K9" s="174">
        <v>312747.2</v>
      </c>
      <c r="L9" s="102"/>
      <c r="M9" s="102"/>
      <c r="N9" s="219"/>
      <c r="O9" s="219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5">
      <c r="A10" s="215" t="s">
        <v>121</v>
      </c>
      <c r="B10" s="174">
        <v>2564400</v>
      </c>
      <c r="C10" s="174">
        <v>2693560</v>
      </c>
      <c r="D10" s="174">
        <v>2745310</v>
      </c>
      <c r="E10" s="174">
        <v>2811350</v>
      </c>
      <c r="F10" s="174">
        <v>2927430</v>
      </c>
      <c r="G10" s="174">
        <v>3026180</v>
      </c>
      <c r="H10" s="174">
        <v>3134740</v>
      </c>
      <c r="I10" s="174">
        <v>3259860</v>
      </c>
      <c r="J10" s="174">
        <v>3356410</v>
      </c>
      <c r="K10" s="174">
        <v>3449050</v>
      </c>
      <c r="L10" s="102"/>
      <c r="M10" s="102"/>
      <c r="N10" s="219"/>
      <c r="O10" s="219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5">
      <c r="A11" s="215" t="s">
        <v>20</v>
      </c>
      <c r="B11" s="174">
        <v>14860.7</v>
      </c>
      <c r="C11" s="174">
        <v>16826.8</v>
      </c>
      <c r="D11" s="174">
        <v>18050.7</v>
      </c>
      <c r="E11" s="174">
        <v>19033.4</v>
      </c>
      <c r="F11" s="174">
        <v>20180</v>
      </c>
      <c r="G11" s="174">
        <v>20782.2</v>
      </c>
      <c r="H11" s="174">
        <v>21931.5</v>
      </c>
      <c r="I11" s="174">
        <v>23857.7</v>
      </c>
      <c r="J11" s="174">
        <v>25937.6</v>
      </c>
      <c r="K11" s="174">
        <v>28112.4</v>
      </c>
      <c r="L11" s="102"/>
      <c r="M11" s="102"/>
      <c r="N11" s="219"/>
      <c r="O11" s="219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5">
      <c r="A12" s="215" t="s">
        <v>10</v>
      </c>
      <c r="B12" s="174">
        <v>167673.7</v>
      </c>
      <c r="C12" s="174">
        <v>170950.9</v>
      </c>
      <c r="D12" s="174">
        <v>175103.9</v>
      </c>
      <c r="E12" s="174">
        <v>179616.3</v>
      </c>
      <c r="F12" s="174">
        <v>195148.1</v>
      </c>
      <c r="G12" s="174">
        <v>262853.3</v>
      </c>
      <c r="H12" s="174">
        <v>270809.5</v>
      </c>
      <c r="I12" s="174">
        <v>300386.9</v>
      </c>
      <c r="J12" s="174">
        <v>326986.1</v>
      </c>
      <c r="K12" s="174">
        <v>356051.2</v>
      </c>
      <c r="L12" s="102"/>
      <c r="M12" s="102"/>
      <c r="N12" s="219"/>
      <c r="O12" s="219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5">
      <c r="A13" s="215" t="s">
        <v>52</v>
      </c>
      <c r="B13" s="174">
        <v>224124</v>
      </c>
      <c r="C13" s="174">
        <v>203308.2</v>
      </c>
      <c r="D13" s="174">
        <v>188388.7</v>
      </c>
      <c r="E13" s="174">
        <v>179616.4</v>
      </c>
      <c r="F13" s="174">
        <v>177349.4</v>
      </c>
      <c r="G13" s="174">
        <v>176110.2</v>
      </c>
      <c r="H13" s="174">
        <v>174236.9</v>
      </c>
      <c r="I13" s="174">
        <v>177151.9</v>
      </c>
      <c r="J13" s="174">
        <v>179727.3</v>
      </c>
      <c r="K13" s="174">
        <v>183413.5</v>
      </c>
      <c r="L13" s="102"/>
      <c r="M13" s="102"/>
      <c r="N13" s="219"/>
      <c r="O13" s="219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5">
      <c r="A14" s="215" t="s">
        <v>50</v>
      </c>
      <c r="B14" s="174">
        <v>1072709</v>
      </c>
      <c r="C14" s="174">
        <v>1063763</v>
      </c>
      <c r="D14" s="174">
        <v>1031099</v>
      </c>
      <c r="E14" s="174">
        <v>1020348</v>
      </c>
      <c r="F14" s="174">
        <v>1032158</v>
      </c>
      <c r="G14" s="174">
        <v>1077590</v>
      </c>
      <c r="H14" s="174">
        <v>1113840</v>
      </c>
      <c r="I14" s="174">
        <v>1161867</v>
      </c>
      <c r="J14" s="174">
        <v>1204241</v>
      </c>
      <c r="K14" s="174">
        <v>1244772</v>
      </c>
      <c r="L14" s="102"/>
      <c r="M14" s="102"/>
      <c r="N14" s="219"/>
      <c r="O14" s="219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ht="15">
      <c r="A15" s="215" t="s">
        <v>48</v>
      </c>
      <c r="B15" s="174">
        <v>1995289</v>
      </c>
      <c r="C15" s="174">
        <v>2058369</v>
      </c>
      <c r="D15" s="174">
        <v>2088804</v>
      </c>
      <c r="E15" s="174">
        <v>2117189</v>
      </c>
      <c r="F15" s="174">
        <v>2149765</v>
      </c>
      <c r="G15" s="174">
        <v>2198432</v>
      </c>
      <c r="H15" s="174">
        <v>2234129</v>
      </c>
      <c r="I15" s="174">
        <v>2297242</v>
      </c>
      <c r="J15" s="174">
        <v>2360687</v>
      </c>
      <c r="K15" s="174">
        <v>2425708</v>
      </c>
      <c r="L15" s="102"/>
      <c r="M15" s="102"/>
      <c r="N15" s="219"/>
      <c r="O15" s="219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28" ht="15">
      <c r="A16" s="215" t="s">
        <v>57</v>
      </c>
      <c r="B16" s="174">
        <v>45195.1</v>
      </c>
      <c r="C16" s="174">
        <v>44924.6</v>
      </c>
      <c r="D16" s="174">
        <v>44007.9</v>
      </c>
      <c r="E16" s="174">
        <v>43806.3</v>
      </c>
      <c r="F16" s="174">
        <v>43398.6</v>
      </c>
      <c r="G16" s="174">
        <v>44612</v>
      </c>
      <c r="H16" s="174">
        <v>46619.3</v>
      </c>
      <c r="I16" s="174">
        <v>49238.5</v>
      </c>
      <c r="J16" s="174">
        <v>51950.1</v>
      </c>
      <c r="K16" s="174">
        <v>54237.9</v>
      </c>
      <c r="L16" s="102"/>
      <c r="M16" s="102"/>
      <c r="N16" s="219"/>
      <c r="O16" s="219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5">
      <c r="A17" s="215" t="s">
        <v>56</v>
      </c>
      <c r="B17" s="174">
        <v>1611279.4</v>
      </c>
      <c r="C17" s="174">
        <v>1648755.8</v>
      </c>
      <c r="D17" s="174">
        <v>1624358.7</v>
      </c>
      <c r="E17" s="174">
        <v>1612751.3</v>
      </c>
      <c r="F17" s="174">
        <v>1627405.6</v>
      </c>
      <c r="G17" s="174">
        <v>1655355</v>
      </c>
      <c r="H17" s="174">
        <v>1695786.8</v>
      </c>
      <c r="I17" s="174">
        <v>1736592.8</v>
      </c>
      <c r="J17" s="174">
        <v>1771063.1</v>
      </c>
      <c r="K17" s="174">
        <v>1789747</v>
      </c>
      <c r="L17" s="102"/>
      <c r="M17" s="102"/>
      <c r="N17" s="219"/>
      <c r="O17" s="219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5">
      <c r="A18" s="215" t="s">
        <v>28</v>
      </c>
      <c r="B18" s="174">
        <v>19410</v>
      </c>
      <c r="C18" s="174">
        <v>19803</v>
      </c>
      <c r="D18" s="174">
        <v>19440.8</v>
      </c>
      <c r="E18" s="174">
        <v>17995</v>
      </c>
      <c r="F18" s="174">
        <v>17430.2</v>
      </c>
      <c r="G18" s="174">
        <v>17884</v>
      </c>
      <c r="H18" s="174">
        <v>18929.3</v>
      </c>
      <c r="I18" s="174">
        <v>20119.9</v>
      </c>
      <c r="J18" s="174">
        <v>21432.4</v>
      </c>
      <c r="K18" s="174">
        <v>22286.9</v>
      </c>
      <c r="L18" s="102"/>
      <c r="M18" s="102"/>
      <c r="N18" s="219"/>
      <c r="O18" s="219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5">
      <c r="A19" s="215" t="s">
        <v>30</v>
      </c>
      <c r="B19" s="174">
        <v>17872.8</v>
      </c>
      <c r="C19" s="174">
        <v>20310.5</v>
      </c>
      <c r="D19" s="174">
        <v>22219</v>
      </c>
      <c r="E19" s="174">
        <v>22966.3</v>
      </c>
      <c r="F19" s="174">
        <v>23613.9</v>
      </c>
      <c r="G19" s="174">
        <v>24560.9</v>
      </c>
      <c r="H19" s="174">
        <v>25360.3</v>
      </c>
      <c r="I19" s="174">
        <v>26962.3</v>
      </c>
      <c r="J19" s="174">
        <v>29142.5</v>
      </c>
      <c r="K19" s="174">
        <v>30463.3</v>
      </c>
      <c r="L19" s="102"/>
      <c r="M19" s="102"/>
      <c r="N19" s="219"/>
      <c r="O19" s="219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5">
      <c r="A20" s="215" t="s">
        <v>18</v>
      </c>
      <c r="B20" s="174">
        <v>28033.8</v>
      </c>
      <c r="C20" s="174">
        <v>31317.2</v>
      </c>
      <c r="D20" s="174">
        <v>33410.2</v>
      </c>
      <c r="E20" s="174">
        <v>35039.5</v>
      </c>
      <c r="F20" s="174">
        <v>36581.3</v>
      </c>
      <c r="G20" s="174">
        <v>37345.7</v>
      </c>
      <c r="H20" s="174">
        <v>38889.9</v>
      </c>
      <c r="I20" s="174">
        <v>42276.3</v>
      </c>
      <c r="J20" s="174">
        <v>45491.1</v>
      </c>
      <c r="K20" s="174">
        <v>48797.4</v>
      </c>
      <c r="L20" s="102"/>
      <c r="M20" s="102"/>
      <c r="N20" s="219"/>
      <c r="O20" s="219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5">
      <c r="A21" s="215" t="s">
        <v>8</v>
      </c>
      <c r="B21" s="174">
        <v>40177.8</v>
      </c>
      <c r="C21" s="174">
        <v>43164.6</v>
      </c>
      <c r="D21" s="174">
        <v>44112.1</v>
      </c>
      <c r="E21" s="174">
        <v>46499.6</v>
      </c>
      <c r="F21" s="174">
        <v>49824.5</v>
      </c>
      <c r="G21" s="174">
        <v>52065.8</v>
      </c>
      <c r="H21" s="174">
        <v>54867.2</v>
      </c>
      <c r="I21" s="174">
        <v>56814.2</v>
      </c>
      <c r="J21" s="174">
        <v>60053.1</v>
      </c>
      <c r="K21" s="174">
        <v>63516.3</v>
      </c>
      <c r="L21" s="102"/>
      <c r="M21" s="102"/>
      <c r="N21" s="219"/>
      <c r="O21" s="219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5">
      <c r="A22" s="215" t="s">
        <v>14</v>
      </c>
      <c r="B22" s="174">
        <v>99576.3</v>
      </c>
      <c r="C22" s="174">
        <v>102020.6</v>
      </c>
      <c r="D22" s="174">
        <v>99984</v>
      </c>
      <c r="E22" s="174">
        <v>102034.3</v>
      </c>
      <c r="F22" s="174">
        <v>106061.3</v>
      </c>
      <c r="G22" s="174">
        <v>112701</v>
      </c>
      <c r="H22" s="174">
        <v>116129.8</v>
      </c>
      <c r="I22" s="174">
        <v>126891</v>
      </c>
      <c r="J22" s="174">
        <v>135931</v>
      </c>
      <c r="K22" s="174">
        <v>146061.8</v>
      </c>
      <c r="L22" s="102"/>
      <c r="M22" s="102"/>
      <c r="N22" s="219"/>
      <c r="O22" s="219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5">
      <c r="A23" s="215" t="s">
        <v>58</v>
      </c>
      <c r="B23" s="174">
        <v>6815.8</v>
      </c>
      <c r="C23" s="174">
        <v>6924.6</v>
      </c>
      <c r="D23" s="174">
        <v>7364.5</v>
      </c>
      <c r="E23" s="174">
        <v>7944.3</v>
      </c>
      <c r="F23" s="174">
        <v>8751.1</v>
      </c>
      <c r="G23" s="174">
        <v>9996.7</v>
      </c>
      <c r="H23" s="174">
        <v>10538.4</v>
      </c>
      <c r="I23" s="174">
        <v>11637.7</v>
      </c>
      <c r="J23" s="174">
        <v>12491</v>
      </c>
      <c r="K23" s="174">
        <v>13390</v>
      </c>
      <c r="L23" s="102"/>
      <c r="M23" s="102"/>
      <c r="N23" s="219"/>
      <c r="O23" s="219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5">
      <c r="A24" s="215" t="s">
        <v>22</v>
      </c>
      <c r="B24" s="174">
        <v>639187</v>
      </c>
      <c r="C24" s="174">
        <v>650359</v>
      </c>
      <c r="D24" s="174">
        <v>652966</v>
      </c>
      <c r="E24" s="174">
        <v>660463</v>
      </c>
      <c r="F24" s="174">
        <v>671560</v>
      </c>
      <c r="G24" s="174">
        <v>690008</v>
      </c>
      <c r="H24" s="174">
        <v>708337</v>
      </c>
      <c r="I24" s="174">
        <v>738146</v>
      </c>
      <c r="J24" s="174">
        <v>773987</v>
      </c>
      <c r="K24" s="174">
        <v>810247</v>
      </c>
      <c r="L24" s="102"/>
      <c r="M24" s="102"/>
      <c r="N24" s="219"/>
      <c r="O24" s="219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5">
      <c r="A25" s="215" t="s">
        <v>32</v>
      </c>
      <c r="B25" s="174">
        <v>295896.6</v>
      </c>
      <c r="C25" s="174">
        <v>310128.7</v>
      </c>
      <c r="D25" s="174">
        <v>318653</v>
      </c>
      <c r="E25" s="174">
        <v>323910.2</v>
      </c>
      <c r="F25" s="174">
        <v>333146.1</v>
      </c>
      <c r="G25" s="174">
        <v>344269.2</v>
      </c>
      <c r="H25" s="174">
        <v>357608</v>
      </c>
      <c r="I25" s="174">
        <v>369341.3</v>
      </c>
      <c r="J25" s="174">
        <v>385361.9</v>
      </c>
      <c r="K25" s="174">
        <v>397575.3</v>
      </c>
      <c r="L25" s="102"/>
      <c r="M25" s="102"/>
      <c r="N25" s="219"/>
      <c r="O25" s="219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28" ht="15">
      <c r="A26" s="215" t="s">
        <v>36</v>
      </c>
      <c r="B26" s="174">
        <v>362190.9</v>
      </c>
      <c r="C26" s="174">
        <v>379860</v>
      </c>
      <c r="D26" s="174">
        <v>387947</v>
      </c>
      <c r="E26" s="174">
        <v>392310.7</v>
      </c>
      <c r="F26" s="174">
        <v>408967.8</v>
      </c>
      <c r="G26" s="174">
        <v>430465.8</v>
      </c>
      <c r="H26" s="174">
        <v>427091.8</v>
      </c>
      <c r="I26" s="174">
        <v>467426.6</v>
      </c>
      <c r="J26" s="174">
        <v>497842.3</v>
      </c>
      <c r="K26" s="174">
        <v>532329.2</v>
      </c>
      <c r="L26" s="102"/>
      <c r="M26" s="102"/>
      <c r="N26" s="219"/>
      <c r="O26" s="219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</row>
    <row r="27" spans="1:28" ht="15">
      <c r="A27" s="215" t="s">
        <v>42</v>
      </c>
      <c r="B27" s="174">
        <v>179610.8</v>
      </c>
      <c r="C27" s="174">
        <v>176096.2</v>
      </c>
      <c r="D27" s="174">
        <v>168295.6</v>
      </c>
      <c r="E27" s="174">
        <v>170492.3</v>
      </c>
      <c r="F27" s="174">
        <v>173053.7</v>
      </c>
      <c r="G27" s="174">
        <v>179713.2</v>
      </c>
      <c r="H27" s="174">
        <v>186489.8</v>
      </c>
      <c r="I27" s="174">
        <v>195947.2</v>
      </c>
      <c r="J27" s="174">
        <v>205184.1</v>
      </c>
      <c r="K27" s="174">
        <v>213301</v>
      </c>
      <c r="L27" s="102"/>
      <c r="M27" s="102"/>
      <c r="N27" s="219"/>
      <c r="O27" s="219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5">
      <c r="A28" s="215" t="s">
        <v>38</v>
      </c>
      <c r="B28" s="174">
        <v>125472.3</v>
      </c>
      <c r="C28" s="174">
        <v>131841.6</v>
      </c>
      <c r="D28" s="174">
        <v>132711.2</v>
      </c>
      <c r="E28" s="174">
        <v>143690.4</v>
      </c>
      <c r="F28" s="174">
        <v>150708.6</v>
      </c>
      <c r="G28" s="174">
        <v>160149.8</v>
      </c>
      <c r="H28" s="174">
        <v>170063.4</v>
      </c>
      <c r="I28" s="174">
        <v>187772.7</v>
      </c>
      <c r="J28" s="174">
        <v>204496.9</v>
      </c>
      <c r="K28" s="174">
        <v>223337.4</v>
      </c>
      <c r="L28" s="102"/>
      <c r="M28" s="102"/>
      <c r="N28" s="219"/>
      <c r="O28" s="219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5">
      <c r="A29" s="173" t="s">
        <v>24</v>
      </c>
      <c r="B29" s="174">
        <v>36363.9</v>
      </c>
      <c r="C29" s="174">
        <v>37058.6</v>
      </c>
      <c r="D29" s="174">
        <v>36253.3</v>
      </c>
      <c r="E29" s="174">
        <v>36454.3</v>
      </c>
      <c r="F29" s="174">
        <v>37634.3</v>
      </c>
      <c r="G29" s="174">
        <v>38852.6</v>
      </c>
      <c r="H29" s="174">
        <v>40443.2</v>
      </c>
      <c r="I29" s="174">
        <v>43009.1</v>
      </c>
      <c r="J29" s="174">
        <v>45862.6</v>
      </c>
      <c r="K29" s="174">
        <v>48392.6</v>
      </c>
      <c r="L29" s="102"/>
      <c r="M29" s="102"/>
      <c r="N29" s="219"/>
      <c r="O29" s="219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5">
      <c r="A30" s="215" t="s">
        <v>12</v>
      </c>
      <c r="B30" s="174">
        <v>68188.7</v>
      </c>
      <c r="C30" s="174">
        <v>71304.5</v>
      </c>
      <c r="D30" s="174">
        <v>73575.8</v>
      </c>
      <c r="E30" s="174">
        <v>74448.8</v>
      </c>
      <c r="F30" s="174">
        <v>76269.8</v>
      </c>
      <c r="G30" s="174">
        <v>79767.6</v>
      </c>
      <c r="H30" s="174">
        <v>81051.5</v>
      </c>
      <c r="I30" s="174">
        <v>84532.2</v>
      </c>
      <c r="J30" s="174">
        <v>89505.5</v>
      </c>
      <c r="K30" s="174">
        <v>93865.2</v>
      </c>
      <c r="L30" s="102"/>
      <c r="M30" s="102"/>
      <c r="N30" s="219"/>
      <c r="O30" s="219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5">
      <c r="A31" s="215" t="s">
        <v>46</v>
      </c>
      <c r="B31" s="174">
        <v>188143</v>
      </c>
      <c r="C31" s="174">
        <v>197998</v>
      </c>
      <c r="D31" s="174">
        <v>201037</v>
      </c>
      <c r="E31" s="174">
        <v>204321</v>
      </c>
      <c r="F31" s="174">
        <v>206897</v>
      </c>
      <c r="G31" s="174">
        <v>211385</v>
      </c>
      <c r="H31" s="174">
        <v>217518</v>
      </c>
      <c r="I31" s="174">
        <v>225933</v>
      </c>
      <c r="J31" s="174">
        <v>233664</v>
      </c>
      <c r="K31" s="174">
        <v>240556</v>
      </c>
      <c r="L31" s="102"/>
      <c r="M31" s="102"/>
      <c r="N31" s="219"/>
      <c r="O31" s="219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5">
      <c r="A32" s="216" t="s">
        <v>40</v>
      </c>
      <c r="B32" s="217">
        <v>374695.2</v>
      </c>
      <c r="C32" s="217">
        <v>412844.7</v>
      </c>
      <c r="D32" s="217">
        <v>430037.1</v>
      </c>
      <c r="E32" s="217">
        <v>441850.7</v>
      </c>
      <c r="F32" s="217">
        <v>438833.9</v>
      </c>
      <c r="G32" s="217">
        <v>455494.7</v>
      </c>
      <c r="H32" s="217">
        <v>466266.5</v>
      </c>
      <c r="I32" s="217">
        <v>480025.5</v>
      </c>
      <c r="J32" s="217">
        <v>470673.1</v>
      </c>
      <c r="K32" s="217">
        <v>474193.7</v>
      </c>
      <c r="L32" s="102"/>
      <c r="M32" s="102"/>
      <c r="N32" s="219"/>
      <c r="O32" s="219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30" ht="18" customHeight="1">
      <c r="A33" s="108" t="s">
        <v>133</v>
      </c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</row>
    <row r="34" spans="1:19" ht="15">
      <c r="A34" s="222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</row>
    <row r="35" ht="15.75">
      <c r="A35" s="106" t="s">
        <v>169</v>
      </c>
    </row>
    <row r="36" ht="15">
      <c r="A36" s="107" t="s">
        <v>132</v>
      </c>
    </row>
    <row r="37" spans="1:11" ht="15">
      <c r="A37" s="167"/>
      <c r="B37" s="168" t="s">
        <v>84</v>
      </c>
      <c r="C37" s="168" t="s">
        <v>85</v>
      </c>
      <c r="D37" s="168" t="s">
        <v>86</v>
      </c>
      <c r="E37" s="168" t="s">
        <v>87</v>
      </c>
      <c r="F37" s="168" t="s">
        <v>88</v>
      </c>
      <c r="G37" s="168" t="s">
        <v>89</v>
      </c>
      <c r="H37" s="168" t="s">
        <v>90</v>
      </c>
      <c r="I37" s="168" t="s">
        <v>120</v>
      </c>
      <c r="J37" s="168" t="s">
        <v>125</v>
      </c>
      <c r="K37" s="168" t="s">
        <v>166</v>
      </c>
    </row>
    <row r="38" spans="1:11" ht="15">
      <c r="A38" s="177" t="s">
        <v>167</v>
      </c>
      <c r="B38" s="178">
        <v>4429699.2</v>
      </c>
      <c r="C38" s="178">
        <v>4895543.3</v>
      </c>
      <c r="D38" s="178">
        <v>5106604.4</v>
      </c>
      <c r="E38" s="178">
        <v>5182080.1</v>
      </c>
      <c r="F38" s="178">
        <v>5395481</v>
      </c>
      <c r="G38" s="178">
        <v>5765614.7</v>
      </c>
      <c r="H38" s="178">
        <v>5869631.8</v>
      </c>
      <c r="I38" s="178">
        <v>6332235.4</v>
      </c>
      <c r="J38" s="178">
        <v>6661423.1</v>
      </c>
      <c r="K38" s="178">
        <v>6900884.6</v>
      </c>
    </row>
    <row r="39" spans="1:11" ht="15">
      <c r="A39" s="179" t="s">
        <v>59</v>
      </c>
      <c r="B39" s="180">
        <v>275442</v>
      </c>
      <c r="C39" s="180">
        <v>303396.1</v>
      </c>
      <c r="D39" s="180">
        <v>310501.8</v>
      </c>
      <c r="E39" s="180">
        <v>311649.5</v>
      </c>
      <c r="F39" s="180">
        <v>321600.7</v>
      </c>
      <c r="G39" s="180">
        <v>324215.7</v>
      </c>
      <c r="H39" s="180">
        <v>341615.1</v>
      </c>
      <c r="I39" s="180">
        <v>370203.4</v>
      </c>
      <c r="J39" s="181">
        <v>382086.8</v>
      </c>
      <c r="K39" s="181">
        <v>389709</v>
      </c>
    </row>
    <row r="40" spans="1:11" ht="15">
      <c r="A40" s="173" t="s">
        <v>26</v>
      </c>
      <c r="B40" s="174">
        <v>19183.7</v>
      </c>
      <c r="C40" s="174">
        <v>24390.8</v>
      </c>
      <c r="D40" s="174">
        <v>25503.6</v>
      </c>
      <c r="E40" s="174">
        <v>27156.7</v>
      </c>
      <c r="F40" s="174">
        <v>27795.2</v>
      </c>
      <c r="G40" s="174">
        <v>29228.3</v>
      </c>
      <c r="H40" s="174">
        <v>31151.6</v>
      </c>
      <c r="I40" s="174">
        <v>35206.5</v>
      </c>
      <c r="J40" s="182">
        <v>36932</v>
      </c>
      <c r="K40" s="182">
        <v>39310.6</v>
      </c>
    </row>
    <row r="41" spans="1:11" ht="15">
      <c r="A41" s="173" t="s">
        <v>122</v>
      </c>
      <c r="B41" s="174">
        <v>103506.1</v>
      </c>
      <c r="C41" s="174">
        <v>116999.3</v>
      </c>
      <c r="D41" s="174">
        <v>122991.2</v>
      </c>
      <c r="E41" s="174">
        <v>121283.9</v>
      </c>
      <c r="F41" s="174">
        <v>129341.3</v>
      </c>
      <c r="G41" s="174">
        <v>136594</v>
      </c>
      <c r="H41" s="174">
        <v>140366.4</v>
      </c>
      <c r="I41" s="174">
        <v>153417.7</v>
      </c>
      <c r="J41" s="182">
        <v>162328.3</v>
      </c>
      <c r="K41" s="182">
        <v>166594.5</v>
      </c>
    </row>
    <row r="42" spans="1:11" ht="15">
      <c r="A42" s="173" t="s">
        <v>34</v>
      </c>
      <c r="B42" s="174">
        <v>122854.3</v>
      </c>
      <c r="C42" s="174">
        <v>133409.3</v>
      </c>
      <c r="D42" s="174">
        <v>139077.2</v>
      </c>
      <c r="E42" s="174">
        <v>141865.6</v>
      </c>
      <c r="F42" s="174">
        <v>145138.2</v>
      </c>
      <c r="G42" s="174">
        <v>151301.4</v>
      </c>
      <c r="H42" s="174">
        <v>151254.1</v>
      </c>
      <c r="I42" s="174">
        <v>162372.6</v>
      </c>
      <c r="J42" s="182">
        <v>170210.9</v>
      </c>
      <c r="K42" s="182">
        <v>182398.1</v>
      </c>
    </row>
    <row r="43" spans="1:11" ht="15">
      <c r="A43" s="173" t="s">
        <v>121</v>
      </c>
      <c r="B43" s="174">
        <v>1091549</v>
      </c>
      <c r="C43" s="174">
        <v>1213641</v>
      </c>
      <c r="D43" s="174">
        <v>1271274</v>
      </c>
      <c r="E43" s="174">
        <v>1276878</v>
      </c>
      <c r="F43" s="174">
        <v>1335472</v>
      </c>
      <c r="G43" s="174">
        <v>1419906</v>
      </c>
      <c r="H43" s="174">
        <v>1444277</v>
      </c>
      <c r="I43" s="174">
        <v>1538790</v>
      </c>
      <c r="J43" s="182">
        <v>1590017</v>
      </c>
      <c r="K43" s="182">
        <v>1617360</v>
      </c>
    </row>
    <row r="44" spans="1:11" ht="15">
      <c r="A44" s="173" t="s">
        <v>20</v>
      </c>
      <c r="B44" s="174">
        <v>11063.1</v>
      </c>
      <c r="C44" s="174">
        <v>14443.1</v>
      </c>
      <c r="D44" s="174">
        <v>15445.6</v>
      </c>
      <c r="E44" s="174">
        <v>15992.5</v>
      </c>
      <c r="F44" s="174">
        <v>16412.6</v>
      </c>
      <c r="G44" s="174">
        <v>15976</v>
      </c>
      <c r="H44" s="174">
        <v>16747.5</v>
      </c>
      <c r="I44" s="174">
        <v>18045.8</v>
      </c>
      <c r="J44" s="182">
        <v>19224.7</v>
      </c>
      <c r="K44" s="182">
        <v>20496.4</v>
      </c>
    </row>
    <row r="45" spans="1:11" ht="15">
      <c r="A45" s="173" t="s">
        <v>10</v>
      </c>
      <c r="B45" s="174">
        <v>172796.6</v>
      </c>
      <c r="C45" s="174">
        <v>177303.1</v>
      </c>
      <c r="D45" s="174">
        <v>183012.7</v>
      </c>
      <c r="E45" s="174">
        <v>186244.3</v>
      </c>
      <c r="F45" s="174">
        <v>214349.7</v>
      </c>
      <c r="G45" s="174">
        <v>320564.9</v>
      </c>
      <c r="H45" s="174">
        <v>328235.4</v>
      </c>
      <c r="I45" s="174">
        <v>359654.8</v>
      </c>
      <c r="J45" s="182">
        <v>399897.4</v>
      </c>
      <c r="K45" s="182">
        <v>448866</v>
      </c>
    </row>
    <row r="46" spans="1:11" ht="15">
      <c r="A46" s="173" t="s">
        <v>52</v>
      </c>
      <c r="B46" s="174">
        <v>48854.8</v>
      </c>
      <c r="C46" s="174">
        <v>51822.8</v>
      </c>
      <c r="D46" s="174">
        <v>54145.5</v>
      </c>
      <c r="E46" s="174">
        <v>54338</v>
      </c>
      <c r="F46" s="174">
        <v>57576.2</v>
      </c>
      <c r="G46" s="174">
        <v>56662.3</v>
      </c>
      <c r="H46" s="174">
        <v>54594.8</v>
      </c>
      <c r="I46" s="174">
        <v>61976.5</v>
      </c>
      <c r="J46" s="182">
        <v>70014.8</v>
      </c>
      <c r="K46" s="182">
        <v>73516.2</v>
      </c>
    </row>
    <row r="47" spans="1:11" ht="15">
      <c r="A47" s="173" t="s">
        <v>50</v>
      </c>
      <c r="B47" s="174">
        <v>278386</v>
      </c>
      <c r="C47" s="174">
        <v>314182</v>
      </c>
      <c r="D47" s="174">
        <v>324335</v>
      </c>
      <c r="E47" s="174">
        <v>336333</v>
      </c>
      <c r="F47" s="174">
        <v>345593</v>
      </c>
      <c r="G47" s="174">
        <v>362356</v>
      </c>
      <c r="H47" s="174">
        <v>377370</v>
      </c>
      <c r="I47" s="174">
        <v>408390</v>
      </c>
      <c r="J47" s="182">
        <v>423256</v>
      </c>
      <c r="K47" s="182">
        <v>434336</v>
      </c>
    </row>
    <row r="48" spans="1:11" ht="15">
      <c r="A48" s="173" t="s">
        <v>48</v>
      </c>
      <c r="B48" s="174">
        <v>534504</v>
      </c>
      <c r="C48" s="174">
        <v>585016</v>
      </c>
      <c r="D48" s="174">
        <v>609994</v>
      </c>
      <c r="E48" s="174">
        <v>621707</v>
      </c>
      <c r="F48" s="174">
        <v>637764</v>
      </c>
      <c r="G48" s="174">
        <v>672558</v>
      </c>
      <c r="H48" s="174">
        <v>675769</v>
      </c>
      <c r="I48" s="174">
        <v>710965</v>
      </c>
      <c r="J48" s="182">
        <v>748790</v>
      </c>
      <c r="K48" s="182">
        <v>770689</v>
      </c>
    </row>
    <row r="49" spans="1:11" ht="15">
      <c r="A49" s="173" t="s">
        <v>57</v>
      </c>
      <c r="B49" s="174">
        <v>16319.2</v>
      </c>
      <c r="C49" s="174">
        <v>17410.6</v>
      </c>
      <c r="D49" s="174">
        <v>17372.4</v>
      </c>
      <c r="E49" s="174">
        <v>17667.9</v>
      </c>
      <c r="F49" s="174">
        <v>18788.5</v>
      </c>
      <c r="G49" s="174">
        <v>20690.4</v>
      </c>
      <c r="H49" s="174">
        <v>22201.9</v>
      </c>
      <c r="I49" s="174">
        <v>24559.9</v>
      </c>
      <c r="J49" s="182">
        <v>26079.6</v>
      </c>
      <c r="K49" s="182">
        <v>28182.6</v>
      </c>
    </row>
    <row r="50" spans="1:11" ht="15">
      <c r="A50" s="173" t="s">
        <v>56</v>
      </c>
      <c r="B50" s="174">
        <v>404013</v>
      </c>
      <c r="C50" s="174">
        <v>443061.3</v>
      </c>
      <c r="D50" s="174">
        <v>460980.7</v>
      </c>
      <c r="E50" s="174">
        <v>461783</v>
      </c>
      <c r="F50" s="174">
        <v>473718.7</v>
      </c>
      <c r="G50" s="174">
        <v>491905</v>
      </c>
      <c r="H50" s="174">
        <v>497338.5</v>
      </c>
      <c r="I50" s="174">
        <v>533719.8</v>
      </c>
      <c r="J50" s="182">
        <v>555571.8</v>
      </c>
      <c r="K50" s="182">
        <v>563839.4</v>
      </c>
    </row>
    <row r="51" spans="1:11" ht="15">
      <c r="A51" s="173" t="s">
        <v>28</v>
      </c>
      <c r="B51" s="174">
        <v>9778.7</v>
      </c>
      <c r="C51" s="174">
        <v>10593.7</v>
      </c>
      <c r="D51" s="174">
        <v>10753.1</v>
      </c>
      <c r="E51" s="174">
        <v>11041.8</v>
      </c>
      <c r="F51" s="174">
        <v>11508.6</v>
      </c>
      <c r="G51" s="174">
        <v>12537</v>
      </c>
      <c r="H51" s="174">
        <v>13352.6</v>
      </c>
      <c r="I51" s="174">
        <v>14787.7</v>
      </c>
      <c r="J51" s="182">
        <v>16123.5</v>
      </c>
      <c r="K51" s="182">
        <v>16018.6</v>
      </c>
    </row>
    <row r="52" spans="1:11" ht="15">
      <c r="A52" s="173" t="s">
        <v>30</v>
      </c>
      <c r="B52" s="174">
        <v>9553.2</v>
      </c>
      <c r="C52" s="174">
        <v>11756.3</v>
      </c>
      <c r="D52" s="174">
        <v>13577.5</v>
      </c>
      <c r="E52" s="174">
        <v>13764.8</v>
      </c>
      <c r="F52" s="174">
        <v>14443.5</v>
      </c>
      <c r="G52" s="174">
        <v>14805.2</v>
      </c>
      <c r="H52" s="174">
        <v>15117.6</v>
      </c>
      <c r="I52" s="174">
        <v>16615.8</v>
      </c>
      <c r="J52" s="182">
        <v>17898.2</v>
      </c>
      <c r="K52" s="182">
        <v>18317.1</v>
      </c>
    </row>
    <row r="53" spans="1:11" ht="15">
      <c r="A53" s="173" t="s">
        <v>18</v>
      </c>
      <c r="B53" s="174">
        <v>17925.5</v>
      </c>
      <c r="C53" s="174">
        <v>22824.3</v>
      </c>
      <c r="D53" s="174">
        <v>26135.6</v>
      </c>
      <c r="E53" s="174">
        <v>27565.1</v>
      </c>
      <c r="F53" s="174">
        <v>26437.5</v>
      </c>
      <c r="G53" s="174">
        <v>25685.5</v>
      </c>
      <c r="H53" s="174">
        <v>26284.6</v>
      </c>
      <c r="I53" s="174">
        <v>31113.3</v>
      </c>
      <c r="J53" s="182">
        <v>34229.9</v>
      </c>
      <c r="K53" s="182">
        <v>37794.2</v>
      </c>
    </row>
    <row r="54" spans="1:11" ht="15">
      <c r="A54" s="173" t="s">
        <v>8</v>
      </c>
      <c r="B54" s="174">
        <v>70119.6</v>
      </c>
      <c r="C54" s="174">
        <v>76828.6</v>
      </c>
      <c r="D54" s="174">
        <v>82244.5</v>
      </c>
      <c r="E54" s="174">
        <v>88641.5</v>
      </c>
      <c r="F54" s="174">
        <v>105930.4</v>
      </c>
      <c r="G54" s="174">
        <v>115167.8</v>
      </c>
      <c r="H54" s="174">
        <v>116886.8</v>
      </c>
      <c r="I54" s="174">
        <v>123639.9</v>
      </c>
      <c r="J54" s="182">
        <v>127047.7</v>
      </c>
      <c r="K54" s="182">
        <v>132592.1</v>
      </c>
    </row>
    <row r="55" spans="1:11" ht="15">
      <c r="A55" s="173" t="s">
        <v>14</v>
      </c>
      <c r="B55" s="174">
        <v>80922.1</v>
      </c>
      <c r="C55" s="174">
        <v>87930.1</v>
      </c>
      <c r="D55" s="174">
        <v>86092.1</v>
      </c>
      <c r="E55" s="174">
        <v>87323.8</v>
      </c>
      <c r="F55" s="174">
        <v>92580.7</v>
      </c>
      <c r="G55" s="174">
        <v>98722</v>
      </c>
      <c r="H55" s="174">
        <v>100450.4</v>
      </c>
      <c r="I55" s="174">
        <v>109139</v>
      </c>
      <c r="J55" s="182">
        <v>114035.9</v>
      </c>
      <c r="K55" s="182">
        <v>120045.6</v>
      </c>
    </row>
    <row r="56" spans="1:11" ht="15">
      <c r="A56" s="173" t="s">
        <v>58</v>
      </c>
      <c r="B56" s="174">
        <v>10288.2</v>
      </c>
      <c r="C56" s="174">
        <v>11120</v>
      </c>
      <c r="D56" s="174">
        <v>12012.9</v>
      </c>
      <c r="E56" s="174">
        <v>12391</v>
      </c>
      <c r="F56" s="174">
        <v>13110.2</v>
      </c>
      <c r="G56" s="174">
        <v>15456.7</v>
      </c>
      <c r="H56" s="174">
        <v>15916.5</v>
      </c>
      <c r="I56" s="174">
        <v>17546.7</v>
      </c>
      <c r="J56" s="182">
        <v>17833.9</v>
      </c>
      <c r="K56" s="182">
        <v>19258.1</v>
      </c>
    </row>
    <row r="57" spans="1:11" ht="15">
      <c r="A57" s="173" t="s">
        <v>22</v>
      </c>
      <c r="B57" s="174">
        <v>446176</v>
      </c>
      <c r="C57" s="174">
        <v>491041</v>
      </c>
      <c r="D57" s="174">
        <v>519130</v>
      </c>
      <c r="E57" s="174">
        <v>527581</v>
      </c>
      <c r="F57" s="174">
        <v>541129</v>
      </c>
      <c r="G57" s="174">
        <v>570353</v>
      </c>
      <c r="H57" s="174">
        <v>563377</v>
      </c>
      <c r="I57" s="174">
        <v>615553</v>
      </c>
      <c r="J57" s="182">
        <v>655439</v>
      </c>
      <c r="K57" s="182">
        <v>675153</v>
      </c>
    </row>
    <row r="58" spans="1:11" ht="15">
      <c r="A58" s="173" t="s">
        <v>32</v>
      </c>
      <c r="B58" s="174">
        <v>151683</v>
      </c>
      <c r="C58" s="174">
        <v>167310.3</v>
      </c>
      <c r="D58" s="174">
        <v>171988.8</v>
      </c>
      <c r="E58" s="174">
        <v>173101.8</v>
      </c>
      <c r="F58" s="174">
        <v>177855.3</v>
      </c>
      <c r="G58" s="174">
        <v>182769.3</v>
      </c>
      <c r="H58" s="174">
        <v>187409.4</v>
      </c>
      <c r="I58" s="174">
        <v>199642.6</v>
      </c>
      <c r="J58" s="182">
        <v>214611.7</v>
      </c>
      <c r="K58" s="182">
        <v>220954.9</v>
      </c>
    </row>
    <row r="59" spans="1:11" ht="15">
      <c r="A59" s="173" t="s">
        <v>36</v>
      </c>
      <c r="B59" s="174">
        <v>144438.9</v>
      </c>
      <c r="C59" s="174">
        <v>161038.7</v>
      </c>
      <c r="D59" s="174">
        <v>171672.3</v>
      </c>
      <c r="E59" s="174">
        <v>180473.1</v>
      </c>
      <c r="F59" s="174">
        <v>193113.3</v>
      </c>
      <c r="G59" s="174">
        <v>211321</v>
      </c>
      <c r="H59" s="174">
        <v>221766.8</v>
      </c>
      <c r="I59" s="174">
        <v>253163</v>
      </c>
      <c r="J59" s="182">
        <v>275015.4</v>
      </c>
      <c r="K59" s="182">
        <v>295630.4</v>
      </c>
    </row>
    <row r="60" spans="1:11" ht="15">
      <c r="A60" s="173" t="s">
        <v>42</v>
      </c>
      <c r="B60" s="174">
        <v>54007.7</v>
      </c>
      <c r="C60" s="174">
        <v>60673.7</v>
      </c>
      <c r="D60" s="174">
        <v>63578.7</v>
      </c>
      <c r="E60" s="174">
        <v>67526</v>
      </c>
      <c r="F60" s="174">
        <v>69595.2</v>
      </c>
      <c r="G60" s="174">
        <v>72990.7</v>
      </c>
      <c r="H60" s="174">
        <v>74989.1</v>
      </c>
      <c r="I60" s="174">
        <v>83717</v>
      </c>
      <c r="J60" s="182">
        <v>89143.7</v>
      </c>
      <c r="K60" s="182">
        <v>92797.6</v>
      </c>
    </row>
    <row r="61" spans="1:11" ht="15">
      <c r="A61" s="173" t="s">
        <v>38</v>
      </c>
      <c r="B61" s="174">
        <v>40630.8</v>
      </c>
      <c r="C61" s="174">
        <v>48854</v>
      </c>
      <c r="D61" s="174">
        <v>49808.9</v>
      </c>
      <c r="E61" s="174">
        <v>57525.1</v>
      </c>
      <c r="F61" s="174">
        <v>62434.4</v>
      </c>
      <c r="G61" s="174">
        <v>66278.2</v>
      </c>
      <c r="H61" s="174">
        <v>71046.1</v>
      </c>
      <c r="I61" s="174">
        <v>78910.7</v>
      </c>
      <c r="J61" s="182">
        <v>85605.9</v>
      </c>
      <c r="K61" s="182">
        <v>90119.5</v>
      </c>
    </row>
    <row r="62" spans="1:11" ht="15">
      <c r="A62" s="173" t="s">
        <v>24</v>
      </c>
      <c r="B62" s="174">
        <v>23372.8</v>
      </c>
      <c r="C62" s="174">
        <v>26032.6</v>
      </c>
      <c r="D62" s="174">
        <v>26425.6</v>
      </c>
      <c r="E62" s="174">
        <v>27055.1</v>
      </c>
      <c r="F62" s="174">
        <v>28659.2</v>
      </c>
      <c r="G62" s="174">
        <v>29974.3</v>
      </c>
      <c r="H62" s="174">
        <v>31383.2</v>
      </c>
      <c r="I62" s="174">
        <v>35752.4</v>
      </c>
      <c r="J62" s="182">
        <v>38889.5</v>
      </c>
      <c r="K62" s="182">
        <v>40525.5</v>
      </c>
    </row>
    <row r="63" spans="1:11" ht="15">
      <c r="A63" s="173" t="s">
        <v>12</v>
      </c>
      <c r="B63" s="174">
        <v>52647.4</v>
      </c>
      <c r="C63" s="174">
        <v>60542.9</v>
      </c>
      <c r="D63" s="174">
        <v>66896.6</v>
      </c>
      <c r="E63" s="174">
        <v>69607.6</v>
      </c>
      <c r="F63" s="174">
        <v>69788.1</v>
      </c>
      <c r="G63" s="174">
        <v>73395.8</v>
      </c>
      <c r="H63" s="174">
        <v>75955.1</v>
      </c>
      <c r="I63" s="174">
        <v>80439.4</v>
      </c>
      <c r="J63" s="182">
        <v>86119.7</v>
      </c>
      <c r="K63" s="182">
        <v>86766</v>
      </c>
    </row>
    <row r="64" spans="1:11" ht="15">
      <c r="A64" s="173" t="s">
        <v>46</v>
      </c>
      <c r="B64" s="174">
        <v>72274</v>
      </c>
      <c r="C64" s="174">
        <v>77022</v>
      </c>
      <c r="D64" s="174">
        <v>78019</v>
      </c>
      <c r="E64" s="174">
        <v>77678</v>
      </c>
      <c r="F64" s="174">
        <v>75479</v>
      </c>
      <c r="G64" s="174">
        <v>74845</v>
      </c>
      <c r="H64" s="174">
        <v>75719</v>
      </c>
      <c r="I64" s="174">
        <v>84975</v>
      </c>
      <c r="J64" s="182">
        <v>90002</v>
      </c>
      <c r="K64" s="182">
        <v>96652</v>
      </c>
    </row>
    <row r="65" spans="1:11" ht="15">
      <c r="A65" s="175" t="s">
        <v>40</v>
      </c>
      <c r="B65" s="176">
        <v>167409.5</v>
      </c>
      <c r="C65" s="176">
        <v>186899.7</v>
      </c>
      <c r="D65" s="176">
        <v>193635.1</v>
      </c>
      <c r="E65" s="176">
        <v>187905</v>
      </c>
      <c r="F65" s="176">
        <v>189866.6</v>
      </c>
      <c r="G65" s="176">
        <v>199355.3</v>
      </c>
      <c r="H65" s="176">
        <v>199056.1</v>
      </c>
      <c r="I65" s="176">
        <v>209937.8</v>
      </c>
      <c r="J65" s="176">
        <v>215017.9</v>
      </c>
      <c r="K65" s="176">
        <v>222962.4</v>
      </c>
    </row>
    <row r="66" spans="1:10" ht="18" customHeight="1">
      <c r="A66" s="111" t="s">
        <v>133</v>
      </c>
      <c r="B66" s="110"/>
      <c r="C66" s="110"/>
      <c r="D66" s="110"/>
      <c r="E66" s="110"/>
      <c r="F66" s="110"/>
      <c r="G66" s="110"/>
      <c r="H66" s="110"/>
      <c r="I66" s="110"/>
      <c r="J66" s="110"/>
    </row>
    <row r="67" spans="1:10" ht="15">
      <c r="A67" s="109"/>
      <c r="B67" s="110"/>
      <c r="C67" s="110"/>
      <c r="D67" s="110"/>
      <c r="E67" s="110"/>
      <c r="F67" s="110"/>
      <c r="G67" s="110"/>
      <c r="H67" s="110"/>
      <c r="I67" s="110"/>
      <c r="J67" s="110"/>
    </row>
    <row r="68" spans="1:19" ht="1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</row>
    <row r="69" ht="15.75">
      <c r="A69" s="106" t="s">
        <v>170</v>
      </c>
    </row>
    <row r="70" ht="15">
      <c r="A70" s="107" t="s">
        <v>132</v>
      </c>
    </row>
    <row r="71" spans="1:11" ht="15">
      <c r="A71" s="167"/>
      <c r="B71" s="168" t="s">
        <v>84</v>
      </c>
      <c r="C71" s="168" t="s">
        <v>85</v>
      </c>
      <c r="D71" s="168" t="s">
        <v>86</v>
      </c>
      <c r="E71" s="168" t="s">
        <v>87</v>
      </c>
      <c r="F71" s="168" t="s">
        <v>88</v>
      </c>
      <c r="G71" s="168" t="s">
        <v>89</v>
      </c>
      <c r="H71" s="168" t="s">
        <v>90</v>
      </c>
      <c r="I71" s="168" t="s">
        <v>120</v>
      </c>
      <c r="J71" s="168" t="s">
        <v>125</v>
      </c>
      <c r="K71" s="168" t="s">
        <v>166</v>
      </c>
    </row>
    <row r="72" spans="1:11" ht="15">
      <c r="A72" s="169" t="s">
        <v>167</v>
      </c>
      <c r="B72" s="170">
        <v>4253691</v>
      </c>
      <c r="C72" s="170">
        <v>4703817.8</v>
      </c>
      <c r="D72" s="170">
        <v>4779698</v>
      </c>
      <c r="E72" s="170">
        <v>4777560</v>
      </c>
      <c r="F72" s="170">
        <v>4950183</v>
      </c>
      <c r="G72" s="170">
        <v>5230246.6</v>
      </c>
      <c r="H72" s="170">
        <v>5319378</v>
      </c>
      <c r="I72" s="170">
        <v>5774791.5</v>
      </c>
      <c r="J72" s="170">
        <v>6137255.2</v>
      </c>
      <c r="K72" s="170">
        <v>6381273.1</v>
      </c>
    </row>
    <row r="73" spans="1:11" ht="15">
      <c r="A73" s="171" t="s">
        <v>59</v>
      </c>
      <c r="B73" s="172">
        <v>269259.7</v>
      </c>
      <c r="C73" s="172">
        <v>303768.3</v>
      </c>
      <c r="D73" s="172">
        <v>310258.7</v>
      </c>
      <c r="E73" s="172">
        <v>308514.9</v>
      </c>
      <c r="F73" s="172">
        <v>318300.9</v>
      </c>
      <c r="G73" s="172">
        <v>318306.8</v>
      </c>
      <c r="H73" s="172">
        <v>336479</v>
      </c>
      <c r="I73" s="172">
        <v>365579.4</v>
      </c>
      <c r="J73" s="172">
        <v>383301</v>
      </c>
      <c r="K73" s="172">
        <v>386775</v>
      </c>
    </row>
    <row r="74" spans="1:11" ht="15">
      <c r="A74" s="173" t="s">
        <v>26</v>
      </c>
      <c r="B74" s="174">
        <v>20273</v>
      </c>
      <c r="C74" s="174">
        <v>24235.5</v>
      </c>
      <c r="D74" s="174">
        <v>26842.8</v>
      </c>
      <c r="E74" s="174">
        <v>27343.5</v>
      </c>
      <c r="F74" s="174">
        <v>28215</v>
      </c>
      <c r="G74" s="174">
        <v>28791.5</v>
      </c>
      <c r="H74" s="174">
        <v>28743.6</v>
      </c>
      <c r="I74" s="174">
        <v>32938.6</v>
      </c>
      <c r="J74" s="174">
        <v>35501.7</v>
      </c>
      <c r="K74" s="174">
        <v>37344.4</v>
      </c>
    </row>
    <row r="75" spans="1:11" ht="15">
      <c r="A75" s="173" t="s">
        <v>122</v>
      </c>
      <c r="B75" s="174">
        <v>98678.3</v>
      </c>
      <c r="C75" s="174">
        <v>110753.2</v>
      </c>
      <c r="D75" s="174">
        <v>115246.3</v>
      </c>
      <c r="E75" s="174">
        <v>112203.6</v>
      </c>
      <c r="F75" s="174">
        <v>119345.5</v>
      </c>
      <c r="G75" s="174">
        <v>126519</v>
      </c>
      <c r="H75" s="174">
        <v>126831.6</v>
      </c>
      <c r="I75" s="174">
        <v>138815.7</v>
      </c>
      <c r="J75" s="174">
        <v>149800</v>
      </c>
      <c r="K75" s="174">
        <v>153100.8</v>
      </c>
    </row>
    <row r="76" spans="1:11" ht="15">
      <c r="A76" s="173" t="s">
        <v>34</v>
      </c>
      <c r="B76" s="174">
        <v>105964.3</v>
      </c>
      <c r="C76" s="174">
        <v>117558.6</v>
      </c>
      <c r="D76" s="174">
        <v>123751.6</v>
      </c>
      <c r="E76" s="174">
        <v>124769.1</v>
      </c>
      <c r="F76" s="174">
        <v>126635.3</v>
      </c>
      <c r="G76" s="174">
        <v>132768.6</v>
      </c>
      <c r="H76" s="174">
        <v>132333.5</v>
      </c>
      <c r="I76" s="174">
        <v>141219</v>
      </c>
      <c r="J76" s="174">
        <v>152436.1</v>
      </c>
      <c r="K76" s="174">
        <v>159410.9</v>
      </c>
    </row>
    <row r="77" spans="1:11" ht="15">
      <c r="A77" s="173" t="s">
        <v>44</v>
      </c>
      <c r="B77" s="174">
        <v>956602</v>
      </c>
      <c r="C77" s="174">
        <v>1081437</v>
      </c>
      <c r="D77" s="174">
        <v>1103805</v>
      </c>
      <c r="E77" s="174">
        <v>1114987</v>
      </c>
      <c r="F77" s="174">
        <v>1141722</v>
      </c>
      <c r="G77" s="174">
        <v>1190060</v>
      </c>
      <c r="H77" s="174">
        <v>1213031</v>
      </c>
      <c r="I77" s="174">
        <v>1310709</v>
      </c>
      <c r="J77" s="174">
        <v>1383641</v>
      </c>
      <c r="K77" s="174">
        <v>1417429</v>
      </c>
    </row>
    <row r="78" spans="1:11" ht="15">
      <c r="A78" s="173" t="s">
        <v>20</v>
      </c>
      <c r="B78" s="174">
        <v>10116.7</v>
      </c>
      <c r="C78" s="174">
        <v>13473.3</v>
      </c>
      <c r="D78" s="174">
        <v>15148.9</v>
      </c>
      <c r="E78" s="174">
        <v>15485</v>
      </c>
      <c r="F78" s="174">
        <v>15713</v>
      </c>
      <c r="G78" s="174">
        <v>15164.4</v>
      </c>
      <c r="H78" s="174">
        <v>15963.2</v>
      </c>
      <c r="I78" s="174">
        <v>17101.5</v>
      </c>
      <c r="J78" s="174">
        <v>18555.2</v>
      </c>
      <c r="K78" s="174">
        <v>19368.6</v>
      </c>
    </row>
    <row r="79" spans="1:11" ht="15">
      <c r="A79" s="173" t="s">
        <v>10</v>
      </c>
      <c r="B79" s="174">
        <v>144924.7</v>
      </c>
      <c r="C79" s="174">
        <v>145142.7</v>
      </c>
      <c r="D79" s="174">
        <v>152398.6</v>
      </c>
      <c r="E79" s="174">
        <v>152455.9</v>
      </c>
      <c r="F79" s="174">
        <v>179164.2</v>
      </c>
      <c r="G79" s="174">
        <v>244886.1</v>
      </c>
      <c r="H79" s="174">
        <v>285882</v>
      </c>
      <c r="I79" s="174">
        <v>294028</v>
      </c>
      <c r="J79" s="174">
        <v>307110</v>
      </c>
      <c r="K79" s="174">
        <v>405075.5</v>
      </c>
    </row>
    <row r="80" spans="1:11" ht="15">
      <c r="A80" s="173" t="s">
        <v>52</v>
      </c>
      <c r="B80" s="174">
        <v>65890.6</v>
      </c>
      <c r="C80" s="174">
        <v>63725.3</v>
      </c>
      <c r="D80" s="174">
        <v>62766</v>
      </c>
      <c r="E80" s="174">
        <v>58767</v>
      </c>
      <c r="F80" s="174">
        <v>60332.4</v>
      </c>
      <c r="G80" s="174">
        <v>58467.2</v>
      </c>
      <c r="H80" s="174">
        <v>57115</v>
      </c>
      <c r="I80" s="174">
        <v>64649.1</v>
      </c>
      <c r="J80" s="174">
        <v>73827.4</v>
      </c>
      <c r="K80" s="174">
        <v>76556.1</v>
      </c>
    </row>
    <row r="81" spans="1:11" ht="15">
      <c r="A81" s="173" t="s">
        <v>50</v>
      </c>
      <c r="B81" s="174">
        <v>289380</v>
      </c>
      <c r="C81" s="174">
        <v>311238</v>
      </c>
      <c r="D81" s="174">
        <v>303041</v>
      </c>
      <c r="E81" s="174">
        <v>296245</v>
      </c>
      <c r="F81" s="174">
        <v>313601</v>
      </c>
      <c r="G81" s="174">
        <v>329593</v>
      </c>
      <c r="H81" s="174">
        <v>332955</v>
      </c>
      <c r="I81" s="174">
        <v>366489</v>
      </c>
      <c r="J81" s="174">
        <v>390484</v>
      </c>
      <c r="K81" s="174">
        <v>396875</v>
      </c>
    </row>
    <row r="82" spans="1:11" ht="15">
      <c r="A82" s="173" t="s">
        <v>48</v>
      </c>
      <c r="B82" s="174">
        <v>560267</v>
      </c>
      <c r="C82" s="174">
        <v>625111</v>
      </c>
      <c r="D82" s="174">
        <v>637065</v>
      </c>
      <c r="E82" s="174">
        <v>643611</v>
      </c>
      <c r="F82" s="174">
        <v>662388</v>
      </c>
      <c r="G82" s="174">
        <v>685011</v>
      </c>
      <c r="H82" s="174">
        <v>689287</v>
      </c>
      <c r="I82" s="174">
        <v>735421</v>
      </c>
      <c r="J82" s="174">
        <v>773362</v>
      </c>
      <c r="K82" s="174">
        <v>794444</v>
      </c>
    </row>
    <row r="83" spans="1:11" ht="15">
      <c r="A83" s="173" t="s">
        <v>57</v>
      </c>
      <c r="B83" s="174">
        <v>17080.5</v>
      </c>
      <c r="C83" s="174">
        <v>18182.3</v>
      </c>
      <c r="D83" s="174">
        <v>18085.3</v>
      </c>
      <c r="E83" s="174">
        <v>18554.9</v>
      </c>
      <c r="F83" s="174">
        <v>18955.3</v>
      </c>
      <c r="G83" s="174">
        <v>20595</v>
      </c>
      <c r="H83" s="174">
        <v>21676.4</v>
      </c>
      <c r="I83" s="174">
        <v>24259.9</v>
      </c>
      <c r="J83" s="174">
        <v>26518.9</v>
      </c>
      <c r="K83" s="174">
        <v>28317.6</v>
      </c>
    </row>
    <row r="84" spans="1:11" ht="15">
      <c r="A84" s="173" t="s">
        <v>56</v>
      </c>
      <c r="B84" s="174">
        <v>433952</v>
      </c>
      <c r="C84" s="174">
        <v>466153.7</v>
      </c>
      <c r="D84" s="174">
        <v>443051.6</v>
      </c>
      <c r="E84" s="174">
        <v>423094.6</v>
      </c>
      <c r="F84" s="174">
        <v>426596.5</v>
      </c>
      <c r="G84" s="174">
        <v>442016.1</v>
      </c>
      <c r="H84" s="174">
        <v>441578</v>
      </c>
      <c r="I84" s="174">
        <v>483996.1</v>
      </c>
      <c r="J84" s="174">
        <v>513236.1</v>
      </c>
      <c r="K84" s="174">
        <v>509226.6</v>
      </c>
    </row>
    <row r="85" spans="1:11" ht="15">
      <c r="A85" s="173" t="s">
        <v>28</v>
      </c>
      <c r="B85" s="174">
        <v>11397.8</v>
      </c>
      <c r="C85" s="174">
        <v>11351.5</v>
      </c>
      <c r="D85" s="174">
        <v>11125.1</v>
      </c>
      <c r="E85" s="174">
        <v>10757.4</v>
      </c>
      <c r="F85" s="174">
        <v>11345.1</v>
      </c>
      <c r="G85" s="174">
        <v>12069.1</v>
      </c>
      <c r="H85" s="174">
        <v>13031.6</v>
      </c>
      <c r="I85" s="174">
        <v>14864.6</v>
      </c>
      <c r="J85" s="174">
        <v>15792</v>
      </c>
      <c r="K85" s="174">
        <v>16256.4</v>
      </c>
    </row>
    <row r="86" spans="1:11" ht="15">
      <c r="A86" s="173" t="s">
        <v>30</v>
      </c>
      <c r="B86" s="174">
        <v>9927.8</v>
      </c>
      <c r="C86" s="174">
        <v>12922.6</v>
      </c>
      <c r="D86" s="174">
        <v>14757.8</v>
      </c>
      <c r="E86" s="174">
        <v>14760.3</v>
      </c>
      <c r="F86" s="174">
        <v>15138.5</v>
      </c>
      <c r="G86" s="174">
        <v>15228.7</v>
      </c>
      <c r="H86" s="174">
        <v>15034.1</v>
      </c>
      <c r="I86" s="174">
        <v>16790.4</v>
      </c>
      <c r="J86" s="174">
        <v>18128.7</v>
      </c>
      <c r="K86" s="174">
        <v>18572.3</v>
      </c>
    </row>
    <row r="87" spans="1:11" ht="15">
      <c r="A87" s="173" t="s">
        <v>18</v>
      </c>
      <c r="B87" s="174">
        <v>18486.9</v>
      </c>
      <c r="C87" s="174">
        <v>23665.2</v>
      </c>
      <c r="D87" s="174">
        <v>25931.8</v>
      </c>
      <c r="E87" s="174">
        <v>27056.9</v>
      </c>
      <c r="F87" s="174">
        <v>25772</v>
      </c>
      <c r="G87" s="174">
        <v>26057.8</v>
      </c>
      <c r="H87" s="174">
        <v>26004.3</v>
      </c>
      <c r="I87" s="174">
        <v>30133.8</v>
      </c>
      <c r="J87" s="174">
        <v>33387.7</v>
      </c>
      <c r="K87" s="174">
        <v>35252.1</v>
      </c>
    </row>
    <row r="88" spans="1:11" ht="15">
      <c r="A88" s="173" t="s">
        <v>8</v>
      </c>
      <c r="B88" s="174">
        <v>56907.2</v>
      </c>
      <c r="C88" s="174">
        <v>62787.3</v>
      </c>
      <c r="D88" s="174">
        <v>68558</v>
      </c>
      <c r="E88" s="174">
        <v>73754.5</v>
      </c>
      <c r="F88" s="174">
        <v>89782.3</v>
      </c>
      <c r="G88" s="174">
        <v>97449.2</v>
      </c>
      <c r="H88" s="174">
        <v>97458.9</v>
      </c>
      <c r="I88" s="174">
        <v>103662.1</v>
      </c>
      <c r="J88" s="174">
        <v>105419.8</v>
      </c>
      <c r="K88" s="174">
        <v>109733.3</v>
      </c>
    </row>
    <row r="89" spans="1:11" ht="15">
      <c r="A89" s="173" t="s">
        <v>14</v>
      </c>
      <c r="B89" s="174">
        <v>75679.2</v>
      </c>
      <c r="C89" s="174">
        <v>81717.8</v>
      </c>
      <c r="D89" s="174">
        <v>79336.1</v>
      </c>
      <c r="E89" s="174">
        <v>80190.1</v>
      </c>
      <c r="F89" s="174">
        <v>85859.8</v>
      </c>
      <c r="G89" s="174">
        <v>89759.1</v>
      </c>
      <c r="H89" s="174">
        <v>90367.5</v>
      </c>
      <c r="I89" s="174">
        <v>100478.8</v>
      </c>
      <c r="J89" s="174">
        <v>108051</v>
      </c>
      <c r="K89" s="174">
        <v>115490.4</v>
      </c>
    </row>
    <row r="90" spans="1:11" ht="15">
      <c r="A90" s="173" t="s">
        <v>58</v>
      </c>
      <c r="B90" s="174">
        <v>10284.4</v>
      </c>
      <c r="C90" s="174">
        <v>11018.2</v>
      </c>
      <c r="D90" s="174">
        <v>11750.5</v>
      </c>
      <c r="E90" s="174">
        <v>11785.9</v>
      </c>
      <c r="F90" s="174">
        <v>12061.5</v>
      </c>
      <c r="G90" s="174">
        <v>14480.4</v>
      </c>
      <c r="H90" s="174">
        <v>14739.9</v>
      </c>
      <c r="I90" s="174">
        <v>15588.2</v>
      </c>
      <c r="J90" s="174">
        <v>15885.7</v>
      </c>
      <c r="K90" s="174">
        <v>17392.6</v>
      </c>
    </row>
    <row r="91" spans="1:11" ht="15">
      <c r="A91" s="173" t="s">
        <v>22</v>
      </c>
      <c r="B91" s="174">
        <v>394496</v>
      </c>
      <c r="C91" s="174">
        <v>435537</v>
      </c>
      <c r="D91" s="174">
        <v>455542</v>
      </c>
      <c r="E91" s="174">
        <v>460137</v>
      </c>
      <c r="F91" s="174">
        <v>466572</v>
      </c>
      <c r="G91" s="174">
        <v>518594</v>
      </c>
      <c r="H91" s="174">
        <v>491044</v>
      </c>
      <c r="I91" s="174">
        <v>536163</v>
      </c>
      <c r="J91" s="174">
        <v>573832</v>
      </c>
      <c r="K91" s="174">
        <v>590651</v>
      </c>
    </row>
    <row r="92" spans="1:11" ht="15">
      <c r="A92" s="173" t="s">
        <v>32</v>
      </c>
      <c r="B92" s="174">
        <v>141313.2</v>
      </c>
      <c r="C92" s="174">
        <v>158643.6</v>
      </c>
      <c r="D92" s="174">
        <v>163081.9</v>
      </c>
      <c r="E92" s="174">
        <v>163979.9</v>
      </c>
      <c r="F92" s="174">
        <v>166962.7</v>
      </c>
      <c r="G92" s="174">
        <v>169856.4</v>
      </c>
      <c r="H92" s="174">
        <v>173710.5</v>
      </c>
      <c r="I92" s="174">
        <v>187959.7</v>
      </c>
      <c r="J92" s="174">
        <v>202006.2</v>
      </c>
      <c r="K92" s="174">
        <v>207550.9</v>
      </c>
    </row>
    <row r="93" spans="1:11" ht="15">
      <c r="A93" s="173" t="s">
        <v>36</v>
      </c>
      <c r="B93" s="174">
        <v>152302.1</v>
      </c>
      <c r="C93" s="174">
        <v>169254.2</v>
      </c>
      <c r="D93" s="174">
        <v>174629.7</v>
      </c>
      <c r="E93" s="174">
        <v>174820</v>
      </c>
      <c r="F93" s="174">
        <v>189151.1</v>
      </c>
      <c r="G93" s="174">
        <v>199456.8</v>
      </c>
      <c r="H93" s="174">
        <v>205670.6</v>
      </c>
      <c r="I93" s="174">
        <v>235552.5</v>
      </c>
      <c r="J93" s="174">
        <v>259768.2</v>
      </c>
      <c r="K93" s="174">
        <v>270575.2</v>
      </c>
    </row>
    <row r="94" spans="1:11" ht="15">
      <c r="A94" s="173" t="s">
        <v>42</v>
      </c>
      <c r="B94" s="174">
        <v>67738.4</v>
      </c>
      <c r="C94" s="174">
        <v>68051.8</v>
      </c>
      <c r="D94" s="174">
        <v>64411.5</v>
      </c>
      <c r="E94" s="174">
        <v>65653</v>
      </c>
      <c r="F94" s="174">
        <v>69336.3</v>
      </c>
      <c r="G94" s="174">
        <v>71662</v>
      </c>
      <c r="H94" s="174">
        <v>72849.3</v>
      </c>
      <c r="I94" s="174">
        <v>81739.1</v>
      </c>
      <c r="J94" s="174">
        <v>88194.4</v>
      </c>
      <c r="K94" s="174">
        <v>92310</v>
      </c>
    </row>
    <row r="95" spans="1:11" ht="15">
      <c r="A95" s="173" t="s">
        <v>38</v>
      </c>
      <c r="B95" s="174">
        <v>48950.5</v>
      </c>
      <c r="C95" s="174">
        <v>56619.3</v>
      </c>
      <c r="D95" s="174">
        <v>56825.4</v>
      </c>
      <c r="E95" s="174">
        <v>58821.4</v>
      </c>
      <c r="F95" s="174">
        <v>63069.2</v>
      </c>
      <c r="G95" s="174">
        <v>67596.1</v>
      </c>
      <c r="H95" s="174">
        <v>72821.4</v>
      </c>
      <c r="I95" s="174">
        <v>83547.5</v>
      </c>
      <c r="J95" s="174">
        <v>92585.9</v>
      </c>
      <c r="K95" s="174">
        <v>98734.4</v>
      </c>
    </row>
    <row r="96" spans="1:11" ht="15">
      <c r="A96" s="173" t="s">
        <v>24</v>
      </c>
      <c r="B96" s="174">
        <v>22988</v>
      </c>
      <c r="C96" s="174">
        <v>25581.8</v>
      </c>
      <c r="D96" s="174">
        <v>25193.4</v>
      </c>
      <c r="E96" s="174">
        <v>25350.3</v>
      </c>
      <c r="F96" s="174">
        <v>26117.4</v>
      </c>
      <c r="G96" s="174">
        <v>26865.5</v>
      </c>
      <c r="H96" s="174">
        <v>27929.9</v>
      </c>
      <c r="I96" s="174">
        <v>31892.4</v>
      </c>
      <c r="J96" s="174">
        <v>34996.2</v>
      </c>
      <c r="K96" s="174">
        <v>36432</v>
      </c>
    </row>
    <row r="97" spans="1:11" ht="15">
      <c r="A97" s="173" t="s">
        <v>12</v>
      </c>
      <c r="B97" s="174">
        <v>52858.6</v>
      </c>
      <c r="C97" s="174">
        <v>60040.7</v>
      </c>
      <c r="D97" s="174">
        <v>62840.9</v>
      </c>
      <c r="E97" s="174">
        <v>65441.2</v>
      </c>
      <c r="F97" s="174">
        <v>66114.1</v>
      </c>
      <c r="G97" s="174">
        <v>70943.3</v>
      </c>
      <c r="H97" s="174">
        <v>73565.2</v>
      </c>
      <c r="I97" s="174">
        <v>78571.4</v>
      </c>
      <c r="J97" s="174">
        <v>84427.4</v>
      </c>
      <c r="K97" s="174">
        <v>86395.8</v>
      </c>
    </row>
    <row r="98" spans="1:11" ht="15">
      <c r="A98" s="173" t="s">
        <v>46</v>
      </c>
      <c r="B98" s="174">
        <v>69707</v>
      </c>
      <c r="C98" s="174">
        <v>78564</v>
      </c>
      <c r="D98" s="174">
        <v>81143</v>
      </c>
      <c r="E98" s="174">
        <v>79841</v>
      </c>
      <c r="F98" s="174">
        <v>77858</v>
      </c>
      <c r="G98" s="174">
        <v>76047</v>
      </c>
      <c r="H98" s="174">
        <v>78498</v>
      </c>
      <c r="I98" s="174">
        <v>84871</v>
      </c>
      <c r="J98" s="174">
        <v>92508</v>
      </c>
      <c r="K98" s="174">
        <v>95892</v>
      </c>
    </row>
    <row r="99" spans="1:11" ht="15">
      <c r="A99" s="175" t="s">
        <v>40</v>
      </c>
      <c r="B99" s="176">
        <v>148265.1</v>
      </c>
      <c r="C99" s="176">
        <v>167284</v>
      </c>
      <c r="D99" s="176">
        <v>173110.3</v>
      </c>
      <c r="E99" s="176">
        <v>169179.6</v>
      </c>
      <c r="F99" s="176">
        <v>174073.9</v>
      </c>
      <c r="G99" s="176">
        <v>182002.2</v>
      </c>
      <c r="H99" s="176">
        <v>184777.5</v>
      </c>
      <c r="I99" s="176">
        <v>197770.7</v>
      </c>
      <c r="J99" s="176">
        <v>204498.7</v>
      </c>
      <c r="K99" s="176">
        <v>206111.3</v>
      </c>
    </row>
    <row r="100" ht="18" customHeight="1">
      <c r="A100" s="112" t="s">
        <v>133</v>
      </c>
    </row>
    <row r="101" spans="1:19" ht="15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</row>
    <row r="102" spans="1:8" ht="15">
      <c r="A102" s="102"/>
      <c r="H102" s="97" t="s">
        <v>171</v>
      </c>
    </row>
    <row r="103" ht="15">
      <c r="A103" s="102"/>
    </row>
    <row r="105" spans="2:3" ht="15">
      <c r="B105" s="96" t="s">
        <v>70</v>
      </c>
      <c r="C105" s="96" t="s">
        <v>69</v>
      </c>
    </row>
    <row r="106" spans="1:3" ht="15">
      <c r="A106" s="98">
        <v>2010</v>
      </c>
      <c r="B106" s="104">
        <f>+B38/B5</f>
        <v>0.4034536410260903</v>
      </c>
      <c r="C106" s="104">
        <f>+B72/B5</f>
        <v>0.3874229477590513</v>
      </c>
    </row>
    <row r="107" spans="1:3" ht="15">
      <c r="A107" s="98">
        <v>2011</v>
      </c>
      <c r="B107" s="104">
        <f>+C38/C5</f>
        <v>0.43239939717052983</v>
      </c>
      <c r="C107" s="104">
        <f>+C72/C5</f>
        <v>0.41546522142292314</v>
      </c>
    </row>
    <row r="108" spans="1:3" ht="15">
      <c r="A108" s="98">
        <v>2012</v>
      </c>
      <c r="B108" s="104">
        <f>D38/D5</f>
        <v>0.4483993712193392</v>
      </c>
      <c r="C108" s="104">
        <f>D72/D5</f>
        <v>0.4196944603381325</v>
      </c>
    </row>
    <row r="109" spans="1:3" ht="15">
      <c r="A109" s="99">
        <v>2013</v>
      </c>
      <c r="B109" s="104">
        <f>E38/E5</f>
        <v>0.4499458792588462</v>
      </c>
      <c r="C109" s="104">
        <f>E72/E5</f>
        <v>0.41482250243717644</v>
      </c>
    </row>
    <row r="110" spans="1:3" ht="15">
      <c r="A110" s="99">
        <v>2014</v>
      </c>
      <c r="B110" s="104">
        <f>F38/F5</f>
        <v>0.4579567021229642</v>
      </c>
      <c r="C110" s="104">
        <f>F72/F5</f>
        <v>0.42016077557963066</v>
      </c>
    </row>
    <row r="111" spans="1:3" ht="15">
      <c r="A111" s="99">
        <v>2015</v>
      </c>
      <c r="B111" s="104">
        <f>G38/G5</f>
        <v>0.4721446542189194</v>
      </c>
      <c r="C111" s="104">
        <f>G72/G5</f>
        <v>0.4283035029095299</v>
      </c>
    </row>
    <row r="112" spans="1:3" ht="15">
      <c r="A112" s="99">
        <v>2016</v>
      </c>
      <c r="B112" s="104">
        <f>H38/H5</f>
        <v>0.4676643180504247</v>
      </c>
      <c r="C112" s="104">
        <f>H72/H5</f>
        <v>0.4238227148800768</v>
      </c>
    </row>
    <row r="113" spans="1:3" ht="15">
      <c r="A113" s="99">
        <v>2017</v>
      </c>
      <c r="B113" s="104">
        <f>I38/I5</f>
        <v>0.48451247492136684</v>
      </c>
      <c r="C113" s="104">
        <f>I72/I5</f>
        <v>0.44185952433478265</v>
      </c>
    </row>
    <row r="114" spans="1:3" ht="15">
      <c r="A114" s="99">
        <v>2018</v>
      </c>
      <c r="B114" s="104">
        <f>J38/J5</f>
        <v>0.49278514348565106</v>
      </c>
      <c r="C114" s="104">
        <f>J72/J5</f>
        <v>0.4540093218729881</v>
      </c>
    </row>
    <row r="115" spans="1:3" ht="15">
      <c r="A115" s="99">
        <v>2019</v>
      </c>
      <c r="B115" s="218">
        <f>K38/K5</f>
        <v>0.49420664609984977</v>
      </c>
      <c r="C115" s="218">
        <f>K72/K5</f>
        <v>0.4569946839276505</v>
      </c>
    </row>
    <row r="124" ht="15">
      <c r="G124" s="95" t="s">
        <v>134</v>
      </c>
    </row>
    <row r="126" spans="1:19" ht="15">
      <c r="A126" s="221"/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</row>
    <row r="128" spans="1:3" ht="24.75">
      <c r="A128" s="113"/>
      <c r="B128" s="113" t="s">
        <v>70</v>
      </c>
      <c r="C128" s="113" t="s">
        <v>69</v>
      </c>
    </row>
    <row r="129" spans="1:8" ht="15">
      <c r="A129" s="113" t="s">
        <v>8</v>
      </c>
      <c r="B129" s="114">
        <v>2.087528713101991</v>
      </c>
      <c r="C129" s="114">
        <v>1.7276399916241971</v>
      </c>
      <c r="H129" s="100" t="s">
        <v>172</v>
      </c>
    </row>
    <row r="130" spans="1:3" ht="15">
      <c r="A130" s="113" t="s">
        <v>58</v>
      </c>
      <c r="B130" s="114">
        <v>1.4382449589245705</v>
      </c>
      <c r="C130" s="114">
        <v>1.2989245705750558</v>
      </c>
    </row>
    <row r="131" spans="1:3" ht="15">
      <c r="A131" s="113" t="s">
        <v>10</v>
      </c>
      <c r="B131" s="114">
        <v>1.2606782395340894</v>
      </c>
      <c r="C131" s="114">
        <v>1.1376889054158503</v>
      </c>
    </row>
    <row r="132" spans="1:3" ht="15">
      <c r="A132" s="113" t="s">
        <v>12</v>
      </c>
      <c r="B132" s="114">
        <v>0.92436813643395</v>
      </c>
      <c r="C132" s="114">
        <v>0.9204241827642193</v>
      </c>
    </row>
    <row r="133" spans="1:3" ht="15">
      <c r="A133" s="113" t="s">
        <v>24</v>
      </c>
      <c r="B133" s="114">
        <v>0.8374317560949401</v>
      </c>
      <c r="C133" s="114">
        <v>0.7528423767270203</v>
      </c>
    </row>
    <row r="134" spans="1:3" ht="15">
      <c r="A134" s="115" t="s">
        <v>22</v>
      </c>
      <c r="B134" s="114">
        <v>0.833268126879828</v>
      </c>
      <c r="C134" s="114">
        <v>0.7289764726065014</v>
      </c>
    </row>
    <row r="135" spans="1:3" ht="15">
      <c r="A135" s="113" t="s">
        <v>14</v>
      </c>
      <c r="B135" s="114">
        <v>0.8218822443650565</v>
      </c>
      <c r="C135" s="114">
        <v>0.7906954453525836</v>
      </c>
    </row>
    <row r="136" spans="1:3" ht="15">
      <c r="A136" s="113" t="s">
        <v>59</v>
      </c>
      <c r="B136" s="114">
        <v>0.818366861380423</v>
      </c>
      <c r="C136" s="114">
        <v>0.8122056273024567</v>
      </c>
    </row>
    <row r="137" spans="1:3" ht="15">
      <c r="A137" s="113" t="s">
        <v>18</v>
      </c>
      <c r="B137" s="114">
        <v>0.7745125764897309</v>
      </c>
      <c r="C137" s="114">
        <v>0.7224175878223019</v>
      </c>
    </row>
    <row r="138" spans="1:3" ht="15">
      <c r="A138" s="113" t="s">
        <v>122</v>
      </c>
      <c r="B138" s="114">
        <v>0.7439081024358659</v>
      </c>
      <c r="C138" s="114">
        <v>0.6836535756547366</v>
      </c>
    </row>
    <row r="139" spans="1:3" ht="15">
      <c r="A139" s="113" t="s">
        <v>20</v>
      </c>
      <c r="B139" s="114">
        <v>0.7290875200978928</v>
      </c>
      <c r="C139" s="114">
        <v>0.6889699918896999</v>
      </c>
    </row>
    <row r="140" spans="1:3" ht="15">
      <c r="A140" s="113" t="s">
        <v>28</v>
      </c>
      <c r="B140" s="114">
        <v>0.7187450924085449</v>
      </c>
      <c r="C140" s="114">
        <v>0.7294150375332594</v>
      </c>
    </row>
    <row r="141" spans="1:3" ht="15">
      <c r="A141" s="113" t="s">
        <v>26</v>
      </c>
      <c r="B141" s="114">
        <v>0.6419157569869121</v>
      </c>
      <c r="C141" s="114">
        <v>0.6098090284865161</v>
      </c>
    </row>
    <row r="142" spans="1:3" ht="15">
      <c r="A142" s="113" t="s">
        <v>30</v>
      </c>
      <c r="B142" s="114">
        <v>0.6012841681630027</v>
      </c>
      <c r="C142" s="114">
        <v>0.6096614614962923</v>
      </c>
    </row>
    <row r="143" spans="1:3" ht="15">
      <c r="A143" s="113" t="s">
        <v>34</v>
      </c>
      <c r="B143" s="114">
        <v>0.5832125755242573</v>
      </c>
      <c r="C143" s="114">
        <v>0.5097116776744923</v>
      </c>
    </row>
    <row r="144" spans="1:3" ht="15">
      <c r="A144" s="113" t="s">
        <v>32</v>
      </c>
      <c r="B144" s="114">
        <v>0.5557561045668582</v>
      </c>
      <c r="C144" s="114">
        <v>0.5220417364962059</v>
      </c>
    </row>
    <row r="145" spans="1:3" ht="15">
      <c r="A145" s="113" t="s">
        <v>36</v>
      </c>
      <c r="B145" s="114">
        <v>0.5553525900889902</v>
      </c>
      <c r="C145" s="114">
        <v>0.5082854744770717</v>
      </c>
    </row>
    <row r="146" spans="1:3" ht="15">
      <c r="A146" s="113" t="s">
        <v>57</v>
      </c>
      <c r="B146" s="114">
        <v>0.5196108256403732</v>
      </c>
      <c r="C146" s="114">
        <v>0.5220998600609537</v>
      </c>
    </row>
    <row r="147" spans="1:3" ht="15">
      <c r="A147" s="113" t="s">
        <v>40</v>
      </c>
      <c r="B147" s="114">
        <v>0.47019266599282106</v>
      </c>
      <c r="C147" s="114">
        <v>0.434656344021441</v>
      </c>
    </row>
    <row r="148" spans="1:3" ht="15">
      <c r="A148" s="113" t="s">
        <v>121</v>
      </c>
      <c r="B148" s="114">
        <v>0.4689291254113451</v>
      </c>
      <c r="C148" s="114">
        <v>0.41096214899755007</v>
      </c>
    </row>
    <row r="149" spans="1:3" ht="15">
      <c r="A149" s="113" t="s">
        <v>42</v>
      </c>
      <c r="B149" s="114">
        <v>0.43505468797614644</v>
      </c>
      <c r="C149" s="114">
        <v>0.43276871650859583</v>
      </c>
    </row>
    <row r="150" spans="1:3" ht="15">
      <c r="A150" s="113" t="s">
        <v>38</v>
      </c>
      <c r="B150" s="114">
        <v>0.4035128017071928</v>
      </c>
      <c r="C150" s="114">
        <v>0.4420862784289599</v>
      </c>
    </row>
    <row r="151" spans="1:3" ht="15">
      <c r="A151" s="113" t="s">
        <v>46</v>
      </c>
      <c r="B151" s="114">
        <v>0.40178586275129285</v>
      </c>
      <c r="C151" s="114">
        <v>0.3986265152396947</v>
      </c>
    </row>
    <row r="152" spans="1:3" ht="15">
      <c r="A152" s="113" t="s">
        <v>52</v>
      </c>
      <c r="B152" s="114">
        <v>0.4008221859350593</v>
      </c>
      <c r="C152" s="114">
        <v>0.41739621129306187</v>
      </c>
    </row>
    <row r="153" spans="1:3" ht="15">
      <c r="A153" s="113" t="s">
        <v>50</v>
      </c>
      <c r="B153" s="114">
        <v>0.34892815712435693</v>
      </c>
      <c r="C153" s="114">
        <v>0.3188334891851681</v>
      </c>
    </row>
    <row r="154" spans="1:3" ht="15">
      <c r="A154" s="113" t="s">
        <v>48</v>
      </c>
      <c r="B154" s="114">
        <v>0.3177171366050654</v>
      </c>
      <c r="C154" s="114">
        <v>0.32751015373655856</v>
      </c>
    </row>
    <row r="155" spans="1:3" ht="15">
      <c r="A155" s="113" t="s">
        <v>56</v>
      </c>
      <c r="B155" s="114">
        <v>0.3150386060152636</v>
      </c>
      <c r="C155" s="114">
        <v>0.284524348972229</v>
      </c>
    </row>
    <row r="158" spans="5:14" ht="15"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</row>
    <row r="161" ht="15">
      <c r="G161" s="162"/>
    </row>
    <row r="162" ht="15">
      <c r="G162" s="162"/>
    </row>
    <row r="163" spans="1:19" ht="15">
      <c r="A163" s="221"/>
      <c r="B163" s="221"/>
      <c r="C163" s="221"/>
      <c r="D163" s="221"/>
      <c r="E163" s="221"/>
      <c r="F163" s="221"/>
      <c r="G163" s="223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</row>
    <row r="165" ht="15"/>
    <row r="166" spans="2:4" ht="15">
      <c r="B166" s="95" t="s">
        <v>175</v>
      </c>
      <c r="C166" s="95" t="s">
        <v>173</v>
      </c>
      <c r="D166" s="95" t="s">
        <v>208</v>
      </c>
    </row>
    <row r="167" spans="1:6" ht="15">
      <c r="A167" s="95" t="s">
        <v>8</v>
      </c>
      <c r="B167" s="220">
        <v>0.35988872147779394</v>
      </c>
      <c r="C167" s="220">
        <v>1.2083123354533218</v>
      </c>
      <c r="D167" s="220">
        <v>-0.05</v>
      </c>
      <c r="F167" s="162" t="s">
        <v>152</v>
      </c>
    </row>
    <row r="168" spans="1:4" ht="15">
      <c r="A168" s="95" t="s">
        <v>58</v>
      </c>
      <c r="B168" s="220">
        <v>0.13932038834951457</v>
      </c>
      <c r="C168" s="220">
        <v>1.1072582592596851</v>
      </c>
      <c r="D168" s="220">
        <v>-0.05</v>
      </c>
    </row>
    <row r="169" spans="1:4" ht="15">
      <c r="A169" s="95" t="s">
        <v>10</v>
      </c>
      <c r="B169" s="220">
        <v>0.12298933411823917</v>
      </c>
      <c r="C169" s="220">
        <v>1.1081045385366433</v>
      </c>
      <c r="D169" s="220">
        <v>-0.05</v>
      </c>
    </row>
    <row r="170" spans="1:4" ht="15">
      <c r="A170" s="95" t="s">
        <v>22</v>
      </c>
      <c r="B170" s="220">
        <v>0.10429165427332653</v>
      </c>
      <c r="C170" s="220">
        <v>1.1430658713859791</v>
      </c>
      <c r="D170" s="220">
        <v>-0.05</v>
      </c>
    </row>
    <row r="171" spans="1:4" ht="15">
      <c r="A171" s="95" t="s">
        <v>24</v>
      </c>
      <c r="B171" s="220">
        <v>0.0845893793679199</v>
      </c>
      <c r="C171" s="220">
        <v>1.1123600131752305</v>
      </c>
      <c r="D171" s="220">
        <v>-0.05</v>
      </c>
    </row>
    <row r="172" spans="1:7" ht="15">
      <c r="A172" s="95" t="s">
        <v>34</v>
      </c>
      <c r="B172" s="220">
        <v>0.07350089784976496</v>
      </c>
      <c r="C172" s="220">
        <v>1.1442009297984015</v>
      </c>
      <c r="D172" s="220">
        <v>-0.05</v>
      </c>
      <c r="G172" s="4"/>
    </row>
    <row r="173" spans="1:4" ht="15">
      <c r="A173" s="95" t="s">
        <v>122</v>
      </c>
      <c r="B173" s="220">
        <v>0.060254526781129344</v>
      </c>
      <c r="C173" s="220">
        <v>1.0881360515425134</v>
      </c>
      <c r="D173" s="220">
        <v>-0.05</v>
      </c>
    </row>
    <row r="174" spans="1:4" ht="15">
      <c r="A174" s="95" t="s">
        <v>121</v>
      </c>
      <c r="B174" s="220">
        <v>0.057966976413795106</v>
      </c>
      <c r="C174" s="220">
        <v>1.1410518622096768</v>
      </c>
      <c r="D174" s="220">
        <v>-0.05</v>
      </c>
    </row>
    <row r="175" spans="1:4" ht="15">
      <c r="A175" s="95" t="s">
        <v>18</v>
      </c>
      <c r="B175" s="220">
        <v>0.05209498866742897</v>
      </c>
      <c r="C175" s="220">
        <v>1.0721120160217406</v>
      </c>
      <c r="D175" s="220">
        <v>-0.05</v>
      </c>
    </row>
    <row r="176" spans="1:4" ht="15">
      <c r="A176" s="95" t="s">
        <v>36</v>
      </c>
      <c r="B176" s="220">
        <v>0.04706711561191836</v>
      </c>
      <c r="C176" s="220">
        <v>1.0925997652408648</v>
      </c>
      <c r="D176" s="220">
        <v>-0.05</v>
      </c>
    </row>
    <row r="177" spans="1:4" ht="15">
      <c r="A177" s="95" t="s">
        <v>20</v>
      </c>
      <c r="B177" s="220">
        <v>0.04011752820819293</v>
      </c>
      <c r="C177" s="220">
        <v>1.0582282663692784</v>
      </c>
      <c r="D177" s="220">
        <v>-0.05</v>
      </c>
    </row>
    <row r="178" spans="1:4" ht="15">
      <c r="A178" s="95" t="s">
        <v>213</v>
      </c>
      <c r="B178" s="220">
        <v>0.037211962172199214</v>
      </c>
      <c r="C178" s="220">
        <v>1.0814275602779013</v>
      </c>
      <c r="D178" s="220">
        <v>-0.05</v>
      </c>
    </row>
    <row r="179" spans="1:4" ht="15">
      <c r="A179" s="95" t="s">
        <v>40</v>
      </c>
      <c r="B179" s="220">
        <v>0.03553632197138006</v>
      </c>
      <c r="C179" s="220">
        <v>1.0817572835647535</v>
      </c>
      <c r="D179" s="220">
        <v>-0.05</v>
      </c>
    </row>
    <row r="180" spans="1:4" ht="15">
      <c r="A180" s="95" t="s">
        <v>32</v>
      </c>
      <c r="B180" s="220">
        <v>0.03371436807065228</v>
      </c>
      <c r="C180" s="220">
        <v>1.0645817483807587</v>
      </c>
      <c r="D180" s="220">
        <v>-0.05</v>
      </c>
    </row>
    <row r="181" spans="1:4" ht="15">
      <c r="A181" s="95" t="s">
        <v>26</v>
      </c>
      <c r="B181" s="220">
        <v>0.03210672850039594</v>
      </c>
      <c r="C181" s="220">
        <v>1.0526504643266459</v>
      </c>
      <c r="D181" s="220">
        <v>-0.05</v>
      </c>
    </row>
    <row r="182" spans="1:4" ht="15">
      <c r="A182" s="95" t="s">
        <v>14</v>
      </c>
      <c r="B182" s="220">
        <v>0.031186799012472885</v>
      </c>
      <c r="C182" s="220">
        <v>1.0394422393549594</v>
      </c>
      <c r="D182" s="220">
        <v>-0.05</v>
      </c>
    </row>
    <row r="183" spans="1:4" ht="15">
      <c r="A183" s="95" t="s">
        <v>56</v>
      </c>
      <c r="B183" s="220">
        <v>0.0305142570430346</v>
      </c>
      <c r="C183" s="220">
        <v>1.1072465578192499</v>
      </c>
      <c r="D183" s="220">
        <v>-0.05</v>
      </c>
    </row>
    <row r="184" spans="1:4" ht="15">
      <c r="A184" s="95" t="s">
        <v>50</v>
      </c>
      <c r="B184" s="220">
        <v>0.030094667939188864</v>
      </c>
      <c r="C184" s="220">
        <v>1.0943899212598425</v>
      </c>
      <c r="D184" s="220">
        <v>-0.05</v>
      </c>
    </row>
    <row r="185" spans="1:4" ht="15">
      <c r="A185" s="95" t="s">
        <v>59</v>
      </c>
      <c r="B185" s="220">
        <v>0.006161234077966281</v>
      </c>
      <c r="C185" s="220">
        <v>1.007585805700989</v>
      </c>
      <c r="D185" s="220">
        <v>-0.05</v>
      </c>
    </row>
    <row r="186" spans="1:4" ht="15">
      <c r="A186" s="95" t="s">
        <v>12</v>
      </c>
      <c r="B186" s="220">
        <v>0.003943953669730604</v>
      </c>
      <c r="C186" s="220">
        <v>1.0042849305174557</v>
      </c>
      <c r="D186" s="220">
        <v>-0.05</v>
      </c>
    </row>
    <row r="187" spans="1:4" ht="15">
      <c r="A187" s="95" t="s">
        <v>46</v>
      </c>
      <c r="B187" s="220">
        <v>0.003159347511598131</v>
      </c>
      <c r="C187" s="220">
        <v>1.0079255829474827</v>
      </c>
      <c r="D187" s="220">
        <v>-0.05</v>
      </c>
    </row>
    <row r="188" spans="1:4" ht="15">
      <c r="A188" s="95" t="s">
        <v>42</v>
      </c>
      <c r="B188" s="220">
        <v>0.002285971467550578</v>
      </c>
      <c r="C188" s="220">
        <v>1.0052822012783014</v>
      </c>
      <c r="D188" s="220">
        <v>-0.05</v>
      </c>
    </row>
    <row r="189" spans="1:4" ht="15">
      <c r="A189" s="95" t="s">
        <v>57</v>
      </c>
      <c r="B189" s="220">
        <v>-0.0024890344205804426</v>
      </c>
      <c r="C189" s="220">
        <v>0.9952326468344775</v>
      </c>
      <c r="D189" s="220">
        <v>0.05</v>
      </c>
    </row>
    <row r="190" spans="1:4" ht="15">
      <c r="A190" s="95" t="s">
        <v>30</v>
      </c>
      <c r="B190" s="220">
        <v>-0.00837729333328959</v>
      </c>
      <c r="C190" s="220">
        <v>0.9862591063034735</v>
      </c>
      <c r="D190" s="220">
        <v>0.05</v>
      </c>
    </row>
    <row r="191" spans="1:4" ht="15">
      <c r="A191" s="95" t="s">
        <v>48</v>
      </c>
      <c r="B191" s="220">
        <v>-0.009793017131493156</v>
      </c>
      <c r="C191" s="220">
        <v>0.9700985846705369</v>
      </c>
      <c r="D191" s="220">
        <v>0.05</v>
      </c>
    </row>
    <row r="192" spans="1:4" ht="15">
      <c r="A192" s="95" t="s">
        <v>28</v>
      </c>
      <c r="B192" s="220">
        <v>-0.010669945124714485</v>
      </c>
      <c r="C192" s="220">
        <v>0.9853719150611452</v>
      </c>
      <c r="D192" s="220">
        <v>0.05</v>
      </c>
    </row>
    <row r="193" spans="1:4" ht="15">
      <c r="A193" s="95" t="s">
        <v>52</v>
      </c>
      <c r="B193" s="220">
        <v>-0.016574025358002595</v>
      </c>
      <c r="C193" s="220">
        <v>0.9602918643974809</v>
      </c>
      <c r="D193" s="220">
        <v>0.05</v>
      </c>
    </row>
    <row r="194" spans="1:4" ht="15">
      <c r="A194" s="95" t="s">
        <v>38</v>
      </c>
      <c r="B194" s="220">
        <v>-0.03857347672176713</v>
      </c>
      <c r="C194" s="220">
        <v>0.9127467225202159</v>
      </c>
      <c r="D194" s="220">
        <v>0.05</v>
      </c>
    </row>
    <row r="195" ht="15"/>
    <row r="196" ht="15">
      <c r="A196" s="224" t="s">
        <v>174</v>
      </c>
    </row>
    <row r="197" ht="15"/>
    <row r="198" ht="15"/>
    <row r="199" ht="15"/>
    <row r="200" ht="15"/>
    <row r="201" ht="15"/>
    <row r="202" ht="15"/>
    <row r="203" ht="15"/>
    <row r="208" ht="15.75">
      <c r="G208" s="161"/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4"/>
  <ignoredErrors>
    <ignoredError sqref="B4:C4 D4:K4 B37:J37 B71:K71" numberStoredAsText="1"/>
    <ignoredError sqref="B106:C116" unlocked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"/>
  <sheetViews>
    <sheetView showGridLines="0" zoomScale="90" zoomScaleNormal="90" workbookViewId="0" topLeftCell="A1">
      <selection activeCell="C29" sqref="C29"/>
    </sheetView>
  </sheetViews>
  <sheetFormatPr defaultColWidth="9.140625" defaultRowHeight="15"/>
  <cols>
    <col min="1" max="1" width="13.57421875" style="0" customWidth="1"/>
    <col min="2" max="6" width="23.7109375" style="0" customWidth="1"/>
    <col min="9" max="9" width="12.00390625" style="0" customWidth="1"/>
    <col min="10" max="10" width="13.00390625" style="0" customWidth="1"/>
    <col min="11" max="11" width="13.57421875" style="0" customWidth="1"/>
    <col min="12" max="12" width="12.00390625" style="0" customWidth="1"/>
    <col min="13" max="13" width="12.140625" style="0" customWidth="1"/>
  </cols>
  <sheetData>
    <row r="2" spans="1:9" ht="15">
      <c r="A2" s="84"/>
      <c r="B2" s="84"/>
      <c r="I2" s="42" t="s">
        <v>176</v>
      </c>
    </row>
    <row r="3" spans="1:2" ht="15">
      <c r="A3" s="84"/>
      <c r="B3" s="84"/>
    </row>
    <row r="4" spans="1:2" ht="15">
      <c r="A4" s="84"/>
      <c r="B4" s="84"/>
    </row>
    <row r="5" spans="1:2" ht="15">
      <c r="A5" s="84"/>
      <c r="B5" s="84"/>
    </row>
    <row r="6" spans="1:2" ht="15">
      <c r="A6" s="84"/>
      <c r="B6" s="84"/>
    </row>
    <row r="7" spans="1:2" ht="15">
      <c r="A7" s="84"/>
      <c r="B7" s="84"/>
    </row>
    <row r="8" spans="1:6" ht="15.75">
      <c r="A8" s="116" t="s">
        <v>135</v>
      </c>
      <c r="F8" s="44"/>
    </row>
    <row r="9" spans="1:6" ht="45" customHeight="1">
      <c r="A9" s="129"/>
      <c r="B9" s="119" t="s">
        <v>101</v>
      </c>
      <c r="C9" s="118" t="s">
        <v>102</v>
      </c>
      <c r="D9" s="118" t="s">
        <v>165</v>
      </c>
      <c r="E9" s="120" t="s">
        <v>103</v>
      </c>
      <c r="F9" s="120" t="s">
        <v>115</v>
      </c>
    </row>
    <row r="10" spans="1:13" ht="15">
      <c r="A10" s="130">
        <v>2013</v>
      </c>
      <c r="B10" s="127">
        <f>D10/F10</f>
        <v>0.5374880437760878</v>
      </c>
      <c r="C10" s="121">
        <f>+E10/F10</f>
        <v>0.4223932240969263</v>
      </c>
      <c r="D10" s="122">
        <v>6190313.6</v>
      </c>
      <c r="E10" s="123">
        <v>4864752.9</v>
      </c>
      <c r="F10" s="123">
        <f>+'2019-GDP-EXP-IMP'!E5</f>
        <v>11517118.7</v>
      </c>
      <c r="I10" s="85"/>
      <c r="J10" s="85"/>
      <c r="K10" s="85"/>
      <c r="L10" s="85"/>
      <c r="M10" s="85"/>
    </row>
    <row r="11" spans="1:6" ht="15">
      <c r="A11" s="131">
        <v>2014</v>
      </c>
      <c r="B11" s="128">
        <f aca="true" t="shared" si="0" ref="B11:B15">D11/F11</f>
        <v>0.5983968530696915</v>
      </c>
      <c r="C11" s="124">
        <f aca="true" t="shared" si="1" ref="C11:C15">+E11/F11</f>
        <v>0.45855510777786457</v>
      </c>
      <c r="D11" s="125">
        <v>7050096.3</v>
      </c>
      <c r="E11" s="126">
        <v>5402531.2</v>
      </c>
      <c r="F11" s="126">
        <f>+'2019-GDP-EXP-IMP'!F5</f>
        <v>11781640</v>
      </c>
    </row>
    <row r="12" spans="1:6" ht="15">
      <c r="A12" s="131">
        <v>2015</v>
      </c>
      <c r="B12" s="128">
        <f t="shared" si="0"/>
        <v>0.6970350323217551</v>
      </c>
      <c r="C12" s="124">
        <f t="shared" si="1"/>
        <v>0.5443576994680992</v>
      </c>
      <c r="D12" s="125">
        <v>8511873.2</v>
      </c>
      <c r="E12" s="126">
        <v>6647447.4</v>
      </c>
      <c r="F12" s="126">
        <f>+'2019-GDP-EXP-IMP'!G5</f>
        <v>12211542.9</v>
      </c>
    </row>
    <row r="13" spans="1:6" ht="15">
      <c r="A13" s="131">
        <v>2016</v>
      </c>
      <c r="B13" s="128">
        <f t="shared" si="0"/>
        <v>0.7286581485815254</v>
      </c>
      <c r="C13" s="124">
        <f t="shared" si="1"/>
        <v>0.5736441144653688</v>
      </c>
      <c r="D13" s="125">
        <v>9145352.5</v>
      </c>
      <c r="E13" s="126">
        <v>7199779</v>
      </c>
      <c r="F13" s="126">
        <f>+'2019-GDP-EXP-IMP'!H5</f>
        <v>12550950.7</v>
      </c>
    </row>
    <row r="14" spans="1:6" ht="15">
      <c r="A14" s="131">
        <v>2017</v>
      </c>
      <c r="B14" s="128">
        <f t="shared" si="0"/>
        <v>0.6759054246607743</v>
      </c>
      <c r="C14" s="124">
        <f t="shared" si="1"/>
        <v>0.5567166878379218</v>
      </c>
      <c r="D14" s="125">
        <v>8833605.9</v>
      </c>
      <c r="E14" s="126">
        <v>7275893.4</v>
      </c>
      <c r="F14" s="126">
        <f>+'2019-GDP-EXP-IMP'!I5</f>
        <v>13069292.8</v>
      </c>
    </row>
    <row r="15" spans="1:6" ht="15">
      <c r="A15" s="229">
        <v>2018</v>
      </c>
      <c r="B15" s="225">
        <f t="shared" si="0"/>
        <v>0.5807115668812515</v>
      </c>
      <c r="C15" s="226">
        <f t="shared" si="1"/>
        <v>0.532393712437275</v>
      </c>
      <c r="D15" s="227">
        <v>7850004.2</v>
      </c>
      <c r="E15" s="228">
        <v>7196848</v>
      </c>
      <c r="F15" s="228">
        <f>+'2019-GDP-EXP-IMP'!J5</f>
        <v>13517905.7</v>
      </c>
    </row>
    <row r="16" spans="1:6" ht="15">
      <c r="A16" s="230"/>
      <c r="B16" s="231"/>
      <c r="C16" s="232"/>
      <c r="D16" s="29" t="s">
        <v>195</v>
      </c>
      <c r="E16" s="29" t="s">
        <v>195</v>
      </c>
      <c r="F16" s="233" t="s">
        <v>178</v>
      </c>
    </row>
    <row r="17" ht="18" customHeight="1">
      <c r="A17" s="2" t="s">
        <v>177</v>
      </c>
    </row>
    <row r="18" spans="5:18" ht="15">
      <c r="E18" s="9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5">
      <c r="A19" s="4" t="s">
        <v>182</v>
      </c>
      <c r="B19" s="2" t="s">
        <v>183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2" ht="15">
      <c r="A20" s="4" t="s">
        <v>184</v>
      </c>
      <c r="B20" s="2" t="s">
        <v>185</v>
      </c>
    </row>
    <row r="21" spans="1:2" ht="15">
      <c r="A21" t="s">
        <v>78</v>
      </c>
      <c r="B21" s="2" t="s">
        <v>97</v>
      </c>
    </row>
    <row r="22" spans="1:2" ht="15">
      <c r="A22" t="s">
        <v>196</v>
      </c>
      <c r="B22" s="2" t="s">
        <v>79</v>
      </c>
    </row>
    <row r="23" ht="15">
      <c r="B23" s="213"/>
    </row>
    <row r="24" ht="15">
      <c r="B24" s="282"/>
    </row>
    <row r="25" ht="15">
      <c r="B25" s="2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showGridLines="0" workbookViewId="0" topLeftCell="A40">
      <selection activeCell="B54" sqref="B54"/>
    </sheetView>
  </sheetViews>
  <sheetFormatPr defaultColWidth="9.140625" defaultRowHeight="15"/>
  <cols>
    <col min="1" max="1" width="15.421875" style="0" customWidth="1"/>
    <col min="2" max="7" width="22.00390625" style="0" customWidth="1"/>
    <col min="9" max="9" width="16.421875" style="0" bestFit="1" customWidth="1"/>
    <col min="10" max="14" width="21.421875" style="0" customWidth="1"/>
    <col min="15" max="15" width="22.00390625" style="0" customWidth="1"/>
    <col min="17" max="17" width="15.00390625" style="0" customWidth="1"/>
    <col min="18" max="20" width="35.7109375" style="0" customWidth="1"/>
  </cols>
  <sheetData>
    <row r="1" spans="1:17" ht="15.75">
      <c r="A1" s="116" t="s">
        <v>179</v>
      </c>
      <c r="I1" s="116" t="s">
        <v>180</v>
      </c>
      <c r="Q1" s="82" t="s">
        <v>181</v>
      </c>
    </row>
    <row r="2" spans="1:17" ht="15">
      <c r="A2" s="141" t="s">
        <v>138</v>
      </c>
      <c r="I2" s="141" t="s">
        <v>138</v>
      </c>
      <c r="Q2" s="142" t="s">
        <v>140</v>
      </c>
    </row>
    <row r="3" spans="1:20" ht="31.5" customHeight="1">
      <c r="A3" s="183"/>
      <c r="B3" s="183" t="s">
        <v>87</v>
      </c>
      <c r="C3" s="183" t="s">
        <v>88</v>
      </c>
      <c r="D3" s="183" t="s">
        <v>89</v>
      </c>
      <c r="E3" s="183" t="s">
        <v>90</v>
      </c>
      <c r="F3" s="183" t="s">
        <v>120</v>
      </c>
      <c r="G3" s="183" t="s">
        <v>125</v>
      </c>
      <c r="I3" s="183"/>
      <c r="J3" s="183" t="s">
        <v>87</v>
      </c>
      <c r="K3" s="183" t="s">
        <v>88</v>
      </c>
      <c r="L3" s="183" t="s">
        <v>89</v>
      </c>
      <c r="M3" s="183" t="s">
        <v>90</v>
      </c>
      <c r="N3" s="183" t="s">
        <v>120</v>
      </c>
      <c r="O3" s="183" t="s">
        <v>125</v>
      </c>
      <c r="Q3" s="188"/>
      <c r="R3" s="189" t="s">
        <v>116</v>
      </c>
      <c r="S3" s="189" t="s">
        <v>156</v>
      </c>
      <c r="T3" s="189" t="s">
        <v>157</v>
      </c>
    </row>
    <row r="4" spans="1:20" ht="15">
      <c r="A4" s="184" t="s">
        <v>197</v>
      </c>
      <c r="B4" s="135">
        <v>9871299.1</v>
      </c>
      <c r="C4" s="135">
        <v>10942988.5</v>
      </c>
      <c r="D4" s="135">
        <v>12810498.1</v>
      </c>
      <c r="E4" s="135">
        <v>13545052.4</v>
      </c>
      <c r="F4" s="135">
        <v>13874644.9</v>
      </c>
      <c r="G4" s="135">
        <v>13474757.5</v>
      </c>
      <c r="I4" s="184" t="s">
        <v>197</v>
      </c>
      <c r="J4" s="135">
        <v>11481526.9</v>
      </c>
      <c r="K4" s="135">
        <v>12920613.9</v>
      </c>
      <c r="L4" s="135">
        <v>15206788.1</v>
      </c>
      <c r="M4" s="135">
        <v>15978182.1</v>
      </c>
      <c r="N4" s="135">
        <v>16060820.2</v>
      </c>
      <c r="O4" s="135">
        <v>15713032.1</v>
      </c>
      <c r="Q4" s="184" t="s">
        <v>197</v>
      </c>
      <c r="R4" s="190">
        <f>+'2019-GDP-EXP-IMP'!J5</f>
        <v>13517905.7</v>
      </c>
      <c r="S4" s="239">
        <f>+O4/R4</f>
        <v>1.162386574423285</v>
      </c>
      <c r="T4" s="239">
        <f>+G4/R4</f>
        <v>0.9968080706466239</v>
      </c>
    </row>
    <row r="5" spans="1:20" ht="15">
      <c r="A5" s="185" t="s">
        <v>59</v>
      </c>
      <c r="B5" s="137">
        <v>401097</v>
      </c>
      <c r="C5" s="137">
        <v>457989</v>
      </c>
      <c r="D5" s="137">
        <v>504587</v>
      </c>
      <c r="E5" s="137">
        <v>506633</v>
      </c>
      <c r="F5" s="137">
        <v>502198</v>
      </c>
      <c r="G5" s="137">
        <v>469723</v>
      </c>
      <c r="I5" s="185" t="s">
        <v>59</v>
      </c>
      <c r="J5" s="137">
        <v>356150</v>
      </c>
      <c r="K5" s="137">
        <v>475443</v>
      </c>
      <c r="L5" s="137">
        <v>554380</v>
      </c>
      <c r="M5" s="137">
        <v>583804</v>
      </c>
      <c r="N5" s="137">
        <v>601959</v>
      </c>
      <c r="O5" s="137">
        <v>518900</v>
      </c>
      <c r="Q5" s="185" t="s">
        <v>59</v>
      </c>
      <c r="R5" s="191">
        <f>+'2019-GDP-EXP-IMP'!J6</f>
        <v>460419.4</v>
      </c>
      <c r="S5" s="240">
        <f>+O5/R5</f>
        <v>1.1270159337334613</v>
      </c>
      <c r="T5" s="240">
        <f>+G5/R5</f>
        <v>1.0202067940664532</v>
      </c>
    </row>
    <row r="6" spans="1:20" ht="15">
      <c r="A6" s="186" t="s">
        <v>26</v>
      </c>
      <c r="B6" s="139">
        <v>36751.7</v>
      </c>
      <c r="C6" s="139">
        <v>37445.2</v>
      </c>
      <c r="D6" s="139">
        <v>39957.3</v>
      </c>
      <c r="E6" s="139">
        <v>40758.2</v>
      </c>
      <c r="F6" s="139">
        <v>42492.3</v>
      </c>
      <c r="G6" s="139">
        <v>42832.1</v>
      </c>
      <c r="I6" s="186" t="s">
        <v>26</v>
      </c>
      <c r="J6" s="139">
        <v>1780.2</v>
      </c>
      <c r="K6" s="139">
        <v>1531.1</v>
      </c>
      <c r="L6" s="139">
        <v>1693.9</v>
      </c>
      <c r="M6" s="139">
        <v>2107.8</v>
      </c>
      <c r="N6" s="139">
        <v>2280.7</v>
      </c>
      <c r="O6" s="139">
        <v>2247.1</v>
      </c>
      <c r="Q6" s="186" t="s">
        <v>26</v>
      </c>
      <c r="R6" s="192">
        <f>+'2019-GDP-EXP-IMP'!J7</f>
        <v>56111.8</v>
      </c>
      <c r="S6" s="241">
        <f aca="true" t="shared" si="0" ref="S6:S31">+O6/R6</f>
        <v>0.04004683506855955</v>
      </c>
      <c r="T6" s="241">
        <f aca="true" t="shared" si="1" ref="T6:T31">+G6/R6</f>
        <v>0.7633349847982064</v>
      </c>
    </row>
    <row r="7" spans="1:20" ht="15">
      <c r="A7" s="186" t="s">
        <v>122</v>
      </c>
      <c r="B7" s="139">
        <v>97257.4</v>
      </c>
      <c r="C7" s="139">
        <v>100508.4</v>
      </c>
      <c r="D7" s="139">
        <v>102756.1</v>
      </c>
      <c r="E7" s="139">
        <v>111212.8</v>
      </c>
      <c r="F7" s="139">
        <v>130067.4</v>
      </c>
      <c r="G7" s="139">
        <v>142607.7</v>
      </c>
      <c r="I7" s="186" t="s">
        <v>122</v>
      </c>
      <c r="J7" s="139">
        <v>14961.3</v>
      </c>
      <c r="K7" s="139">
        <v>14402.7</v>
      </c>
      <c r="L7" s="139">
        <v>16896.5</v>
      </c>
      <c r="M7" s="139">
        <v>17023.9</v>
      </c>
      <c r="N7" s="139">
        <v>26985</v>
      </c>
      <c r="O7" s="139">
        <v>30517.4</v>
      </c>
      <c r="Q7" s="186" t="s">
        <v>122</v>
      </c>
      <c r="R7" s="192">
        <f>+'2019-GDP-EXP-IMP'!J8</f>
        <v>210892.7</v>
      </c>
      <c r="S7" s="241">
        <f t="shared" si="0"/>
        <v>0.14470581485276635</v>
      </c>
      <c r="T7" s="241">
        <f t="shared" si="1"/>
        <v>0.6762097502663676</v>
      </c>
    </row>
    <row r="8" spans="1:20" ht="15">
      <c r="A8" s="186" t="s">
        <v>34</v>
      </c>
      <c r="B8" s="139">
        <v>75139.2</v>
      </c>
      <c r="C8" s="139">
        <v>102819.1</v>
      </c>
      <c r="D8" s="139">
        <v>104677.3</v>
      </c>
      <c r="E8" s="139">
        <v>128074.8</v>
      </c>
      <c r="F8" s="139">
        <v>127153.9</v>
      </c>
      <c r="G8" s="139">
        <v>122005.9</v>
      </c>
      <c r="I8" s="186" t="s">
        <v>34</v>
      </c>
      <c r="J8" s="139">
        <v>146304.2</v>
      </c>
      <c r="K8" s="139">
        <v>161076.8</v>
      </c>
      <c r="L8" s="139">
        <v>170242.3</v>
      </c>
      <c r="M8" s="139">
        <v>192857.4</v>
      </c>
      <c r="N8" s="139">
        <v>196264.7</v>
      </c>
      <c r="O8" s="139">
        <v>193957.5</v>
      </c>
      <c r="Q8" s="186" t="s">
        <v>34</v>
      </c>
      <c r="R8" s="192">
        <f>+'2019-GDP-EXP-IMP'!J9</f>
        <v>302361.1</v>
      </c>
      <c r="S8" s="241">
        <f t="shared" si="0"/>
        <v>0.6414763671649562</v>
      </c>
      <c r="T8" s="241">
        <f t="shared" si="1"/>
        <v>0.4035105706388818</v>
      </c>
    </row>
    <row r="9" spans="1:20" ht="15">
      <c r="A9" s="186" t="s">
        <v>44</v>
      </c>
      <c r="B9" s="139">
        <v>701681</v>
      </c>
      <c r="C9" s="139">
        <v>707985</v>
      </c>
      <c r="D9" s="139">
        <v>718031</v>
      </c>
      <c r="E9" s="139">
        <v>753752</v>
      </c>
      <c r="F9" s="139">
        <v>798336</v>
      </c>
      <c r="G9" s="139">
        <v>820252</v>
      </c>
      <c r="I9" s="186" t="s">
        <v>44</v>
      </c>
      <c r="J9" s="139">
        <v>1092610</v>
      </c>
      <c r="K9" s="139">
        <v>1151991</v>
      </c>
      <c r="L9" s="139">
        <v>1257619</v>
      </c>
      <c r="M9" s="139">
        <v>1297471</v>
      </c>
      <c r="N9" s="139">
        <v>1371742</v>
      </c>
      <c r="O9" s="139">
        <v>1435544</v>
      </c>
      <c r="Q9" s="186" t="s">
        <v>44</v>
      </c>
      <c r="R9" s="192">
        <f>+'2019-GDP-EXP-IMP'!J10</f>
        <v>3356410</v>
      </c>
      <c r="S9" s="241">
        <f t="shared" si="0"/>
        <v>0.42770221754791576</v>
      </c>
      <c r="T9" s="241">
        <f t="shared" si="1"/>
        <v>0.2443837314273286</v>
      </c>
    </row>
    <row r="10" spans="1:20" ht="15">
      <c r="A10" s="186" t="s">
        <v>20</v>
      </c>
      <c r="B10" s="139">
        <v>16011.3</v>
      </c>
      <c r="C10" s="139">
        <v>17273.8</v>
      </c>
      <c r="D10" s="139">
        <v>17411.5</v>
      </c>
      <c r="E10" s="139">
        <v>18728.1</v>
      </c>
      <c r="F10" s="139">
        <v>19924.8</v>
      </c>
      <c r="G10" s="139">
        <v>21684.8</v>
      </c>
      <c r="I10" s="186" t="s">
        <v>20</v>
      </c>
      <c r="J10" s="139">
        <v>4997.6</v>
      </c>
      <c r="K10" s="139">
        <v>5179.2</v>
      </c>
      <c r="L10" s="139">
        <v>5588.2</v>
      </c>
      <c r="M10" s="139">
        <v>6119</v>
      </c>
      <c r="N10" s="139">
        <v>6511.9</v>
      </c>
      <c r="O10" s="139">
        <v>6916.2</v>
      </c>
      <c r="Q10" s="186" t="s">
        <v>20</v>
      </c>
      <c r="R10" s="192">
        <f>+'2019-GDP-EXP-IMP'!J11</f>
        <v>25937.6</v>
      </c>
      <c r="S10" s="241">
        <f t="shared" si="0"/>
        <v>0.26664764665967555</v>
      </c>
      <c r="T10" s="241">
        <f t="shared" si="1"/>
        <v>0.8360372586515329</v>
      </c>
    </row>
    <row r="11" spans="1:20" ht="15">
      <c r="A11" s="186" t="s">
        <v>10</v>
      </c>
      <c r="B11" s="139">
        <v>300733</v>
      </c>
      <c r="C11" s="139">
        <v>354045</v>
      </c>
      <c r="D11" s="139">
        <v>817580</v>
      </c>
      <c r="E11" s="139">
        <v>797521</v>
      </c>
      <c r="F11" s="139">
        <v>882171</v>
      </c>
      <c r="G11" s="139">
        <v>873742</v>
      </c>
      <c r="I11" s="186" t="s">
        <v>10</v>
      </c>
      <c r="J11" s="139">
        <v>387758</v>
      </c>
      <c r="K11" s="139">
        <v>509706</v>
      </c>
      <c r="L11" s="139">
        <v>835530</v>
      </c>
      <c r="M11" s="139">
        <v>812639</v>
      </c>
      <c r="N11" s="139">
        <v>822832</v>
      </c>
      <c r="O11" s="139">
        <v>823501</v>
      </c>
      <c r="Q11" s="186" t="s">
        <v>10</v>
      </c>
      <c r="R11" s="192">
        <f>+'2019-GDP-EXP-IMP'!J12</f>
        <v>326986.1</v>
      </c>
      <c r="S11" s="241">
        <f t="shared" si="0"/>
        <v>2.518458735707726</v>
      </c>
      <c r="T11" s="241">
        <f t="shared" si="1"/>
        <v>2.672107468788429</v>
      </c>
    </row>
    <row r="12" spans="1:20" ht="15">
      <c r="A12" s="186" t="s">
        <v>52</v>
      </c>
      <c r="B12" s="139">
        <v>18744.3</v>
      </c>
      <c r="C12" s="139">
        <v>17754.9</v>
      </c>
      <c r="D12" s="139">
        <v>22119.3</v>
      </c>
      <c r="E12" s="139">
        <v>23352.1</v>
      </c>
      <c r="F12" s="139">
        <v>27852.3</v>
      </c>
      <c r="G12" s="139">
        <v>30439.2</v>
      </c>
      <c r="I12" s="186" t="s">
        <v>52</v>
      </c>
      <c r="J12" s="139">
        <v>26320.7</v>
      </c>
      <c r="K12" s="139">
        <v>24264.4</v>
      </c>
      <c r="L12" s="139">
        <v>22428.8</v>
      </c>
      <c r="M12" s="139">
        <v>17082.2</v>
      </c>
      <c r="N12" s="139">
        <v>16762.9</v>
      </c>
      <c r="O12" s="139">
        <v>17078.6</v>
      </c>
      <c r="Q12" s="186" t="s">
        <v>52</v>
      </c>
      <c r="R12" s="192">
        <f>+'2019-GDP-EXP-IMP'!J13</f>
        <v>179727.3</v>
      </c>
      <c r="S12" s="241">
        <f t="shared" si="0"/>
        <v>0.09502507409837015</v>
      </c>
      <c r="T12" s="241">
        <f t="shared" si="1"/>
        <v>0.16936325199343674</v>
      </c>
    </row>
    <row r="13" spans="1:20" ht="15">
      <c r="A13" s="186" t="s">
        <v>50</v>
      </c>
      <c r="B13" s="139">
        <v>470760</v>
      </c>
      <c r="C13" s="139">
        <v>491476</v>
      </c>
      <c r="D13" s="139">
        <v>515820</v>
      </c>
      <c r="E13" s="139">
        <v>561141</v>
      </c>
      <c r="F13" s="139">
        <v>585343</v>
      </c>
      <c r="G13" s="139">
        <v>630488</v>
      </c>
      <c r="I13" s="186" t="s">
        <v>50</v>
      </c>
      <c r="J13" s="139">
        <v>418754</v>
      </c>
      <c r="K13" s="139">
        <v>431475</v>
      </c>
      <c r="L13" s="139">
        <v>471163</v>
      </c>
      <c r="M13" s="139">
        <v>509180</v>
      </c>
      <c r="N13" s="139">
        <v>504220</v>
      </c>
      <c r="O13" s="139">
        <v>505060</v>
      </c>
      <c r="Q13" s="186" t="s">
        <v>50</v>
      </c>
      <c r="R13" s="192">
        <f>+'2019-GDP-EXP-IMP'!J14</f>
        <v>1204241</v>
      </c>
      <c r="S13" s="241">
        <f t="shared" si="0"/>
        <v>0.41940109994594105</v>
      </c>
      <c r="T13" s="241">
        <f t="shared" si="1"/>
        <v>0.5235563313323496</v>
      </c>
    </row>
    <row r="14" spans="1:20" ht="15">
      <c r="A14" s="186" t="s">
        <v>48</v>
      </c>
      <c r="B14" s="139">
        <v>552079</v>
      </c>
      <c r="C14" s="139">
        <v>576612</v>
      </c>
      <c r="D14" s="139">
        <v>631372</v>
      </c>
      <c r="E14" s="139">
        <v>659234</v>
      </c>
      <c r="F14" s="139">
        <v>682503</v>
      </c>
      <c r="G14" s="139">
        <v>720544</v>
      </c>
      <c r="I14" s="186" t="s">
        <v>48</v>
      </c>
      <c r="J14" s="139">
        <v>961079</v>
      </c>
      <c r="K14" s="139">
        <v>1065992</v>
      </c>
      <c r="L14" s="139">
        <v>1164867</v>
      </c>
      <c r="M14" s="139">
        <v>1218946</v>
      </c>
      <c r="N14" s="139">
        <v>1222853</v>
      </c>
      <c r="O14" s="139">
        <v>1316966</v>
      </c>
      <c r="Q14" s="186" t="s">
        <v>48</v>
      </c>
      <c r="R14" s="192">
        <f>+'2019-GDP-EXP-IMP'!J15</f>
        <v>2360687</v>
      </c>
      <c r="S14" s="241">
        <f t="shared" si="0"/>
        <v>0.5578740425986164</v>
      </c>
      <c r="T14" s="241">
        <f t="shared" si="1"/>
        <v>0.3052264023142416</v>
      </c>
    </row>
    <row r="15" spans="1:20" ht="15">
      <c r="A15" s="186" t="s">
        <v>57</v>
      </c>
      <c r="B15" s="139">
        <v>22093.6</v>
      </c>
      <c r="C15" s="139">
        <v>23926.9</v>
      </c>
      <c r="D15" s="139">
        <v>23828</v>
      </c>
      <c r="E15" s="139">
        <v>26179.7</v>
      </c>
      <c r="F15" s="139">
        <v>28108.3</v>
      </c>
      <c r="G15" s="139">
        <v>24361.3</v>
      </c>
      <c r="I15" s="186" t="s">
        <v>57</v>
      </c>
      <c r="J15" s="139">
        <v>3045.7</v>
      </c>
      <c r="K15" s="139">
        <v>4517.6</v>
      </c>
      <c r="L15" s="139">
        <v>5074.2</v>
      </c>
      <c r="M15" s="139">
        <v>4764.9</v>
      </c>
      <c r="N15" s="139">
        <v>5164.8</v>
      </c>
      <c r="O15" s="139">
        <v>763.7</v>
      </c>
      <c r="Q15" s="186" t="s">
        <v>57</v>
      </c>
      <c r="R15" s="192">
        <f>+'2019-GDP-EXP-IMP'!J16</f>
        <v>51950.1</v>
      </c>
      <c r="S15" s="241">
        <f t="shared" si="0"/>
        <v>0.01470064542705404</v>
      </c>
      <c r="T15" s="241">
        <f t="shared" si="1"/>
        <v>0.4689365371770218</v>
      </c>
    </row>
    <row r="16" spans="1:20" ht="15">
      <c r="A16" s="186" t="s">
        <v>56</v>
      </c>
      <c r="B16" s="139">
        <v>264635.9</v>
      </c>
      <c r="C16" s="139">
        <v>290339.7</v>
      </c>
      <c r="D16" s="139">
        <v>312728.2</v>
      </c>
      <c r="E16" s="139">
        <v>334536.5</v>
      </c>
      <c r="F16" s="139">
        <v>354150.8</v>
      </c>
      <c r="G16" s="139">
        <v>372427.2</v>
      </c>
      <c r="I16" s="186" t="s">
        <v>56</v>
      </c>
      <c r="J16" s="139">
        <v>387135.3</v>
      </c>
      <c r="K16" s="139">
        <v>393280.5</v>
      </c>
      <c r="L16" s="139">
        <v>419405</v>
      </c>
      <c r="M16" s="139">
        <v>432968.1</v>
      </c>
      <c r="N16" s="139">
        <v>456570.1</v>
      </c>
      <c r="O16" s="139">
        <v>484107.8</v>
      </c>
      <c r="Q16" s="186" t="s">
        <v>56</v>
      </c>
      <c r="R16" s="192">
        <f>+'2019-GDP-EXP-IMP'!J17</f>
        <v>1771063.1</v>
      </c>
      <c r="S16" s="241">
        <f t="shared" si="0"/>
        <v>0.2733430559306441</v>
      </c>
      <c r="T16" s="241">
        <f t="shared" si="1"/>
        <v>0.21028454604468919</v>
      </c>
    </row>
    <row r="17" spans="1:20" ht="15">
      <c r="A17" s="186" t="s">
        <v>28</v>
      </c>
      <c r="B17" s="139">
        <v>279757</v>
      </c>
      <c r="C17" s="139">
        <v>317299</v>
      </c>
      <c r="D17" s="139">
        <v>356162</v>
      </c>
      <c r="E17" s="139">
        <v>368651</v>
      </c>
      <c r="F17" s="139">
        <v>364094</v>
      </c>
      <c r="G17" s="139">
        <v>374172</v>
      </c>
      <c r="I17" s="186" t="s">
        <v>28</v>
      </c>
      <c r="J17" s="139">
        <v>275031</v>
      </c>
      <c r="K17" s="139">
        <v>322934</v>
      </c>
      <c r="L17" s="139">
        <v>375216</v>
      </c>
      <c r="M17" s="139">
        <v>385289</v>
      </c>
      <c r="N17" s="139">
        <v>377144</v>
      </c>
      <c r="O17" s="139">
        <v>381530</v>
      </c>
      <c r="Q17" s="186" t="s">
        <v>28</v>
      </c>
      <c r="R17" s="192">
        <f>+'2019-GDP-EXP-IMP'!J18</f>
        <v>21432.4</v>
      </c>
      <c r="S17" s="241">
        <f t="shared" si="0"/>
        <v>17.80155278923499</v>
      </c>
      <c r="T17" s="241">
        <f t="shared" si="1"/>
        <v>17.458240794311415</v>
      </c>
    </row>
    <row r="18" spans="1:20" ht="15">
      <c r="A18" s="186" t="s">
        <v>30</v>
      </c>
      <c r="B18" s="139">
        <v>11532</v>
      </c>
      <c r="C18" s="139">
        <v>12452</v>
      </c>
      <c r="D18" s="139">
        <v>13529</v>
      </c>
      <c r="E18" s="139">
        <v>13582</v>
      </c>
      <c r="F18" s="139">
        <v>14627</v>
      </c>
      <c r="G18" s="139">
        <v>15202</v>
      </c>
      <c r="I18" s="186" t="s">
        <v>30</v>
      </c>
      <c r="J18" s="139">
        <v>1160</v>
      </c>
      <c r="K18" s="139">
        <v>1230</v>
      </c>
      <c r="L18" s="139">
        <v>1427</v>
      </c>
      <c r="M18" s="139">
        <v>1550</v>
      </c>
      <c r="N18" s="139">
        <v>1609</v>
      </c>
      <c r="O18" s="139">
        <v>1753</v>
      </c>
      <c r="Q18" s="186" t="s">
        <v>30</v>
      </c>
      <c r="R18" s="192">
        <f>+'2019-GDP-EXP-IMP'!J19</f>
        <v>29142.5</v>
      </c>
      <c r="S18" s="241">
        <f t="shared" si="0"/>
        <v>0.06015269794972978</v>
      </c>
      <c r="T18" s="241">
        <f t="shared" si="1"/>
        <v>0.5216436475937205</v>
      </c>
    </row>
    <row r="19" spans="1:20" ht="15">
      <c r="A19" s="186" t="s">
        <v>18</v>
      </c>
      <c r="B19" s="139">
        <v>14011.1</v>
      </c>
      <c r="C19" s="139">
        <v>13755.4</v>
      </c>
      <c r="D19" s="139">
        <v>14554.7</v>
      </c>
      <c r="E19" s="139">
        <v>15224.5</v>
      </c>
      <c r="F19" s="139">
        <v>16305</v>
      </c>
      <c r="G19" s="139">
        <v>17031.8</v>
      </c>
      <c r="I19" s="186" t="s">
        <v>18</v>
      </c>
      <c r="J19" s="139">
        <v>2904.1</v>
      </c>
      <c r="K19" s="139">
        <v>2896.1</v>
      </c>
      <c r="L19" s="139">
        <v>3244.6</v>
      </c>
      <c r="M19" s="139">
        <v>3360.9</v>
      </c>
      <c r="N19" s="139">
        <v>3449.8</v>
      </c>
      <c r="O19" s="139">
        <v>4055.1</v>
      </c>
      <c r="Q19" s="186" t="s">
        <v>18</v>
      </c>
      <c r="R19" s="192">
        <f>+'2019-GDP-EXP-IMP'!J20</f>
        <v>45491.1</v>
      </c>
      <c r="S19" s="241">
        <f t="shared" si="0"/>
        <v>0.08914051319928513</v>
      </c>
      <c r="T19" s="241">
        <f t="shared" si="1"/>
        <v>0.3743985087192879</v>
      </c>
    </row>
    <row r="20" spans="1:20" ht="15">
      <c r="A20" s="186" t="s">
        <v>8</v>
      </c>
      <c r="B20" s="139">
        <v>2155136</v>
      </c>
      <c r="C20" s="139">
        <v>2684255</v>
      </c>
      <c r="D20" s="139">
        <v>3403688</v>
      </c>
      <c r="E20" s="139">
        <v>3617356</v>
      </c>
      <c r="F20" s="139">
        <v>3576917</v>
      </c>
      <c r="G20" s="139">
        <v>3283096</v>
      </c>
      <c r="I20" s="186" t="s">
        <v>8</v>
      </c>
      <c r="J20" s="139">
        <v>2555874</v>
      </c>
      <c r="K20" s="139">
        <v>3274342</v>
      </c>
      <c r="L20" s="139">
        <v>4148638</v>
      </c>
      <c r="M20" s="139">
        <v>4367436</v>
      </c>
      <c r="N20" s="139">
        <v>4286168</v>
      </c>
      <c r="O20" s="139">
        <v>4020208</v>
      </c>
      <c r="Q20" s="186" t="s">
        <v>8</v>
      </c>
      <c r="R20" s="192">
        <f>+'2019-GDP-EXP-IMP'!J21</f>
        <v>60053.1</v>
      </c>
      <c r="S20" s="241">
        <f t="shared" si="0"/>
        <v>66.94422103105418</v>
      </c>
      <c r="T20" s="241">
        <f t="shared" si="1"/>
        <v>54.66988381948642</v>
      </c>
    </row>
    <row r="21" spans="1:20" ht="15">
      <c r="A21" s="186" t="s">
        <v>14</v>
      </c>
      <c r="B21" s="139">
        <v>180635</v>
      </c>
      <c r="C21" s="139">
        <v>184371.8</v>
      </c>
      <c r="D21" s="139">
        <v>179837.1</v>
      </c>
      <c r="E21" s="139">
        <v>227824.7</v>
      </c>
      <c r="F21" s="139">
        <v>208457.4</v>
      </c>
      <c r="G21" s="139">
        <v>155185.6</v>
      </c>
      <c r="I21" s="186" t="s">
        <v>14</v>
      </c>
      <c r="J21" s="139">
        <v>139305.2</v>
      </c>
      <c r="K21" s="139">
        <v>136347.5</v>
      </c>
      <c r="L21" s="139">
        <v>133012.2</v>
      </c>
      <c r="M21" s="139">
        <v>183309.1</v>
      </c>
      <c r="N21" s="139">
        <v>163125</v>
      </c>
      <c r="O21" s="139">
        <v>103654</v>
      </c>
      <c r="Q21" s="186" t="s">
        <v>14</v>
      </c>
      <c r="R21" s="192">
        <f>+'2019-GDP-EXP-IMP'!J22</f>
        <v>135931</v>
      </c>
      <c r="S21" s="241">
        <f t="shared" si="0"/>
        <v>0.7625486460042228</v>
      </c>
      <c r="T21" s="241">
        <f t="shared" si="1"/>
        <v>1.1416498076229853</v>
      </c>
    </row>
    <row r="22" spans="1:20" ht="15">
      <c r="A22" s="186" t="s">
        <v>58</v>
      </c>
      <c r="B22" s="139">
        <v>133795</v>
      </c>
      <c r="C22" s="139">
        <v>142775</v>
      </c>
      <c r="D22" s="139">
        <v>151869</v>
      </c>
      <c r="E22" s="139">
        <v>161371</v>
      </c>
      <c r="F22" s="139">
        <v>171527</v>
      </c>
      <c r="G22" s="139">
        <v>180083</v>
      </c>
      <c r="I22" s="186" t="s">
        <v>58</v>
      </c>
      <c r="J22" s="139">
        <v>58067.5</v>
      </c>
      <c r="K22" s="139">
        <v>60727.8</v>
      </c>
      <c r="L22" s="139">
        <v>61568</v>
      </c>
      <c r="M22" s="139">
        <v>62119.9</v>
      </c>
      <c r="N22" s="139">
        <v>61735</v>
      </c>
      <c r="O22" s="139">
        <v>61009.3</v>
      </c>
      <c r="Q22" s="186" t="s">
        <v>58</v>
      </c>
      <c r="R22" s="192">
        <f>+'2019-GDP-EXP-IMP'!J23</f>
        <v>12491</v>
      </c>
      <c r="S22" s="241">
        <f t="shared" si="0"/>
        <v>4.8842606676807305</v>
      </c>
      <c r="T22" s="241">
        <f t="shared" si="1"/>
        <v>14.4170202545833</v>
      </c>
    </row>
    <row r="23" spans="1:20" ht="15">
      <c r="A23" s="186" t="s">
        <v>22</v>
      </c>
      <c r="B23" s="139">
        <v>3189826</v>
      </c>
      <c r="C23" s="139">
        <v>3442279</v>
      </c>
      <c r="D23" s="139">
        <v>3874170</v>
      </c>
      <c r="E23" s="139">
        <v>4172144</v>
      </c>
      <c r="F23" s="139">
        <v>4276243</v>
      </c>
      <c r="G23" s="139">
        <v>4118082</v>
      </c>
      <c r="I23" s="186" t="s">
        <v>22</v>
      </c>
      <c r="J23" s="139">
        <v>3878648</v>
      </c>
      <c r="K23" s="139">
        <v>4102269</v>
      </c>
      <c r="L23" s="139">
        <v>4784266</v>
      </c>
      <c r="M23" s="139">
        <v>5105871</v>
      </c>
      <c r="N23" s="139">
        <v>5177022</v>
      </c>
      <c r="O23" s="139">
        <v>5027193</v>
      </c>
      <c r="Q23" s="186" t="s">
        <v>22</v>
      </c>
      <c r="R23" s="192">
        <f>+'2019-GDP-EXP-IMP'!J24</f>
        <v>773987</v>
      </c>
      <c r="S23" s="241">
        <f t="shared" si="0"/>
        <v>6.49519048769553</v>
      </c>
      <c r="T23" s="241">
        <f t="shared" si="1"/>
        <v>5.320608744074513</v>
      </c>
    </row>
    <row r="24" spans="1:20" ht="15">
      <c r="A24" s="186" t="s">
        <v>32</v>
      </c>
      <c r="B24" s="139">
        <v>212786</v>
      </c>
      <c r="C24" s="139">
        <v>225049</v>
      </c>
      <c r="D24" s="139">
        <v>224438</v>
      </c>
      <c r="E24" s="139">
        <v>190449</v>
      </c>
      <c r="F24" s="139">
        <v>206336</v>
      </c>
      <c r="G24" s="139">
        <v>214921</v>
      </c>
      <c r="I24" s="186" t="s">
        <v>32</v>
      </c>
      <c r="J24" s="139">
        <v>254308</v>
      </c>
      <c r="K24" s="139">
        <v>267850</v>
      </c>
      <c r="L24" s="139">
        <v>267327</v>
      </c>
      <c r="M24" s="139">
        <v>236057</v>
      </c>
      <c r="N24" s="139">
        <v>240038</v>
      </c>
      <c r="O24" s="139">
        <v>244775</v>
      </c>
      <c r="Q24" s="186" t="s">
        <v>32</v>
      </c>
      <c r="R24" s="192">
        <f>+'2019-GDP-EXP-IMP'!J25</f>
        <v>385361.9</v>
      </c>
      <c r="S24" s="241">
        <f t="shared" si="0"/>
        <v>0.6351821495586356</v>
      </c>
      <c r="T24" s="241">
        <f t="shared" si="1"/>
        <v>0.5577121142489696</v>
      </c>
    </row>
    <row r="25" spans="1:20" ht="15">
      <c r="A25" s="186" t="s">
        <v>36</v>
      </c>
      <c r="B25" s="139">
        <v>168217.8</v>
      </c>
      <c r="C25" s="139">
        <v>175194.6</v>
      </c>
      <c r="D25" s="139">
        <v>171033.8</v>
      </c>
      <c r="E25" s="139">
        <v>179786.5</v>
      </c>
      <c r="F25" s="139">
        <v>201270.1</v>
      </c>
      <c r="G25" s="139">
        <v>199724.7</v>
      </c>
      <c r="I25" s="186" t="s">
        <v>36</v>
      </c>
      <c r="J25" s="139">
        <v>22227.6</v>
      </c>
      <c r="K25" s="139">
        <v>24593</v>
      </c>
      <c r="L25" s="139">
        <v>25558.4</v>
      </c>
      <c r="M25" s="139">
        <v>26822.5</v>
      </c>
      <c r="N25" s="139">
        <v>24682.5</v>
      </c>
      <c r="O25" s="139">
        <v>21497.1</v>
      </c>
      <c r="Q25" s="186" t="s">
        <v>36</v>
      </c>
      <c r="R25" s="192">
        <f>+'2019-GDP-EXP-IMP'!J26</f>
        <v>497842.3</v>
      </c>
      <c r="S25" s="241">
        <f t="shared" si="0"/>
        <v>0.04318054130796037</v>
      </c>
      <c r="T25" s="241">
        <f t="shared" si="1"/>
        <v>0.4011806549985809</v>
      </c>
    </row>
    <row r="26" spans="1:20" ht="15">
      <c r="A26" s="186" t="s">
        <v>42</v>
      </c>
      <c r="B26" s="139">
        <v>108512.4</v>
      </c>
      <c r="C26" s="139">
        <v>115366.2</v>
      </c>
      <c r="D26" s="139">
        <v>125515.2</v>
      </c>
      <c r="E26" s="139">
        <v>128223</v>
      </c>
      <c r="F26" s="139">
        <v>137462.1</v>
      </c>
      <c r="G26" s="139">
        <v>136168.8</v>
      </c>
      <c r="I26" s="186" t="s">
        <v>42</v>
      </c>
      <c r="J26" s="139">
        <v>58603.3</v>
      </c>
      <c r="K26" s="139">
        <v>53335.1</v>
      </c>
      <c r="L26" s="139">
        <v>59983.8</v>
      </c>
      <c r="M26" s="139">
        <v>60789</v>
      </c>
      <c r="N26" s="139">
        <v>58312</v>
      </c>
      <c r="O26" s="139">
        <v>54162</v>
      </c>
      <c r="Q26" s="186" t="s">
        <v>42</v>
      </c>
      <c r="R26" s="192">
        <f>+'2019-GDP-EXP-IMP'!J27</f>
        <v>205184.1</v>
      </c>
      <c r="S26" s="241">
        <f t="shared" si="0"/>
        <v>0.2639678220680842</v>
      </c>
      <c r="T26" s="241">
        <f t="shared" si="1"/>
        <v>0.6636420658325863</v>
      </c>
    </row>
    <row r="27" spans="1:20" ht="15">
      <c r="A27" s="186" t="s">
        <v>38</v>
      </c>
      <c r="B27" s="139">
        <v>60140.9</v>
      </c>
      <c r="C27" s="139">
        <v>60188.9</v>
      </c>
      <c r="D27" s="139">
        <v>64439.9</v>
      </c>
      <c r="E27" s="139">
        <v>70145.6</v>
      </c>
      <c r="F27" s="139">
        <v>75870.1</v>
      </c>
      <c r="G27" s="139">
        <v>81130.9</v>
      </c>
      <c r="I27" s="186" t="s">
        <v>38</v>
      </c>
      <c r="J27" s="139">
        <v>618.2</v>
      </c>
      <c r="K27" s="139">
        <v>264.1</v>
      </c>
      <c r="L27" s="139">
        <v>745.1</v>
      </c>
      <c r="M27" s="139">
        <v>727.7</v>
      </c>
      <c r="N27" s="139">
        <v>632</v>
      </c>
      <c r="O27" s="139">
        <v>1190.5</v>
      </c>
      <c r="Q27" s="186" t="s">
        <v>38</v>
      </c>
      <c r="R27" s="192">
        <f>+'2019-GDP-EXP-IMP'!J28</f>
        <v>204496.9</v>
      </c>
      <c r="S27" s="241">
        <f t="shared" si="0"/>
        <v>0.005821604141676475</v>
      </c>
      <c r="T27" s="241">
        <f t="shared" si="1"/>
        <v>0.3967341314220411</v>
      </c>
    </row>
    <row r="28" spans="1:20" ht="15">
      <c r="A28" s="186" t="s">
        <v>24</v>
      </c>
      <c r="B28" s="139">
        <v>8897</v>
      </c>
      <c r="C28" s="139">
        <v>10201.6</v>
      </c>
      <c r="D28" s="139">
        <v>11612</v>
      </c>
      <c r="E28" s="139">
        <v>12970.5</v>
      </c>
      <c r="F28" s="139">
        <v>13956.9</v>
      </c>
      <c r="G28" s="139">
        <v>15152</v>
      </c>
      <c r="I28" s="186" t="s">
        <v>24</v>
      </c>
      <c r="J28" s="139">
        <v>5179</v>
      </c>
      <c r="K28" s="139">
        <v>5335</v>
      </c>
      <c r="L28" s="139">
        <v>5508.4</v>
      </c>
      <c r="M28" s="139">
        <v>5741.1</v>
      </c>
      <c r="N28" s="139">
        <v>5969.4</v>
      </c>
      <c r="O28" s="139">
        <v>6062.2</v>
      </c>
      <c r="Q28" s="186" t="s">
        <v>24</v>
      </c>
      <c r="R28" s="192">
        <f>+'2019-GDP-EXP-IMP'!J29</f>
        <v>45862.6</v>
      </c>
      <c r="S28" s="241">
        <f t="shared" si="0"/>
        <v>0.13218177774482912</v>
      </c>
      <c r="T28" s="241">
        <f t="shared" si="1"/>
        <v>0.3303781294562454</v>
      </c>
    </row>
    <row r="29" spans="1:20" ht="15">
      <c r="A29" s="186" t="s">
        <v>12</v>
      </c>
      <c r="B29" s="139">
        <v>42071.9</v>
      </c>
      <c r="C29" s="139">
        <v>40969.2</v>
      </c>
      <c r="D29" s="139">
        <v>42265.5</v>
      </c>
      <c r="E29" s="139">
        <v>45150.3</v>
      </c>
      <c r="F29" s="139">
        <v>49619.7</v>
      </c>
      <c r="G29" s="139">
        <v>51042.6</v>
      </c>
      <c r="I29" s="186" t="s">
        <v>12</v>
      </c>
      <c r="J29" s="139">
        <v>3502.1</v>
      </c>
      <c r="K29" s="139">
        <v>2322.9</v>
      </c>
      <c r="L29" s="139">
        <v>2261.6</v>
      </c>
      <c r="M29" s="139">
        <v>2496</v>
      </c>
      <c r="N29" s="139">
        <v>3827</v>
      </c>
      <c r="O29" s="139">
        <v>4004.9</v>
      </c>
      <c r="Q29" s="186" t="s">
        <v>12</v>
      </c>
      <c r="R29" s="192">
        <f>+'2019-GDP-EXP-IMP'!J30</f>
        <v>89505.5</v>
      </c>
      <c r="S29" s="241">
        <f t="shared" si="0"/>
        <v>0.04474473635698365</v>
      </c>
      <c r="T29" s="241">
        <f t="shared" si="1"/>
        <v>0.5702733351581746</v>
      </c>
    </row>
    <row r="30" spans="1:20" ht="15">
      <c r="A30" s="186" t="s">
        <v>46</v>
      </c>
      <c r="B30" s="139">
        <v>64394</v>
      </c>
      <c r="C30" s="139">
        <v>76643</v>
      </c>
      <c r="D30" s="139">
        <v>75005</v>
      </c>
      <c r="E30" s="139">
        <v>75830</v>
      </c>
      <c r="F30" s="139">
        <v>75031</v>
      </c>
      <c r="G30" s="139">
        <v>62448</v>
      </c>
      <c r="I30" s="186" t="s">
        <v>46</v>
      </c>
      <c r="J30" s="139">
        <v>105469</v>
      </c>
      <c r="K30" s="139">
        <v>96159</v>
      </c>
      <c r="L30" s="139">
        <v>86900</v>
      </c>
      <c r="M30" s="139">
        <v>102845</v>
      </c>
      <c r="N30" s="139">
        <v>102275</v>
      </c>
      <c r="O30" s="139">
        <v>111684</v>
      </c>
      <c r="Q30" s="186" t="s">
        <v>46</v>
      </c>
      <c r="R30" s="192">
        <f>+'2019-GDP-EXP-IMP'!J31</f>
        <v>233664</v>
      </c>
      <c r="S30" s="241">
        <f t="shared" si="0"/>
        <v>0.47796836483155297</v>
      </c>
      <c r="T30" s="241">
        <f t="shared" si="1"/>
        <v>0.2672555464256368</v>
      </c>
    </row>
    <row r="31" spans="1:20" ht="15">
      <c r="A31" s="187" t="s">
        <v>40</v>
      </c>
      <c r="B31" s="140">
        <v>284603.5</v>
      </c>
      <c r="C31" s="140">
        <v>264072.6</v>
      </c>
      <c r="D31" s="140">
        <v>291546.9</v>
      </c>
      <c r="E31" s="140">
        <v>300882</v>
      </c>
      <c r="F31" s="140">
        <v>306601.9</v>
      </c>
      <c r="G31" s="140">
        <v>300210</v>
      </c>
      <c r="I31" s="187" t="s">
        <v>40</v>
      </c>
      <c r="J31" s="140">
        <v>319733.8</v>
      </c>
      <c r="K31" s="140">
        <v>331207.9</v>
      </c>
      <c r="L31" s="140">
        <v>326285.5</v>
      </c>
      <c r="M31" s="140">
        <v>337538.7</v>
      </c>
      <c r="N31" s="140">
        <v>320687.9</v>
      </c>
      <c r="O31" s="140">
        <v>334694.5</v>
      </c>
      <c r="Q31" s="187" t="s">
        <v>40</v>
      </c>
      <c r="R31" s="243">
        <f>+'2019-GDP-EXP-IMP'!J32</f>
        <v>470673.1</v>
      </c>
      <c r="S31" s="242">
        <f t="shared" si="0"/>
        <v>0.7110975749410791</v>
      </c>
      <c r="T31" s="242">
        <f t="shared" si="1"/>
        <v>0.6378312251114415</v>
      </c>
    </row>
    <row r="32" spans="1:17" ht="18" customHeight="1">
      <c r="A32" s="132" t="s">
        <v>137</v>
      </c>
      <c r="I32" s="117" t="s">
        <v>139</v>
      </c>
      <c r="Q32" t="s">
        <v>141</v>
      </c>
    </row>
    <row r="33" spans="1:10" ht="18" customHeight="1">
      <c r="A33" s="7" t="s">
        <v>182</v>
      </c>
      <c r="B33" s="234" t="s">
        <v>183</v>
      </c>
      <c r="I33" s="237" t="s">
        <v>182</v>
      </c>
      <c r="J33" s="234" t="s">
        <v>183</v>
      </c>
    </row>
    <row r="34" spans="1:10" ht="18" customHeight="1">
      <c r="A34" s="7" t="s">
        <v>184</v>
      </c>
      <c r="B34" s="234" t="s">
        <v>185</v>
      </c>
      <c r="I34" s="237" t="s">
        <v>184</v>
      </c>
      <c r="J34" s="234" t="s">
        <v>185</v>
      </c>
    </row>
    <row r="35" spans="1:10" ht="18" customHeight="1">
      <c r="A35" s="7" t="s">
        <v>186</v>
      </c>
      <c r="B35" s="234" t="s">
        <v>187</v>
      </c>
      <c r="I35" s="237" t="s">
        <v>186</v>
      </c>
      <c r="J35" s="234" t="s">
        <v>193</v>
      </c>
    </row>
    <row r="36" spans="1:10" ht="18" customHeight="1">
      <c r="A36" s="7" t="s">
        <v>188</v>
      </c>
      <c r="B36" s="234" t="s">
        <v>189</v>
      </c>
      <c r="I36" s="237" t="s">
        <v>188</v>
      </c>
      <c r="J36" s="234" t="s">
        <v>189</v>
      </c>
    </row>
    <row r="37" spans="1:10" ht="18" customHeight="1">
      <c r="A37" s="7" t="s">
        <v>190</v>
      </c>
      <c r="B37" s="234" t="s">
        <v>191</v>
      </c>
      <c r="I37" s="237" t="s">
        <v>190</v>
      </c>
      <c r="J37" s="234" t="s">
        <v>194</v>
      </c>
    </row>
    <row r="38" spans="1:10" ht="18" customHeight="1">
      <c r="A38" s="7" t="s">
        <v>78</v>
      </c>
      <c r="B38" s="234" t="s">
        <v>192</v>
      </c>
      <c r="I38" s="237" t="s">
        <v>78</v>
      </c>
      <c r="J38" s="234" t="s">
        <v>192</v>
      </c>
    </row>
    <row r="39" spans="1:9" ht="18" customHeight="1">
      <c r="A39" s="7"/>
      <c r="B39" s="234"/>
      <c r="I39" s="117"/>
    </row>
    <row r="40" spans="1:20" ht="15">
      <c r="A40" s="235"/>
      <c r="B40" s="236"/>
      <c r="C40" s="236"/>
      <c r="D40" s="236"/>
      <c r="E40" s="236"/>
      <c r="F40" s="236"/>
      <c r="G40" s="236"/>
      <c r="H40" s="236"/>
      <c r="I40" s="235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</row>
    <row r="43" spans="1:4" ht="25.5">
      <c r="A43" s="103"/>
      <c r="B43" s="248" t="s">
        <v>156</v>
      </c>
      <c r="C43" s="248" t="s">
        <v>157</v>
      </c>
      <c r="D43" t="s">
        <v>198</v>
      </c>
    </row>
    <row r="44" spans="1:7" ht="15">
      <c r="A44" s="251" t="s">
        <v>38</v>
      </c>
      <c r="B44" s="250">
        <v>0.005821604141676475</v>
      </c>
      <c r="C44" s="250">
        <v>0.3967341314220411</v>
      </c>
      <c r="D44" t="s">
        <v>37</v>
      </c>
      <c r="G44" s="42" t="s">
        <v>201</v>
      </c>
    </row>
    <row r="45" spans="1:4" ht="15">
      <c r="A45" s="249" t="s">
        <v>57</v>
      </c>
      <c r="B45" s="250">
        <v>0.01470064542705404</v>
      </c>
      <c r="C45" s="250">
        <v>0.4689365371770218</v>
      </c>
      <c r="D45" t="s">
        <v>73</v>
      </c>
    </row>
    <row r="46" spans="1:4" ht="15">
      <c r="A46" s="186" t="s">
        <v>26</v>
      </c>
      <c r="B46" s="244">
        <v>0.04004683506855955</v>
      </c>
      <c r="C46" s="244">
        <v>0.7633349847982064</v>
      </c>
      <c r="D46" t="s">
        <v>199</v>
      </c>
    </row>
    <row r="47" spans="1:4" ht="15">
      <c r="A47" s="186" t="s">
        <v>36</v>
      </c>
      <c r="B47" s="244">
        <v>0.04318054130796037</v>
      </c>
      <c r="C47" s="244">
        <v>0.4011806549985809</v>
      </c>
      <c r="D47" t="s">
        <v>35</v>
      </c>
    </row>
    <row r="48" spans="1:4" ht="15">
      <c r="A48" s="186" t="s">
        <v>12</v>
      </c>
      <c r="B48" s="244">
        <v>0.04474473635698365</v>
      </c>
      <c r="C48" s="244">
        <v>0.5702733351581746</v>
      </c>
      <c r="D48" t="s">
        <v>11</v>
      </c>
    </row>
    <row r="49" spans="1:4" ht="15">
      <c r="A49" s="186" t="s">
        <v>30</v>
      </c>
      <c r="B49" s="244">
        <v>0.06015269794972978</v>
      </c>
      <c r="C49" s="244">
        <v>0.5216436475937205</v>
      </c>
      <c r="D49" t="s">
        <v>29</v>
      </c>
    </row>
    <row r="50" spans="1:4" ht="15">
      <c r="A50" s="186" t="s">
        <v>18</v>
      </c>
      <c r="B50" s="244">
        <v>0.08914051319928513</v>
      </c>
      <c r="C50" s="244">
        <v>0.3743985087192879</v>
      </c>
      <c r="D50" t="s">
        <v>17</v>
      </c>
    </row>
    <row r="51" spans="1:4" ht="15">
      <c r="A51" s="186" t="s">
        <v>52</v>
      </c>
      <c r="B51" s="244">
        <v>0.09502507409837015</v>
      </c>
      <c r="C51" s="244">
        <v>0.16936325199343674</v>
      </c>
      <c r="D51" t="s">
        <v>51</v>
      </c>
    </row>
    <row r="52" spans="1:4" ht="15">
      <c r="A52" s="186" t="s">
        <v>24</v>
      </c>
      <c r="B52" s="244">
        <v>0.13218177774482912</v>
      </c>
      <c r="C52" s="244">
        <v>0.3303781294562454</v>
      </c>
      <c r="D52" t="s">
        <v>23</v>
      </c>
    </row>
    <row r="53" spans="1:4" ht="15">
      <c r="A53" s="186" t="s">
        <v>122</v>
      </c>
      <c r="B53" s="244">
        <v>0.14470581485276635</v>
      </c>
      <c r="C53" s="244">
        <v>0.6762097502663676</v>
      </c>
      <c r="D53" t="s">
        <v>15</v>
      </c>
    </row>
    <row r="54" spans="1:4" ht="15">
      <c r="A54" s="186" t="s">
        <v>42</v>
      </c>
      <c r="B54" s="244">
        <v>0.2639678220680842</v>
      </c>
      <c r="C54" s="244">
        <v>0.6636420658325863</v>
      </c>
      <c r="D54" t="s">
        <v>41</v>
      </c>
    </row>
    <row r="55" spans="1:4" ht="15">
      <c r="A55" s="186" t="s">
        <v>20</v>
      </c>
      <c r="B55" s="244">
        <v>0.26664764665967555</v>
      </c>
      <c r="C55" s="244">
        <v>0.8360372586515329</v>
      </c>
      <c r="D55" t="s">
        <v>19</v>
      </c>
    </row>
    <row r="56" spans="1:4" ht="15">
      <c r="A56" s="186" t="s">
        <v>56</v>
      </c>
      <c r="B56" s="244">
        <v>0.2733430559306441</v>
      </c>
      <c r="C56" s="244">
        <v>0.21028454604468919</v>
      </c>
      <c r="D56" t="s">
        <v>55</v>
      </c>
    </row>
    <row r="57" spans="1:4" ht="15">
      <c r="A57" s="186" t="s">
        <v>50</v>
      </c>
      <c r="B57" s="244">
        <v>0.41940109994594105</v>
      </c>
      <c r="C57" s="244">
        <v>0.5235563313323496</v>
      </c>
      <c r="D57" t="s">
        <v>49</v>
      </c>
    </row>
    <row r="58" spans="1:4" ht="15">
      <c r="A58" s="186" t="s">
        <v>121</v>
      </c>
      <c r="B58" s="244">
        <v>0.42770221754791576</v>
      </c>
      <c r="C58" s="244">
        <v>0.2443837314273286</v>
      </c>
      <c r="D58" t="s">
        <v>43</v>
      </c>
    </row>
    <row r="59" spans="1:4" ht="15">
      <c r="A59" s="186" t="s">
        <v>46</v>
      </c>
      <c r="B59" s="244">
        <v>0.47796836483155297</v>
      </c>
      <c r="C59" s="244">
        <v>0.2672555464256368</v>
      </c>
      <c r="D59" t="s">
        <v>45</v>
      </c>
    </row>
    <row r="60" spans="1:4" ht="15">
      <c r="A60" s="186" t="s">
        <v>48</v>
      </c>
      <c r="B60" s="244">
        <v>0.5578740425986164</v>
      </c>
      <c r="C60" s="244">
        <v>0.3052264023142416</v>
      </c>
      <c r="D60" t="s">
        <v>47</v>
      </c>
    </row>
    <row r="61" spans="1:4" ht="15">
      <c r="A61" s="186" t="s">
        <v>32</v>
      </c>
      <c r="B61" s="244">
        <v>0.6351821495586356</v>
      </c>
      <c r="C61" s="244">
        <v>0.5577121142489696</v>
      </c>
      <c r="D61" t="s">
        <v>31</v>
      </c>
    </row>
    <row r="62" spans="1:4" ht="15">
      <c r="A62" s="186" t="s">
        <v>34</v>
      </c>
      <c r="B62" s="244">
        <v>0.6414763671649562</v>
      </c>
      <c r="C62" s="244">
        <v>0.4035105706388818</v>
      </c>
      <c r="D62" t="s">
        <v>33</v>
      </c>
    </row>
    <row r="63" spans="1:4" ht="15">
      <c r="A63" s="186" t="s">
        <v>40</v>
      </c>
      <c r="B63" s="244">
        <v>0.7110975749410791</v>
      </c>
      <c r="C63" s="244">
        <v>0.6378312251114415</v>
      </c>
      <c r="D63" t="s">
        <v>39</v>
      </c>
    </row>
    <row r="64" spans="1:4" ht="15">
      <c r="A64" s="186" t="s">
        <v>14</v>
      </c>
      <c r="B64" s="244">
        <v>0.7625486460042228</v>
      </c>
      <c r="C64" s="244">
        <v>1.1416498076229853</v>
      </c>
      <c r="D64" t="s">
        <v>13</v>
      </c>
    </row>
    <row r="65" spans="1:4" ht="15">
      <c r="A65" s="186" t="s">
        <v>59</v>
      </c>
      <c r="B65" s="244">
        <v>1.1270159337334613</v>
      </c>
      <c r="C65" s="244">
        <v>1.0202067940664532</v>
      </c>
      <c r="D65" t="s">
        <v>71</v>
      </c>
    </row>
    <row r="66" spans="1:4" ht="15">
      <c r="A66" s="246" t="s">
        <v>197</v>
      </c>
      <c r="B66" s="247">
        <v>1.162386574423285</v>
      </c>
      <c r="C66" s="247">
        <v>0.9968080706466239</v>
      </c>
      <c r="D66" t="s">
        <v>200</v>
      </c>
    </row>
    <row r="67" spans="1:4" ht="15">
      <c r="A67" s="186" t="s">
        <v>10</v>
      </c>
      <c r="B67" s="244">
        <v>2.51845873570773</v>
      </c>
      <c r="C67" s="244">
        <v>2.672107468788429</v>
      </c>
      <c r="D67" t="s">
        <v>9</v>
      </c>
    </row>
    <row r="68" spans="1:4" ht="15">
      <c r="A68" s="186" t="s">
        <v>58</v>
      </c>
      <c r="B68" s="244">
        <v>4.8842606676807305</v>
      </c>
      <c r="C68" s="244">
        <v>14.4170202545833</v>
      </c>
      <c r="D68" t="s">
        <v>72</v>
      </c>
    </row>
    <row r="69" spans="1:4" ht="15">
      <c r="A69" s="186" t="s">
        <v>22</v>
      </c>
      <c r="B69" s="244">
        <v>6.49519048769553</v>
      </c>
      <c r="C69" s="244">
        <v>5.320608744074513</v>
      </c>
      <c r="D69" t="s">
        <v>21</v>
      </c>
    </row>
    <row r="70" spans="1:4" ht="15">
      <c r="A70" s="186" t="s">
        <v>28</v>
      </c>
      <c r="B70" s="244">
        <v>17.80155278923499</v>
      </c>
      <c r="C70" s="244">
        <v>17.458240794311415</v>
      </c>
      <c r="D70" t="s">
        <v>27</v>
      </c>
    </row>
    <row r="71" spans="1:4" ht="15">
      <c r="A71" s="187" t="s">
        <v>8</v>
      </c>
      <c r="B71" s="245">
        <v>66.94422103105418</v>
      </c>
      <c r="C71" s="245">
        <v>54.66988381948642</v>
      </c>
      <c r="D71" t="s">
        <v>7</v>
      </c>
    </row>
    <row r="74" ht="15">
      <c r="B74" t="s">
        <v>202</v>
      </c>
    </row>
    <row r="75" spans="1:6" ht="15.75">
      <c r="A75" s="80"/>
      <c r="B75" s="80" t="s">
        <v>203</v>
      </c>
      <c r="C75" s="80"/>
      <c r="D75" s="76"/>
      <c r="E75" s="44"/>
      <c r="F75" s="44"/>
    </row>
    <row r="76" spans="1:6" ht="15">
      <c r="A76" s="44"/>
      <c r="B76" s="147" t="s">
        <v>142</v>
      </c>
      <c r="C76" s="44"/>
      <c r="D76" s="76"/>
      <c r="E76" s="44"/>
      <c r="F76" s="44"/>
    </row>
    <row r="77" spans="1:6" ht="18" customHeight="1">
      <c r="A77" s="144"/>
      <c r="B77" s="148"/>
      <c r="C77" s="149" t="s">
        <v>143</v>
      </c>
      <c r="D77" s="149" t="s">
        <v>144</v>
      </c>
      <c r="E77" s="145"/>
      <c r="F77" s="81"/>
    </row>
    <row r="78" spans="1:6" ht="15">
      <c r="A78" s="143"/>
      <c r="B78" s="150" t="s">
        <v>10</v>
      </c>
      <c r="C78" s="151" t="s">
        <v>204</v>
      </c>
      <c r="D78" s="254">
        <v>267</v>
      </c>
      <c r="E78" s="146"/>
      <c r="F78" s="44"/>
    </row>
    <row r="79" spans="1:6" ht="15">
      <c r="A79" s="143"/>
      <c r="B79" s="152" t="s">
        <v>58</v>
      </c>
      <c r="C79" s="252">
        <v>488</v>
      </c>
      <c r="D79" s="252">
        <v>1442</v>
      </c>
      <c r="E79" s="146"/>
      <c r="F79" s="44"/>
    </row>
    <row r="80" spans="1:6" ht="15">
      <c r="A80" s="143"/>
      <c r="B80" s="152" t="s">
        <v>22</v>
      </c>
      <c r="C80" s="252">
        <v>650</v>
      </c>
      <c r="D80" s="252">
        <v>532</v>
      </c>
      <c r="E80" s="146"/>
      <c r="F80" s="44"/>
    </row>
    <row r="81" spans="1:6" ht="15">
      <c r="A81" s="143"/>
      <c r="B81" s="152" t="s">
        <v>28</v>
      </c>
      <c r="C81" s="252">
        <v>1780</v>
      </c>
      <c r="D81" s="252">
        <v>1746</v>
      </c>
      <c r="E81" s="146"/>
      <c r="F81" s="44"/>
    </row>
    <row r="82" spans="1:6" ht="15">
      <c r="A82" s="143"/>
      <c r="B82" s="153" t="s">
        <v>8</v>
      </c>
      <c r="C82" s="253">
        <v>6694</v>
      </c>
      <c r="D82" s="253">
        <v>5467</v>
      </c>
      <c r="E82" s="146"/>
      <c r="F82" s="44"/>
    </row>
    <row r="83" spans="1:6" ht="18" customHeight="1">
      <c r="A83" s="44"/>
      <c r="E83" s="44"/>
      <c r="F83" s="44"/>
    </row>
    <row r="84" spans="1:6" ht="18" customHeight="1">
      <c r="A84" s="44"/>
      <c r="B84" s="193" t="s">
        <v>158</v>
      </c>
      <c r="C84" s="44"/>
      <c r="D84" s="76"/>
      <c r="E84" s="44"/>
      <c r="F84" s="44"/>
    </row>
    <row r="85" spans="1:6" ht="15">
      <c r="A85" s="81"/>
      <c r="B85" s="81" t="s">
        <v>124</v>
      </c>
      <c r="C85" s="44"/>
      <c r="D85" s="76"/>
      <c r="E85" s="44"/>
      <c r="F85" s="44"/>
    </row>
    <row r="86" spans="4:6" ht="15">
      <c r="D86" s="76"/>
      <c r="E86" s="44"/>
      <c r="F86" s="44"/>
    </row>
  </sheetData>
  <autoFilter ref="A43:C71">
    <sortState ref="A44:C86">
      <sortCondition sortBy="value" ref="B44:B86"/>
    </sortState>
  </autoFilter>
  <printOptions/>
  <pageMargins left="0.7" right="0.7" top="0.75" bottom="0.75" header="0.3" footer="0.3"/>
  <pageSetup horizontalDpi="600" verticalDpi="600" orientation="portrait" paperSize="9" r:id="rId2"/>
  <ignoredErrors>
    <ignoredError sqref="B3:G3 J3:O3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8"/>
  <sheetViews>
    <sheetView showGridLines="0" workbookViewId="0" topLeftCell="A34">
      <selection activeCell="G20" sqref="G20"/>
    </sheetView>
  </sheetViews>
  <sheetFormatPr defaultColWidth="9.140625" defaultRowHeight="15"/>
  <cols>
    <col min="1" max="1" width="26.7109375" style="0" customWidth="1"/>
    <col min="2" max="7" width="17.8515625" style="0" customWidth="1"/>
  </cols>
  <sheetData>
    <row r="1" spans="1:7" ht="15.75">
      <c r="A1" s="82" t="s">
        <v>205</v>
      </c>
      <c r="G1" s="79"/>
    </row>
    <row r="2" ht="15">
      <c r="A2" s="142" t="s">
        <v>145</v>
      </c>
    </row>
    <row r="3" spans="1:8" ht="25.5">
      <c r="A3" s="183"/>
      <c r="B3" s="194" t="s">
        <v>146</v>
      </c>
      <c r="C3" s="183" t="s">
        <v>147</v>
      </c>
      <c r="D3" s="194" t="s">
        <v>148</v>
      </c>
      <c r="E3" s="205" t="s">
        <v>162</v>
      </c>
      <c r="F3" s="205" t="s">
        <v>163</v>
      </c>
      <c r="G3" s="195" t="s">
        <v>149</v>
      </c>
      <c r="H3" s="154"/>
    </row>
    <row r="4" spans="1:8" ht="15">
      <c r="A4" s="169" t="s">
        <v>206</v>
      </c>
      <c r="B4" s="196">
        <f>+'2018-FDI13+'!G4</f>
        <v>13474757.5</v>
      </c>
      <c r="C4" s="196">
        <f>+'2018-FDI13+'!O4</f>
        <v>15713032.1</v>
      </c>
      <c r="D4" s="196">
        <f>+'2019-GDP-EXP-IMP'!J5</f>
        <v>13517905.7</v>
      </c>
      <c r="E4" s="197">
        <f aca="true" t="shared" si="0" ref="E4">B4/D4*100</f>
        <v>99.68080706466239</v>
      </c>
      <c r="F4" s="197">
        <f aca="true" t="shared" si="1" ref="F4">C4/D4*100</f>
        <v>116.2386574423285</v>
      </c>
      <c r="G4" s="261">
        <f>(F4/E4)-1</f>
        <v>0.1661087110473045</v>
      </c>
      <c r="H4" s="154"/>
    </row>
    <row r="5" spans="1:8" ht="15">
      <c r="A5" s="214" t="s">
        <v>59</v>
      </c>
      <c r="B5" s="198">
        <f>+'2018-FDI13+'!G5</f>
        <v>469723</v>
      </c>
      <c r="C5" s="199">
        <f>+'2018-FDI13+'!O5</f>
        <v>518900</v>
      </c>
      <c r="D5" s="198">
        <f>+'2019-GDP-EXP-IMP'!J6</f>
        <v>460419.4</v>
      </c>
      <c r="E5" s="200">
        <f aca="true" t="shared" si="2" ref="E5:E31">B5/D5*100</f>
        <v>102.02067940664531</v>
      </c>
      <c r="F5" s="200">
        <f aca="true" t="shared" si="3" ref="F5:F31">C5/D5*100</f>
        <v>112.70159337334613</v>
      </c>
      <c r="G5" s="258">
        <f aca="true" t="shared" si="4" ref="G5:G31">(F5/E5)-1</f>
        <v>0.10469361730211224</v>
      </c>
      <c r="H5" s="154"/>
    </row>
    <row r="6" spans="1:8" ht="15">
      <c r="A6" s="215" t="s">
        <v>26</v>
      </c>
      <c r="B6" s="201">
        <f>+'2018-FDI13+'!G6</f>
        <v>42832.1</v>
      </c>
      <c r="C6" s="202">
        <f>+'2018-FDI13+'!O6</f>
        <v>2247.1</v>
      </c>
      <c r="D6" s="201">
        <f>+'2019-GDP-EXP-IMP'!J7</f>
        <v>56111.8</v>
      </c>
      <c r="E6" s="203">
        <f t="shared" si="2"/>
        <v>76.33349847982063</v>
      </c>
      <c r="F6" s="203">
        <f t="shared" si="3"/>
        <v>4.0046835068559545</v>
      </c>
      <c r="G6" s="259">
        <f t="shared" si="4"/>
        <v>-0.9475370107933069</v>
      </c>
      <c r="H6" s="154"/>
    </row>
    <row r="7" spans="1:8" ht="15">
      <c r="A7" s="215" t="s">
        <v>122</v>
      </c>
      <c r="B7" s="201">
        <f>+'2018-FDI13+'!G7</f>
        <v>142607.7</v>
      </c>
      <c r="C7" s="202">
        <f>+'2018-FDI13+'!O7</f>
        <v>30517.4</v>
      </c>
      <c r="D7" s="201">
        <f>+'2019-GDP-EXP-IMP'!J8</f>
        <v>210892.7</v>
      </c>
      <c r="E7" s="203">
        <f t="shared" si="2"/>
        <v>67.62097502663677</v>
      </c>
      <c r="F7" s="203">
        <f t="shared" si="3"/>
        <v>14.470581485276634</v>
      </c>
      <c r="G7" s="259">
        <f t="shared" si="4"/>
        <v>-0.7860045425317147</v>
      </c>
      <c r="H7" s="154"/>
    </row>
    <row r="8" spans="1:8" ht="15">
      <c r="A8" s="215" t="s">
        <v>34</v>
      </c>
      <c r="B8" s="201">
        <f>+'2018-FDI13+'!G8</f>
        <v>122005.9</v>
      </c>
      <c r="C8" s="202">
        <f>+'2018-FDI13+'!O8</f>
        <v>193957.5</v>
      </c>
      <c r="D8" s="201">
        <f>+'2019-GDP-EXP-IMP'!J9</f>
        <v>302361.1</v>
      </c>
      <c r="E8" s="203">
        <f t="shared" si="2"/>
        <v>40.35105706388818</v>
      </c>
      <c r="F8" s="203">
        <f t="shared" si="3"/>
        <v>64.14763671649561</v>
      </c>
      <c r="G8" s="259">
        <f t="shared" si="4"/>
        <v>0.5897386929648485</v>
      </c>
      <c r="H8" s="154"/>
    </row>
    <row r="9" spans="1:8" ht="15">
      <c r="A9" s="215" t="s">
        <v>121</v>
      </c>
      <c r="B9" s="201">
        <f>+'2018-FDI13+'!G9</f>
        <v>820252</v>
      </c>
      <c r="C9" s="202">
        <f>+'2018-FDI13+'!O9</f>
        <v>1435544</v>
      </c>
      <c r="D9" s="201">
        <f>+'2019-GDP-EXP-IMP'!J10</f>
        <v>3356410</v>
      </c>
      <c r="E9" s="203">
        <f t="shared" si="2"/>
        <v>24.43837314273286</v>
      </c>
      <c r="F9" s="203">
        <f t="shared" si="3"/>
        <v>42.77022175479158</v>
      </c>
      <c r="G9" s="259">
        <f t="shared" si="4"/>
        <v>0.7501255711659343</v>
      </c>
      <c r="H9" s="154"/>
    </row>
    <row r="10" spans="1:8" ht="15">
      <c r="A10" s="215" t="s">
        <v>20</v>
      </c>
      <c r="B10" s="201">
        <f>+'2018-FDI13+'!G10</f>
        <v>21684.8</v>
      </c>
      <c r="C10" s="202">
        <f>+'2018-FDI13+'!O10</f>
        <v>6916.2</v>
      </c>
      <c r="D10" s="201">
        <f>+'2019-GDP-EXP-IMP'!J11</f>
        <v>25937.6</v>
      </c>
      <c r="E10" s="203">
        <f t="shared" si="2"/>
        <v>83.6037258651533</v>
      </c>
      <c r="F10" s="203">
        <f t="shared" si="3"/>
        <v>26.664764665967557</v>
      </c>
      <c r="G10" s="259">
        <f t="shared" si="4"/>
        <v>-0.6810576994023463</v>
      </c>
      <c r="H10" s="154"/>
    </row>
    <row r="11" spans="1:8" ht="15">
      <c r="A11" s="215" t="s">
        <v>10</v>
      </c>
      <c r="B11" s="201">
        <f>+'2018-FDI13+'!G11</f>
        <v>873742</v>
      </c>
      <c r="C11" s="202">
        <f>+'2018-FDI13+'!O11</f>
        <v>823501</v>
      </c>
      <c r="D11" s="201">
        <f>+'2019-GDP-EXP-IMP'!J12</f>
        <v>326986.1</v>
      </c>
      <c r="E11" s="203">
        <f t="shared" si="2"/>
        <v>267.2107468788429</v>
      </c>
      <c r="F11" s="203">
        <f t="shared" si="3"/>
        <v>251.84587357077262</v>
      </c>
      <c r="G11" s="259">
        <f t="shared" si="4"/>
        <v>-0.05750095565967972</v>
      </c>
      <c r="H11" s="154"/>
    </row>
    <row r="12" spans="1:8" ht="15">
      <c r="A12" s="215" t="s">
        <v>52</v>
      </c>
      <c r="B12" s="201">
        <f>+'2018-FDI13+'!G12</f>
        <v>30439.2</v>
      </c>
      <c r="C12" s="202">
        <f>+'2018-FDI13+'!O12</f>
        <v>17078.6</v>
      </c>
      <c r="D12" s="201">
        <f>+'2019-GDP-EXP-IMP'!J13</f>
        <v>179727.3</v>
      </c>
      <c r="E12" s="203">
        <f t="shared" si="2"/>
        <v>16.936325199343674</v>
      </c>
      <c r="F12" s="203">
        <f t="shared" si="3"/>
        <v>9.502507409837015</v>
      </c>
      <c r="G12" s="259">
        <f t="shared" si="4"/>
        <v>-0.43892743567505055</v>
      </c>
      <c r="H12" s="154"/>
    </row>
    <row r="13" spans="1:8" ht="15">
      <c r="A13" s="215" t="s">
        <v>50</v>
      </c>
      <c r="B13" s="201">
        <f>+'2018-FDI13+'!G13</f>
        <v>630488</v>
      </c>
      <c r="C13" s="202">
        <f>+'2018-FDI13+'!O13</f>
        <v>505060</v>
      </c>
      <c r="D13" s="201">
        <f>+'2019-GDP-EXP-IMP'!J14</f>
        <v>1204241</v>
      </c>
      <c r="E13" s="203">
        <f t="shared" si="2"/>
        <v>52.35563313323496</v>
      </c>
      <c r="F13" s="203">
        <f t="shared" si="3"/>
        <v>41.9401099945941</v>
      </c>
      <c r="G13" s="259">
        <f t="shared" si="4"/>
        <v>-0.19893796551242848</v>
      </c>
      <c r="H13" s="154"/>
    </row>
    <row r="14" spans="1:8" ht="15">
      <c r="A14" s="215" t="s">
        <v>48</v>
      </c>
      <c r="B14" s="201">
        <f>+'2018-FDI13+'!G14</f>
        <v>720544</v>
      </c>
      <c r="C14" s="202">
        <f>+'2018-FDI13+'!O14</f>
        <v>1316966</v>
      </c>
      <c r="D14" s="201">
        <f>+'2019-GDP-EXP-IMP'!J15</f>
        <v>2360687</v>
      </c>
      <c r="E14" s="203">
        <f t="shared" si="2"/>
        <v>30.52264023142416</v>
      </c>
      <c r="F14" s="203">
        <f t="shared" si="3"/>
        <v>55.78740425986164</v>
      </c>
      <c r="G14" s="259">
        <f t="shared" si="4"/>
        <v>0.827738486476884</v>
      </c>
      <c r="H14" s="154"/>
    </row>
    <row r="15" spans="1:8" ht="15">
      <c r="A15" s="215" t="s">
        <v>57</v>
      </c>
      <c r="B15" s="201">
        <f>+'2018-FDI13+'!G15</f>
        <v>24361.3</v>
      </c>
      <c r="C15" s="202">
        <f>+'2018-FDI13+'!O15</f>
        <v>763.7</v>
      </c>
      <c r="D15" s="201">
        <f>+'2019-GDP-EXP-IMP'!J16</f>
        <v>51950.1</v>
      </c>
      <c r="E15" s="203">
        <f t="shared" si="2"/>
        <v>46.89365371770218</v>
      </c>
      <c r="F15" s="203">
        <f t="shared" si="3"/>
        <v>1.470064542705404</v>
      </c>
      <c r="G15" s="259">
        <f t="shared" si="4"/>
        <v>-0.9686510982583031</v>
      </c>
      <c r="H15" s="154"/>
    </row>
    <row r="16" spans="1:8" ht="15">
      <c r="A16" s="215" t="s">
        <v>56</v>
      </c>
      <c r="B16" s="201">
        <f>+'2018-FDI13+'!G16</f>
        <v>372427.2</v>
      </c>
      <c r="C16" s="202">
        <f>+'2018-FDI13+'!O16</f>
        <v>484107.8</v>
      </c>
      <c r="D16" s="201">
        <f>+'2019-GDP-EXP-IMP'!J17</f>
        <v>1771063.1</v>
      </c>
      <c r="E16" s="203">
        <f t="shared" si="2"/>
        <v>21.02845460446892</v>
      </c>
      <c r="F16" s="203">
        <f t="shared" si="3"/>
        <v>27.33430559306441</v>
      </c>
      <c r="G16" s="259">
        <f t="shared" si="4"/>
        <v>0.2998722971898937</v>
      </c>
      <c r="H16" s="154"/>
    </row>
    <row r="17" spans="1:8" ht="15">
      <c r="A17" s="215" t="s">
        <v>28</v>
      </c>
      <c r="B17" s="201">
        <f>+'2018-FDI13+'!G17</f>
        <v>374172</v>
      </c>
      <c r="C17" s="202">
        <f>+'2018-FDI13+'!O17</f>
        <v>381530</v>
      </c>
      <c r="D17" s="201">
        <f>+'2019-GDP-EXP-IMP'!J18</f>
        <v>21432.4</v>
      </c>
      <c r="E17" s="203">
        <f t="shared" si="2"/>
        <v>1745.8240794311414</v>
      </c>
      <c r="F17" s="203">
        <f t="shared" si="3"/>
        <v>1780.1552789234988</v>
      </c>
      <c r="G17" s="259">
        <f t="shared" si="4"/>
        <v>0.019664753108196376</v>
      </c>
      <c r="H17" s="154"/>
    </row>
    <row r="18" spans="1:8" ht="15">
      <c r="A18" s="215" t="s">
        <v>30</v>
      </c>
      <c r="B18" s="201">
        <f>+'2018-FDI13+'!G18</f>
        <v>15202</v>
      </c>
      <c r="C18" s="202">
        <f>+'2018-FDI13+'!O18</f>
        <v>1753</v>
      </c>
      <c r="D18" s="201">
        <f>+'2019-GDP-EXP-IMP'!J19</f>
        <v>29142.5</v>
      </c>
      <c r="E18" s="203">
        <f t="shared" si="2"/>
        <v>52.16436475937205</v>
      </c>
      <c r="F18" s="203">
        <f t="shared" si="3"/>
        <v>6.015269794972978</v>
      </c>
      <c r="G18" s="259">
        <f t="shared" si="4"/>
        <v>-0.8846862254966452</v>
      </c>
      <c r="H18" s="154"/>
    </row>
    <row r="19" spans="1:8" ht="15">
      <c r="A19" s="215" t="s">
        <v>18</v>
      </c>
      <c r="B19" s="201">
        <f>+'2018-FDI13+'!G19</f>
        <v>17031.8</v>
      </c>
      <c r="C19" s="202">
        <f>+'2018-FDI13+'!O19</f>
        <v>4055.1</v>
      </c>
      <c r="D19" s="201">
        <f>+'2019-GDP-EXP-IMP'!J20</f>
        <v>45491.1</v>
      </c>
      <c r="E19" s="203">
        <f t="shared" si="2"/>
        <v>37.43985087192879</v>
      </c>
      <c r="F19" s="203">
        <f t="shared" si="3"/>
        <v>8.914051319928513</v>
      </c>
      <c r="G19" s="259">
        <f t="shared" si="4"/>
        <v>-0.7619100740966898</v>
      </c>
      <c r="H19" s="154"/>
    </row>
    <row r="20" spans="1:8" ht="15">
      <c r="A20" s="215" t="s">
        <v>8</v>
      </c>
      <c r="B20" s="201">
        <f>+'2018-FDI13+'!G20</f>
        <v>3283096</v>
      </c>
      <c r="C20" s="202">
        <f>+'2018-FDI13+'!O20</f>
        <v>4020208</v>
      </c>
      <c r="D20" s="201">
        <f>+'2019-GDP-EXP-IMP'!J21</f>
        <v>60053.1</v>
      </c>
      <c r="E20" s="203">
        <f t="shared" si="2"/>
        <v>5466.988381948642</v>
      </c>
      <c r="F20" s="203">
        <f t="shared" si="3"/>
        <v>6694.4221031054185</v>
      </c>
      <c r="G20" s="259">
        <f t="shared" si="4"/>
        <v>0.22451734582235794</v>
      </c>
      <c r="H20" s="154"/>
    </row>
    <row r="21" spans="1:8" ht="15">
      <c r="A21" s="215" t="s">
        <v>14</v>
      </c>
      <c r="B21" s="201">
        <f>+'2018-FDI13+'!G21</f>
        <v>155185.6</v>
      </c>
      <c r="C21" s="202">
        <f>+'2018-FDI13+'!O21</f>
        <v>103654</v>
      </c>
      <c r="D21" s="201">
        <f>+'2019-GDP-EXP-IMP'!J22</f>
        <v>135931</v>
      </c>
      <c r="E21" s="203">
        <f t="shared" si="2"/>
        <v>114.16498076229853</v>
      </c>
      <c r="F21" s="203">
        <f t="shared" si="3"/>
        <v>76.25486460042228</v>
      </c>
      <c r="G21" s="259">
        <f t="shared" si="4"/>
        <v>-0.3320643152457444</v>
      </c>
      <c r="H21" s="154"/>
    </row>
    <row r="22" spans="1:8" ht="15">
      <c r="A22" s="215" t="s">
        <v>58</v>
      </c>
      <c r="B22" s="201">
        <f>+'2018-FDI13+'!G22</f>
        <v>180083</v>
      </c>
      <c r="C22" s="202">
        <f>+'2018-FDI13+'!O22</f>
        <v>61009.3</v>
      </c>
      <c r="D22" s="201">
        <f>+'2019-GDP-EXP-IMP'!J23</f>
        <v>12491</v>
      </c>
      <c r="E22" s="203">
        <f t="shared" si="2"/>
        <v>1441.70202545833</v>
      </c>
      <c r="F22" s="203">
        <f t="shared" si="3"/>
        <v>488.42606676807304</v>
      </c>
      <c r="G22" s="259">
        <f t="shared" si="4"/>
        <v>-0.6612156616671201</v>
      </c>
      <c r="H22" s="154"/>
    </row>
    <row r="23" spans="1:8" ht="15">
      <c r="A23" s="215" t="s">
        <v>22</v>
      </c>
      <c r="B23" s="201">
        <f>+'2018-FDI13+'!G23</f>
        <v>4118082</v>
      </c>
      <c r="C23" s="202">
        <f>+'2018-FDI13+'!O23</f>
        <v>5027193</v>
      </c>
      <c r="D23" s="201">
        <f>+'2019-GDP-EXP-IMP'!J24</f>
        <v>773987</v>
      </c>
      <c r="E23" s="203">
        <f t="shared" si="2"/>
        <v>532.0608744074514</v>
      </c>
      <c r="F23" s="203">
        <f t="shared" si="3"/>
        <v>649.519048769553</v>
      </c>
      <c r="G23" s="259">
        <f t="shared" si="4"/>
        <v>0.22076078135403798</v>
      </c>
      <c r="H23" s="154"/>
    </row>
    <row r="24" spans="1:8" ht="15">
      <c r="A24" s="215" t="s">
        <v>32</v>
      </c>
      <c r="B24" s="201">
        <f>+'2018-FDI13+'!G24</f>
        <v>214921</v>
      </c>
      <c r="C24" s="202">
        <f>+'2018-FDI13+'!O24</f>
        <v>244775</v>
      </c>
      <c r="D24" s="201">
        <f>+'2019-GDP-EXP-IMP'!J25</f>
        <v>385361.9</v>
      </c>
      <c r="E24" s="203">
        <f t="shared" si="2"/>
        <v>55.77121142489696</v>
      </c>
      <c r="F24" s="203">
        <f t="shared" si="3"/>
        <v>63.51821495586356</v>
      </c>
      <c r="G24" s="259">
        <f t="shared" si="4"/>
        <v>0.13890685414640713</v>
      </c>
      <c r="H24" s="154"/>
    </row>
    <row r="25" spans="1:8" ht="15">
      <c r="A25" s="215" t="s">
        <v>36</v>
      </c>
      <c r="B25" s="201">
        <f>+'2018-FDI13+'!G25</f>
        <v>199724.7</v>
      </c>
      <c r="C25" s="202">
        <f>+'2018-FDI13+'!O25</f>
        <v>21497.1</v>
      </c>
      <c r="D25" s="201">
        <f>+'2019-GDP-EXP-IMP'!J26</f>
        <v>497842.3</v>
      </c>
      <c r="E25" s="203">
        <f t="shared" si="2"/>
        <v>40.11806549985809</v>
      </c>
      <c r="F25" s="203">
        <f t="shared" si="3"/>
        <v>4.318054130796037</v>
      </c>
      <c r="G25" s="259">
        <f t="shared" si="4"/>
        <v>-0.8923663422701349</v>
      </c>
      <c r="H25" s="154"/>
    </row>
    <row r="26" spans="1:8" ht="15">
      <c r="A26" s="215" t="s">
        <v>42</v>
      </c>
      <c r="B26" s="201">
        <f>+'2018-FDI13+'!G26</f>
        <v>136168.8</v>
      </c>
      <c r="C26" s="202">
        <f>+'2018-FDI13+'!O26</f>
        <v>54162</v>
      </c>
      <c r="D26" s="201">
        <f>+'2019-GDP-EXP-IMP'!J27</f>
        <v>205184.1</v>
      </c>
      <c r="E26" s="203">
        <f t="shared" si="2"/>
        <v>66.36420658325864</v>
      </c>
      <c r="F26" s="203">
        <f t="shared" si="3"/>
        <v>26.39678220680842</v>
      </c>
      <c r="G26" s="259">
        <f t="shared" si="4"/>
        <v>-0.6022436857782398</v>
      </c>
      <c r="H26" s="154"/>
    </row>
    <row r="27" spans="1:8" ht="15">
      <c r="A27" s="215" t="s">
        <v>38</v>
      </c>
      <c r="B27" s="201">
        <f>+'2018-FDI13+'!G27</f>
        <v>81130.9</v>
      </c>
      <c r="C27" s="202">
        <f>+'2018-FDI13+'!O27</f>
        <v>1190.5</v>
      </c>
      <c r="D27" s="201">
        <f>+'2019-GDP-EXP-IMP'!J28</f>
        <v>204496.9</v>
      </c>
      <c r="E27" s="203">
        <f t="shared" si="2"/>
        <v>39.67341314220411</v>
      </c>
      <c r="F27" s="203">
        <f t="shared" si="3"/>
        <v>0.5821604141676475</v>
      </c>
      <c r="G27" s="259">
        <f t="shared" si="4"/>
        <v>-0.9853261827491129</v>
      </c>
      <c r="H27" s="154"/>
    </row>
    <row r="28" spans="1:8" ht="15">
      <c r="A28" s="173" t="s">
        <v>24</v>
      </c>
      <c r="B28" s="201">
        <f>+'2018-FDI13+'!G28</f>
        <v>15152</v>
      </c>
      <c r="C28" s="202">
        <f>+'2018-FDI13+'!O28</f>
        <v>6062.2</v>
      </c>
      <c r="D28" s="201">
        <f>+'2019-GDP-EXP-IMP'!J29</f>
        <v>45862.6</v>
      </c>
      <c r="E28" s="203">
        <f t="shared" si="2"/>
        <v>33.03781294562454</v>
      </c>
      <c r="F28" s="203">
        <f t="shared" si="3"/>
        <v>13.218177774482912</v>
      </c>
      <c r="G28" s="259">
        <f t="shared" si="4"/>
        <v>-0.5999076029567054</v>
      </c>
      <c r="H28" s="154"/>
    </row>
    <row r="29" spans="1:8" ht="15">
      <c r="A29" s="215" t="s">
        <v>12</v>
      </c>
      <c r="B29" s="201">
        <f>+'2018-FDI13+'!G29</f>
        <v>51042.6</v>
      </c>
      <c r="C29" s="202">
        <f>+'2018-FDI13+'!O29</f>
        <v>4004.9</v>
      </c>
      <c r="D29" s="201">
        <f>+'2019-GDP-EXP-IMP'!J30</f>
        <v>89505.5</v>
      </c>
      <c r="E29" s="203">
        <f t="shared" si="2"/>
        <v>57.02733351581746</v>
      </c>
      <c r="F29" s="203">
        <f t="shared" si="3"/>
        <v>4.474473635698365</v>
      </c>
      <c r="G29" s="259">
        <f t="shared" si="4"/>
        <v>-0.9215380877933335</v>
      </c>
      <c r="H29" s="154"/>
    </row>
    <row r="30" spans="1:8" ht="15">
      <c r="A30" s="215" t="s">
        <v>46</v>
      </c>
      <c r="B30" s="201">
        <f>+'2018-FDI13+'!G30</f>
        <v>62448</v>
      </c>
      <c r="C30" s="202">
        <f>+'2018-FDI13+'!O30</f>
        <v>111684</v>
      </c>
      <c r="D30" s="201">
        <f>+'2019-GDP-EXP-IMP'!J31</f>
        <v>233664</v>
      </c>
      <c r="E30" s="203">
        <f t="shared" si="2"/>
        <v>26.725554642563683</v>
      </c>
      <c r="F30" s="203">
        <f t="shared" si="3"/>
        <v>47.796836483155296</v>
      </c>
      <c r="G30" s="259">
        <f t="shared" si="4"/>
        <v>0.7884319754035354</v>
      </c>
      <c r="H30" s="154"/>
    </row>
    <row r="31" spans="1:8" ht="15">
      <c r="A31" s="216" t="s">
        <v>40</v>
      </c>
      <c r="B31" s="255">
        <f>+'2018-FDI13+'!G31</f>
        <v>300210</v>
      </c>
      <c r="C31" s="256">
        <f>+'2018-FDI13+'!O31</f>
        <v>334694.5</v>
      </c>
      <c r="D31" s="257">
        <f>+'2019-GDP-EXP-IMP'!J32</f>
        <v>470673.1</v>
      </c>
      <c r="E31" s="204">
        <f t="shared" si="2"/>
        <v>63.78312251114415</v>
      </c>
      <c r="F31" s="204">
        <f t="shared" si="3"/>
        <v>71.10975749410791</v>
      </c>
      <c r="G31" s="260">
        <f t="shared" si="4"/>
        <v>0.1148679257852836</v>
      </c>
      <c r="H31" s="154"/>
    </row>
    <row r="32" spans="1:8" ht="18" customHeight="1">
      <c r="A32" s="81" t="s">
        <v>124</v>
      </c>
      <c r="B32" s="154"/>
      <c r="C32" s="154"/>
      <c r="D32" s="154"/>
      <c r="E32" s="155"/>
      <c r="F32" s="155"/>
      <c r="G32" s="154"/>
      <c r="H32" s="154"/>
    </row>
    <row r="33" spans="1:16" ht="15">
      <c r="A33" s="273"/>
      <c r="B33" s="274"/>
      <c r="C33" s="274"/>
      <c r="D33" s="274"/>
      <c r="E33" s="275"/>
      <c r="F33" s="275"/>
      <c r="G33" s="274"/>
      <c r="H33" s="274"/>
      <c r="I33" s="236"/>
      <c r="J33" s="236"/>
      <c r="K33" s="236"/>
      <c r="L33" s="236"/>
      <c r="M33" s="236"/>
      <c r="N33" s="236"/>
      <c r="O33" s="236"/>
      <c r="P33" s="236"/>
    </row>
    <row r="35" ht="15">
      <c r="D35" s="101" t="s">
        <v>207</v>
      </c>
    </row>
    <row r="36" ht="15.75">
      <c r="F36" s="82"/>
    </row>
    <row r="38" spans="1:4" ht="15">
      <c r="A38" s="78" t="s">
        <v>127</v>
      </c>
      <c r="B38" s="78" t="s">
        <v>126</v>
      </c>
      <c r="C38" t="s">
        <v>208</v>
      </c>
      <c r="D38" s="101"/>
    </row>
    <row r="39" spans="1:3" ht="15">
      <c r="A39" s="266" t="s">
        <v>48</v>
      </c>
      <c r="B39" s="267">
        <v>0.827738486476884</v>
      </c>
      <c r="C39" s="268">
        <v>-0.5</v>
      </c>
    </row>
    <row r="40" spans="1:4" ht="15">
      <c r="A40" s="264" t="s">
        <v>46</v>
      </c>
      <c r="B40" s="265">
        <v>0.7884319754035354</v>
      </c>
      <c r="C40" s="268">
        <v>-0.5</v>
      </c>
      <c r="D40" s="103"/>
    </row>
    <row r="41" spans="1:4" ht="15">
      <c r="A41" s="215" t="s">
        <v>121</v>
      </c>
      <c r="B41" s="259">
        <v>0.7501255711659343</v>
      </c>
      <c r="C41" s="268">
        <v>-0.5</v>
      </c>
      <c r="D41" s="103"/>
    </row>
    <row r="42" spans="1:4" ht="15">
      <c r="A42" s="215" t="s">
        <v>34</v>
      </c>
      <c r="B42" s="259">
        <v>0.5897386929648485</v>
      </c>
      <c r="C42" s="268">
        <v>-0.5</v>
      </c>
      <c r="D42" s="103"/>
    </row>
    <row r="43" spans="1:4" ht="15">
      <c r="A43" s="215" t="s">
        <v>56</v>
      </c>
      <c r="B43" s="259">
        <v>0.2998722971898937</v>
      </c>
      <c r="C43" s="268">
        <v>-0.5</v>
      </c>
      <c r="D43" s="103"/>
    </row>
    <row r="44" spans="1:4" ht="15">
      <c r="A44" s="215" t="s">
        <v>8</v>
      </c>
      <c r="B44" s="259">
        <v>0.22451734582235794</v>
      </c>
      <c r="C44" s="268">
        <v>-0.5</v>
      </c>
      <c r="D44" s="103"/>
    </row>
    <row r="45" spans="1:4" ht="15">
      <c r="A45" s="215" t="s">
        <v>22</v>
      </c>
      <c r="B45" s="259">
        <v>0.22076078135403798</v>
      </c>
      <c r="C45" s="268">
        <v>-0.5</v>
      </c>
      <c r="D45" s="103"/>
    </row>
    <row r="46" spans="1:4" ht="15">
      <c r="A46" s="262" t="s">
        <v>206</v>
      </c>
      <c r="B46" s="263">
        <v>0.1661087110473045</v>
      </c>
      <c r="C46" s="268">
        <v>-0.5</v>
      </c>
      <c r="D46" s="103"/>
    </row>
    <row r="47" spans="1:4" ht="15">
      <c r="A47" s="215" t="s">
        <v>32</v>
      </c>
      <c r="B47" s="259">
        <v>0.13890685414640713</v>
      </c>
      <c r="C47" s="268">
        <v>-0.5</v>
      </c>
      <c r="D47" s="103"/>
    </row>
    <row r="48" spans="1:4" ht="15">
      <c r="A48" s="215" t="s">
        <v>40</v>
      </c>
      <c r="B48" s="259">
        <v>0.1148679257852836</v>
      </c>
      <c r="C48" s="268">
        <v>-0.5</v>
      </c>
      <c r="D48" s="103"/>
    </row>
    <row r="49" spans="1:4" ht="15">
      <c r="A49" s="215" t="s">
        <v>59</v>
      </c>
      <c r="B49" s="259">
        <v>0.10469361730211224</v>
      </c>
      <c r="C49" s="268">
        <v>-0.5</v>
      </c>
      <c r="D49" s="103"/>
    </row>
    <row r="50" spans="1:5" ht="15">
      <c r="A50" s="215" t="s">
        <v>28</v>
      </c>
      <c r="B50" s="259">
        <v>0.019664753108196376</v>
      </c>
      <c r="C50" s="268">
        <v>-0.5</v>
      </c>
      <c r="D50" s="103"/>
      <c r="E50" s="79"/>
    </row>
    <row r="51" spans="1:4" ht="15">
      <c r="A51" s="215" t="s">
        <v>10</v>
      </c>
      <c r="B51" s="259">
        <v>-0.05750095565967972</v>
      </c>
      <c r="C51" s="269">
        <v>0.5</v>
      </c>
      <c r="D51" s="103"/>
    </row>
    <row r="52" spans="1:4" ht="15">
      <c r="A52" s="215" t="s">
        <v>50</v>
      </c>
      <c r="B52" s="259">
        <v>-0.19893796551242848</v>
      </c>
      <c r="C52" s="269">
        <v>0.5</v>
      </c>
      <c r="D52" s="103"/>
    </row>
    <row r="53" spans="1:4" ht="15">
      <c r="A53" s="215" t="s">
        <v>14</v>
      </c>
      <c r="B53" s="259">
        <v>-0.3320643152457444</v>
      </c>
      <c r="C53" s="269">
        <v>0.5</v>
      </c>
      <c r="D53" s="103"/>
    </row>
    <row r="54" spans="1:4" ht="15">
      <c r="A54" s="215" t="s">
        <v>52</v>
      </c>
      <c r="B54" s="259">
        <v>-0.43892743567505055</v>
      </c>
      <c r="C54" s="269">
        <v>0.5</v>
      </c>
      <c r="D54" s="103"/>
    </row>
    <row r="55" spans="1:4" ht="15">
      <c r="A55" s="173" t="s">
        <v>24</v>
      </c>
      <c r="B55" s="259">
        <v>-0.5999076029567054</v>
      </c>
      <c r="C55" s="269">
        <v>0.5</v>
      </c>
      <c r="D55" s="103"/>
    </row>
    <row r="56" spans="1:4" ht="15">
      <c r="A56" s="215" t="s">
        <v>42</v>
      </c>
      <c r="B56" s="259">
        <v>-0.6022436857782398</v>
      </c>
      <c r="C56" s="269">
        <v>0.5</v>
      </c>
      <c r="D56" s="103"/>
    </row>
    <row r="57" spans="1:4" ht="15">
      <c r="A57" s="215" t="s">
        <v>58</v>
      </c>
      <c r="B57" s="259">
        <v>-0.6612156616671201</v>
      </c>
      <c r="C57" s="269">
        <v>0.5</v>
      </c>
      <c r="D57" s="103"/>
    </row>
    <row r="58" spans="1:4" ht="15">
      <c r="A58" s="215" t="s">
        <v>20</v>
      </c>
      <c r="B58" s="259">
        <v>-0.6810576994023463</v>
      </c>
      <c r="C58" s="269">
        <v>0.5</v>
      </c>
      <c r="D58" s="84"/>
    </row>
    <row r="59" spans="1:4" ht="15">
      <c r="A59" s="215" t="s">
        <v>18</v>
      </c>
      <c r="B59" s="259">
        <v>-0.7619100740966898</v>
      </c>
      <c r="C59" s="269">
        <v>0.5</v>
      </c>
      <c r="D59" s="84"/>
    </row>
    <row r="60" spans="1:4" ht="15">
      <c r="A60" s="215" t="s">
        <v>122</v>
      </c>
      <c r="B60" s="259">
        <v>-0.7860045425317147</v>
      </c>
      <c r="C60" s="269">
        <v>0.5</v>
      </c>
      <c r="D60" s="84"/>
    </row>
    <row r="61" spans="1:4" ht="15">
      <c r="A61" s="215" t="s">
        <v>30</v>
      </c>
      <c r="B61" s="259">
        <v>-0.8846862254966452</v>
      </c>
      <c r="C61" s="269">
        <v>0.5</v>
      </c>
      <c r="D61" s="84"/>
    </row>
    <row r="62" spans="1:4" ht="15">
      <c r="A62" s="215" t="s">
        <v>36</v>
      </c>
      <c r="B62" s="259">
        <v>-0.8923663422701349</v>
      </c>
      <c r="C62" s="269">
        <v>0.5</v>
      </c>
      <c r="D62" s="84"/>
    </row>
    <row r="63" spans="1:4" ht="15">
      <c r="A63" s="215" t="s">
        <v>12</v>
      </c>
      <c r="B63" s="259">
        <v>-0.9215380877933335</v>
      </c>
      <c r="C63" s="269">
        <v>0.5</v>
      </c>
      <c r="D63" s="84"/>
    </row>
    <row r="64" spans="1:4" ht="15">
      <c r="A64" s="215" t="s">
        <v>26</v>
      </c>
      <c r="B64" s="259">
        <v>-0.9475370107933069</v>
      </c>
      <c r="C64" s="269">
        <v>0.5</v>
      </c>
      <c r="D64" s="84"/>
    </row>
    <row r="65" spans="1:4" ht="15">
      <c r="A65" s="215" t="s">
        <v>57</v>
      </c>
      <c r="B65" s="259">
        <v>-0.9686510982583031</v>
      </c>
      <c r="C65" s="269">
        <v>0.5</v>
      </c>
      <c r="D65" s="84"/>
    </row>
    <row r="66" spans="1:4" ht="15">
      <c r="A66" s="216" t="s">
        <v>38</v>
      </c>
      <c r="B66" s="260">
        <v>-0.9853261827491129</v>
      </c>
      <c r="C66" s="269">
        <v>0.5</v>
      </c>
      <c r="D66" s="84"/>
    </row>
    <row r="67" spans="1:4" ht="15">
      <c r="A67" s="103"/>
      <c r="B67" s="103"/>
      <c r="C67" s="103"/>
      <c r="D67" s="103"/>
    </row>
    <row r="68" ht="15">
      <c r="A68" s="81" t="s">
        <v>124</v>
      </c>
    </row>
  </sheetData>
  <autoFilter ref="A38:B66">
    <sortState ref="A39:B68">
      <sortCondition descending="1" sortBy="value" ref="B39:B68"/>
    </sortState>
  </autoFilter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showGridLines="0" tabSelected="1" workbookViewId="0" topLeftCell="A82">
      <selection activeCell="C103" sqref="C103"/>
    </sheetView>
  </sheetViews>
  <sheetFormatPr defaultColWidth="9.140625" defaultRowHeight="15"/>
  <cols>
    <col min="1" max="1" width="17.00390625" style="0" customWidth="1"/>
    <col min="2" max="6" width="22.00390625" style="0" customWidth="1"/>
    <col min="9" max="9" width="16.57421875" style="0" customWidth="1"/>
    <col min="10" max="14" width="22.00390625" style="0" customWidth="1"/>
    <col min="15" max="16" width="12.28125" style="0" customWidth="1"/>
    <col min="17" max="17" width="16.57421875" style="0" customWidth="1"/>
    <col min="18" max="22" width="22.00390625" style="0" customWidth="1"/>
  </cols>
  <sheetData>
    <row r="1" spans="1:18" ht="15">
      <c r="A1" s="84"/>
      <c r="B1" s="84"/>
      <c r="I1" s="88"/>
      <c r="J1" s="88"/>
      <c r="N1" s="93"/>
      <c r="O1" s="93"/>
      <c r="P1" s="93"/>
      <c r="Q1" s="88"/>
      <c r="R1" s="88"/>
    </row>
    <row r="2" spans="1:17" ht="15.75">
      <c r="A2" s="116" t="s">
        <v>210</v>
      </c>
      <c r="B2" s="82"/>
      <c r="C2" s="82"/>
      <c r="D2" s="82"/>
      <c r="I2" s="116" t="s">
        <v>159</v>
      </c>
      <c r="Q2" s="116" t="s">
        <v>160</v>
      </c>
    </row>
    <row r="3" spans="1:22" ht="15">
      <c r="A3" s="133"/>
      <c r="B3" s="133" t="s">
        <v>87</v>
      </c>
      <c r="C3" s="133" t="s">
        <v>88</v>
      </c>
      <c r="D3" s="133" t="s">
        <v>89</v>
      </c>
      <c r="E3" s="133" t="s">
        <v>90</v>
      </c>
      <c r="F3" s="133">
        <v>2017</v>
      </c>
      <c r="G3" s="84"/>
      <c r="H3" s="84"/>
      <c r="I3" s="183"/>
      <c r="J3" s="183" t="s">
        <v>87</v>
      </c>
      <c r="K3" s="183" t="s">
        <v>88</v>
      </c>
      <c r="L3" s="183" t="s">
        <v>89</v>
      </c>
      <c r="M3" s="183" t="s">
        <v>90</v>
      </c>
      <c r="N3" s="183">
        <v>2017</v>
      </c>
      <c r="O3" s="88"/>
      <c r="P3" s="88"/>
      <c r="Q3" s="183"/>
      <c r="R3" s="183" t="s">
        <v>87</v>
      </c>
      <c r="S3" s="183" t="s">
        <v>88</v>
      </c>
      <c r="T3" s="183" t="s">
        <v>89</v>
      </c>
      <c r="U3" s="183" t="s">
        <v>90</v>
      </c>
      <c r="V3" s="183">
        <v>2017</v>
      </c>
    </row>
    <row r="4" spans="1:22" ht="15">
      <c r="A4" s="134" t="s">
        <v>209</v>
      </c>
      <c r="B4" s="206">
        <v>7570000</v>
      </c>
      <c r="C4" s="206">
        <v>7921779</v>
      </c>
      <c r="D4" s="206">
        <v>7979768</v>
      </c>
      <c r="E4" s="206">
        <v>8000000</v>
      </c>
      <c r="F4" s="206">
        <v>9000000</v>
      </c>
      <c r="G4" s="156"/>
      <c r="H4" s="156"/>
      <c r="I4" s="184" t="s">
        <v>130</v>
      </c>
      <c r="J4" s="206">
        <v>130666206</v>
      </c>
      <c r="K4" s="206">
        <v>132959524</v>
      </c>
      <c r="L4" s="206">
        <v>135327718</v>
      </c>
      <c r="M4" s="206">
        <v>139434284</v>
      </c>
      <c r="N4" s="206">
        <v>143041634</v>
      </c>
      <c r="O4" s="157"/>
      <c r="P4" s="157"/>
      <c r="Q4" s="184" t="s">
        <v>130</v>
      </c>
      <c r="R4" s="206">
        <v>19817549</v>
      </c>
      <c r="S4" s="206">
        <v>20310499</v>
      </c>
      <c r="T4" s="206">
        <v>20743103</v>
      </c>
      <c r="U4" s="206">
        <v>21334601</v>
      </c>
      <c r="V4" s="206">
        <v>22936896</v>
      </c>
    </row>
    <row r="5" spans="1:22" ht="15">
      <c r="A5" s="136" t="s">
        <v>59</v>
      </c>
      <c r="B5" s="207">
        <v>146089</v>
      </c>
      <c r="C5" s="207">
        <v>145088</v>
      </c>
      <c r="D5" s="207">
        <v>148043</v>
      </c>
      <c r="E5" s="207">
        <v>131484</v>
      </c>
      <c r="F5" s="207">
        <v>130653</v>
      </c>
      <c r="G5" s="156"/>
      <c r="H5" s="156"/>
      <c r="I5" s="185" t="s">
        <v>59</v>
      </c>
      <c r="J5" s="207">
        <v>2709917</v>
      </c>
      <c r="K5" s="207">
        <v>2744636</v>
      </c>
      <c r="L5" s="207">
        <v>2769085</v>
      </c>
      <c r="M5" s="207">
        <v>2802427</v>
      </c>
      <c r="N5" s="207">
        <v>2871948</v>
      </c>
      <c r="O5" s="157"/>
      <c r="P5" s="157"/>
      <c r="Q5" s="185" t="s">
        <v>59</v>
      </c>
      <c r="R5" s="207">
        <v>448102</v>
      </c>
      <c r="S5" s="207">
        <v>441823</v>
      </c>
      <c r="T5" s="207">
        <v>438978</v>
      </c>
      <c r="U5" s="207">
        <v>390208</v>
      </c>
      <c r="V5" s="207">
        <v>388543</v>
      </c>
    </row>
    <row r="6" spans="1:22" ht="15">
      <c r="A6" s="138" t="s">
        <v>26</v>
      </c>
      <c r="B6" s="208">
        <v>93227</v>
      </c>
      <c r="C6" s="208">
        <v>88089</v>
      </c>
      <c r="D6" s="208">
        <v>96316</v>
      </c>
      <c r="E6" s="208">
        <v>91300</v>
      </c>
      <c r="F6" s="208">
        <v>110208</v>
      </c>
      <c r="G6" s="156"/>
      <c r="H6" s="156"/>
      <c r="I6" s="186" t="s">
        <v>26</v>
      </c>
      <c r="J6" s="208">
        <v>1864690</v>
      </c>
      <c r="K6" s="208">
        <v>1888722</v>
      </c>
      <c r="L6" s="208">
        <v>1911916</v>
      </c>
      <c r="M6" s="208">
        <v>1961520</v>
      </c>
      <c r="N6" s="208">
        <v>1997640</v>
      </c>
      <c r="O6" s="157"/>
      <c r="P6" s="157"/>
      <c r="Q6" s="186" t="s">
        <v>26</v>
      </c>
      <c r="R6" s="208">
        <v>275905</v>
      </c>
      <c r="S6" s="208">
        <v>307651</v>
      </c>
      <c r="T6" s="208">
        <v>305687</v>
      </c>
      <c r="U6" s="208">
        <v>308777</v>
      </c>
      <c r="V6" s="208">
        <v>319307</v>
      </c>
    </row>
    <row r="7" spans="1:22" ht="15">
      <c r="A7" s="138" t="s">
        <v>122</v>
      </c>
      <c r="B7" s="208">
        <v>251405</v>
      </c>
      <c r="C7" s="208">
        <v>258148</v>
      </c>
      <c r="D7" s="208">
        <v>263125</v>
      </c>
      <c r="E7" s="208">
        <v>278121</v>
      </c>
      <c r="F7" s="208">
        <v>303980</v>
      </c>
      <c r="G7" s="156"/>
      <c r="H7" s="156"/>
      <c r="I7" s="186" t="s">
        <v>122</v>
      </c>
      <c r="J7" s="208">
        <v>3486702</v>
      </c>
      <c r="K7" s="208">
        <v>3515084</v>
      </c>
      <c r="L7" s="208">
        <v>3591896</v>
      </c>
      <c r="M7" s="208">
        <v>3661872</v>
      </c>
      <c r="N7" s="208">
        <v>3722789</v>
      </c>
      <c r="O7" s="157"/>
      <c r="P7" s="157"/>
      <c r="Q7" s="186" t="s">
        <v>122</v>
      </c>
      <c r="R7" s="208">
        <v>929855</v>
      </c>
      <c r="S7" s="208">
        <v>942337</v>
      </c>
      <c r="T7" s="208">
        <v>963627</v>
      </c>
      <c r="U7" s="208">
        <v>1011413</v>
      </c>
      <c r="V7" s="208">
        <v>1043545</v>
      </c>
    </row>
    <row r="8" spans="1:22" ht="15">
      <c r="A8" s="138" t="s">
        <v>34</v>
      </c>
      <c r="B8" s="208">
        <v>108561</v>
      </c>
      <c r="C8" s="208">
        <v>109454</v>
      </c>
      <c r="D8" s="208">
        <v>123717</v>
      </c>
      <c r="E8" s="208">
        <v>111954</v>
      </c>
      <c r="F8" s="208">
        <v>108284</v>
      </c>
      <c r="G8" s="156"/>
      <c r="H8" s="156"/>
      <c r="I8" s="186" t="s">
        <v>34</v>
      </c>
      <c r="J8" s="208">
        <v>1601015</v>
      </c>
      <c r="K8" s="208">
        <v>1638700</v>
      </c>
      <c r="L8" s="208">
        <v>1666048</v>
      </c>
      <c r="M8" s="208">
        <v>1714856</v>
      </c>
      <c r="N8" s="208">
        <v>1749593</v>
      </c>
      <c r="O8" s="157"/>
      <c r="P8" s="157"/>
      <c r="Q8" s="186" t="s">
        <v>34</v>
      </c>
      <c r="R8" s="208">
        <v>320591</v>
      </c>
      <c r="S8" s="208">
        <v>323053</v>
      </c>
      <c r="T8" s="208">
        <v>354686</v>
      </c>
      <c r="U8" s="208">
        <v>345419</v>
      </c>
      <c r="V8" s="208">
        <v>353890</v>
      </c>
    </row>
    <row r="9" spans="1:22" ht="15">
      <c r="A9" s="138" t="s">
        <v>44</v>
      </c>
      <c r="B9" s="208">
        <v>1413150</v>
      </c>
      <c r="C9" s="208">
        <v>1430904</v>
      </c>
      <c r="D9" s="208">
        <v>1392240</v>
      </c>
      <c r="E9" s="208">
        <v>1457659</v>
      </c>
      <c r="F9" s="208">
        <v>1521665</v>
      </c>
      <c r="G9" s="156"/>
      <c r="H9" s="156"/>
      <c r="I9" s="186" t="s">
        <v>121</v>
      </c>
      <c r="J9" s="208">
        <v>26468059</v>
      </c>
      <c r="K9" s="208">
        <v>27781123</v>
      </c>
      <c r="L9" s="208">
        <v>28258410</v>
      </c>
      <c r="M9" s="208">
        <v>29086416</v>
      </c>
      <c r="N9" s="208">
        <v>29768330</v>
      </c>
      <c r="O9" s="157"/>
      <c r="P9" s="157"/>
      <c r="Q9" s="186" t="s">
        <v>121</v>
      </c>
      <c r="R9" s="208">
        <v>3234522</v>
      </c>
      <c r="S9" s="208">
        <v>3240640</v>
      </c>
      <c r="T9" s="208">
        <v>3063222</v>
      </c>
      <c r="U9" s="208">
        <v>3254493</v>
      </c>
      <c r="V9" s="208">
        <v>3552091</v>
      </c>
    </row>
    <row r="10" spans="1:22" ht="15">
      <c r="A10" s="138" t="s">
        <v>20</v>
      </c>
      <c r="B10" s="208">
        <v>19947</v>
      </c>
      <c r="C10" s="208">
        <v>19561</v>
      </c>
      <c r="D10" s="208">
        <v>19396</v>
      </c>
      <c r="E10" s="208">
        <v>19356</v>
      </c>
      <c r="F10" s="208">
        <v>20527</v>
      </c>
      <c r="G10" s="156"/>
      <c r="H10" s="156"/>
      <c r="I10" s="186" t="s">
        <v>20</v>
      </c>
      <c r="J10" s="208">
        <v>236940</v>
      </c>
      <c r="K10" s="208">
        <v>241378</v>
      </c>
      <c r="L10" s="208">
        <v>244659</v>
      </c>
      <c r="M10" s="208">
        <v>246701</v>
      </c>
      <c r="N10" s="208">
        <v>247769</v>
      </c>
      <c r="O10" s="157"/>
      <c r="P10" s="157"/>
      <c r="Q10" s="186" t="s">
        <v>20</v>
      </c>
      <c r="R10" s="208">
        <v>90068</v>
      </c>
      <c r="S10" s="208">
        <v>92732</v>
      </c>
      <c r="T10" s="208">
        <v>93163</v>
      </c>
      <c r="U10" s="208">
        <v>93307</v>
      </c>
      <c r="V10" s="208">
        <v>94476</v>
      </c>
    </row>
    <row r="11" spans="1:22" ht="15">
      <c r="A11" s="138" t="s">
        <v>10</v>
      </c>
      <c r="B11" s="209" t="s">
        <v>95</v>
      </c>
      <c r="C11" s="208">
        <v>187216</v>
      </c>
      <c r="D11" s="208">
        <v>104869</v>
      </c>
      <c r="E11" s="208">
        <v>154943</v>
      </c>
      <c r="F11" s="208">
        <v>173433</v>
      </c>
      <c r="G11" s="156"/>
      <c r="H11" s="156"/>
      <c r="I11" s="186" t="s">
        <v>10</v>
      </c>
      <c r="J11" s="212" t="s">
        <v>95</v>
      </c>
      <c r="K11" s="208">
        <v>1240689</v>
      </c>
      <c r="L11" s="208">
        <v>1308019</v>
      </c>
      <c r="M11" s="208">
        <v>1381788</v>
      </c>
      <c r="N11" s="208">
        <v>1456391</v>
      </c>
      <c r="O11" s="157"/>
      <c r="P11" s="157"/>
      <c r="Q11" s="186" t="s">
        <v>10</v>
      </c>
      <c r="R11" s="212" t="s">
        <v>95</v>
      </c>
      <c r="S11" s="208">
        <v>312907</v>
      </c>
      <c r="T11" s="208">
        <v>237932</v>
      </c>
      <c r="U11" s="208">
        <v>297724</v>
      </c>
      <c r="V11" s="208">
        <v>323332</v>
      </c>
    </row>
    <row r="12" spans="1:22" ht="15">
      <c r="A12" s="138" t="s">
        <v>52</v>
      </c>
      <c r="B12" s="208">
        <v>18533</v>
      </c>
      <c r="C12" s="208">
        <v>25462</v>
      </c>
      <c r="D12" s="208">
        <v>22466</v>
      </c>
      <c r="E12" s="208">
        <v>27171</v>
      </c>
      <c r="F12" s="208">
        <v>25188</v>
      </c>
      <c r="G12" s="156"/>
      <c r="H12" s="156"/>
      <c r="I12" s="186" t="s">
        <v>52</v>
      </c>
      <c r="J12" s="208">
        <v>2130785</v>
      </c>
      <c r="K12" s="208">
        <v>2212462</v>
      </c>
      <c r="L12" s="208">
        <v>2162572</v>
      </c>
      <c r="M12" s="208">
        <v>2366201</v>
      </c>
      <c r="N12" s="208">
        <v>2343485</v>
      </c>
      <c r="O12" s="157"/>
      <c r="P12" s="157"/>
      <c r="Q12" s="186" t="s">
        <v>52</v>
      </c>
      <c r="R12" s="208">
        <v>112632</v>
      </c>
      <c r="S12" s="208">
        <v>113944</v>
      </c>
      <c r="T12" s="208">
        <v>123696</v>
      </c>
      <c r="U12" s="208">
        <v>134270</v>
      </c>
      <c r="V12" s="208">
        <v>149878</v>
      </c>
    </row>
    <row r="13" spans="1:22" ht="15">
      <c r="A13" s="138" t="s">
        <v>50</v>
      </c>
      <c r="B13" s="208">
        <v>359721</v>
      </c>
      <c r="C13" s="208">
        <v>343330</v>
      </c>
      <c r="D13" s="208">
        <v>401104</v>
      </c>
      <c r="E13" s="208">
        <v>444279</v>
      </c>
      <c r="F13" s="208">
        <v>494283</v>
      </c>
      <c r="G13" s="156"/>
      <c r="H13" s="156"/>
      <c r="I13" s="186" t="s">
        <v>50</v>
      </c>
      <c r="J13" s="208">
        <v>10574715</v>
      </c>
      <c r="K13" s="208">
        <v>10655035</v>
      </c>
      <c r="L13" s="208">
        <v>11109703</v>
      </c>
      <c r="M13" s="208">
        <v>11713718</v>
      </c>
      <c r="N13" s="208">
        <v>12104938</v>
      </c>
      <c r="O13" s="157"/>
      <c r="P13" s="157"/>
      <c r="Q13" s="186" t="s">
        <v>50</v>
      </c>
      <c r="R13" s="208">
        <v>1297216</v>
      </c>
      <c r="S13" s="208">
        <v>1299729</v>
      </c>
      <c r="T13" s="208">
        <v>1401820</v>
      </c>
      <c r="U13" s="208">
        <v>1503349</v>
      </c>
      <c r="V13" s="208">
        <v>1622585</v>
      </c>
    </row>
    <row r="14" spans="1:22" ht="15">
      <c r="A14" s="138" t="s">
        <v>48</v>
      </c>
      <c r="B14" s="208">
        <v>583802</v>
      </c>
      <c r="C14" s="208">
        <v>664550</v>
      </c>
      <c r="D14" s="208">
        <v>593659</v>
      </c>
      <c r="E14" s="208">
        <v>686707</v>
      </c>
      <c r="F14" s="208">
        <v>1016713</v>
      </c>
      <c r="G14" s="156"/>
      <c r="H14" s="156"/>
      <c r="I14" s="186" t="s">
        <v>48</v>
      </c>
      <c r="J14" s="208">
        <v>16179980</v>
      </c>
      <c r="K14" s="208">
        <v>16144350</v>
      </c>
      <c r="L14" s="208">
        <v>15922519</v>
      </c>
      <c r="M14" s="208">
        <v>16361782</v>
      </c>
      <c r="N14" s="208">
        <v>17186426</v>
      </c>
      <c r="O14" s="157"/>
      <c r="P14" s="157"/>
      <c r="Q14" s="186" t="s">
        <v>48</v>
      </c>
      <c r="R14" s="208">
        <v>1772298</v>
      </c>
      <c r="S14" s="208">
        <v>1723148</v>
      </c>
      <c r="T14" s="208">
        <v>1782494</v>
      </c>
      <c r="U14" s="208">
        <v>1791647</v>
      </c>
      <c r="V14" s="208">
        <v>2244111</v>
      </c>
    </row>
    <row r="15" spans="1:22" ht="15">
      <c r="A15" s="138" t="s">
        <v>57</v>
      </c>
      <c r="B15" s="208">
        <v>20271</v>
      </c>
      <c r="C15" s="208">
        <v>22265</v>
      </c>
      <c r="D15" s="208">
        <v>28034</v>
      </c>
      <c r="E15" s="208">
        <v>29007</v>
      </c>
      <c r="F15" s="208">
        <v>37079</v>
      </c>
      <c r="G15" s="156"/>
      <c r="H15" s="156"/>
      <c r="I15" s="186" t="s">
        <v>57</v>
      </c>
      <c r="J15" s="208">
        <v>996631</v>
      </c>
      <c r="K15" s="208">
        <v>999426</v>
      </c>
      <c r="L15" s="208">
        <v>989598</v>
      </c>
      <c r="M15" s="208">
        <v>997335</v>
      </c>
      <c r="N15" s="208">
        <v>1024484</v>
      </c>
      <c r="O15" s="157"/>
      <c r="P15" s="157"/>
      <c r="Q15" s="186" t="s">
        <v>57</v>
      </c>
      <c r="R15" s="208">
        <v>126824</v>
      </c>
      <c r="S15" s="208">
        <v>133151</v>
      </c>
      <c r="T15" s="208">
        <v>151487</v>
      </c>
      <c r="U15" s="208">
        <v>129497</v>
      </c>
      <c r="V15" s="208">
        <v>169368</v>
      </c>
    </row>
    <row r="16" spans="1:22" ht="15">
      <c r="A16" s="138" t="s">
        <v>56</v>
      </c>
      <c r="B16" s="208">
        <v>452813</v>
      </c>
      <c r="C16" s="208">
        <v>482400</v>
      </c>
      <c r="D16" s="208">
        <v>493200</v>
      </c>
      <c r="E16" s="208">
        <v>513577</v>
      </c>
      <c r="F16" s="208">
        <v>501971</v>
      </c>
      <c r="G16" s="156"/>
      <c r="H16" s="156"/>
      <c r="I16" s="186" t="s">
        <v>56</v>
      </c>
      <c r="J16" s="208">
        <v>14407907</v>
      </c>
      <c r="K16" s="208">
        <v>14158595</v>
      </c>
      <c r="L16" s="208">
        <v>14225278</v>
      </c>
      <c r="M16" s="208">
        <v>14547328</v>
      </c>
      <c r="N16" s="208">
        <v>14913487</v>
      </c>
      <c r="O16" s="157"/>
      <c r="P16" s="157"/>
      <c r="Q16" s="186" t="s">
        <v>56</v>
      </c>
      <c r="R16" s="208">
        <v>1083695</v>
      </c>
      <c r="S16" s="208">
        <v>1135783</v>
      </c>
      <c r="T16" s="208">
        <v>1168412</v>
      </c>
      <c r="U16" s="208">
        <v>1221195</v>
      </c>
      <c r="V16" s="208">
        <v>1267568</v>
      </c>
    </row>
    <row r="17" spans="1:22" ht="15">
      <c r="A17" s="138" t="s">
        <v>28</v>
      </c>
      <c r="B17" s="208">
        <v>3976</v>
      </c>
      <c r="C17" s="208">
        <v>4056</v>
      </c>
      <c r="D17" s="208">
        <v>5622</v>
      </c>
      <c r="E17" s="208">
        <v>5586</v>
      </c>
      <c r="F17" s="208">
        <v>5457</v>
      </c>
      <c r="G17" s="156"/>
      <c r="H17" s="156"/>
      <c r="I17" s="186" t="s">
        <v>28</v>
      </c>
      <c r="J17" s="208">
        <v>207254</v>
      </c>
      <c r="K17" s="208">
        <v>209345</v>
      </c>
      <c r="L17" s="208">
        <v>215716</v>
      </c>
      <c r="M17" s="208">
        <v>229292</v>
      </c>
      <c r="N17" s="208">
        <v>248711</v>
      </c>
      <c r="O17" s="157"/>
      <c r="P17" s="157"/>
      <c r="Q17" s="186" t="s">
        <v>28</v>
      </c>
      <c r="R17" s="208">
        <v>12358</v>
      </c>
      <c r="S17" s="208">
        <v>12601</v>
      </c>
      <c r="T17" s="208">
        <v>14942</v>
      </c>
      <c r="U17" s="208">
        <v>14457</v>
      </c>
      <c r="V17" s="208">
        <v>14728</v>
      </c>
    </row>
    <row r="18" spans="1:22" ht="15">
      <c r="A18" s="138" t="s">
        <v>30</v>
      </c>
      <c r="B18" s="208">
        <v>25262</v>
      </c>
      <c r="C18" s="208">
        <v>27991</v>
      </c>
      <c r="D18" s="208">
        <v>28290</v>
      </c>
      <c r="E18" s="208">
        <v>26106</v>
      </c>
      <c r="F18" s="208">
        <v>26552</v>
      </c>
      <c r="G18" s="156"/>
      <c r="H18" s="156"/>
      <c r="I18" s="186" t="s">
        <v>30</v>
      </c>
      <c r="J18" s="208">
        <v>584281</v>
      </c>
      <c r="K18" s="208">
        <v>619685</v>
      </c>
      <c r="L18" s="208">
        <v>633450</v>
      </c>
      <c r="M18" s="208">
        <v>634957</v>
      </c>
      <c r="N18" s="208">
        <v>641301</v>
      </c>
      <c r="O18" s="157"/>
      <c r="P18" s="157"/>
      <c r="Q18" s="186" t="s">
        <v>30</v>
      </c>
      <c r="R18" s="208">
        <v>110659</v>
      </c>
      <c r="S18" s="208">
        <v>115617</v>
      </c>
      <c r="T18" s="208">
        <v>126432</v>
      </c>
      <c r="U18" s="208">
        <v>126091</v>
      </c>
      <c r="V18" s="208">
        <v>131698</v>
      </c>
    </row>
    <row r="19" spans="1:22" ht="15">
      <c r="A19" s="138" t="s">
        <v>18</v>
      </c>
      <c r="B19" s="208">
        <v>35128</v>
      </c>
      <c r="C19" s="208">
        <v>36598</v>
      </c>
      <c r="D19" s="208">
        <v>39084</v>
      </c>
      <c r="E19" s="208">
        <v>43152</v>
      </c>
      <c r="F19" s="208">
        <v>47242</v>
      </c>
      <c r="G19" s="156"/>
      <c r="H19" s="156"/>
      <c r="I19" s="186" t="s">
        <v>18</v>
      </c>
      <c r="J19" s="208">
        <v>869398</v>
      </c>
      <c r="K19" s="208">
        <v>909868</v>
      </c>
      <c r="L19" s="208">
        <v>934440</v>
      </c>
      <c r="M19" s="208">
        <v>954639</v>
      </c>
      <c r="N19" s="208">
        <v>970682</v>
      </c>
      <c r="O19" s="157"/>
      <c r="P19" s="157"/>
      <c r="Q19" s="186" t="s">
        <v>18</v>
      </c>
      <c r="R19" s="208">
        <v>128107</v>
      </c>
      <c r="S19" s="208">
        <v>135599</v>
      </c>
      <c r="T19" s="208">
        <v>141011</v>
      </c>
      <c r="U19" s="208">
        <v>149611</v>
      </c>
      <c r="V19" s="208">
        <v>157528</v>
      </c>
    </row>
    <row r="20" spans="1:22" ht="15">
      <c r="A20" s="138" t="s">
        <v>8</v>
      </c>
      <c r="B20" s="208">
        <v>29398</v>
      </c>
      <c r="C20" s="208">
        <v>29605</v>
      </c>
      <c r="D20" s="208">
        <v>30956</v>
      </c>
      <c r="E20" s="208">
        <v>31388</v>
      </c>
      <c r="F20" s="208">
        <v>32139</v>
      </c>
      <c r="G20" s="156"/>
      <c r="H20" s="156"/>
      <c r="I20" s="186" t="s">
        <v>8</v>
      </c>
      <c r="J20" s="208">
        <v>243372</v>
      </c>
      <c r="K20" s="208">
        <v>249348</v>
      </c>
      <c r="L20" s="208">
        <v>255869</v>
      </c>
      <c r="M20" s="208">
        <v>265037</v>
      </c>
      <c r="N20" s="208">
        <v>275173</v>
      </c>
      <c r="O20" s="157"/>
      <c r="P20" s="157"/>
      <c r="Q20" s="186" t="s">
        <v>8</v>
      </c>
      <c r="R20" s="208">
        <v>95091</v>
      </c>
      <c r="S20" s="208">
        <v>98363</v>
      </c>
      <c r="T20" s="208">
        <v>99913</v>
      </c>
      <c r="U20" s="208">
        <v>105814</v>
      </c>
      <c r="V20" s="208">
        <v>110897</v>
      </c>
    </row>
    <row r="21" spans="1:22" ht="15">
      <c r="A21" s="138" t="s">
        <v>14</v>
      </c>
      <c r="B21" s="208">
        <v>195402</v>
      </c>
      <c r="C21" s="208">
        <v>199398</v>
      </c>
      <c r="D21" s="208">
        <v>212640</v>
      </c>
      <c r="E21" s="208">
        <v>220409</v>
      </c>
      <c r="F21" s="208">
        <v>233829</v>
      </c>
      <c r="G21" s="156"/>
      <c r="H21" s="156"/>
      <c r="I21" s="186" t="s">
        <v>14</v>
      </c>
      <c r="J21" s="208">
        <v>2393877</v>
      </c>
      <c r="K21" s="208">
        <v>2472699</v>
      </c>
      <c r="L21" s="208">
        <v>2596236</v>
      </c>
      <c r="M21" s="208">
        <v>2672445</v>
      </c>
      <c r="N21" s="208">
        <v>2714859</v>
      </c>
      <c r="O21" s="157"/>
      <c r="P21" s="157"/>
      <c r="Q21" s="186" t="s">
        <v>14</v>
      </c>
      <c r="R21" s="208">
        <v>632235</v>
      </c>
      <c r="S21" s="208">
        <v>653132</v>
      </c>
      <c r="T21" s="208">
        <v>674958</v>
      </c>
      <c r="U21" s="208">
        <v>687159</v>
      </c>
      <c r="V21" s="208">
        <v>709035</v>
      </c>
    </row>
    <row r="22" spans="1:22" ht="15">
      <c r="A22" s="138" t="s">
        <v>58</v>
      </c>
      <c r="B22" s="209" t="s">
        <v>95</v>
      </c>
      <c r="C22" s="208">
        <v>5696</v>
      </c>
      <c r="D22" s="209" t="s">
        <v>95</v>
      </c>
      <c r="E22" s="208">
        <v>5041</v>
      </c>
      <c r="F22" s="208" t="s">
        <v>95</v>
      </c>
      <c r="G22" s="156"/>
      <c r="H22" s="156"/>
      <c r="I22" s="186" t="s">
        <v>58</v>
      </c>
      <c r="J22" s="208">
        <v>121972</v>
      </c>
      <c r="K22" s="208">
        <v>125765</v>
      </c>
      <c r="L22" s="208">
        <v>134212</v>
      </c>
      <c r="M22" s="208">
        <v>142606</v>
      </c>
      <c r="N22" s="208">
        <v>148277</v>
      </c>
      <c r="O22" s="157"/>
      <c r="P22" s="157"/>
      <c r="Q22" s="186" t="s">
        <v>58</v>
      </c>
      <c r="R22" s="208">
        <v>17586</v>
      </c>
      <c r="S22" s="208">
        <v>17607</v>
      </c>
      <c r="T22" s="208">
        <v>20599</v>
      </c>
      <c r="U22" s="208">
        <v>19066</v>
      </c>
      <c r="V22" s="208">
        <v>25616</v>
      </c>
    </row>
    <row r="23" spans="1:22" ht="15">
      <c r="A23" s="138" t="s">
        <v>22</v>
      </c>
      <c r="B23" s="208">
        <v>365552</v>
      </c>
      <c r="C23" s="208">
        <v>381722</v>
      </c>
      <c r="D23" s="208">
        <v>375324</v>
      </c>
      <c r="E23" s="208">
        <v>417447</v>
      </c>
      <c r="F23" s="208">
        <v>440448</v>
      </c>
      <c r="G23" s="156"/>
      <c r="H23" s="156"/>
      <c r="I23" s="186" t="s">
        <v>22</v>
      </c>
      <c r="J23" s="208">
        <v>5343973</v>
      </c>
      <c r="K23" s="208">
        <v>5327401</v>
      </c>
      <c r="L23" s="208">
        <v>5461087</v>
      </c>
      <c r="M23" s="208">
        <v>5598996</v>
      </c>
      <c r="N23" s="208">
        <v>5792517</v>
      </c>
      <c r="O23" s="157"/>
      <c r="P23" s="157"/>
      <c r="Q23" s="186" t="s">
        <v>22</v>
      </c>
      <c r="R23" s="208">
        <v>870464</v>
      </c>
      <c r="S23" s="208">
        <v>866906</v>
      </c>
      <c r="T23" s="208">
        <v>916055</v>
      </c>
      <c r="U23" s="208">
        <v>966848</v>
      </c>
      <c r="V23" s="208">
        <v>1017354</v>
      </c>
    </row>
    <row r="24" spans="1:22" ht="15">
      <c r="A24" s="138" t="s">
        <v>32</v>
      </c>
      <c r="B24" s="208">
        <v>145754</v>
      </c>
      <c r="C24" s="208">
        <v>156462</v>
      </c>
      <c r="D24" s="208">
        <v>157055</v>
      </c>
      <c r="E24" s="208">
        <v>158748</v>
      </c>
      <c r="F24" s="208">
        <v>167114</v>
      </c>
      <c r="G24" s="156"/>
      <c r="H24" s="156"/>
      <c r="I24" s="186" t="s">
        <v>32</v>
      </c>
      <c r="J24" s="208">
        <v>2707211</v>
      </c>
      <c r="K24" s="208">
        <v>2720484</v>
      </c>
      <c r="L24" s="208">
        <v>2742655</v>
      </c>
      <c r="M24" s="208">
        <v>2778445</v>
      </c>
      <c r="N24" s="208">
        <v>2850280</v>
      </c>
      <c r="O24" s="157"/>
      <c r="P24" s="157"/>
      <c r="Q24" s="186" t="s">
        <v>32</v>
      </c>
      <c r="R24" s="208">
        <v>526606</v>
      </c>
      <c r="S24" s="208">
        <v>537363</v>
      </c>
      <c r="T24" s="208">
        <v>545695</v>
      </c>
      <c r="U24" s="208">
        <v>566394</v>
      </c>
      <c r="V24" s="208">
        <v>595070</v>
      </c>
    </row>
    <row r="25" spans="1:22" ht="15">
      <c r="A25" s="138" t="s">
        <v>36</v>
      </c>
      <c r="B25" s="208">
        <v>330481</v>
      </c>
      <c r="C25" s="208">
        <v>369300</v>
      </c>
      <c r="D25" s="208">
        <v>403211</v>
      </c>
      <c r="E25" s="208">
        <v>412409</v>
      </c>
      <c r="F25" s="208">
        <v>462711</v>
      </c>
      <c r="G25" s="156"/>
      <c r="H25" s="156"/>
      <c r="I25" s="186" t="s">
        <v>36</v>
      </c>
      <c r="J25" s="208">
        <v>5262855</v>
      </c>
      <c r="K25" s="208">
        <v>5356464</v>
      </c>
      <c r="L25" s="208">
        <v>5439933</v>
      </c>
      <c r="M25" s="208">
        <v>5633885</v>
      </c>
      <c r="N25" s="208">
        <v>5752561</v>
      </c>
      <c r="O25" s="157"/>
      <c r="P25" s="157"/>
      <c r="Q25" s="186" t="s">
        <v>36</v>
      </c>
      <c r="R25" s="208">
        <v>1392462</v>
      </c>
      <c r="S25" s="208">
        <v>1476830</v>
      </c>
      <c r="T25" s="208">
        <v>1566964</v>
      </c>
      <c r="U25" s="208">
        <v>1651626</v>
      </c>
      <c r="V25" s="208">
        <v>1748058</v>
      </c>
    </row>
    <row r="26" spans="1:22" ht="15">
      <c r="A26" s="138" t="s">
        <v>42</v>
      </c>
      <c r="B26" s="208">
        <v>88239</v>
      </c>
      <c r="C26" s="208">
        <v>96224</v>
      </c>
      <c r="D26" s="209" t="s">
        <v>95</v>
      </c>
      <c r="E26" s="209" t="s">
        <v>95</v>
      </c>
      <c r="F26" s="209" t="s">
        <v>95</v>
      </c>
      <c r="G26" s="84"/>
      <c r="H26" s="84"/>
      <c r="I26" s="186" t="s">
        <v>42</v>
      </c>
      <c r="J26" s="208">
        <v>2853849</v>
      </c>
      <c r="K26" s="208">
        <v>2894720</v>
      </c>
      <c r="L26" s="208">
        <v>3007264</v>
      </c>
      <c r="M26" s="208">
        <v>3115885</v>
      </c>
      <c r="N26" s="208">
        <v>3278903</v>
      </c>
      <c r="O26" s="157"/>
      <c r="P26" s="157"/>
      <c r="Q26" s="186" t="s">
        <v>42</v>
      </c>
      <c r="R26" s="208">
        <v>335129</v>
      </c>
      <c r="S26" s="208">
        <v>370080</v>
      </c>
      <c r="T26" s="208">
        <v>393466</v>
      </c>
      <c r="U26" s="208">
        <v>408580</v>
      </c>
      <c r="V26" s="208">
        <v>436559</v>
      </c>
    </row>
    <row r="27" spans="1:22" ht="15">
      <c r="A27" s="138" t="s">
        <v>38</v>
      </c>
      <c r="B27" s="208">
        <v>176135</v>
      </c>
      <c r="C27" s="208">
        <v>213701</v>
      </c>
      <c r="D27" s="208">
        <v>233384</v>
      </c>
      <c r="E27" s="208">
        <v>265927</v>
      </c>
      <c r="F27" s="208">
        <v>314406</v>
      </c>
      <c r="G27" s="156"/>
      <c r="H27" s="156"/>
      <c r="I27" s="186" t="s">
        <v>38</v>
      </c>
      <c r="J27" s="208">
        <v>3835627</v>
      </c>
      <c r="K27" s="208">
        <v>3834201</v>
      </c>
      <c r="L27" s="208">
        <v>3898199</v>
      </c>
      <c r="M27" s="208">
        <v>3978093</v>
      </c>
      <c r="N27" s="208">
        <v>4020121</v>
      </c>
      <c r="O27" s="157"/>
      <c r="P27" s="157"/>
      <c r="Q27" s="186" t="s">
        <v>38</v>
      </c>
      <c r="R27" s="208">
        <v>997077</v>
      </c>
      <c r="S27" s="208">
        <v>1030850</v>
      </c>
      <c r="T27" s="208">
        <v>1055313</v>
      </c>
      <c r="U27" s="208">
        <v>1099434</v>
      </c>
      <c r="V27" s="208">
        <v>1157299</v>
      </c>
    </row>
    <row r="28" spans="1:22" ht="15">
      <c r="A28" s="138" t="s">
        <v>24</v>
      </c>
      <c r="B28" s="208">
        <v>29352</v>
      </c>
      <c r="C28" s="208">
        <v>32070</v>
      </c>
      <c r="D28" s="208">
        <v>34232</v>
      </c>
      <c r="E28" s="208">
        <v>41566</v>
      </c>
      <c r="F28" s="208">
        <v>33780</v>
      </c>
      <c r="G28" s="156"/>
      <c r="H28" s="156"/>
      <c r="I28" s="186" t="s">
        <v>24</v>
      </c>
      <c r="J28" s="208">
        <v>573850</v>
      </c>
      <c r="K28" s="208">
        <v>578976</v>
      </c>
      <c r="L28" s="208">
        <v>591340</v>
      </c>
      <c r="M28" s="208">
        <v>604234</v>
      </c>
      <c r="N28" s="208">
        <v>628177</v>
      </c>
      <c r="O28" s="157"/>
      <c r="P28" s="157"/>
      <c r="Q28" s="186" t="s">
        <v>24</v>
      </c>
      <c r="R28" s="208">
        <v>92322</v>
      </c>
      <c r="S28" s="208">
        <v>111433</v>
      </c>
      <c r="T28" s="208">
        <v>121165</v>
      </c>
      <c r="U28" s="208">
        <v>133326</v>
      </c>
      <c r="V28" s="208">
        <v>140131</v>
      </c>
    </row>
    <row r="29" spans="1:22" ht="15">
      <c r="A29" s="138" t="s">
        <v>12</v>
      </c>
      <c r="B29" s="208">
        <v>71180</v>
      </c>
      <c r="C29" s="208">
        <v>72540</v>
      </c>
      <c r="D29" s="208">
        <v>77826</v>
      </c>
      <c r="E29" s="208">
        <v>116366</v>
      </c>
      <c r="F29" s="208">
        <v>123140</v>
      </c>
      <c r="G29" s="156"/>
      <c r="H29" s="156"/>
      <c r="I29" s="186" t="s">
        <v>12</v>
      </c>
      <c r="J29" s="208">
        <v>1401847</v>
      </c>
      <c r="K29" s="208">
        <v>1439731</v>
      </c>
      <c r="L29" s="208">
        <v>1502912</v>
      </c>
      <c r="M29" s="208">
        <v>1526626</v>
      </c>
      <c r="N29" s="208">
        <v>1607921</v>
      </c>
      <c r="O29" s="157"/>
      <c r="P29" s="157"/>
      <c r="Q29" s="186" t="s">
        <v>12</v>
      </c>
      <c r="R29" s="208">
        <v>313756</v>
      </c>
      <c r="S29" s="208">
        <v>367108</v>
      </c>
      <c r="T29" s="208">
        <v>390285</v>
      </c>
      <c r="U29" s="208">
        <v>434697</v>
      </c>
      <c r="V29" s="208">
        <v>461053</v>
      </c>
    </row>
    <row r="30" spans="1:22" ht="15">
      <c r="A30" s="138" t="s">
        <v>46</v>
      </c>
      <c r="B30" s="208">
        <v>70460</v>
      </c>
      <c r="C30" s="208">
        <v>77864</v>
      </c>
      <c r="D30" s="208">
        <v>78581</v>
      </c>
      <c r="E30" s="208">
        <v>75811</v>
      </c>
      <c r="F30" s="208">
        <v>80782</v>
      </c>
      <c r="G30" s="156"/>
      <c r="H30" s="156"/>
      <c r="I30" s="186" t="s">
        <v>46</v>
      </c>
      <c r="J30" s="208">
        <v>1367334</v>
      </c>
      <c r="K30" s="208">
        <v>1470426</v>
      </c>
      <c r="L30" s="208">
        <v>1453632</v>
      </c>
      <c r="M30" s="208">
        <v>1458963</v>
      </c>
      <c r="N30" s="208">
        <v>1486224</v>
      </c>
      <c r="O30" s="157"/>
      <c r="P30" s="157"/>
      <c r="Q30" s="186" t="s">
        <v>46</v>
      </c>
      <c r="R30" s="208">
        <v>211960</v>
      </c>
      <c r="S30" s="208">
        <v>241515</v>
      </c>
      <c r="T30" s="208">
        <v>244321</v>
      </c>
      <c r="U30" s="208">
        <v>240500</v>
      </c>
      <c r="V30" s="208">
        <v>241771</v>
      </c>
    </row>
    <row r="31" spans="1:22" ht="15">
      <c r="A31" s="138" t="s">
        <v>40</v>
      </c>
      <c r="B31" s="208">
        <v>250658</v>
      </c>
      <c r="C31" s="208">
        <v>259984</v>
      </c>
      <c r="D31" s="208">
        <v>271664</v>
      </c>
      <c r="E31" s="208">
        <v>264384</v>
      </c>
      <c r="F31" s="208">
        <v>294825</v>
      </c>
      <c r="G31" s="156"/>
      <c r="H31" s="156"/>
      <c r="I31" s="210" t="s">
        <v>40</v>
      </c>
      <c r="J31" s="211">
        <v>3027838</v>
      </c>
      <c r="K31" s="211">
        <v>3043722</v>
      </c>
      <c r="L31" s="211">
        <v>3102078</v>
      </c>
      <c r="M31" s="211">
        <v>3203909</v>
      </c>
      <c r="N31" s="211">
        <v>3305536</v>
      </c>
      <c r="O31" s="157"/>
      <c r="P31" s="157"/>
      <c r="Q31" s="186" t="s">
        <v>40</v>
      </c>
      <c r="R31" s="208">
        <v>642699</v>
      </c>
      <c r="S31" s="208">
        <v>653241</v>
      </c>
      <c r="T31" s="208">
        <v>674172</v>
      </c>
      <c r="U31" s="208">
        <v>673556</v>
      </c>
      <c r="V31" s="208">
        <v>732546</v>
      </c>
    </row>
    <row r="32" spans="1:22" ht="15">
      <c r="A32" s="138" t="s">
        <v>54</v>
      </c>
      <c r="B32" s="208">
        <v>2165707</v>
      </c>
      <c r="C32" s="208">
        <v>2182101</v>
      </c>
      <c r="D32" s="208">
        <v>2240056</v>
      </c>
      <c r="E32" s="208">
        <v>2216001</v>
      </c>
      <c r="F32" s="208">
        <v>2299162</v>
      </c>
      <c r="G32" s="156"/>
      <c r="H32" s="156"/>
      <c r="I32" s="138" t="s">
        <v>54</v>
      </c>
      <c r="J32" s="208">
        <v>18146642</v>
      </c>
      <c r="K32" s="208">
        <v>18486489</v>
      </c>
      <c r="L32" s="208">
        <v>19198992</v>
      </c>
      <c r="M32" s="208">
        <v>19794328</v>
      </c>
      <c r="N32" s="208">
        <v>19933111</v>
      </c>
      <c r="O32" s="157"/>
      <c r="P32" s="157"/>
      <c r="Q32" s="138" t="s">
        <v>54</v>
      </c>
      <c r="R32" s="208">
        <v>3498874</v>
      </c>
      <c r="S32" s="208">
        <v>3555356</v>
      </c>
      <c r="T32" s="208">
        <v>3672608</v>
      </c>
      <c r="U32" s="208">
        <v>3755759</v>
      </c>
      <c r="V32" s="208">
        <v>3728859</v>
      </c>
    </row>
    <row r="33" spans="1:22" ht="18" customHeight="1">
      <c r="A33" s="158" t="s">
        <v>150</v>
      </c>
      <c r="B33" s="84"/>
      <c r="C33" s="156"/>
      <c r="D33" s="156"/>
      <c r="E33" s="156"/>
      <c r="F33" s="156"/>
      <c r="G33" s="156"/>
      <c r="H33" s="156"/>
      <c r="I33" s="159" t="s">
        <v>150</v>
      </c>
      <c r="J33" s="163"/>
      <c r="K33" s="157"/>
      <c r="L33" s="157"/>
      <c r="M33" s="157"/>
      <c r="N33" s="157"/>
      <c r="O33" s="157"/>
      <c r="P33" s="157"/>
      <c r="Q33" s="159" t="s">
        <v>150</v>
      </c>
      <c r="R33" s="157"/>
      <c r="S33" s="157"/>
      <c r="T33" s="157"/>
      <c r="U33" s="157"/>
      <c r="V33" s="157"/>
    </row>
    <row r="34" spans="1:17" ht="18" customHeight="1">
      <c r="A34" s="271" t="s">
        <v>164</v>
      </c>
      <c r="B34" s="154"/>
      <c r="I34" s="159" t="s">
        <v>164</v>
      </c>
      <c r="J34" s="3"/>
      <c r="Q34" s="159" t="s">
        <v>161</v>
      </c>
    </row>
    <row r="35" spans="1:17" ht="18" customHeight="1">
      <c r="A35" s="132" t="s">
        <v>151</v>
      </c>
      <c r="I35" s="160" t="s">
        <v>151</v>
      </c>
      <c r="Q35" s="159" t="s">
        <v>164</v>
      </c>
    </row>
    <row r="36" spans="1:17" ht="15">
      <c r="A36" s="160"/>
      <c r="I36" s="160"/>
      <c r="Q36" s="160" t="s">
        <v>151</v>
      </c>
    </row>
    <row r="37" spans="1:22" ht="15">
      <c r="A37" s="276"/>
      <c r="B37" s="236"/>
      <c r="C37" s="236"/>
      <c r="D37" s="236"/>
      <c r="E37" s="236"/>
      <c r="F37" s="236"/>
      <c r="G37" s="236"/>
      <c r="H37" s="236"/>
      <c r="I37" s="276"/>
      <c r="J37" s="236"/>
      <c r="K37" s="236"/>
      <c r="L37" s="236"/>
      <c r="M37" s="236"/>
      <c r="N37" s="236"/>
      <c r="O37" s="236"/>
      <c r="P37" s="236"/>
      <c r="Q37" s="276"/>
      <c r="R37" s="236"/>
      <c r="S37" s="236"/>
      <c r="T37" s="236"/>
      <c r="U37" s="236"/>
      <c r="V37" s="236"/>
    </row>
    <row r="38" spans="10:14" ht="15">
      <c r="J38" s="270"/>
      <c r="K38" s="270"/>
      <c r="L38" s="270"/>
      <c r="M38" s="270"/>
      <c r="N38" s="270"/>
    </row>
    <row r="39" spans="2:4" ht="51.75" customHeight="1">
      <c r="B39" s="92" t="s">
        <v>128</v>
      </c>
      <c r="C39" s="91" t="s">
        <v>98</v>
      </c>
      <c r="D39" s="90" t="s">
        <v>104</v>
      </c>
    </row>
    <row r="40" spans="1:12" ht="15">
      <c r="A40">
        <v>2013</v>
      </c>
      <c r="B40" s="87">
        <v>7570000</v>
      </c>
      <c r="C40" s="89">
        <v>130666206</v>
      </c>
      <c r="D40" s="86">
        <f>B40/C40</f>
        <v>0.05793387771586481</v>
      </c>
      <c r="L40" s="101" t="s">
        <v>211</v>
      </c>
    </row>
    <row r="41" spans="1:4" ht="15">
      <c r="A41">
        <v>2014</v>
      </c>
      <c r="B41" s="87">
        <v>7921779</v>
      </c>
      <c r="C41" s="89">
        <v>132959524</v>
      </c>
      <c r="D41" s="86">
        <f>B41/C41</f>
        <v>0.05958038026670433</v>
      </c>
    </row>
    <row r="42" spans="1:4" ht="15">
      <c r="A42">
        <v>2015</v>
      </c>
      <c r="B42" s="87">
        <v>7979768</v>
      </c>
      <c r="C42" s="89">
        <v>135327718</v>
      </c>
      <c r="D42" s="86">
        <f>B42/C42</f>
        <v>0.05896624961931302</v>
      </c>
    </row>
    <row r="43" spans="1:4" ht="15">
      <c r="A43">
        <v>2016</v>
      </c>
      <c r="B43" s="87">
        <v>8000000</v>
      </c>
      <c r="C43" s="89">
        <v>139434284</v>
      </c>
      <c r="D43" s="86">
        <f>B43/C43</f>
        <v>0.057374698463686306</v>
      </c>
    </row>
    <row r="44" spans="1:4" ht="15">
      <c r="A44">
        <v>2017</v>
      </c>
      <c r="B44" s="87">
        <f>+F4</f>
        <v>9000000</v>
      </c>
      <c r="C44" s="89">
        <f>+N4</f>
        <v>143041634</v>
      </c>
      <c r="D44" s="86">
        <f>B44/C44</f>
        <v>0.06291874434264362</v>
      </c>
    </row>
    <row r="45" spans="1:2" ht="61.5" customHeight="1">
      <c r="A45" s="164" t="s">
        <v>153</v>
      </c>
      <c r="B45" s="91" t="s">
        <v>104</v>
      </c>
    </row>
    <row r="46" spans="1:2" ht="15">
      <c r="A46" s="164">
        <v>2013</v>
      </c>
      <c r="B46" s="165">
        <v>0.05793387771586481</v>
      </c>
    </row>
    <row r="47" spans="1:2" ht="15">
      <c r="A47" s="164">
        <v>2014</v>
      </c>
      <c r="B47" s="165">
        <v>0.05958038026670433</v>
      </c>
    </row>
    <row r="48" spans="1:2" ht="15">
      <c r="A48" s="164">
        <v>2015</v>
      </c>
      <c r="B48" s="165">
        <v>0.05896624961931302</v>
      </c>
    </row>
    <row r="49" spans="1:2" ht="15">
      <c r="A49" s="164">
        <v>2016</v>
      </c>
      <c r="B49" s="165">
        <v>0.057374698463686306</v>
      </c>
    </row>
    <row r="50" spans="1:2" ht="15">
      <c r="A50" s="164">
        <v>2017</v>
      </c>
      <c r="B50" s="165">
        <f>+D44</f>
        <v>0.06291874434264362</v>
      </c>
    </row>
    <row r="51" ht="15">
      <c r="A51" t="s">
        <v>131</v>
      </c>
    </row>
    <row r="54" spans="1:22" ht="15">
      <c r="A54" s="277"/>
      <c r="B54" s="278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</row>
    <row r="55" spans="1:5" ht="15">
      <c r="A55" s="43"/>
      <c r="B55" s="76"/>
      <c r="C55" t="s">
        <v>129</v>
      </c>
      <c r="D55" s="77" t="s">
        <v>119</v>
      </c>
      <c r="E55" s="77" t="s">
        <v>118</v>
      </c>
    </row>
    <row r="56" spans="1:5" ht="15">
      <c r="A56" s="43" t="s">
        <v>154</v>
      </c>
      <c r="B56" s="76" t="s">
        <v>74</v>
      </c>
      <c r="C56" s="83">
        <f>E56/D56</f>
        <v>0.16035118838197834</v>
      </c>
      <c r="D56" s="272">
        <f>+N4</f>
        <v>143041634</v>
      </c>
      <c r="E56" s="272">
        <f>+V4</f>
        <v>22936896</v>
      </c>
    </row>
    <row r="57" spans="1:12" ht="15">
      <c r="A57" s="43" t="s">
        <v>59</v>
      </c>
      <c r="B57" s="76" t="s">
        <v>71</v>
      </c>
      <c r="C57" s="83">
        <f aca="true" t="shared" si="0" ref="C57:C84">E57/D57</f>
        <v>0.13528900941103392</v>
      </c>
      <c r="D57" s="272">
        <f aca="true" t="shared" si="1" ref="D57:D84">+N5</f>
        <v>2871948</v>
      </c>
      <c r="E57" s="272">
        <f aca="true" t="shared" si="2" ref="E57:E83">+V5</f>
        <v>388543</v>
      </c>
      <c r="L57" s="1"/>
    </row>
    <row r="58" spans="1:5" ht="15">
      <c r="A58" s="43" t="s">
        <v>26</v>
      </c>
      <c r="B58" s="76" t="s">
        <v>25</v>
      </c>
      <c r="C58" s="83">
        <f t="shared" si="0"/>
        <v>0.1598421136941591</v>
      </c>
      <c r="D58" s="272">
        <f t="shared" si="1"/>
        <v>1997640</v>
      </c>
      <c r="E58" s="272">
        <f t="shared" si="2"/>
        <v>319307</v>
      </c>
    </row>
    <row r="59" spans="1:5" ht="15">
      <c r="A59" s="43" t="s">
        <v>16</v>
      </c>
      <c r="B59" s="76" t="s">
        <v>15</v>
      </c>
      <c r="C59" s="83">
        <f t="shared" si="0"/>
        <v>0.2803126902975162</v>
      </c>
      <c r="D59" s="272">
        <f t="shared" si="1"/>
        <v>3722789</v>
      </c>
      <c r="E59" s="272">
        <f t="shared" si="2"/>
        <v>1043545</v>
      </c>
    </row>
    <row r="60" spans="1:5" ht="15">
      <c r="A60" s="43" t="s">
        <v>34</v>
      </c>
      <c r="B60" s="76" t="s">
        <v>33</v>
      </c>
      <c r="C60" s="83">
        <f t="shared" si="0"/>
        <v>0.2022698993423042</v>
      </c>
      <c r="D60" s="272">
        <f t="shared" si="1"/>
        <v>1749593</v>
      </c>
      <c r="E60" s="272">
        <f t="shared" si="2"/>
        <v>353890</v>
      </c>
    </row>
    <row r="61" spans="1:5" ht="15">
      <c r="A61" s="43" t="s">
        <v>136</v>
      </c>
      <c r="B61" s="76" t="s">
        <v>43</v>
      </c>
      <c r="C61" s="83">
        <f t="shared" si="0"/>
        <v>0.11932449687301908</v>
      </c>
      <c r="D61" s="272">
        <f t="shared" si="1"/>
        <v>29768330</v>
      </c>
      <c r="E61" s="272">
        <f t="shared" si="2"/>
        <v>3552091</v>
      </c>
    </row>
    <row r="62" spans="1:5" ht="15">
      <c r="A62" s="43" t="s">
        <v>20</v>
      </c>
      <c r="B62" s="76" t="s">
        <v>19</v>
      </c>
      <c r="C62" s="83">
        <f t="shared" si="0"/>
        <v>0.3813067817200699</v>
      </c>
      <c r="D62" s="272">
        <f t="shared" si="1"/>
        <v>247769</v>
      </c>
      <c r="E62" s="272">
        <f t="shared" si="2"/>
        <v>94476</v>
      </c>
    </row>
    <row r="63" spans="1:5" ht="15">
      <c r="A63" s="43" t="s">
        <v>10</v>
      </c>
      <c r="B63" s="166" t="s">
        <v>9</v>
      </c>
      <c r="C63" s="83">
        <f t="shared" si="0"/>
        <v>0.22200906212686017</v>
      </c>
      <c r="D63" s="272">
        <f t="shared" si="1"/>
        <v>1456391</v>
      </c>
      <c r="E63" s="272">
        <f t="shared" si="2"/>
        <v>323332</v>
      </c>
    </row>
    <row r="64" spans="1:5" ht="15">
      <c r="A64" s="43" t="s">
        <v>52</v>
      </c>
      <c r="B64" s="76" t="s">
        <v>51</v>
      </c>
      <c r="C64" s="83">
        <f t="shared" si="0"/>
        <v>0.06395517786544398</v>
      </c>
      <c r="D64" s="272">
        <f t="shared" si="1"/>
        <v>2343485</v>
      </c>
      <c r="E64" s="272">
        <f t="shared" si="2"/>
        <v>149878</v>
      </c>
    </row>
    <row r="65" spans="1:5" ht="15">
      <c r="A65" s="43" t="s">
        <v>50</v>
      </c>
      <c r="B65" s="76" t="s">
        <v>49</v>
      </c>
      <c r="C65" s="83">
        <f t="shared" si="0"/>
        <v>0.13404323095252532</v>
      </c>
      <c r="D65" s="272">
        <f t="shared" si="1"/>
        <v>12104938</v>
      </c>
      <c r="E65" s="272">
        <f t="shared" si="2"/>
        <v>1622585</v>
      </c>
    </row>
    <row r="66" spans="1:5" ht="15">
      <c r="A66" s="43" t="s">
        <v>48</v>
      </c>
      <c r="B66" s="76" t="s">
        <v>47</v>
      </c>
      <c r="C66" s="83">
        <f t="shared" si="0"/>
        <v>0.130574617433549</v>
      </c>
      <c r="D66" s="272">
        <f t="shared" si="1"/>
        <v>17186426</v>
      </c>
      <c r="E66" s="272">
        <f t="shared" si="2"/>
        <v>2244111</v>
      </c>
    </row>
    <row r="67" spans="1:5" ht="15">
      <c r="A67" s="43" t="s">
        <v>57</v>
      </c>
      <c r="B67" s="76" t="s">
        <v>73</v>
      </c>
      <c r="C67" s="83">
        <f t="shared" si="0"/>
        <v>0.16532029782797975</v>
      </c>
      <c r="D67" s="272">
        <f t="shared" si="1"/>
        <v>1024484</v>
      </c>
      <c r="E67" s="272">
        <f t="shared" si="2"/>
        <v>169368</v>
      </c>
    </row>
    <row r="68" spans="1:5" ht="15">
      <c r="A68" s="43" t="s">
        <v>56</v>
      </c>
      <c r="B68" s="76" t="s">
        <v>55</v>
      </c>
      <c r="C68" s="83">
        <f t="shared" si="0"/>
        <v>0.0849947433487554</v>
      </c>
      <c r="D68" s="272">
        <f t="shared" si="1"/>
        <v>14913487</v>
      </c>
      <c r="E68" s="272">
        <f t="shared" si="2"/>
        <v>1267568</v>
      </c>
    </row>
    <row r="69" spans="1:5" ht="15">
      <c r="A69" s="43" t="s">
        <v>28</v>
      </c>
      <c r="B69" s="76" t="s">
        <v>27</v>
      </c>
      <c r="C69" s="83">
        <f t="shared" si="0"/>
        <v>0.0592173245252522</v>
      </c>
      <c r="D69" s="272">
        <f t="shared" si="1"/>
        <v>248711</v>
      </c>
      <c r="E69" s="272">
        <f t="shared" si="2"/>
        <v>14728</v>
      </c>
    </row>
    <row r="70" spans="1:5" ht="15">
      <c r="A70" s="43" t="s">
        <v>30</v>
      </c>
      <c r="B70" s="76" t="s">
        <v>29</v>
      </c>
      <c r="C70" s="83">
        <f t="shared" si="0"/>
        <v>0.2053606652726255</v>
      </c>
      <c r="D70" s="272">
        <f t="shared" si="1"/>
        <v>641301</v>
      </c>
      <c r="E70" s="272">
        <f t="shared" si="2"/>
        <v>131698</v>
      </c>
    </row>
    <row r="71" spans="1:5" ht="15">
      <c r="A71" s="43" t="s">
        <v>18</v>
      </c>
      <c r="B71" s="76" t="s">
        <v>17</v>
      </c>
      <c r="C71" s="83">
        <f t="shared" si="0"/>
        <v>0.1622858979562823</v>
      </c>
      <c r="D71" s="272">
        <f t="shared" si="1"/>
        <v>970682</v>
      </c>
      <c r="E71" s="272">
        <f t="shared" si="2"/>
        <v>157528</v>
      </c>
    </row>
    <row r="72" spans="1:5" ht="15">
      <c r="A72" s="43" t="s">
        <v>8</v>
      </c>
      <c r="B72" s="76" t="s">
        <v>7</v>
      </c>
      <c r="C72" s="83">
        <f t="shared" si="0"/>
        <v>0.403008289330712</v>
      </c>
      <c r="D72" s="272">
        <f t="shared" si="1"/>
        <v>275173</v>
      </c>
      <c r="E72" s="272">
        <f t="shared" si="2"/>
        <v>110897</v>
      </c>
    </row>
    <row r="73" spans="1:5" ht="15">
      <c r="A73" s="43" t="s">
        <v>14</v>
      </c>
      <c r="B73" s="76" t="s">
        <v>13</v>
      </c>
      <c r="C73" s="83">
        <f t="shared" si="0"/>
        <v>0.26116825956707146</v>
      </c>
      <c r="D73" s="272">
        <f t="shared" si="1"/>
        <v>2714859</v>
      </c>
      <c r="E73" s="272">
        <f t="shared" si="2"/>
        <v>709035</v>
      </c>
    </row>
    <row r="74" spans="1:5" ht="15">
      <c r="A74" s="43" t="s">
        <v>58</v>
      </c>
      <c r="B74" s="76" t="s">
        <v>72</v>
      </c>
      <c r="C74" s="83">
        <f t="shared" si="0"/>
        <v>0.1727577439521976</v>
      </c>
      <c r="D74" s="272">
        <f t="shared" si="1"/>
        <v>148277</v>
      </c>
      <c r="E74" s="272">
        <f t="shared" si="2"/>
        <v>25616</v>
      </c>
    </row>
    <row r="75" spans="1:5" ht="15">
      <c r="A75" s="43" t="s">
        <v>22</v>
      </c>
      <c r="B75" s="76" t="s">
        <v>21</v>
      </c>
      <c r="C75" s="83">
        <f t="shared" si="0"/>
        <v>0.1756324582215296</v>
      </c>
      <c r="D75" s="272">
        <f t="shared" si="1"/>
        <v>5792517</v>
      </c>
      <c r="E75" s="272">
        <f t="shared" si="2"/>
        <v>1017354</v>
      </c>
    </row>
    <row r="76" spans="1:5" ht="15">
      <c r="A76" s="43" t="s">
        <v>32</v>
      </c>
      <c r="B76" s="76" t="s">
        <v>31</v>
      </c>
      <c r="C76" s="83">
        <f t="shared" si="0"/>
        <v>0.20877597990372876</v>
      </c>
      <c r="D76" s="272">
        <f t="shared" si="1"/>
        <v>2850280</v>
      </c>
      <c r="E76" s="272">
        <f t="shared" si="2"/>
        <v>595070</v>
      </c>
    </row>
    <row r="77" spans="1:5" ht="15">
      <c r="A77" s="43" t="s">
        <v>36</v>
      </c>
      <c r="B77" s="76" t="s">
        <v>35</v>
      </c>
      <c r="C77" s="83">
        <f t="shared" si="0"/>
        <v>0.30387474378802765</v>
      </c>
      <c r="D77" s="272">
        <f t="shared" si="1"/>
        <v>5752561</v>
      </c>
      <c r="E77" s="272">
        <f t="shared" si="2"/>
        <v>1748058</v>
      </c>
    </row>
    <row r="78" spans="1:5" ht="15">
      <c r="A78" s="43" t="s">
        <v>42</v>
      </c>
      <c r="B78" s="76" t="s">
        <v>41</v>
      </c>
      <c r="C78" s="83">
        <f t="shared" si="0"/>
        <v>0.13314178553009956</v>
      </c>
      <c r="D78" s="272">
        <f t="shared" si="1"/>
        <v>3278903</v>
      </c>
      <c r="E78" s="272">
        <f t="shared" si="2"/>
        <v>436559</v>
      </c>
    </row>
    <row r="79" spans="1:5" ht="15">
      <c r="A79" s="43" t="s">
        <v>38</v>
      </c>
      <c r="B79" s="76" t="s">
        <v>37</v>
      </c>
      <c r="C79" s="83">
        <f t="shared" si="0"/>
        <v>0.28787665843888777</v>
      </c>
      <c r="D79" s="272">
        <f t="shared" si="1"/>
        <v>4020121</v>
      </c>
      <c r="E79" s="272">
        <f t="shared" si="2"/>
        <v>1157299</v>
      </c>
    </row>
    <row r="80" spans="1:5" ht="15">
      <c r="A80" s="43" t="s">
        <v>24</v>
      </c>
      <c r="B80" s="76" t="s">
        <v>23</v>
      </c>
      <c r="C80" s="83">
        <f t="shared" si="0"/>
        <v>0.22307566179595878</v>
      </c>
      <c r="D80" s="272">
        <f t="shared" si="1"/>
        <v>628177</v>
      </c>
      <c r="E80" s="272">
        <f t="shared" si="2"/>
        <v>140131</v>
      </c>
    </row>
    <row r="81" spans="1:5" ht="15">
      <c r="A81" s="43" t="s">
        <v>12</v>
      </c>
      <c r="B81" s="76" t="s">
        <v>11</v>
      </c>
      <c r="C81" s="83">
        <f t="shared" si="0"/>
        <v>0.2867385897690247</v>
      </c>
      <c r="D81" s="272">
        <f t="shared" si="1"/>
        <v>1607921</v>
      </c>
      <c r="E81" s="272">
        <f t="shared" si="2"/>
        <v>461053</v>
      </c>
    </row>
    <row r="82" spans="1:5" ht="15">
      <c r="A82" s="43" t="s">
        <v>46</v>
      </c>
      <c r="B82" s="76" t="s">
        <v>45</v>
      </c>
      <c r="C82" s="83">
        <f t="shared" si="0"/>
        <v>0.16267467084369516</v>
      </c>
      <c r="D82" s="272">
        <f t="shared" si="1"/>
        <v>1486224</v>
      </c>
      <c r="E82" s="272">
        <f t="shared" si="2"/>
        <v>241771</v>
      </c>
    </row>
    <row r="83" spans="1:5" ht="15">
      <c r="A83" s="43" t="s">
        <v>40</v>
      </c>
      <c r="B83" s="76" t="s">
        <v>39</v>
      </c>
      <c r="C83" s="83">
        <f t="shared" si="0"/>
        <v>0.22161186567019692</v>
      </c>
      <c r="D83" s="272">
        <f t="shared" si="1"/>
        <v>3305536</v>
      </c>
      <c r="E83" s="272">
        <f t="shared" si="2"/>
        <v>732546</v>
      </c>
    </row>
    <row r="84" spans="1:5" ht="15">
      <c r="A84" s="43" t="s">
        <v>54</v>
      </c>
      <c r="B84" s="76" t="s">
        <v>53</v>
      </c>
      <c r="C84" s="83">
        <f t="shared" si="0"/>
        <v>0.1884181049310366</v>
      </c>
      <c r="D84" s="272">
        <f t="shared" si="1"/>
        <v>19933111</v>
      </c>
      <c r="E84">
        <v>3755759</v>
      </c>
    </row>
    <row r="88" ht="15">
      <c r="A88" t="s">
        <v>155</v>
      </c>
    </row>
    <row r="89" spans="2:4" ht="15">
      <c r="B89" t="s">
        <v>129</v>
      </c>
      <c r="D89" s="101" t="s">
        <v>212</v>
      </c>
    </row>
    <row r="90" spans="1:2" ht="15">
      <c r="A90" t="s">
        <v>8</v>
      </c>
      <c r="B90" s="105">
        <v>0.403008289330712</v>
      </c>
    </row>
    <row r="91" spans="1:2" ht="15">
      <c r="A91" t="s">
        <v>20</v>
      </c>
      <c r="B91" s="105">
        <v>0.3813067817200699</v>
      </c>
    </row>
    <row r="92" spans="1:2" ht="15">
      <c r="A92" t="s">
        <v>36</v>
      </c>
      <c r="B92" s="105">
        <v>0.30387474378802765</v>
      </c>
    </row>
    <row r="93" spans="1:2" ht="15">
      <c r="A93" t="s">
        <v>38</v>
      </c>
      <c r="B93" s="105">
        <v>0.28787665843888777</v>
      </c>
    </row>
    <row r="94" spans="1:2" ht="15">
      <c r="A94" t="s">
        <v>12</v>
      </c>
      <c r="B94" s="105">
        <v>0.2867385897690247</v>
      </c>
    </row>
    <row r="95" spans="1:2" ht="15">
      <c r="A95" t="s">
        <v>16</v>
      </c>
      <c r="B95" s="105">
        <v>0.2803126902975162</v>
      </c>
    </row>
    <row r="96" spans="1:2" ht="15">
      <c r="A96" t="s">
        <v>14</v>
      </c>
      <c r="B96" s="105">
        <v>0.26116825956707146</v>
      </c>
    </row>
    <row r="97" spans="1:2" ht="15">
      <c r="A97" t="s">
        <v>24</v>
      </c>
      <c r="B97" s="105">
        <v>0.22307566179595878</v>
      </c>
    </row>
    <row r="98" spans="1:2" ht="15">
      <c r="A98" t="s">
        <v>10</v>
      </c>
      <c r="B98" s="105">
        <v>0.22200906212686017</v>
      </c>
    </row>
    <row r="99" spans="1:2" ht="15">
      <c r="A99" t="s">
        <v>40</v>
      </c>
      <c r="B99" s="105">
        <v>0.22161186567019692</v>
      </c>
    </row>
    <row r="100" spans="1:2" ht="15">
      <c r="A100" t="s">
        <v>32</v>
      </c>
      <c r="B100" s="105">
        <v>0.20877597990372876</v>
      </c>
    </row>
    <row r="101" spans="1:2" ht="15">
      <c r="A101" t="s">
        <v>30</v>
      </c>
      <c r="B101" s="105">
        <v>0.2053606652726255</v>
      </c>
    </row>
    <row r="102" spans="1:2" ht="15">
      <c r="A102" t="s">
        <v>34</v>
      </c>
      <c r="B102" s="105">
        <v>0.2022698993423042</v>
      </c>
    </row>
    <row r="103" spans="1:2" ht="15">
      <c r="A103" t="s">
        <v>54</v>
      </c>
      <c r="B103" s="105">
        <v>0.1884181049310366</v>
      </c>
    </row>
    <row r="104" spans="1:2" ht="15">
      <c r="A104" t="s">
        <v>22</v>
      </c>
      <c r="B104" s="105">
        <v>0.1756324582215296</v>
      </c>
    </row>
    <row r="105" spans="1:2" ht="15">
      <c r="A105" t="s">
        <v>58</v>
      </c>
      <c r="B105" s="105">
        <v>0.1727577439521976</v>
      </c>
    </row>
    <row r="106" spans="1:2" ht="15">
      <c r="A106" t="s">
        <v>57</v>
      </c>
      <c r="B106" s="105">
        <v>0.16532029782797975</v>
      </c>
    </row>
    <row r="107" spans="1:2" ht="15">
      <c r="A107" t="s">
        <v>46</v>
      </c>
      <c r="B107" s="105">
        <v>0.16267467084369516</v>
      </c>
    </row>
    <row r="108" spans="1:2" ht="15">
      <c r="A108" t="s">
        <v>18</v>
      </c>
      <c r="B108" s="105">
        <v>0.1622858979562823</v>
      </c>
    </row>
    <row r="109" spans="1:2" ht="15">
      <c r="A109" s="238" t="s">
        <v>123</v>
      </c>
      <c r="B109" s="105">
        <v>0.16035118838197834</v>
      </c>
    </row>
    <row r="110" spans="1:2" ht="15">
      <c r="A110" t="s">
        <v>26</v>
      </c>
      <c r="B110" s="105">
        <v>0.1598421136941591</v>
      </c>
    </row>
    <row r="111" spans="1:2" ht="15">
      <c r="A111" t="s">
        <v>59</v>
      </c>
      <c r="B111" s="105">
        <v>0.13528900941103392</v>
      </c>
    </row>
    <row r="112" spans="1:2" ht="15">
      <c r="A112" t="s">
        <v>50</v>
      </c>
      <c r="B112" s="105">
        <v>0.13404323095252532</v>
      </c>
    </row>
    <row r="113" spans="1:2" ht="15">
      <c r="A113" t="s">
        <v>42</v>
      </c>
      <c r="B113" s="105">
        <v>0.13314178553009956</v>
      </c>
    </row>
    <row r="114" spans="1:2" ht="15">
      <c r="A114" t="s">
        <v>48</v>
      </c>
      <c r="B114" s="105">
        <v>0.130574617433549</v>
      </c>
    </row>
    <row r="115" spans="1:2" ht="15">
      <c r="A115" t="s">
        <v>136</v>
      </c>
      <c r="B115" s="105">
        <v>0.11932449687301908</v>
      </c>
    </row>
    <row r="116" spans="1:2" ht="15">
      <c r="A116" t="s">
        <v>56</v>
      </c>
      <c r="B116" s="105">
        <v>0.0849947433487554</v>
      </c>
    </row>
    <row r="117" spans="1:2" ht="15">
      <c r="A117" t="s">
        <v>52</v>
      </c>
      <c r="B117" s="105">
        <v>0.06395517786544398</v>
      </c>
    </row>
    <row r="118" spans="1:2" ht="15">
      <c r="A118" t="s">
        <v>28</v>
      </c>
      <c r="B118" s="105">
        <v>0.0592173245252522</v>
      </c>
    </row>
    <row r="120" ht="15">
      <c r="A120" s="1" t="s">
        <v>131</v>
      </c>
    </row>
  </sheetData>
  <autoFilter ref="A89:B118">
    <sortState ref="A90:B120">
      <sortCondition descending="1" sortBy="value" ref="B90:B120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 Hongbin (ESTAT)</dc:creator>
  <cp:keywords/>
  <dc:description/>
  <cp:lastModifiedBy>SUNJKA Nikola (ESTAT)</cp:lastModifiedBy>
  <cp:lastPrinted>2019-11-07T15:02:38Z</cp:lastPrinted>
  <dcterms:created xsi:type="dcterms:W3CDTF">2017-10-18T13:17:28Z</dcterms:created>
  <dcterms:modified xsi:type="dcterms:W3CDTF">2020-11-18T18:53:35Z</dcterms:modified>
  <cp:category/>
  <cp:version/>
  <cp:contentType/>
  <cp:contentStatus/>
</cp:coreProperties>
</file>