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10" windowWidth="14810" windowHeight="8010" firstSheet="1" activeTab="2"/>
  </bookViews>
  <sheets>
    <sheet name="Info" sheetId="4" r:id="rId1"/>
    <sheet name="Table 1" sheetId="1" r:id="rId2"/>
    <sheet name="Figure 1" sheetId="2" r:id="rId3"/>
    <sheet name="Figure 2" sheetId="7" r:id="rId4"/>
    <sheet name="Figure 3" sheetId="3" r:id="rId5"/>
    <sheet name="Figure 4" sheetId="9" r:id="rId6"/>
    <sheet name="Figure 5" sheetId="5" r:id="rId7"/>
    <sheet name="Figure 6" sheetId="8" r:id="rId8"/>
    <sheet name="Figure 7" sheetId="6" r:id="rId9"/>
    <sheet name="Figure 8" sheetId="10" r:id="rId10"/>
  </sheets>
  <externalReferences>
    <externalReference r:id="rId13"/>
  </externalReferences>
  <definedNames/>
  <calcPr calcId="162913"/>
</workbook>
</file>

<file path=xl/sharedStrings.xml><?xml version="1.0" encoding="utf-8"?>
<sst xmlns="http://schemas.openxmlformats.org/spreadsheetml/2006/main" count="497" uniqueCount="147">
  <si>
    <t>GEO/TIME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</si>
  <si>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</si>
  <si>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</si>
  <si>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</si>
  <si>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</si>
  <si>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</si>
  <si>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</si>
  <si>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</si>
  <si>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</si>
  <si>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</si>
  <si>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</si>
  <si>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</si>
  <si>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</si>
  <si>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</si>
  <si>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</si>
  <si>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</si>
  <si>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</si>
  <si>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</si>
  <si>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</si>
  <si>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</si>
  <si>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</si>
  <si>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</si>
  <si>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</si>
  <si>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</si>
  <si>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</si>
  <si>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Liechtenstein</t>
  </si>
  <si>
    <t>Serbia</t>
  </si>
  <si>
    <t>Turkey</t>
  </si>
  <si>
    <t>Bosnia and Herzegovina</t>
  </si>
  <si>
    <t>Moldova</t>
  </si>
  <si>
    <t>Ukraine</t>
  </si>
  <si>
    <t>2016S2</t>
  </si>
  <si>
    <t>2017S1</t>
  </si>
  <si>
    <t>2017S2</t>
  </si>
  <si>
    <t>(EUR per kWh)</t>
  </si>
  <si>
    <t>EU-28</t>
  </si>
  <si>
    <t>Euro area</t>
  </si>
  <si>
    <t>The tables and figures inside the file are:</t>
  </si>
  <si>
    <t>Last updated:</t>
  </si>
  <si>
    <t>(:) not available</t>
  </si>
  <si>
    <t>2008S1</t>
  </si>
  <si>
    <t>2008S2</t>
  </si>
  <si>
    <t>2009S1</t>
  </si>
  <si>
    <t>2009S2</t>
  </si>
  <si>
    <t>2010S1</t>
  </si>
  <si>
    <t>2010S2</t>
  </si>
  <si>
    <t>2011S1</t>
  </si>
  <si>
    <t>2011S2</t>
  </si>
  <si>
    <t>2012S1</t>
  </si>
  <si>
    <t>2012S2</t>
  </si>
  <si>
    <t>2013S1</t>
  </si>
  <si>
    <t>2013S2</t>
  </si>
  <si>
    <t>2014S1</t>
  </si>
  <si>
    <t>2014S2</t>
  </si>
  <si>
    <t>2015S1</t>
  </si>
  <si>
    <t>2015S2</t>
  </si>
  <si>
    <t>2016S1</t>
  </si>
  <si>
    <t>include taxes</t>
  </si>
  <si>
    <t>exclude VAT</t>
  </si>
  <si>
    <t>Other taxes</t>
  </si>
  <si>
    <t>VAT</t>
  </si>
  <si>
    <t>Without taxes</t>
  </si>
  <si>
    <t>Germany</t>
  </si>
  <si>
    <t>Share of taxes</t>
  </si>
  <si>
    <t>(%)</t>
  </si>
  <si>
    <t>Change</t>
  </si>
  <si>
    <t xml:space="preserve">Source for Households: </t>
  </si>
  <si>
    <t xml:space="preserve">Source for Non-Households: </t>
  </si>
  <si>
    <t>2018S1</t>
  </si>
  <si>
    <t>Czechia</t>
  </si>
  <si>
    <t>Georgia</t>
  </si>
  <si>
    <t>Households (¹)</t>
  </si>
  <si>
    <t>Non-households (²)</t>
  </si>
  <si>
    <t>North Macedonia</t>
  </si>
  <si>
    <t>2018S2</t>
  </si>
  <si>
    <t>Add the new semester, adjust the data to be included in the graph and modify the title (necessary only for semester 1)</t>
  </si>
  <si>
    <t>Natural gas Prices</t>
  </si>
  <si>
    <t>Source: Eurostat (online data codes: nrg_pc_202)</t>
  </si>
  <si>
    <t>Source: Eurostat (online data codes: nrg_pc_203)</t>
  </si>
  <si>
    <t>(e) Estimate</t>
  </si>
  <si>
    <t>(¹) Annual consumption: 5 555 kWh &lt; consumption &lt; 55 555 kWh (20 - 200 GJ).</t>
  </si>
  <si>
    <t>(²) Annual consumption: 2 778 MWh &lt; consumption &lt; 27 778 MWh (10 000 - 100 000 GJ).</t>
  </si>
  <si>
    <r>
      <t>Source:</t>
    </r>
    <r>
      <rPr>
        <sz val="9"/>
        <color theme="1"/>
        <rFont val="Arial"/>
        <family val="2"/>
      </rPr>
      <t xml:space="preserve"> Eurostat (online data codes: nrg_pc_202 and nrg_pc_203)</t>
    </r>
  </si>
  <si>
    <t>(c) Confidential</t>
  </si>
  <si>
    <t>Euro area  (without taxes)</t>
  </si>
  <si>
    <t>Sort the table on Col C, check that all the data is included in the graph and modify the title</t>
  </si>
  <si>
    <t>2019S1</t>
  </si>
  <si>
    <t>Add the new semester (copy last semester INCLUDING cell of col A and past it below, change info in the cell of col B and numbers will adapt auto, adjust the data to be included in the graph and modify the title (necessary only for semester 1)</t>
  </si>
  <si>
    <t>Sort the table on col E, adjust the data to be included in the graph and modify the title</t>
  </si>
  <si>
    <t>Sort the table on col C, adjust the data to be included in the graph and modify the title</t>
  </si>
  <si>
    <t>Sort the table on Col E, adjust the data to be included in the graph and modify the title</t>
  </si>
  <si>
    <t>Table 1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</si>
  <si>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</si>
  <si>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</si>
  <si>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</si>
  <si>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</si>
  <si>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</si>
  <si>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</si>
  <si>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</si>
  <si>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</si>
  <si>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http://appsso.eurostat.ec.europa.eu/nui/show.do?query=BOOKMARK_DS-052776_QID_482FFD7F_UID_-3F171EB0&amp;layout=TIME,C,X,0;GEO,L,Y,0;PRODUCT,L,Z,0;CONSOM,L,Z,1;UNIT,L,Z,2;TAX,L,Z,3;CURRENCY,L,Z,4;INDICATORS,C,Z,5;&amp;zSelection=DS-052776PRODUCT,4100;DS-052776UNIT,KWH;DS-052776CURRENCY,EUR;DS-052776CONSOM,4141902;DS-052776INDICATORS,OBS_FLAG;DS-052776TAX,X_TAX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</si>
  <si>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-052778_QID_299633C0_UID_-3F171EB0&amp;layout=TIME,C,X,0;GEO,L,Y,0;PRODUCT,L,Z,0;CONSOM,L,Z,1;UNIT,L,Z,2;TAX,L,Z,3;CURRENCY,L,Z,4;INDICATORS,C,Z,5;&amp;zSelection=DS-052778PRODUCT,4100;DS-052778TAX,X_TAX;DS-052778CONSOM,4142903;DS-052778UNIT,KWH;DS-052778INDICATORS,OBS_FLAG;DS-052778CURRENCY,EUR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</si>
  <si>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EU-27</t>
  </si>
  <si>
    <t>2019S2</t>
  </si>
  <si>
    <t>Tables start at line 241 for households and at 129 for non-households</t>
  </si>
  <si>
    <t>Inflation EU27</t>
  </si>
  <si>
    <t>Inflation EA</t>
  </si>
  <si>
    <t>Non-recoverable taxes</t>
  </si>
  <si>
    <t>Prices excluding taxes</t>
  </si>
  <si>
    <t>without VAT</t>
  </si>
  <si>
    <r>
      <t xml:space="preserve">For any questions or comments with respect to data in this file,
please contact </t>
    </r>
    <r>
      <rPr>
        <sz val="9"/>
        <color indexed="8"/>
        <rFont val="Arial"/>
        <family val="2"/>
      </rPr>
      <t>Stavros Lazarou (Stavros.LAZAROU@ec.europa.eu).</t>
    </r>
  </si>
  <si>
    <t>October 2020</t>
  </si>
  <si>
    <t>2020S2</t>
  </si>
  <si>
    <t>prices including taxes</t>
  </si>
  <si>
    <t>prices excluding taxes</t>
  </si>
  <si>
    <t>2008S1 prices including taxes adjusted for inflation</t>
  </si>
  <si>
    <t>2008S1 prices excluding taxes adjusted for inflation</t>
  </si>
  <si>
    <t>.</t>
  </si>
  <si>
    <t>Share of taxes (%)</t>
  </si>
  <si>
    <t>second</t>
  </si>
  <si>
    <t>ZW</t>
  </si>
  <si>
    <t>2020S1</t>
  </si>
  <si>
    <t>Natural gas prices, second semester of 2018-2020</t>
  </si>
  <si>
    <t>0.0354e</t>
  </si>
  <si>
    <t>0.0281e</t>
  </si>
  <si>
    <t>0.0316e</t>
  </si>
  <si>
    <t>0.1073e</t>
  </si>
  <si>
    <t>0.0374e</t>
  </si>
  <si>
    <t>:</t>
  </si>
  <si>
    <t>(.) not applicable</t>
  </si>
  <si>
    <t>Natural gas prices for household consumers, second half 2020</t>
  </si>
  <si>
    <t>Cyprus</t>
  </si>
  <si>
    <t>Malta</t>
  </si>
  <si>
    <t>Development of natural gas prices for household consumers, EU-27, 2008-2020</t>
  </si>
  <si>
    <t>Share of taxes and levies paid by household consumers for natural gas, second half 2020</t>
  </si>
  <si>
    <t>Share of other taxes and levies</t>
  </si>
  <si>
    <t>Share of VAT</t>
  </si>
  <si>
    <t>Change in natural gas prices for household consumers compared with previous year, same semester, second half 2020</t>
  </si>
  <si>
    <t>Natural gas prices for non-household consumers, second half 2020</t>
  </si>
  <si>
    <t>Development of natural gas prices for non-household consumers, EU-27, 2008-2020</t>
  </si>
  <si>
    <t>Share of taxes and levies paid by non-household consumers for natural gas, second half 2020</t>
  </si>
  <si>
    <t xml:space="preserve">Bosnia and Herzegovina (¹) </t>
  </si>
  <si>
    <t xml:space="preserve">Moldova (¹) </t>
  </si>
  <si>
    <t xml:space="preserve">Ukraine (¹) </t>
  </si>
  <si>
    <t xml:space="preserve">Georgia (¹) </t>
  </si>
  <si>
    <t xml:space="preserve">Luxembourg (¹) </t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</si>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</sst>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0"/>
    <numFmt numFmtId="165" formatCode="#,##0.0"/>
    <numFmt numFmtId="166" formatCode="#,##0.0_i"/>
    <numFmt numFmtId="167" formatCode="#,##0.0000_i"/>
    <numFmt numFmtId="168" formatCode="0.0%"/>
    <numFmt numFmtId="169" formatCode="0.0000"/>
    <numFmt numFmtId="170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7" fillId="0" borderId="0">
      <alignment/>
      <protection/>
    </xf>
    <xf numFmtId="166" fontId="3" fillId="0" borderId="0" applyFill="0" applyBorder="0" applyProtection="0">
      <alignment horizontal="right"/>
    </xf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3" fillId="0" borderId="0" xfId="0" applyFont="1"/>
    <xf numFmtId="2" fontId="3" fillId="0" borderId="0" xfId="20" applyNumberFormat="1" applyFont="1" applyFill="1" applyBorder="1" applyAlignment="1">
      <alignment horizontal="left" vertical="center"/>
      <protection/>
    </xf>
    <xf numFmtId="165" fontId="3" fillId="0" borderId="0" xfId="20" applyNumberFormat="1" applyFont="1" applyFill="1" applyBorder="1" applyAlignment="1">
      <alignment horizontal="right" vertical="center"/>
      <protection/>
    </xf>
    <xf numFmtId="0" fontId="2" fillId="0" borderId="0" xfId="22" applyFont="1">
      <alignment/>
      <protection/>
    </xf>
    <xf numFmtId="0" fontId="4" fillId="4" borderId="0" xfId="21" applyFont="1" applyFill="1" applyBorder="1" applyAlignment="1">
      <alignment vertical="center"/>
      <protection/>
    </xf>
    <xf numFmtId="0" fontId="4" fillId="4" borderId="0" xfId="22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4" fillId="4" borderId="0" xfId="21" applyFont="1" applyFill="1" applyBorder="1" applyAlignment="1">
      <alignment horizontal="centerContinuous" vertical="center"/>
      <protection/>
    </xf>
    <xf numFmtId="0" fontId="5" fillId="4" borderId="0" xfId="22" applyFont="1" applyFill="1" applyBorder="1" applyAlignment="1">
      <alignment horizontal="center" vertical="center"/>
      <protection/>
    </xf>
    <xf numFmtId="0" fontId="4" fillId="4" borderId="0" xfId="22" applyFont="1" applyFill="1" applyBorder="1" applyAlignment="1">
      <alignment horizontal="left" vertical="center"/>
      <protection/>
    </xf>
    <xf numFmtId="49" fontId="4" fillId="4" borderId="0" xfId="22" applyNumberFormat="1" applyFont="1" applyFill="1" applyBorder="1" applyAlignment="1">
      <alignment vertical="center"/>
      <protection/>
    </xf>
    <xf numFmtId="49" fontId="4" fillId="4" borderId="0" xfId="22" applyNumberFormat="1" applyFont="1" applyFill="1" applyBorder="1" applyAlignment="1">
      <alignment horizontal="right" vertical="center"/>
      <protection/>
    </xf>
    <xf numFmtId="2" fontId="3" fillId="0" borderId="0" xfId="20" applyNumberFormat="1" applyFont="1" applyFill="1" applyBorder="1" applyAlignment="1">
      <alignment horizontal="left"/>
      <protection/>
    </xf>
    <xf numFmtId="0" fontId="8" fillId="5" borderId="2" xfId="0" applyFont="1" applyFill="1" applyBorder="1" applyAlignment="1">
      <alignment horizontal="center"/>
    </xf>
    <xf numFmtId="0" fontId="9" fillId="5" borderId="3" xfId="0" applyNumberFormat="1" applyFont="1" applyFill="1" applyBorder="1" applyAlignment="1">
      <alignment horizontal="center"/>
    </xf>
    <xf numFmtId="0" fontId="9" fillId="5" borderId="4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6" borderId="5" xfId="0" applyNumberFormat="1" applyFont="1" applyFill="1" applyBorder="1" applyAlignment="1">
      <alignment horizontal="left"/>
    </xf>
    <xf numFmtId="0" fontId="9" fillId="6" borderId="6" xfId="0" applyNumberFormat="1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left"/>
    </xf>
    <xf numFmtId="0" fontId="9" fillId="0" borderId="8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left"/>
    </xf>
    <xf numFmtId="0" fontId="9" fillId="5" borderId="9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4" fontId="2" fillId="0" borderId="0" xfId="0" applyNumberFormat="1" applyFont="1"/>
    <xf numFmtId="9" fontId="2" fillId="0" borderId="0" xfId="15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7" fontId="3" fillId="6" borderId="5" xfId="24" applyNumberFormat="1" applyFont="1" applyFill="1" applyBorder="1" applyAlignment="1">
      <alignment horizontal="right"/>
    </xf>
    <xf numFmtId="167" fontId="3" fillId="6" borderId="10" xfId="24" applyNumberFormat="1" applyFont="1" applyFill="1" applyBorder="1" applyAlignment="1">
      <alignment horizontal="right"/>
    </xf>
    <xf numFmtId="167" fontId="3" fillId="6" borderId="6" xfId="24" applyNumberFormat="1" applyFont="1" applyFill="1" applyBorder="1" applyAlignment="1">
      <alignment horizontal="right"/>
    </xf>
    <xf numFmtId="167" fontId="3" fillId="6" borderId="11" xfId="24" applyNumberFormat="1" applyFont="1" applyFill="1" applyBorder="1" applyAlignment="1">
      <alignment horizontal="right"/>
    </xf>
    <xf numFmtId="167" fontId="3" fillId="0" borderId="7" xfId="24" applyNumberFormat="1" applyFont="1" applyFill="1" applyBorder="1" applyAlignment="1">
      <alignment horizontal="right"/>
    </xf>
    <xf numFmtId="167" fontId="3" fillId="0" borderId="12" xfId="24" applyNumberFormat="1" applyFont="1" applyFill="1" applyBorder="1" applyAlignment="1">
      <alignment horizontal="right"/>
    </xf>
    <xf numFmtId="167" fontId="3" fillId="0" borderId="8" xfId="24" applyNumberFormat="1" applyFont="1" applyFill="1" applyBorder="1" applyAlignment="1">
      <alignment horizontal="right"/>
    </xf>
    <xf numFmtId="167" fontId="3" fillId="0" borderId="13" xfId="24" applyNumberFormat="1" applyFont="1" applyFill="1" applyBorder="1" applyAlignment="1">
      <alignment horizontal="right"/>
    </xf>
    <xf numFmtId="167" fontId="3" fillId="0" borderId="6" xfId="24" applyNumberFormat="1" applyFont="1" applyFill="1" applyBorder="1" applyAlignment="1">
      <alignment horizontal="right"/>
    </xf>
    <xf numFmtId="167" fontId="3" fillId="0" borderId="11" xfId="24" applyNumberFormat="1" applyFont="1" applyFill="1" applyBorder="1" applyAlignment="1">
      <alignment horizontal="right"/>
    </xf>
    <xf numFmtId="167" fontId="3" fillId="0" borderId="0" xfId="24" applyNumberFormat="1" applyFont="1" applyFill="1" applyBorder="1" applyAlignment="1">
      <alignment horizontal="right"/>
    </xf>
    <xf numFmtId="167" fontId="3" fillId="0" borderId="14" xfId="24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wrapText="1"/>
    </xf>
    <xf numFmtId="168" fontId="2" fillId="0" borderId="0" xfId="15" applyNumberFormat="1" applyFont="1"/>
    <xf numFmtId="0" fontId="1" fillId="3" borderId="1" xfId="0" applyNumberFormat="1" applyFont="1" applyFill="1" applyBorder="1" applyAlignment="1">
      <alignment/>
    </xf>
    <xf numFmtId="169" fontId="3" fillId="0" borderId="1" xfId="0" applyNumberFormat="1" applyFont="1" applyFill="1" applyBorder="1" applyAlignment="1">
      <alignment/>
    </xf>
    <xf numFmtId="169" fontId="2" fillId="0" borderId="0" xfId="0" applyNumberFormat="1" applyFont="1"/>
    <xf numFmtId="0" fontId="2" fillId="0" borderId="0" xfId="0" applyFont="1" applyBorder="1"/>
    <xf numFmtId="0" fontId="3" fillId="0" borderId="0" xfId="0" applyFont="1" applyBorder="1" applyAlignment="1">
      <alignment/>
    </xf>
    <xf numFmtId="0" fontId="11" fillId="7" borderId="0" xfId="21" applyFont="1" applyFill="1" applyBorder="1" applyAlignment="1" applyProtection="1">
      <alignment vertical="center"/>
      <protection/>
    </xf>
    <xf numFmtId="0" fontId="11" fillId="7" borderId="0" xfId="21" applyFont="1" applyFill="1" applyBorder="1" applyAlignment="1">
      <alignment vertical="center"/>
      <protection/>
    </xf>
    <xf numFmtId="0" fontId="11" fillId="0" borderId="0" xfId="0" applyFont="1" applyFill="1" applyBorder="1"/>
    <xf numFmtId="0" fontId="11" fillId="0" borderId="0" xfId="0" applyFont="1"/>
    <xf numFmtId="0" fontId="11" fillId="8" borderId="0" xfId="0" applyFont="1" applyFill="1"/>
    <xf numFmtId="0" fontId="11" fillId="8" borderId="0" xfId="0" applyFont="1" applyFill="1" applyBorder="1"/>
    <xf numFmtId="165" fontId="11" fillId="8" borderId="0" xfId="20" applyNumberFormat="1" applyFont="1" applyFill="1" applyBorder="1" applyAlignment="1">
      <alignment horizontal="right" vertical="center"/>
      <protection/>
    </xf>
    <xf numFmtId="0" fontId="11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3" borderId="15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2" fillId="0" borderId="15" xfId="0" applyFont="1" applyBorder="1"/>
    <xf numFmtId="0" fontId="9" fillId="0" borderId="5" xfId="0" applyNumberFormat="1" applyFont="1" applyFill="1" applyBorder="1" applyAlignment="1">
      <alignment horizontal="left"/>
    </xf>
    <xf numFmtId="167" fontId="3" fillId="0" borderId="5" xfId="24" applyNumberFormat="1" applyFont="1" applyFill="1" applyBorder="1" applyAlignment="1">
      <alignment horizontal="right"/>
    </xf>
    <xf numFmtId="167" fontId="3" fillId="0" borderId="10" xfId="24" applyNumberFormat="1" applyFont="1" applyFill="1" applyBorder="1" applyAlignment="1">
      <alignment horizontal="right"/>
    </xf>
    <xf numFmtId="0" fontId="9" fillId="0" borderId="16" xfId="0" applyNumberFormat="1" applyFont="1" applyFill="1" applyBorder="1" applyAlignment="1">
      <alignment horizontal="left"/>
    </xf>
    <xf numFmtId="167" fontId="3" fillId="0" borderId="16" xfId="24" applyNumberFormat="1" applyFont="1" applyFill="1" applyBorder="1" applyAlignment="1">
      <alignment horizontal="right"/>
    </xf>
    <xf numFmtId="167" fontId="3" fillId="0" borderId="17" xfId="24" applyNumberFormat="1" applyFont="1" applyFill="1" applyBorder="1" applyAlignment="1">
      <alignment horizontal="right"/>
    </xf>
    <xf numFmtId="0" fontId="4" fillId="7" borderId="0" xfId="22" applyFont="1" applyFill="1" applyBorder="1" applyAlignment="1">
      <alignment vertical="center"/>
      <protection/>
    </xf>
    <xf numFmtId="0" fontId="1" fillId="3" borderId="1" xfId="0" applyNumberFormat="1" applyFont="1" applyFill="1" applyBorder="1" applyAlignment="1">
      <alignment/>
    </xf>
    <xf numFmtId="2" fontId="2" fillId="0" borderId="15" xfId="0" applyNumberFormat="1" applyFont="1" applyBorder="1"/>
    <xf numFmtId="169" fontId="2" fillId="0" borderId="15" xfId="0" applyNumberFormat="1" applyFont="1" applyBorder="1"/>
    <xf numFmtId="0" fontId="3" fillId="3" borderId="0" xfId="0" applyNumberFormat="1" applyFont="1" applyFill="1" applyBorder="1" applyAlignment="1">
      <alignment/>
    </xf>
    <xf numFmtId="0" fontId="11" fillId="0" borderId="0" xfId="0" applyFont="1" applyBorder="1"/>
    <xf numFmtId="2" fontId="2" fillId="0" borderId="0" xfId="15" applyNumberFormat="1" applyFont="1"/>
    <xf numFmtId="170" fontId="2" fillId="0" borderId="0" xfId="15" applyNumberFormat="1" applyFont="1"/>
    <xf numFmtId="167" fontId="3" fillId="0" borderId="8" xfId="24" applyNumberFormat="1" applyFont="1" applyFill="1" applyBorder="1" applyAlignment="1">
      <alignment horizontal="right"/>
    </xf>
    <xf numFmtId="167" fontId="3" fillId="0" borderId="13" xfId="24" applyNumberFormat="1" applyFont="1" applyFill="1" applyBorder="1" applyAlignment="1">
      <alignment horizontal="right"/>
    </xf>
    <xf numFmtId="0" fontId="4" fillId="4" borderId="0" xfId="22" applyFont="1" applyFill="1" applyBorder="1" applyAlignment="1">
      <alignment horizontal="center" vertical="center" wrapText="1"/>
      <protection/>
    </xf>
    <xf numFmtId="0" fontId="8" fillId="5" borderId="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household consumers, second half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kWh)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75"/>
          <c:w val="0.97075"/>
          <c:h val="0.7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1'!$G$5</c:f>
              <c:strCache>
                <c:ptCount val="1"/>
                <c:pt idx="0">
                  <c:v>Without taxes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1'!$D$6:$D$42</c:f>
              <c:strCache/>
            </c:strRef>
          </c:cat>
          <c:val>
            <c:numRef>
              <c:f>'Figure 1'!$G$6:$G$42</c:f>
              <c:numCache/>
            </c:numRef>
          </c:val>
        </c:ser>
        <c:ser>
          <c:idx val="1"/>
          <c:order val="1"/>
          <c:tx>
            <c:strRef>
              <c:f>'Figure 1'!$H$5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1'!$D$6:$D$42</c:f>
              <c:strCache/>
            </c:strRef>
          </c:cat>
          <c:val>
            <c:numRef>
              <c:f>'Figure 1'!$H$6:$H$42</c:f>
              <c:numCache/>
            </c:numRef>
          </c:val>
        </c:ser>
        <c:ser>
          <c:idx val="2"/>
          <c:order val="2"/>
          <c:tx>
            <c:strRef>
              <c:f>'Figure 1'!$I$5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1'!$D$6:$D$42</c:f>
              <c:strCache/>
            </c:strRef>
          </c:cat>
          <c:val>
            <c:numRef>
              <c:f>'Figure 1'!$I$6:$I$42</c:f>
              <c:numCache/>
            </c:numRef>
          </c:val>
        </c:ser>
        <c:overlap val="100"/>
        <c:axId val="55747251"/>
        <c:axId val="31963212"/>
      </c:barChart>
      <c:catAx>
        <c:axId val="557472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3212"/>
        <c:crosses val="autoZero"/>
        <c:auto val="1"/>
        <c:lblOffset val="100"/>
        <c:noMultiLvlLbl val="0"/>
      </c:catAx>
      <c:valAx>
        <c:axId val="31963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74725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725"/>
          <c:y val="0.7425"/>
          <c:w val="0.32775"/>
          <c:h val="0.03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household consumers, EU, 2008-2020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kWh)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675"/>
          <c:w val="0.97075"/>
          <c:h val="0.6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prices including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2'!$B$6:$B$31</c:f>
              <c:strCache/>
            </c:strRef>
          </c:cat>
          <c:val>
            <c:numRef>
              <c:f>'Figure 2'!$C$6:$C$31</c:f>
              <c:numCache/>
            </c:numRef>
          </c:val>
          <c:smooth val="0"/>
        </c:ser>
        <c:ser>
          <c:idx val="1"/>
          <c:order val="1"/>
          <c:tx>
            <c:strRef>
              <c:f>'Figure 2'!$I$5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2'!$B$6:$B$31</c:f>
              <c:strCache/>
            </c:strRef>
          </c:cat>
          <c:val>
            <c:numRef>
              <c:f>'Figure 2'!$I$6:$I$31</c:f>
              <c:numCache/>
            </c:numRef>
          </c:val>
          <c:smooth val="0"/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prices excluding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2'!$B$6:$B$31</c:f>
              <c:strCache/>
            </c:strRef>
          </c:cat>
          <c:val>
            <c:numRef>
              <c:f>'Figure 2'!$E$6:$E$31</c:f>
              <c:numCache/>
            </c:numRef>
          </c:val>
          <c:smooth val="0"/>
        </c:ser>
        <c:ser>
          <c:idx val="3"/>
          <c:order val="3"/>
          <c:tx>
            <c:strRef>
              <c:f>'Figure 2'!$J$5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2'!$B$6:$B$31</c:f>
              <c:strCache/>
            </c:strRef>
          </c:cat>
          <c:val>
            <c:numRef>
              <c:f>'Figure 2'!$J$6:$J$31</c:f>
              <c:numCache/>
            </c:numRef>
          </c:val>
          <c:smooth val="0"/>
        </c:ser>
        <c:marker val="1"/>
        <c:axId val="19233453"/>
        <c:axId val="38883350"/>
      </c:lineChart>
      <c:catAx>
        <c:axId val="192334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83350"/>
        <c:crosses val="autoZero"/>
        <c:auto val="1"/>
        <c:lblOffset val="100"/>
        <c:noMultiLvlLbl val="0"/>
      </c:catAx>
      <c:valAx>
        <c:axId val="38883350"/>
        <c:scaling>
          <c:orientation val="minMax"/>
          <c:min val="0.03000000000000000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23345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675"/>
          <c:y val="0.782"/>
          <c:w val="0.4865"/>
          <c:h val="0.1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household consumers for natural gas, second half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5"/>
          <c:w val="0.97275"/>
          <c:h val="0.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3'!$H$5</c:f>
              <c:strCache>
                <c:ptCount val="1"/>
                <c:pt idx="0">
                  <c:v>Share of other taxes and levies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3'!$C$6:$C$42</c:f>
              <c:strCache/>
            </c:strRef>
          </c:cat>
          <c:val>
            <c:numRef>
              <c:f>'Figure 3'!$H$6:$H$42</c:f>
              <c:numCache/>
            </c:numRef>
          </c:val>
        </c:ser>
        <c:ser>
          <c:idx val="1"/>
          <c:order val="1"/>
          <c:tx>
            <c:strRef>
              <c:f>'Figure 3'!$I$5</c:f>
              <c:strCache>
                <c:ptCount val="1"/>
                <c:pt idx="0">
                  <c:v>Share of VAT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3'!$C$6:$C$42</c:f>
              <c:strCache/>
            </c:strRef>
          </c:cat>
          <c:val>
            <c:numRef>
              <c:f>'Figure 3'!$I$6:$I$42</c:f>
              <c:numCache/>
            </c:numRef>
          </c:val>
        </c:ser>
        <c:overlap val="100"/>
        <c:axId val="14405831"/>
        <c:axId val="62543616"/>
      </c:barChart>
      <c:catAx>
        <c:axId val="144058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3616"/>
        <c:crosses val="autoZero"/>
        <c:auto val="1"/>
        <c:lblOffset val="100"/>
        <c:noMultiLvlLbl val="0"/>
      </c:catAx>
      <c:valAx>
        <c:axId val="625436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4058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8"/>
          <c:y val="0.893"/>
          <c:w val="0.46425"/>
          <c:h val="0.03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household consumers compared with previous year, same semester, second half 2020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4"/>
          <c:w val="0.99325"/>
          <c:h val="0.8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4'!$B$6:$B$42</c:f>
              <c:strCache/>
            </c:strRef>
          </c:cat>
          <c:val>
            <c:numRef>
              <c:f>'Figure 4'!$E$6:$E$42</c:f>
              <c:numCache/>
            </c:numRef>
          </c:val>
        </c:ser>
        <c:overlap val="100"/>
        <c:axId val="26021633"/>
        <c:axId val="32868106"/>
      </c:barChart>
      <c:catAx>
        <c:axId val="260216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868106"/>
        <c:crossesAt val="-25"/>
        <c:auto val="1"/>
        <c:lblOffset val="100"/>
        <c:noMultiLvlLbl val="0"/>
      </c:catAx>
      <c:valAx>
        <c:axId val="3286810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021633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non-household consumers, second half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kWh)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75"/>
          <c:w val="0.97075"/>
          <c:h val="0.7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5'!$F$5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5'!$D$6:$D$43</c:f>
              <c:strCache/>
            </c:strRef>
          </c:cat>
          <c:val>
            <c:numRef>
              <c:f>'Figure 5'!$F$6:$F$43</c:f>
              <c:numCache/>
            </c:numRef>
          </c:val>
        </c:ser>
        <c:ser>
          <c:idx val="1"/>
          <c:order val="1"/>
          <c:tx>
            <c:strRef>
              <c:f>'Figure 5'!$G$5</c:f>
              <c:strCache>
                <c:ptCount val="1"/>
                <c:pt idx="0">
                  <c:v>Non-recoverable taxes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5'!$D$6:$D$43</c:f>
              <c:strCache/>
            </c:strRef>
          </c:cat>
          <c:val>
            <c:numRef>
              <c:f>'Figure 5'!$G$6:$G$39</c:f>
              <c:numCache/>
            </c:numRef>
          </c:val>
        </c:ser>
        <c:overlap val="100"/>
        <c:axId val="27377499"/>
        <c:axId val="45070900"/>
      </c:barChart>
      <c:catAx>
        <c:axId val="273774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0900"/>
        <c:crosses val="autoZero"/>
        <c:auto val="1"/>
        <c:lblOffset val="100"/>
        <c:noMultiLvlLbl val="0"/>
      </c:catAx>
      <c:valAx>
        <c:axId val="45070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37749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125"/>
          <c:y val="0.875"/>
          <c:w val="0.42425"/>
          <c:h val="0.03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non-household consumers, EU, 2008-2020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kWh)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5"/>
          <c:w val="0.97075"/>
          <c:h val="0.557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prices including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6'!$B$6:$B$31</c:f>
              <c:strCache/>
            </c:strRef>
          </c:cat>
          <c:val>
            <c:numRef>
              <c:f>'Figure 6'!$C$6:$C$31</c:f>
              <c:numCache/>
            </c:numRef>
          </c:val>
          <c:smooth val="0"/>
        </c:ser>
        <c:ser>
          <c:idx val="1"/>
          <c:order val="1"/>
          <c:tx>
            <c:strRef>
              <c:f>'Figure 6'!$I$5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6'!$B$6:$B$31</c:f>
              <c:strCache/>
            </c:strRef>
          </c:cat>
          <c:val>
            <c:numRef>
              <c:f>'Figure 6'!$I$6:$I$31</c:f>
              <c:numCache/>
            </c:numRef>
          </c:val>
          <c:smooth val="0"/>
        </c:ser>
        <c:ser>
          <c:idx val="2"/>
          <c:order val="2"/>
          <c:tx>
            <c:strRef>
              <c:f>'Figure 6'!$E$5</c:f>
              <c:strCache>
                <c:ptCount val="1"/>
                <c:pt idx="0">
                  <c:v>prices excluding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6'!$B$6:$B$31</c:f>
              <c:strCache/>
            </c:strRef>
          </c:cat>
          <c:val>
            <c:numRef>
              <c:f>'Figure 6'!$E$6:$E$31</c:f>
              <c:numCache/>
            </c:numRef>
          </c:val>
          <c:smooth val="0"/>
        </c:ser>
        <c:ser>
          <c:idx val="3"/>
          <c:order val="3"/>
          <c:tx>
            <c:strRef>
              <c:f>'Figure 6'!$J$5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6'!$B$6:$B$31</c:f>
              <c:strCache/>
            </c:strRef>
          </c:cat>
          <c:val>
            <c:numRef>
              <c:f>'Figure 6'!$J$6:$J$31</c:f>
              <c:numCache/>
            </c:numRef>
          </c:val>
          <c:smooth val="0"/>
        </c:ser>
        <c:marker val="1"/>
        <c:axId val="2984917"/>
        <c:axId val="26864254"/>
      </c:lineChart>
      <c:catAx>
        <c:axId val="29849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864254"/>
        <c:crosses val="autoZero"/>
        <c:auto val="1"/>
        <c:lblOffset val="100"/>
        <c:noMultiLvlLbl val="0"/>
      </c:catAx>
      <c:valAx>
        <c:axId val="26864254"/>
        <c:scaling>
          <c:orientation val="minMax"/>
          <c:min val="0.02000000000000000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849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675"/>
          <c:y val="0.7495"/>
          <c:w val="0.4865"/>
          <c:h val="0.15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non-household consumers for natural gas, second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half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5"/>
          <c:w val="0.97075"/>
          <c:h val="0.743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7'!$B$6:$B$43</c:f>
              <c:strCache/>
            </c:strRef>
          </c:cat>
          <c:val>
            <c:numRef>
              <c:f>'Figure 7'!$E$6:$E$43</c:f>
              <c:numCache/>
            </c:numRef>
          </c:val>
        </c:ser>
        <c:overlap val="100"/>
        <c:axId val="40451695"/>
        <c:axId val="28520936"/>
      </c:barChart>
      <c:catAx>
        <c:axId val="404516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0936"/>
        <c:crosses val="autoZero"/>
        <c:auto val="1"/>
        <c:lblOffset val="100"/>
        <c:noMultiLvlLbl val="0"/>
      </c:catAx>
      <c:valAx>
        <c:axId val="28520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45169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non-household consumers compared with previous year, same semester, second half 2020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8975"/>
          <c:y val="0.00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4"/>
          <c:w val="0.99325"/>
          <c:h val="0.82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8'!$E$5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8'!$B$6:$B$44</c:f>
              <c:strCache/>
            </c:strRef>
          </c:cat>
          <c:val>
            <c:numRef>
              <c:f>'Figure 8'!$E$6:$E$44</c:f>
              <c:numCache/>
            </c:numRef>
          </c:val>
        </c:ser>
        <c:overlap val="100"/>
        <c:axId val="55361833"/>
        <c:axId val="28494450"/>
      </c:barChart>
      <c:catAx>
        <c:axId val="5536183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494450"/>
        <c:crossesAt val="-25"/>
        <c:auto val="1"/>
        <c:lblOffset val="100"/>
        <c:noMultiLvlLbl val="0"/>
      </c:catAx>
      <c:valAx>
        <c:axId val="2849445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361833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2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19075"/>
          <a:ext cx="3457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72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Note: Cyprus, Malta and Finland do not report natural gas prices in the household sector.</a:t>
          </a:r>
          <a:br>
            <a:rPr lang="en-GB" sz="1200" i="1">
              <a:latin typeface="Arial" panose="020B0604020202020204" pitchFamily="34" charset="0"/>
            </a:rPr>
          </a:b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152400</xdr:rowOff>
    </xdr:from>
    <xdr:to>
      <xdr:col>25</xdr:col>
      <xdr:colOff>381000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4876800" y="609600"/>
        <a:ext cx="95250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152400</xdr:rowOff>
    </xdr:from>
    <xdr:to>
      <xdr:col>27</xdr:col>
      <xdr:colOff>381000</xdr:colOff>
      <xdr:row>43</xdr:row>
      <xdr:rowOff>66675</xdr:rowOff>
    </xdr:to>
    <xdr:graphicFrame macro="">
      <xdr:nvGraphicFramePr>
        <xdr:cNvPr id="3" name="Chart 2"/>
        <xdr:cNvGraphicFramePr/>
      </xdr:nvGraphicFramePr>
      <xdr:xfrm>
        <a:off x="7315200" y="609600"/>
        <a:ext cx="95250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0.885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  <a:ea typeface="+mn-ea"/>
              <a:cs typeface="+mn-cs"/>
            </a:rPr>
            <a:t>(¹) There is no visible bar because the value is zero (0).</a:t>
          </a:r>
          <a:endParaRPr lang="en-IE" sz="1200" i="1">
            <a:latin typeface="Arial" panose="020B0604020202020204" pitchFamily="34" charset="0"/>
            <a:ea typeface="+mn-ea"/>
            <a:cs typeface="+mn-cs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  <a:ea typeface="+mn-ea"/>
              <a:cs typeface="+mn-cs"/>
            </a:rPr>
            <a:t>Note: Cyprus, Malta and Finland do not report natural gas </a:t>
          </a:r>
          <a:r>
            <a:rPr lang="en-GB" sz="1200" i="1">
              <a:latin typeface="Arial" panose="020B0604020202020204" pitchFamily="34" charset="0"/>
            </a:rPr>
            <a:t>prices in the household sector.</a:t>
          </a:r>
          <a:br>
            <a:rPr lang="en-GB" sz="1200" i="1">
              <a:latin typeface="Arial" panose="020B0604020202020204" pitchFamily="34" charset="0"/>
            </a:rPr>
          </a:b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4</xdr:row>
      <xdr:rowOff>0</xdr:rowOff>
    </xdr:from>
    <xdr:to>
      <xdr:col>22</xdr:col>
      <xdr:colOff>323850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4210050" y="609600"/>
        <a:ext cx="95250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715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eaLnBrk="1" fontAlgn="auto" latinLnBrk="0" hangingPunct="1"/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(¹) There is no visible bar because the value is zero (0).</a:t>
          </a:r>
          <a:endParaRPr lang="en-IE" sz="1200">
            <a:latin typeface="Arial" panose="020B0604020202020204" pitchFamily="34" charset="0"/>
            <a:ea typeface="+mn-ea"/>
            <a:cs typeface="+mn-cs"/>
          </a:endParaRPr>
        </a:p>
        <a:p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Note: Cyprus, Malta and Finland do not report natural gas prices in the household sector.</a:t>
          </a:r>
          <a:br>
            <a:rPr lang="en-GB" sz="1200">
              <a:latin typeface="Arial" panose="020B0604020202020204" pitchFamily="34" charset="0"/>
              <a:ea typeface="+mn-ea"/>
              <a:cs typeface="+mn-cs"/>
            </a:rPr>
          </a:b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104775</xdr:rowOff>
    </xdr:from>
    <xdr:to>
      <xdr:col>19</xdr:col>
      <xdr:colOff>9525</xdr:colOff>
      <xdr:row>58</xdr:row>
      <xdr:rowOff>123825</xdr:rowOff>
    </xdr:to>
    <xdr:graphicFrame macro="">
      <xdr:nvGraphicFramePr>
        <xdr:cNvPr id="2" name="Chart 1"/>
        <xdr:cNvGraphicFramePr/>
      </xdr:nvGraphicFramePr>
      <xdr:xfrm>
        <a:off x="3609975" y="409575"/>
        <a:ext cx="7981950" cy="840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62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Note: Cyprus, Malta and Finland do not report natural gas prices in the household sector.</a:t>
          </a:r>
          <a:br>
            <a:rPr lang="en-GB" sz="1200" i="1">
              <a:latin typeface="Arial" panose="020B0604020202020204" pitchFamily="34" charset="0"/>
            </a:rPr>
          </a:br>
          <a:r>
            <a:rPr lang="en-GB" sz="1200" i="1">
              <a:latin typeface="Arial" panose="020B0604020202020204" pitchFamily="34" charset="0"/>
            </a:rPr>
            <a:t>Source: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3</xdr:row>
      <xdr:rowOff>152400</xdr:rowOff>
    </xdr:from>
    <xdr:to>
      <xdr:col>26</xdr:col>
      <xdr:colOff>361950</xdr:colOff>
      <xdr:row>47</xdr:row>
      <xdr:rowOff>66675</xdr:rowOff>
    </xdr:to>
    <xdr:graphicFrame macro="">
      <xdr:nvGraphicFramePr>
        <xdr:cNvPr id="3" name="Chart 2"/>
        <xdr:cNvGraphicFramePr/>
      </xdr:nvGraphicFramePr>
      <xdr:xfrm>
        <a:off x="5467350" y="609600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629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27</xdr:col>
      <xdr:colOff>381000</xdr:colOff>
      <xdr:row>49</xdr:row>
      <xdr:rowOff>47625</xdr:rowOff>
    </xdr:to>
    <xdr:graphicFrame macro="">
      <xdr:nvGraphicFramePr>
        <xdr:cNvPr id="4" name="Chart 3"/>
        <xdr:cNvGraphicFramePr/>
      </xdr:nvGraphicFramePr>
      <xdr:xfrm>
        <a:off x="7315200" y="609600"/>
        <a:ext cx="95250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Note: Cyprus, Malta and Finland do not report natural gas prices in the household sector.</a:t>
          </a:r>
          <a:r>
            <a:rPr lang="en-GB" sz="1200" i="1">
              <a:latin typeface="Arial" panose="020B0604020202020204" pitchFamily="34" charset="0"/>
            </a:rPr>
            <a:t/>
          </a:r>
          <a:br>
            <a:rPr lang="en-GB" sz="1200" i="1">
              <a:latin typeface="Arial" panose="020B0604020202020204" pitchFamily="34" charset="0"/>
            </a:rPr>
          </a:b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3</xdr:row>
      <xdr:rowOff>123825</xdr:rowOff>
    </xdr:from>
    <xdr:to>
      <xdr:col>25</xdr:col>
      <xdr:colOff>409575</xdr:colOff>
      <xdr:row>47</xdr:row>
      <xdr:rowOff>38100</xdr:rowOff>
    </xdr:to>
    <xdr:graphicFrame macro="">
      <xdr:nvGraphicFramePr>
        <xdr:cNvPr id="3" name="Chart 2"/>
        <xdr:cNvGraphicFramePr/>
      </xdr:nvGraphicFramePr>
      <xdr:xfrm>
        <a:off x="5486400" y="581025"/>
        <a:ext cx="95535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67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Note: Cyprus, Malta and Finland do not report natural gas prices in the household sector.</a:t>
          </a:r>
          <a:br>
            <a:rPr lang="en-GB" sz="1200" i="1">
              <a:latin typeface="Arial" panose="020B0604020202020204" pitchFamily="34" charset="0"/>
            </a:rPr>
          </a:b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38100</xdr:rowOff>
    </xdr:from>
    <xdr:to>
      <xdr:col>22</xdr:col>
      <xdr:colOff>390525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4276725" y="647700"/>
        <a:ext cx="95250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rg_pc_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29">
          <cell r="A129" t="str">
            <v>GEO/TIME</v>
          </cell>
        </row>
        <row r="130">
          <cell r="A130" t="str">
            <v>European Union - 27 countries (from 2020)</v>
          </cell>
        </row>
        <row r="131">
          <cell r="A131" t="str">
            <v>European Union - 28 countries (2013-2020)</v>
          </cell>
        </row>
        <row r="132">
          <cell r="A132" t="str">
            <v>Euro area (EA11-1999, EA12-2001, EA13-2007, EA15-2008, EA16-2009, EA17-2011, EA18-2014, EA19-2015)</v>
          </cell>
        </row>
        <row r="133">
          <cell r="A133" t="str">
            <v>Belgium</v>
          </cell>
        </row>
        <row r="134">
          <cell r="A134" t="str">
            <v>Bulgaria</v>
          </cell>
        </row>
        <row r="135">
          <cell r="A135" t="str">
            <v>Czechia</v>
          </cell>
        </row>
        <row r="136">
          <cell r="A136" t="str">
            <v>Denmark</v>
          </cell>
        </row>
        <row r="137">
          <cell r="A137" t="str">
            <v>Germany (until 1990 former territory of the FRG)</v>
          </cell>
        </row>
        <row r="138">
          <cell r="A138" t="str">
            <v>Estonia</v>
          </cell>
        </row>
        <row r="139">
          <cell r="A139" t="str">
            <v>Ireland</v>
          </cell>
        </row>
        <row r="140">
          <cell r="A140" t="str">
            <v>Greece</v>
          </cell>
        </row>
        <row r="141">
          <cell r="A141" t="str">
            <v>Spain</v>
          </cell>
        </row>
        <row r="142">
          <cell r="A142" t="str">
            <v>France</v>
          </cell>
        </row>
        <row r="143">
          <cell r="A143" t="str">
            <v>Croatia</v>
          </cell>
        </row>
        <row r="144">
          <cell r="A144" t="str">
            <v>Italy</v>
          </cell>
        </row>
        <row r="145">
          <cell r="A145" t="str">
            <v>Latvia</v>
          </cell>
        </row>
        <row r="146">
          <cell r="A146" t="str">
            <v>Lithuania</v>
          </cell>
        </row>
        <row r="147">
          <cell r="A147" t="str">
            <v>Luxembourg</v>
          </cell>
        </row>
        <row r="148">
          <cell r="A148" t="str">
            <v>Hungary</v>
          </cell>
        </row>
        <row r="149">
          <cell r="A149" t="str">
            <v>Netherlands</v>
          </cell>
        </row>
        <row r="150">
          <cell r="A150" t="str">
            <v>Austria</v>
          </cell>
        </row>
        <row r="151">
          <cell r="A151" t="str">
            <v>Poland</v>
          </cell>
        </row>
        <row r="152">
          <cell r="A152" t="str">
            <v>Portugal</v>
          </cell>
        </row>
        <row r="153">
          <cell r="A153" t="str">
            <v>Romania</v>
          </cell>
        </row>
        <row r="154">
          <cell r="A154" t="str">
            <v>Slovenia</v>
          </cell>
        </row>
        <row r="155">
          <cell r="A155" t="str">
            <v>Slovakia</v>
          </cell>
        </row>
        <row r="156">
          <cell r="A156" t="str">
            <v>Finland</v>
          </cell>
        </row>
        <row r="157">
          <cell r="A157" t="str">
            <v>Sweden</v>
          </cell>
        </row>
        <row r="158">
          <cell r="A158" t="str">
            <v>Liechtenstein</v>
          </cell>
        </row>
        <row r="159">
          <cell r="A159" t="str">
            <v>United Kingdom</v>
          </cell>
        </row>
        <row r="160">
          <cell r="A160" t="str">
            <v>North Macedonia</v>
          </cell>
        </row>
        <row r="161">
          <cell r="A161" t="str">
            <v>Serbia</v>
          </cell>
        </row>
        <row r="162">
          <cell r="A162" t="str">
            <v>Turkey</v>
          </cell>
        </row>
        <row r="163">
          <cell r="A163" t="str">
            <v>Bosnia and Herzegovina</v>
          </cell>
        </row>
        <row r="164">
          <cell r="A164" t="str">
            <v>Moldova</v>
          </cell>
        </row>
        <row r="165">
          <cell r="A165" t="str">
            <v>Ukraine</v>
          </cell>
        </row>
        <row r="166">
          <cell r="A166" t="str">
            <v>Georgia</v>
          </cell>
        </row>
        <row r="168">
          <cell r="A168" t="str">
            <v>Available flags:</v>
          </cell>
        </row>
        <row r="169">
          <cell r="A169" t="str">
            <v>b</v>
          </cell>
        </row>
        <row r="170">
          <cell r="A170" t="str">
            <v>c</v>
          </cell>
        </row>
        <row r="171">
          <cell r="A171" t="str">
            <v>d</v>
          </cell>
        </row>
        <row r="172">
          <cell r="A172" t="str">
            <v>e</v>
          </cell>
        </row>
        <row r="173">
          <cell r="A173" t="str">
            <v>f</v>
          </cell>
        </row>
        <row r="174">
          <cell r="A174" t="str">
            <v>n</v>
          </cell>
        </row>
        <row r="175">
          <cell r="A175" t="str">
            <v>p</v>
          </cell>
        </row>
        <row r="176">
          <cell r="A176" t="str">
            <v>r</v>
          </cell>
        </row>
        <row r="177">
          <cell r="A177" t="str">
            <v>s</v>
          </cell>
        </row>
        <row r="187">
          <cell r="A187" t="str">
            <v>GEO/TIME</v>
          </cell>
          <cell r="B187" t="str">
            <v>2008S1</v>
          </cell>
          <cell r="C187" t="str">
            <v>Flags and footnotes</v>
          </cell>
          <cell r="D187" t="str">
            <v>2008S2</v>
          </cell>
          <cell r="E187" t="str">
            <v>Flags and footnotes</v>
          </cell>
          <cell r="F187" t="str">
            <v>2009S1</v>
          </cell>
          <cell r="G187" t="str">
            <v>Flags and footnotes</v>
          </cell>
          <cell r="H187" t="str">
            <v>2009S2</v>
          </cell>
          <cell r="I187" t="str">
            <v>Flags and footnotes</v>
          </cell>
          <cell r="J187" t="str">
            <v>2010S1</v>
          </cell>
          <cell r="K187" t="str">
            <v>Flags and footnotes</v>
          </cell>
          <cell r="L187" t="str">
            <v>2010S2</v>
          </cell>
          <cell r="M187" t="str">
            <v>Flags and footnotes</v>
          </cell>
          <cell r="N187" t="str">
            <v>2011S1</v>
          </cell>
          <cell r="O187" t="str">
            <v>Flags and footnotes</v>
          </cell>
          <cell r="P187" t="str">
            <v>2011S2</v>
          </cell>
          <cell r="Q187" t="str">
            <v>Flags and footnotes</v>
          </cell>
          <cell r="R187" t="str">
            <v>2012S1</v>
          </cell>
          <cell r="S187" t="str">
            <v>Flags and footnotes</v>
          </cell>
          <cell r="T187" t="str">
            <v>2012S2</v>
          </cell>
          <cell r="U187" t="str">
            <v>Flags and footnotes</v>
          </cell>
          <cell r="V187" t="str">
            <v>2013S1</v>
          </cell>
          <cell r="W187" t="str">
            <v>Flags and footnotes</v>
          </cell>
          <cell r="X187" t="str">
            <v>2013S2</v>
          </cell>
          <cell r="Y187" t="str">
            <v>Flags and footnotes</v>
          </cell>
          <cell r="Z187" t="str">
            <v>2014S1</v>
          </cell>
          <cell r="AA187" t="str">
            <v>Flags and footnotes</v>
          </cell>
          <cell r="AB187" t="str">
            <v>2014S2</v>
          </cell>
          <cell r="AC187" t="str">
            <v>Flags and footnotes</v>
          </cell>
          <cell r="AD187" t="str">
            <v>2015S1</v>
          </cell>
          <cell r="AE187" t="str">
            <v>Flags and footnotes</v>
          </cell>
          <cell r="AF187" t="str">
            <v>2015S2</v>
          </cell>
          <cell r="AG187" t="str">
            <v>Flags and footnotes</v>
          </cell>
          <cell r="AH187" t="str">
            <v>2016S1</v>
          </cell>
          <cell r="AI187" t="str">
            <v>Flags and footnotes</v>
          </cell>
          <cell r="AJ187" t="str">
            <v>2016S2</v>
          </cell>
          <cell r="AK187" t="str">
            <v>Flags and footnotes</v>
          </cell>
          <cell r="AL187" t="str">
            <v>2017S1</v>
          </cell>
          <cell r="AM187" t="str">
            <v>Flags and footnotes</v>
          </cell>
          <cell r="AN187" t="str">
            <v>2017S2</v>
          </cell>
          <cell r="AO187" t="str">
            <v>Flags and footnotes</v>
          </cell>
          <cell r="AP187" t="str">
            <v>2018S1</v>
          </cell>
          <cell r="AQ187" t="str">
            <v>Flags and footnotes</v>
          </cell>
          <cell r="AR187" t="str">
            <v>2018S2</v>
          </cell>
          <cell r="AS187" t="str">
            <v>Flags and footnotes</v>
          </cell>
          <cell r="AT187" t="str">
            <v>2019S1</v>
          </cell>
          <cell r="AU187" t="str">
            <v>Flags and footnotes</v>
          </cell>
          <cell r="AV187" t="str">
            <v>2019S2</v>
          </cell>
          <cell r="AW187" t="str">
            <v>Flags and footnotes</v>
          </cell>
          <cell r="AX187" t="str">
            <v>2020S1</v>
          </cell>
          <cell r="AY187" t="str">
            <v>Flags and footnotes</v>
          </cell>
          <cell r="AZ187" t="str">
            <v>2020S2</v>
          </cell>
          <cell r="BA187" t="str">
            <v>Flags and footnotes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 topLeftCell="A1">
      <selection activeCell="B11" sqref="B11"/>
    </sheetView>
  </sheetViews>
  <sheetFormatPr defaultColWidth="9.140625" defaultRowHeight="15"/>
  <cols>
    <col min="1" max="3" width="9.140625" style="10" customWidth="1"/>
    <col min="4" max="4" width="11.7109375" style="10" bestFit="1" customWidth="1"/>
    <col min="5" max="14" width="9.140625" style="10" customWidth="1"/>
    <col min="15" max="16384" width="9.140625" style="10" customWidth="1"/>
  </cols>
  <sheetData>
    <row r="1" spans="1:9" ht="17.25" customHeight="1">
      <c r="A1" s="55">
        <v>2020</v>
      </c>
      <c r="B1" s="8"/>
      <c r="C1" s="9"/>
      <c r="D1" s="9"/>
      <c r="E1" s="9"/>
      <c r="F1" s="9"/>
      <c r="G1" s="9"/>
      <c r="H1" s="9"/>
      <c r="I1" s="9"/>
    </row>
    <row r="2" spans="1:9" ht="17.25" customHeight="1">
      <c r="A2" s="56" t="s">
        <v>119</v>
      </c>
      <c r="B2" s="9"/>
      <c r="C2" s="9"/>
      <c r="D2" s="9"/>
      <c r="E2" s="9"/>
      <c r="F2" s="9"/>
      <c r="G2" s="9"/>
      <c r="H2" s="9"/>
      <c r="I2" s="9"/>
    </row>
    <row r="3" spans="1:9" ht="17.25" customHeight="1">
      <c r="A3" s="56">
        <v>2</v>
      </c>
      <c r="B3" s="9"/>
      <c r="C3" s="11"/>
      <c r="D3" s="9"/>
      <c r="E3" s="12"/>
      <c r="F3" s="13"/>
      <c r="G3" s="13"/>
      <c r="H3" s="13"/>
      <c r="I3" s="13"/>
    </row>
    <row r="4" spans="1:9" ht="17.25" customHeight="1">
      <c r="A4" s="9"/>
      <c r="B4" s="9"/>
      <c r="C4" s="9"/>
      <c r="D4" s="9"/>
      <c r="E4" s="9"/>
      <c r="F4" s="9"/>
      <c r="G4" s="9"/>
      <c r="H4" s="9"/>
      <c r="I4" s="9"/>
    </row>
    <row r="5" spans="1:9" ht="45.75" customHeight="1">
      <c r="A5" s="9"/>
      <c r="B5" s="11" t="s">
        <v>76</v>
      </c>
      <c r="C5" s="9"/>
      <c r="D5" s="9"/>
      <c r="E5" s="14"/>
      <c r="F5" s="9"/>
      <c r="G5" s="9"/>
      <c r="H5" s="9"/>
      <c r="I5" s="9"/>
    </row>
    <row r="6" ht="17.25" customHeight="1">
      <c r="A6" s="10" t="str">
        <f>"This file includes results of the last collection exercise for natural gas Prices, for reference year "&amp;A1&amp;", "&amp;A2&amp;" semester."</f>
        <v>This file includes results of the last collection exercise for natural gas Prices, for reference year 2020, second semester.</v>
      </c>
    </row>
    <row r="7" ht="17.25" customHeight="1"/>
    <row r="8" spans="1:9" ht="17.25" customHeight="1">
      <c r="A8" s="15" t="s">
        <v>37</v>
      </c>
      <c r="B8" s="15"/>
      <c r="C8" s="15"/>
      <c r="D8" s="15"/>
      <c r="E8" s="15"/>
      <c r="F8" s="15"/>
      <c r="G8" s="15"/>
      <c r="H8" s="15"/>
      <c r="I8" s="15"/>
    </row>
    <row r="9" spans="1:9" ht="17.2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5" ht="17.25" customHeight="1">
      <c r="A10" s="10" t="s">
        <v>91</v>
      </c>
      <c r="B10" s="10" t="str">
        <f>'Table 1'!B2</f>
        <v>Natural gas prices, second semester of 2018-2020</v>
      </c>
      <c r="E10" s="77"/>
    </row>
    <row r="11" spans="1:2" ht="17.25" customHeight="1">
      <c r="A11" s="10" t="s">
        <v>92</v>
      </c>
      <c r="B11" s="10" t="str">
        <f>'Figure 1'!D2</f>
        <v>Natural gas prices for household consumers, second half 2020</v>
      </c>
    </row>
    <row r="12" spans="1:2" ht="17.25" customHeight="1">
      <c r="A12" s="10" t="s">
        <v>93</v>
      </c>
      <c r="B12" s="10" t="str">
        <f>'Figure 2'!B2</f>
        <v>Development of natural gas prices for household consumers, EU-27, 2008-2020</v>
      </c>
    </row>
    <row r="13" spans="1:2" ht="17.25" customHeight="1">
      <c r="A13" s="10" t="s">
        <v>94</v>
      </c>
      <c r="B13" s="10" t="str">
        <f>'Figure 3'!C2</f>
        <v>Share of taxes and levies paid by household consumers for natural gas, second half 2020</v>
      </c>
    </row>
    <row r="14" spans="1:2" ht="17.25" customHeight="1">
      <c r="A14" s="10" t="s">
        <v>95</v>
      </c>
      <c r="B14" s="10" t="str">
        <f>'Figure 4'!B2</f>
        <v>Change in natural gas prices for household consumers compared with previous year, same semester, second half 2020</v>
      </c>
    </row>
    <row r="15" spans="1:2" ht="17.25" customHeight="1">
      <c r="A15" s="10" t="s">
        <v>96</v>
      </c>
      <c r="B15" s="10" t="str">
        <f>'Figure 5'!D2</f>
        <v>Natural gas prices for non-household consumers, second half 2020</v>
      </c>
    </row>
    <row r="16" spans="1:2" ht="17.25" customHeight="1">
      <c r="A16" s="10" t="s">
        <v>97</v>
      </c>
      <c r="B16" s="10" t="str">
        <f>'Figure 6'!B2</f>
        <v>Development of natural gas prices for non-household consumers, EU-27, 2008-2020</v>
      </c>
    </row>
    <row r="17" spans="1:2" ht="17.25" customHeight="1">
      <c r="A17" s="10" t="s">
        <v>98</v>
      </c>
      <c r="B17" s="10" t="str">
        <f>'Figure 7'!B2</f>
        <v>Share of taxes and levies paid by non-household consumers for natural gas, second half 2020</v>
      </c>
    </row>
    <row r="18" spans="1:2" ht="17.25" customHeight="1">
      <c r="A18" s="10" t="s">
        <v>99</v>
      </c>
      <c r="B18" s="10" t="str">
        <f>'Figure 8'!B2</f>
        <v>Change in natural gas prices for non-household consumers compared with previous year, same semester, second half 2020</v>
      </c>
    </row>
    <row r="19" ht="17.25" customHeight="1"/>
    <row r="20" spans="1:4" ht="17.25" customHeight="1">
      <c r="A20" s="10" t="s">
        <v>66</v>
      </c>
      <c r="D20" s="10" t="s">
        <v>100</v>
      </c>
    </row>
    <row r="21" spans="1:4" ht="17.25" customHeight="1">
      <c r="A21" s="10" t="s">
        <v>67</v>
      </c>
      <c r="D21" s="10" t="s">
        <v>101</v>
      </c>
    </row>
    <row r="22" spans="1:9" ht="17.25" customHeight="1">
      <c r="A22" s="87" t="s">
        <v>110</v>
      </c>
      <c r="B22" s="87"/>
      <c r="C22" s="87"/>
      <c r="D22" s="87"/>
      <c r="E22" s="87"/>
      <c r="F22" s="87"/>
      <c r="G22" s="87"/>
      <c r="H22" s="87"/>
      <c r="I22" s="87"/>
    </row>
    <row r="23" spans="1:9" ht="17.25" customHeight="1">
      <c r="A23" s="87"/>
      <c r="B23" s="87"/>
      <c r="C23" s="87"/>
      <c r="D23" s="87"/>
      <c r="E23" s="87"/>
      <c r="F23" s="87"/>
      <c r="G23" s="87"/>
      <c r="H23" s="87"/>
      <c r="I23" s="87"/>
    </row>
    <row r="24" spans="1:9" ht="17.25" customHeight="1">
      <c r="A24" s="87"/>
      <c r="B24" s="87"/>
      <c r="C24" s="87"/>
      <c r="D24" s="87"/>
      <c r="E24" s="87"/>
      <c r="F24" s="87"/>
      <c r="G24" s="87"/>
      <c r="H24" s="87"/>
      <c r="I24" s="87"/>
    </row>
    <row r="25" ht="17.25" customHeight="1"/>
    <row r="26" spans="1:8" ht="17.25" customHeight="1">
      <c r="A26" s="16"/>
      <c r="B26" s="16"/>
      <c r="C26" s="17" t="s">
        <v>38</v>
      </c>
      <c r="D26" s="16" t="s">
        <v>111</v>
      </c>
      <c r="E26" s="16"/>
      <c r="F26" s="16"/>
      <c r="G26" s="16"/>
      <c r="H26" s="16"/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</sheetData>
  <mergeCells count="1">
    <mergeCell ref="A22:I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 topLeftCell="A1">
      <selection activeCell="B7" sqref="B7"/>
    </sheetView>
  </sheetViews>
  <sheetFormatPr defaultColWidth="9.140625" defaultRowHeight="12" customHeight="1"/>
  <cols>
    <col min="1" max="1" width="9.140625" style="58" customWidth="1"/>
    <col min="2" max="8" width="9.140625" style="1" customWidth="1"/>
    <col min="9" max="9" width="9.140625" style="5" customWidth="1"/>
    <col min="10" max="16384" width="9.140625" style="1" customWidth="1"/>
  </cols>
  <sheetData>
    <row r="1" spans="1:4" s="58" customFormat="1" ht="12" customHeight="1">
      <c r="A1" s="58" t="s">
        <v>90</v>
      </c>
      <c r="C1" s="58">
        <f>MATCH(C5,'[1]Data'!$A$187:$CZ$187,FALSE)-1</f>
        <v>47</v>
      </c>
      <c r="D1" s="58">
        <f>MATCH(D5,'[1]Data'!$A$187:$CZ$187,FALSE)-1</f>
        <v>51</v>
      </c>
    </row>
    <row r="2" ht="12" customHeight="1">
      <c r="B2" s="1" t="str">
        <f>"Change in natural gas prices for non-household consumers compared with previous year, same semester, "&amp;Info!A2&amp;" half "&amp;Info!A1</f>
        <v>Change in natural gas prices for non-household consumers compared with previous year, same semester, second half 2020</v>
      </c>
    </row>
    <row r="5" spans="2:5" ht="12" customHeight="1">
      <c r="B5" s="2" t="s">
        <v>0</v>
      </c>
      <c r="C5" s="2" t="s">
        <v>103</v>
      </c>
      <c r="D5" s="2" t="s">
        <v>112</v>
      </c>
      <c r="E5" s="1" t="s">
        <v>65</v>
      </c>
    </row>
    <row r="6" spans="1:5" ht="12" customHeight="1">
      <c r="A6" s="58" t="e">
        <f>IF(B6="EU-27",1,IF(B6="EU-28",2,IF(B6="Euro area",3,IF(B6="Germany",8,MATCH(B6,'[1]Data'!$A$129:$A$177,FALSE)-1))))</f>
        <v>#N/A</v>
      </c>
      <c r="B6" s="78" t="s">
        <v>146</v>
      </c>
      <c r="C6" s="31">
        <v>0.0307</v>
      </c>
      <c r="D6" s="31">
        <v>0.0279</v>
      </c>
      <c r="E6" s="49">
        <v>-0.0912052117263844</v>
      </c>
    </row>
    <row r="7" spans="1:5" ht="12" customHeight="1">
      <c r="A7" s="58">
        <f>IF(B7="EU-27",1,IF(B7="EU-28",2,IF(B7="Euro area",3,IF(B7="Germany",8,MATCH(B7,'[1]Data'!$A$129:$A$177,FALSE)-1))))</f>
        <v>3</v>
      </c>
      <c r="B7" s="50" t="s">
        <v>36</v>
      </c>
      <c r="C7" s="31">
        <v>0.0307</v>
      </c>
      <c r="D7" s="31">
        <v>0.0282</v>
      </c>
      <c r="E7" s="49">
        <v>-0.08143322475570036</v>
      </c>
    </row>
    <row r="8" spans="2:5" ht="12" customHeight="1">
      <c r="B8" s="50"/>
      <c r="C8" s="31"/>
      <c r="D8" s="31"/>
      <c r="E8" s="49"/>
    </row>
    <row r="9" spans="1:5" ht="12" customHeight="1">
      <c r="A9" s="58">
        <f>IF(B9="EU-27",1,IF(B9="EU-28",2,IF(B9="Euro area",3,IF(B9="Germany",8,MATCH(B9,'[1]Data'!$A$129:$A$177,FALSE)-1))))</f>
        <v>28</v>
      </c>
      <c r="B9" s="50" t="s">
        <v>23</v>
      </c>
      <c r="C9" s="31">
        <v>0.0357</v>
      </c>
      <c r="D9" s="31">
        <v>0.0374</v>
      </c>
      <c r="E9" s="49">
        <v>0.04761904761904767</v>
      </c>
    </row>
    <row r="10" spans="1:5" ht="12" customHeight="1">
      <c r="A10" s="58" t="e">
        <f>IF(B10="EU-27",1,IF(B10="EU-28",2,IF(B10="Euro area",3,IF(B10="Germany",8,MATCH(B10,'[1]Data'!$A$129:$A$177,FALSE)-1))))</f>
        <v>#N/A</v>
      </c>
      <c r="B10" s="78" t="s">
        <v>145</v>
      </c>
      <c r="C10" s="31">
        <v>0.0284</v>
      </c>
      <c r="D10" s="31">
        <v>0.0284</v>
      </c>
      <c r="E10" s="49">
        <v>0</v>
      </c>
    </row>
    <row r="11" spans="1:5" ht="12" customHeight="1">
      <c r="A11" s="58">
        <f>IF(B11="EU-27",1,IF(B11="EU-28",2,IF(B11="Euro area",3,IF(B11="Germany",8,MATCH(B11,'[1]Data'!$A$129:$A$177,FALSE)-1))))</f>
        <v>20</v>
      </c>
      <c r="B11" s="50" t="s">
        <v>15</v>
      </c>
      <c r="C11" s="31">
        <v>0.0284</v>
      </c>
      <c r="D11" s="31">
        <v>0.0278</v>
      </c>
      <c r="E11" s="49">
        <v>-0.021126760563380365</v>
      </c>
    </row>
    <row r="12" spans="1:5" ht="12" customHeight="1">
      <c r="A12" s="58">
        <f>IF(B12="EU-27",1,IF(B12="EU-28",2,IF(B12="Euro area",3,IF(B12="Germany",8,MATCH(B12,'[1]Data'!$A$129:$A$177,FALSE)-1))))</f>
        <v>7</v>
      </c>
      <c r="B12" s="50" t="s">
        <v>3</v>
      </c>
      <c r="C12" s="31">
        <v>0.0302</v>
      </c>
      <c r="D12" s="31">
        <v>0.0295</v>
      </c>
      <c r="E12" s="49">
        <v>-0.023178807947019986</v>
      </c>
    </row>
    <row r="13" spans="1:5" ht="12" customHeight="1">
      <c r="A13" s="58">
        <f>IF(B13="EU-27",1,IF(B13="EU-28",2,IF(B13="Euro area",3,IF(B13="Germany",8,MATCH(B13,'[1]Data'!$A$129:$A$177,FALSE)-1))))</f>
        <v>10</v>
      </c>
      <c r="B13" s="50" t="s">
        <v>5</v>
      </c>
      <c r="C13" s="31">
        <v>0.0322</v>
      </c>
      <c r="D13" s="31">
        <v>0.0314</v>
      </c>
      <c r="E13" s="49">
        <v>-0.024844720496894457</v>
      </c>
    </row>
    <row r="14" spans="1:5" ht="12" customHeight="1" hidden="1">
      <c r="A14" s="58">
        <f>IF(B14="EU-27",1,IF(B14="EU-28",2,IF(B14="Euro area",3,IF(B14="Germany",8,MATCH(B14,'[1]Data'!$A$129:$A$177,FALSE)-1))))</f>
        <v>30</v>
      </c>
      <c r="B14" s="50" t="s">
        <v>24</v>
      </c>
      <c r="C14" s="31">
        <v>0.0273</v>
      </c>
      <c r="D14" s="31" t="s">
        <v>128</v>
      </c>
      <c r="E14" s="49" t="e">
        <v>#VALUE!</v>
      </c>
    </row>
    <row r="15" spans="1:5" ht="12" customHeight="1">
      <c r="A15" s="58">
        <f>IF(B15="EU-27",1,IF(B15="EU-28",2,IF(B15="Euro area",3,IF(B15="Germany",8,MATCH(B15,'[1]Data'!$A$129:$A$177,FALSE)-1))))</f>
        <v>21</v>
      </c>
      <c r="B15" s="50" t="s">
        <v>16</v>
      </c>
      <c r="C15" s="31">
        <v>0.031</v>
      </c>
      <c r="D15" s="31">
        <v>0.0299</v>
      </c>
      <c r="E15" s="49">
        <v>-0.03548387096774197</v>
      </c>
    </row>
    <row r="16" spans="1:5" ht="12" customHeight="1">
      <c r="A16" s="58">
        <f>IF(B16="EU-27",1,IF(B16="EU-28",2,IF(B16="Euro area",3,IF(B16="Germany",8,MATCH(B16,'[1]Data'!$A$129:$A$177,FALSE)-1))))</f>
        <v>8</v>
      </c>
      <c r="B16" s="50" t="s">
        <v>62</v>
      </c>
      <c r="C16" s="31">
        <v>0.03</v>
      </c>
      <c r="D16" s="31">
        <v>0.0289</v>
      </c>
      <c r="E16" s="49">
        <v>-0.036666666666666625</v>
      </c>
    </row>
    <row r="17" spans="1:5" ht="12" customHeight="1">
      <c r="A17" s="58">
        <f>IF(B17="EU-27",1,IF(B17="EU-28",2,IF(B17="Euro area",3,IF(B17="Germany",8,MATCH(B17,'[1]Data'!$A$129:$A$177,FALSE)-1))))</f>
        <v>13</v>
      </c>
      <c r="B17" s="50" t="s">
        <v>8</v>
      </c>
      <c r="C17" s="31">
        <v>0.0368</v>
      </c>
      <c r="D17" s="31">
        <v>0.0349</v>
      </c>
      <c r="E17" s="49">
        <v>-0.05163043478260865</v>
      </c>
    </row>
    <row r="18" spans="1:5" ht="12" customHeight="1">
      <c r="A18" s="58">
        <f>IF(B18="EU-27",1,IF(B18="EU-28",2,IF(B18="Euro area",3,IF(B18="Germany",8,MATCH(B18,'[1]Data'!$A$129:$A$177,FALSE)-1))))</f>
        <v>25</v>
      </c>
      <c r="B18" s="50" t="s">
        <v>20</v>
      </c>
      <c r="C18" s="31">
        <v>0.0338</v>
      </c>
      <c r="D18" s="31">
        <v>0.0315</v>
      </c>
      <c r="E18" s="49">
        <v>-0.06804733727810641</v>
      </c>
    </row>
    <row r="19" spans="1:5" ht="12" customHeight="1">
      <c r="A19" s="58">
        <f>IF(B19="EU-27",1,IF(B19="EU-28",2,IF(B19="Euro area",3,IF(B19="Germany",8,MATCH(B19,'[1]Data'!$A$129:$A$177,FALSE)-1))))</f>
        <v>4</v>
      </c>
      <c r="B19" s="50" t="s">
        <v>1</v>
      </c>
      <c r="C19" s="31">
        <v>0.0228</v>
      </c>
      <c r="D19" s="31">
        <v>0.0207</v>
      </c>
      <c r="E19" s="49">
        <v>-0.0921052631578948</v>
      </c>
    </row>
    <row r="20" spans="1:5" ht="12" customHeight="1">
      <c r="A20" s="58">
        <f>IF(B20="EU-27",1,IF(B20="EU-28",2,IF(B20="Euro area",3,IF(B20="Germany",8,MATCH(B20,'[1]Data'!$A$129:$A$177,FALSE)-1))))</f>
        <v>14</v>
      </c>
      <c r="B20" s="50" t="s">
        <v>9</v>
      </c>
      <c r="C20" s="31">
        <v>0.03</v>
      </c>
      <c r="D20" s="31">
        <v>0.027</v>
      </c>
      <c r="E20" s="49">
        <v>-0.09999999999999998</v>
      </c>
    </row>
    <row r="21" spans="1:5" ht="12" customHeight="1">
      <c r="A21" s="58">
        <f>IF(B21="EU-27",1,IF(B21="EU-28",2,IF(B21="Euro area",3,IF(B21="Germany",8,MATCH(B21,'[1]Data'!$A$129:$A$177,FALSE)-1))))</f>
        <v>26</v>
      </c>
      <c r="B21" s="50" t="s">
        <v>21</v>
      </c>
      <c r="C21" s="31">
        <v>0.0357</v>
      </c>
      <c r="D21" s="31">
        <v>0.032</v>
      </c>
      <c r="E21" s="49">
        <v>-0.10364145658263313</v>
      </c>
    </row>
    <row r="22" spans="1:5" ht="12" customHeight="1">
      <c r="A22" s="58">
        <f>IF(B22="EU-27",1,IF(B22="EU-28",2,IF(B22="Euro area",3,IF(B22="Germany",8,MATCH(B22,'[1]Data'!$A$129:$A$177,FALSE)-1))))</f>
        <v>27</v>
      </c>
      <c r="B22" s="50" t="s">
        <v>22</v>
      </c>
      <c r="C22" s="31">
        <v>0.0555</v>
      </c>
      <c r="D22" s="31">
        <v>0.049</v>
      </c>
      <c r="E22" s="49">
        <v>-0.11711711711711714</v>
      </c>
    </row>
    <row r="23" spans="1:5" ht="12" customHeight="1">
      <c r="A23" s="58">
        <f>IF(B23="EU-27",1,IF(B23="EU-28",2,IF(B23="Euro area",3,IF(B23="Germany",8,MATCH(B23,'[1]Data'!$A$129:$A$177,FALSE)-1))))</f>
        <v>6</v>
      </c>
      <c r="B23" s="50" t="s">
        <v>69</v>
      </c>
      <c r="C23" s="31">
        <v>0.0286</v>
      </c>
      <c r="D23" s="31">
        <v>0.0252</v>
      </c>
      <c r="E23" s="49">
        <v>-0.11888111888111885</v>
      </c>
    </row>
    <row r="24" spans="1:5" ht="12" customHeight="1">
      <c r="A24" s="58">
        <f>IF(B24="EU-27",1,IF(B24="EU-28",2,IF(B24="Euro area",3,IF(B24="Germany",8,MATCH(B24,'[1]Data'!$A$129:$A$177,FALSE)-1))))</f>
        <v>15</v>
      </c>
      <c r="B24" s="50" t="s">
        <v>10</v>
      </c>
      <c r="C24" s="31">
        <v>0.0296</v>
      </c>
      <c r="D24" s="31">
        <v>0.026</v>
      </c>
      <c r="E24" s="49">
        <v>-0.12162162162162171</v>
      </c>
    </row>
    <row r="25" spans="1:5" ht="12" customHeight="1">
      <c r="A25" s="58">
        <f>IF(B25="EU-27",1,IF(B25="EU-28",2,IF(B25="Euro area",3,IF(B25="Germany",8,MATCH(B25,'[1]Data'!$A$129:$A$177,FALSE)-1))))</f>
        <v>22</v>
      </c>
      <c r="B25" s="50" t="s">
        <v>17</v>
      </c>
      <c r="C25" s="31">
        <v>0.0336</v>
      </c>
      <c r="D25" s="31">
        <v>0.0291</v>
      </c>
      <c r="E25" s="49">
        <v>-0.1339285714285714</v>
      </c>
    </row>
    <row r="26" spans="1:5" ht="12" customHeight="1">
      <c r="A26" s="58">
        <f>IF(B26="EU-27",1,IF(B26="EU-28",2,IF(B26="Euro area",3,IF(B26="Germany",8,MATCH(B26,'[1]Data'!$A$129:$A$177,FALSE)-1))))</f>
        <v>19</v>
      </c>
      <c r="B26" s="50" t="s">
        <v>14</v>
      </c>
      <c r="C26" s="31">
        <v>0.0273</v>
      </c>
      <c r="D26" s="31">
        <v>0.0221</v>
      </c>
      <c r="E26" s="49">
        <v>-0.19047619047619047</v>
      </c>
    </row>
    <row r="27" spans="1:5" ht="12" customHeight="1">
      <c r="A27" s="58">
        <f>IF(B27="EU-27",1,IF(B27="EU-28",2,IF(B27="Euro area",3,IF(B27="Germany",8,MATCH(B27,'[1]Data'!$A$129:$A$177,FALSE)-1))))</f>
        <v>17</v>
      </c>
      <c r="B27" s="50" t="s">
        <v>12</v>
      </c>
      <c r="C27" s="31">
        <v>0.0275</v>
      </c>
      <c r="D27" s="31">
        <v>0.0213</v>
      </c>
      <c r="E27" s="49">
        <v>-0.22545454545454546</v>
      </c>
    </row>
    <row r="28" spans="1:5" ht="12" customHeight="1">
      <c r="A28" s="58">
        <f>IF(B28="EU-27",1,IF(B28="EU-28",2,IF(B28="Euro area",3,IF(B28="Germany",8,MATCH(B28,'[1]Data'!$A$129:$A$177,FALSE)-1))))</f>
        <v>23</v>
      </c>
      <c r="B28" s="50" t="s">
        <v>18</v>
      </c>
      <c r="C28" s="31">
        <v>0.0313</v>
      </c>
      <c r="D28" s="31">
        <v>0.0242</v>
      </c>
      <c r="E28" s="49">
        <v>-0.22683706070287546</v>
      </c>
    </row>
    <row r="29" spans="1:5" ht="12" customHeight="1">
      <c r="A29" s="58">
        <f>IF(B29="EU-27",1,IF(B29="EU-28",2,IF(B29="Euro area",3,IF(B29="Germany",8,MATCH(B29,'[1]Data'!$A$129:$A$177,FALSE)-1))))</f>
        <v>24</v>
      </c>
      <c r="B29" s="50" t="s">
        <v>19</v>
      </c>
      <c r="C29" s="31">
        <v>0.0316</v>
      </c>
      <c r="D29" s="31">
        <v>0.0244</v>
      </c>
      <c r="E29" s="49">
        <v>-0.22784810126582278</v>
      </c>
    </row>
    <row r="30" spans="1:5" ht="12" customHeight="1">
      <c r="A30" s="58">
        <f>IF(B30="EU-27",1,IF(B30="EU-28",2,IF(B30="Euro area",3,IF(B30="Germany",8,MATCH(B30,'[1]Data'!$A$129:$A$177,FALSE)-1))))</f>
        <v>12</v>
      </c>
      <c r="B30" s="50" t="s">
        <v>7</v>
      </c>
      <c r="C30" s="31">
        <v>0.0307</v>
      </c>
      <c r="D30" s="31">
        <v>0.0235</v>
      </c>
      <c r="E30" s="49">
        <v>-0.23452768729641693</v>
      </c>
    </row>
    <row r="31" spans="1:5" ht="12" customHeight="1">
      <c r="A31" s="58">
        <f>IF(B31="EU-27",1,IF(B31="EU-28",2,IF(B31="Euro area",3,IF(B31="Germany",8,MATCH(B31,'[1]Data'!$A$129:$A$177,FALSE)-1))))</f>
        <v>16</v>
      </c>
      <c r="B31" s="50" t="s">
        <v>11</v>
      </c>
      <c r="C31" s="31">
        <v>0.0279</v>
      </c>
      <c r="D31" s="31">
        <v>0.0212</v>
      </c>
      <c r="E31" s="49">
        <v>-0.24014336917562729</v>
      </c>
    </row>
    <row r="32" spans="1:5" ht="12" customHeight="1">
      <c r="A32" s="58">
        <f>IF(B32="EU-27",1,IF(B32="EU-28",2,IF(B32="Euro area",3,IF(B32="Germany",8,MATCH(B32,'[1]Data'!$A$129:$A$177,FALSE)-1))))</f>
        <v>9</v>
      </c>
      <c r="B32" s="50" t="s">
        <v>4</v>
      </c>
      <c r="C32" s="31">
        <v>0.0333</v>
      </c>
      <c r="D32" s="31">
        <v>0.0248</v>
      </c>
      <c r="E32" s="49">
        <v>-0.2552552552552554</v>
      </c>
    </row>
    <row r="33" spans="1:5" ht="12" customHeight="1">
      <c r="A33" s="58">
        <f>IF(B33="EU-27",1,IF(B33="EU-28",2,IF(B33="Euro area",3,IF(B33="Germany",8,MATCH(B33,'[1]Data'!$A$129:$A$177,FALSE)-1))))</f>
        <v>5</v>
      </c>
      <c r="B33" s="50" t="s">
        <v>2</v>
      </c>
      <c r="C33" s="31">
        <v>0.0279</v>
      </c>
      <c r="D33" s="31">
        <v>0.0202</v>
      </c>
      <c r="E33" s="49">
        <v>-0.2759856630824373</v>
      </c>
    </row>
    <row r="34" spans="1:5" ht="12" customHeight="1">
      <c r="A34" s="58">
        <f>IF(B34="EU-27",1,IF(B34="EU-28",2,IF(B34="Euro area",3,IF(B34="Germany",8,MATCH(B34,'[1]Data'!$A$129:$A$177,FALSE)-1))))</f>
        <v>11</v>
      </c>
      <c r="B34" s="50" t="s">
        <v>6</v>
      </c>
      <c r="C34" s="31">
        <v>0.0334</v>
      </c>
      <c r="D34" s="31">
        <v>0.0213</v>
      </c>
      <c r="E34" s="49">
        <v>-0.36227544910179643</v>
      </c>
    </row>
    <row r="35" spans="2:5" ht="12" customHeight="1">
      <c r="B35" s="50"/>
      <c r="C35" s="31"/>
      <c r="D35" s="31"/>
      <c r="E35" s="49"/>
    </row>
    <row r="36" spans="1:5" ht="12" customHeight="1">
      <c r="A36" s="58">
        <f>IF(B36="EU-27",1,IF(B36="EU-28",2,IF(B36="Euro area",3,IF(B36="Germany",8,MATCH(B36,'[1]Data'!$A$129:$A$177,FALSE)-1))))</f>
        <v>29</v>
      </c>
      <c r="B36" s="50" t="s">
        <v>25</v>
      </c>
      <c r="C36" s="31">
        <v>0.0534</v>
      </c>
      <c r="D36" s="31">
        <v>0.0526</v>
      </c>
      <c r="E36" s="49">
        <v>-0.014981273408239737</v>
      </c>
    </row>
    <row r="37" spans="2:5" ht="12" customHeight="1">
      <c r="B37" s="50"/>
      <c r="C37" s="31"/>
      <c r="D37" s="31"/>
      <c r="E37" s="49"/>
    </row>
    <row r="38" spans="1:5" ht="12" customHeight="1">
      <c r="A38" s="58">
        <f>IF(B38="EU-27",1,IF(B38="EU-28",2,IF(B38="Euro area",3,IF(B38="Germany",8,MATCH(B38,'[1]Data'!$A$129:$A$177,FALSE)-1))))</f>
        <v>34</v>
      </c>
      <c r="B38" s="50" t="s">
        <v>28</v>
      </c>
      <c r="C38" s="31">
        <v>0.0372</v>
      </c>
      <c r="D38" s="31">
        <v>0.0375</v>
      </c>
      <c r="E38" s="49">
        <v>0.008064516129032251</v>
      </c>
    </row>
    <row r="39" spans="1:5" ht="12" customHeight="1">
      <c r="A39" s="58">
        <f>IF(B39="EU-27",1,IF(B39="EU-28",2,IF(B39="Euro area",3,IF(B39="Germany",8,MATCH(B39,'[1]Data'!$A$129:$A$177,FALSE)-1))))</f>
        <v>32</v>
      </c>
      <c r="B39" s="50" t="s">
        <v>26</v>
      </c>
      <c r="C39" s="31">
        <v>0.0387</v>
      </c>
      <c r="D39" s="31">
        <v>0.028</v>
      </c>
      <c r="E39" s="49">
        <v>-0.27648578811369506</v>
      </c>
    </row>
    <row r="40" spans="1:5" ht="12" customHeight="1">
      <c r="A40" s="58">
        <f>IF(B40="EU-27",1,IF(B40="EU-28",2,IF(B40="Euro area",3,IF(B40="Germany",8,MATCH(B40,'[1]Data'!$A$129:$A$177,FALSE)-1))))</f>
        <v>33</v>
      </c>
      <c r="B40" s="50" t="s">
        <v>27</v>
      </c>
      <c r="C40" s="31">
        <v>0.0241</v>
      </c>
      <c r="D40" s="31">
        <v>0.016</v>
      </c>
      <c r="E40" s="49">
        <v>-0.3360995850622407</v>
      </c>
    </row>
    <row r="41" spans="2:5" ht="12" customHeight="1">
      <c r="B41" s="50"/>
      <c r="C41" s="31"/>
      <c r="D41" s="31"/>
      <c r="E41" s="49"/>
    </row>
    <row r="42" spans="1:5" ht="12" customHeight="1">
      <c r="A42" s="58">
        <f>IF(B42="EU-27",1,IF(B42="EU-28",2,IF(B42="Euro area",3,IF(B42="Germany",8,MATCH(B42,'[1]Data'!$A$129:$A$177,FALSE)-1))))</f>
        <v>35</v>
      </c>
      <c r="B42" s="50" t="s">
        <v>29</v>
      </c>
      <c r="C42" s="31">
        <v>0.0267</v>
      </c>
      <c r="D42" s="31">
        <v>0.0252</v>
      </c>
      <c r="E42" s="49">
        <v>-0.0561797752808989</v>
      </c>
    </row>
    <row r="43" spans="1:5" ht="12" customHeight="1">
      <c r="A43" s="58">
        <f>IF(B43="EU-27",1,IF(B43="EU-28",2,IF(B43="Euro area",3,IF(B43="Germany",8,MATCH(B43,'[1]Data'!$A$129:$A$177,FALSE)-1))))</f>
        <v>37</v>
      </c>
      <c r="B43" s="50" t="s">
        <v>70</v>
      </c>
      <c r="C43" s="31">
        <v>0.0227</v>
      </c>
      <c r="D43" s="31">
        <v>0.0178</v>
      </c>
      <c r="E43" s="49">
        <v>-0.21585903083700442</v>
      </c>
    </row>
    <row r="44" spans="1:5" ht="12" customHeight="1">
      <c r="A44" s="58">
        <f>IF(B44="EU-27",1,IF(B44="EU-28",2,IF(B44="Euro area",3,IF(B44="Germany",8,MATCH(B44,'[1]Data'!$A$129:$A$177,FALSE)-1))))</f>
        <v>36</v>
      </c>
      <c r="B44" s="50" t="s">
        <v>30</v>
      </c>
      <c r="C44" s="31">
        <v>0.0201</v>
      </c>
      <c r="D44" s="31">
        <v>0.0153</v>
      </c>
      <c r="E44" s="49">
        <v>-0.23880597014925375</v>
      </c>
    </row>
    <row r="45" ht="12" customHeight="1">
      <c r="A45" s="58">
        <f>IF(B44="EU-27",1,IF(B44="EU-28",2,IF(B44="Euro area",3,IF(B44="Germany",8,MATCH(B44,'[1]Data'!$A$129:$A$177,FALSE)-1))))</f>
        <v>36</v>
      </c>
    </row>
    <row r="48" ht="12" customHeight="1">
      <c r="H48" s="24" t="s">
        <v>78</v>
      </c>
    </row>
    <row r="50" ht="12" customHeight="1">
      <c r="H50" s="24"/>
    </row>
    <row r="52" spans="8:19" ht="12" customHeight="1"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4" ht="12" customHeight="1">
      <c r="H54" s="24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workbookViewId="0" topLeftCell="A1">
      <selection activeCell="E32" sqref="E32"/>
    </sheetView>
  </sheetViews>
  <sheetFormatPr defaultColWidth="9.140625" defaultRowHeight="12" customHeight="1"/>
  <cols>
    <col min="1" max="1" width="9.140625" style="62" customWidth="1"/>
    <col min="2" max="2" width="20.7109375" style="1" customWidth="1"/>
    <col min="3" max="8" width="17.28125" style="1" customWidth="1"/>
    <col min="9" max="9" width="9.140625" style="59" customWidth="1"/>
    <col min="10" max="16384" width="9.140625" style="1" customWidth="1"/>
  </cols>
  <sheetData>
    <row r="1" spans="1:9" s="58" customFormat="1" ht="12" customHeight="1">
      <c r="A1" s="62" t="s">
        <v>104</v>
      </c>
      <c r="C1" s="58">
        <v>43</v>
      </c>
      <c r="D1" s="58">
        <v>47</v>
      </c>
      <c r="E1" s="58">
        <v>51</v>
      </c>
      <c r="F1" s="58">
        <v>43</v>
      </c>
      <c r="G1" s="58">
        <v>47</v>
      </c>
      <c r="H1" s="58">
        <v>51</v>
      </c>
      <c r="I1" s="59"/>
    </row>
    <row r="2" ht="12" customHeight="1">
      <c r="B2" s="34" t="s">
        <v>122</v>
      </c>
    </row>
    <row r="3" ht="12" customHeight="1">
      <c r="B3" s="35" t="s">
        <v>34</v>
      </c>
    </row>
    <row r="4" spans="1:9" ht="12" customHeight="1">
      <c r="A4" s="57"/>
      <c r="B4" s="22"/>
      <c r="C4" s="22"/>
      <c r="D4" s="22"/>
      <c r="E4" s="22"/>
      <c r="F4" s="22"/>
      <c r="G4" s="22"/>
      <c r="H4" s="22"/>
      <c r="I4" s="60"/>
    </row>
    <row r="5" spans="1:9" ht="12" customHeight="1">
      <c r="A5" s="57"/>
      <c r="B5" s="19"/>
      <c r="C5" s="88" t="s">
        <v>71</v>
      </c>
      <c r="D5" s="88"/>
      <c r="E5" s="89"/>
      <c r="F5" s="90" t="s">
        <v>72</v>
      </c>
      <c r="G5" s="88"/>
      <c r="H5" s="88"/>
      <c r="I5" s="60"/>
    </row>
    <row r="6" spans="1:9" ht="12" customHeight="1">
      <c r="A6" s="57"/>
      <c r="B6" s="20"/>
      <c r="C6" s="21" t="s">
        <v>74</v>
      </c>
      <c r="D6" s="21" t="s">
        <v>103</v>
      </c>
      <c r="E6" s="21" t="s">
        <v>112</v>
      </c>
      <c r="F6" s="30" t="s">
        <v>74</v>
      </c>
      <c r="G6" s="21" t="s">
        <v>103</v>
      </c>
      <c r="H6" s="21" t="s">
        <v>112</v>
      </c>
      <c r="I6" s="60"/>
    </row>
    <row r="7" spans="1:9" ht="12" customHeight="1">
      <c r="A7" s="57">
        <v>1</v>
      </c>
      <c r="B7" s="25" t="s">
        <v>102</v>
      </c>
      <c r="C7" s="36">
        <v>0.0709</v>
      </c>
      <c r="D7" s="36">
        <v>0.072</v>
      </c>
      <c r="E7" s="36">
        <v>0.0698</v>
      </c>
      <c r="F7" s="37">
        <v>0.0316</v>
      </c>
      <c r="G7" s="36">
        <v>0.0307</v>
      </c>
      <c r="H7" s="36">
        <v>0.0279</v>
      </c>
      <c r="I7" s="57">
        <v>1</v>
      </c>
    </row>
    <row r="8" spans="1:9" ht="12" customHeight="1">
      <c r="A8" s="57">
        <v>2</v>
      </c>
      <c r="B8" s="25" t="s">
        <v>35</v>
      </c>
      <c r="C8" s="36">
        <v>0.0665</v>
      </c>
      <c r="D8" s="36">
        <v>0.072</v>
      </c>
      <c r="E8" s="36" t="s">
        <v>117</v>
      </c>
      <c r="F8" s="37">
        <v>0.0312</v>
      </c>
      <c r="G8" s="36">
        <v>0.0307</v>
      </c>
      <c r="H8" s="36" t="s">
        <v>117</v>
      </c>
      <c r="I8" s="57">
        <v>2</v>
      </c>
    </row>
    <row r="9" spans="1:9" ht="12" customHeight="1">
      <c r="A9" s="57">
        <v>3</v>
      </c>
      <c r="B9" s="26" t="s">
        <v>36</v>
      </c>
      <c r="C9" s="38">
        <v>0.0755</v>
      </c>
      <c r="D9" s="38">
        <v>0.0769</v>
      </c>
      <c r="E9" s="38">
        <v>0.0749</v>
      </c>
      <c r="F9" s="39">
        <v>0.0319</v>
      </c>
      <c r="G9" s="38">
        <v>0.0307</v>
      </c>
      <c r="H9" s="38">
        <v>0.0282</v>
      </c>
      <c r="I9" s="57">
        <v>3</v>
      </c>
    </row>
    <row r="10" spans="1:9" ht="12" customHeight="1">
      <c r="A10" s="57">
        <v>4</v>
      </c>
      <c r="B10" s="27" t="s">
        <v>1</v>
      </c>
      <c r="C10" s="40">
        <v>0.0625</v>
      </c>
      <c r="D10" s="40">
        <v>0.0573</v>
      </c>
      <c r="E10" s="40">
        <v>0.0498</v>
      </c>
      <c r="F10" s="41">
        <v>0.0252</v>
      </c>
      <c r="G10" s="40">
        <v>0.0228</v>
      </c>
      <c r="H10" s="40">
        <v>0.0207</v>
      </c>
      <c r="I10" s="57">
        <v>4</v>
      </c>
    </row>
    <row r="11" spans="1:9" ht="12" customHeight="1">
      <c r="A11" s="57">
        <v>5</v>
      </c>
      <c r="B11" s="28" t="s">
        <v>2</v>
      </c>
      <c r="C11" s="42">
        <v>0.0437</v>
      </c>
      <c r="D11" s="42">
        <v>0.0442</v>
      </c>
      <c r="E11" s="42">
        <v>0.0348</v>
      </c>
      <c r="F11" s="43">
        <v>0.0289</v>
      </c>
      <c r="G11" s="42">
        <v>0.0279</v>
      </c>
      <c r="H11" s="42">
        <v>0.0202</v>
      </c>
      <c r="I11" s="57">
        <v>5</v>
      </c>
    </row>
    <row r="12" spans="1:9" ht="12" customHeight="1">
      <c r="A12" s="57"/>
      <c r="B12" s="28" t="s">
        <v>131</v>
      </c>
      <c r="C12" s="85" t="s">
        <v>117</v>
      </c>
      <c r="D12" s="85" t="s">
        <v>117</v>
      </c>
      <c r="E12" s="85" t="s">
        <v>117</v>
      </c>
      <c r="F12" s="86" t="s">
        <v>117</v>
      </c>
      <c r="G12" s="85" t="s">
        <v>117</v>
      </c>
      <c r="H12" s="85" t="s">
        <v>117</v>
      </c>
      <c r="I12" s="57"/>
    </row>
    <row r="13" spans="1:9" ht="12" customHeight="1">
      <c r="A13" s="57">
        <v>6</v>
      </c>
      <c r="B13" s="28" t="s">
        <v>69</v>
      </c>
      <c r="C13" s="42">
        <v>0.0569</v>
      </c>
      <c r="D13" s="42">
        <v>0.0588</v>
      </c>
      <c r="E13" s="42">
        <v>0.0558</v>
      </c>
      <c r="F13" s="43">
        <v>0.0267</v>
      </c>
      <c r="G13" s="42">
        <v>0.0286</v>
      </c>
      <c r="H13" s="42">
        <v>0.0252</v>
      </c>
      <c r="I13" s="57">
        <v>6</v>
      </c>
    </row>
    <row r="14" spans="1:9" ht="12" customHeight="1">
      <c r="A14" s="57">
        <v>7</v>
      </c>
      <c r="B14" s="28" t="s">
        <v>3</v>
      </c>
      <c r="C14" s="42">
        <v>0.0913</v>
      </c>
      <c r="D14" s="42">
        <v>0.0771</v>
      </c>
      <c r="E14" s="42">
        <v>0.0747</v>
      </c>
      <c r="F14" s="43">
        <v>0.0384</v>
      </c>
      <c r="G14" s="42">
        <v>0.0302</v>
      </c>
      <c r="H14" s="42">
        <v>0.0295</v>
      </c>
      <c r="I14" s="57">
        <v>7</v>
      </c>
    </row>
    <row r="15" spans="1:9" ht="12" customHeight="1">
      <c r="A15" s="57">
        <v>8</v>
      </c>
      <c r="B15" s="28" t="s">
        <v>62</v>
      </c>
      <c r="C15" s="42">
        <v>0.0608</v>
      </c>
      <c r="D15" s="42">
        <v>0.0588</v>
      </c>
      <c r="E15" s="42">
        <v>0.062</v>
      </c>
      <c r="F15" s="43">
        <v>0.0315</v>
      </c>
      <c r="G15" s="42">
        <v>0.03</v>
      </c>
      <c r="H15" s="42">
        <v>0.0289</v>
      </c>
      <c r="I15" s="57">
        <v>8</v>
      </c>
    </row>
    <row r="16" spans="1:9" ht="12" customHeight="1">
      <c r="A16" s="57">
        <v>9</v>
      </c>
      <c r="B16" s="28" t="s">
        <v>4</v>
      </c>
      <c r="C16" s="42">
        <v>0.0425</v>
      </c>
      <c r="D16" s="42">
        <v>0.0446</v>
      </c>
      <c r="E16" s="42">
        <v>0.0411</v>
      </c>
      <c r="F16" s="43">
        <v>0.0325</v>
      </c>
      <c r="G16" s="42">
        <v>0.0333</v>
      </c>
      <c r="H16" s="42">
        <v>0.0248</v>
      </c>
      <c r="I16" s="57">
        <v>9</v>
      </c>
    </row>
    <row r="17" spans="1:9" ht="12" customHeight="1">
      <c r="A17" s="57">
        <v>10</v>
      </c>
      <c r="B17" s="28" t="s">
        <v>5</v>
      </c>
      <c r="C17" s="42">
        <v>0.0761</v>
      </c>
      <c r="D17" s="42">
        <v>0.0764</v>
      </c>
      <c r="E17" s="42">
        <v>0.0701</v>
      </c>
      <c r="F17" s="43">
        <v>0.0388</v>
      </c>
      <c r="G17" s="42">
        <v>0.0322</v>
      </c>
      <c r="H17" s="42">
        <v>0.0314</v>
      </c>
      <c r="I17" s="57">
        <v>10</v>
      </c>
    </row>
    <row r="18" spans="1:9" ht="12" customHeight="1">
      <c r="A18" s="57">
        <v>11</v>
      </c>
      <c r="B18" s="28" t="s">
        <v>6</v>
      </c>
      <c r="C18" s="42">
        <v>0.0654</v>
      </c>
      <c r="D18" s="42">
        <v>0.0587</v>
      </c>
      <c r="E18" s="42">
        <v>0.0517</v>
      </c>
      <c r="F18" s="43">
        <v>0.0335</v>
      </c>
      <c r="G18" s="42">
        <v>0.0334</v>
      </c>
      <c r="H18" s="42">
        <v>0.0213</v>
      </c>
      <c r="I18" s="57">
        <v>11</v>
      </c>
    </row>
    <row r="19" spans="1:9" ht="12" customHeight="1">
      <c r="A19" s="57">
        <v>12</v>
      </c>
      <c r="B19" s="28" t="s">
        <v>7</v>
      </c>
      <c r="C19" s="42">
        <v>0.0875</v>
      </c>
      <c r="D19" s="42">
        <v>0.1021</v>
      </c>
      <c r="E19" s="42">
        <v>0.089</v>
      </c>
      <c r="F19" s="43">
        <v>0.0299</v>
      </c>
      <c r="G19" s="42">
        <v>0.0307</v>
      </c>
      <c r="H19" s="42">
        <v>0.0235</v>
      </c>
      <c r="I19" s="57">
        <v>12</v>
      </c>
    </row>
    <row r="20" spans="1:9" ht="12" customHeight="1">
      <c r="A20" s="57">
        <v>13</v>
      </c>
      <c r="B20" s="28" t="s">
        <v>8</v>
      </c>
      <c r="C20" s="42">
        <v>0.0763</v>
      </c>
      <c r="D20" s="42">
        <v>0.0839</v>
      </c>
      <c r="E20" s="42">
        <v>0.0751</v>
      </c>
      <c r="F20" s="43">
        <v>0.039</v>
      </c>
      <c r="G20" s="42">
        <v>0.0368</v>
      </c>
      <c r="H20" s="42">
        <v>0.0349</v>
      </c>
      <c r="I20" s="57">
        <v>13</v>
      </c>
    </row>
    <row r="21" spans="1:9" ht="12" customHeight="1">
      <c r="A21" s="57">
        <v>14</v>
      </c>
      <c r="B21" s="28" t="s">
        <v>9</v>
      </c>
      <c r="C21" s="42">
        <v>0.036</v>
      </c>
      <c r="D21" s="42">
        <v>0.0406</v>
      </c>
      <c r="E21" s="42">
        <v>0.0377</v>
      </c>
      <c r="F21" s="43">
        <v>0.0283</v>
      </c>
      <c r="G21" s="42">
        <v>0.03</v>
      </c>
      <c r="H21" s="42">
        <v>0.027</v>
      </c>
      <c r="I21" s="57">
        <v>14</v>
      </c>
    </row>
    <row r="22" spans="1:9" ht="12" customHeight="1">
      <c r="A22" s="57">
        <v>15</v>
      </c>
      <c r="B22" s="28" t="s">
        <v>10</v>
      </c>
      <c r="C22" s="42">
        <v>0.0951</v>
      </c>
      <c r="D22" s="42">
        <v>0.0934</v>
      </c>
      <c r="E22" s="42">
        <v>0.0897</v>
      </c>
      <c r="F22" s="43">
        <v>0.0293</v>
      </c>
      <c r="G22" s="42">
        <v>0.0296</v>
      </c>
      <c r="H22" s="42">
        <v>0.026</v>
      </c>
      <c r="I22" s="57">
        <v>15</v>
      </c>
    </row>
    <row r="23" spans="1:9" ht="12" customHeight="1">
      <c r="A23" s="57">
        <v>16</v>
      </c>
      <c r="B23" s="28" t="s">
        <v>11</v>
      </c>
      <c r="C23" s="42">
        <v>0.045</v>
      </c>
      <c r="D23" s="42">
        <v>0.0351</v>
      </c>
      <c r="E23" s="42">
        <v>0.028</v>
      </c>
      <c r="F23" s="43">
        <v>0.0324</v>
      </c>
      <c r="G23" s="42">
        <v>0.0279</v>
      </c>
      <c r="H23" s="42">
        <v>0.0212</v>
      </c>
      <c r="I23" s="57">
        <v>16</v>
      </c>
    </row>
    <row r="24" spans="1:9" ht="12" customHeight="1">
      <c r="A24" s="57">
        <v>17</v>
      </c>
      <c r="B24" s="28" t="s">
        <v>12</v>
      </c>
      <c r="C24" s="42">
        <v>0.0405</v>
      </c>
      <c r="D24" s="42">
        <v>0.0406</v>
      </c>
      <c r="E24" s="42">
        <v>0.0295</v>
      </c>
      <c r="F24" s="43">
        <v>0.0387</v>
      </c>
      <c r="G24" s="42">
        <v>0.0275</v>
      </c>
      <c r="H24" s="42">
        <v>0.0213</v>
      </c>
      <c r="I24" s="57">
        <v>17</v>
      </c>
    </row>
    <row r="25" spans="1:9" ht="12" customHeight="1">
      <c r="A25" s="57">
        <v>18</v>
      </c>
      <c r="B25" s="28" t="s">
        <v>13</v>
      </c>
      <c r="C25" s="42">
        <v>0.0429</v>
      </c>
      <c r="D25" s="42">
        <v>0.0414</v>
      </c>
      <c r="E25" s="42">
        <v>0.0366</v>
      </c>
      <c r="F25" s="43">
        <v>0.0332</v>
      </c>
      <c r="G25" s="42">
        <v>0.0284</v>
      </c>
      <c r="H25" s="42">
        <v>0.0284</v>
      </c>
      <c r="I25" s="57">
        <v>18</v>
      </c>
    </row>
    <row r="26" spans="1:9" ht="12" customHeight="1">
      <c r="A26" s="57"/>
      <c r="B26" s="28" t="s">
        <v>132</v>
      </c>
      <c r="C26" s="85" t="s">
        <v>117</v>
      </c>
      <c r="D26" s="85" t="s">
        <v>117</v>
      </c>
      <c r="E26" s="85" t="s">
        <v>117</v>
      </c>
      <c r="F26" s="86" t="s">
        <v>117</v>
      </c>
      <c r="G26" s="85" t="s">
        <v>117</v>
      </c>
      <c r="H26" s="85" t="s">
        <v>117</v>
      </c>
      <c r="I26" s="57"/>
    </row>
    <row r="27" spans="1:9" ht="12" customHeight="1">
      <c r="A27" s="57">
        <v>19</v>
      </c>
      <c r="B27" s="28" t="s">
        <v>14</v>
      </c>
      <c r="C27" s="42">
        <v>0.0347</v>
      </c>
      <c r="D27" s="42">
        <v>0.0334</v>
      </c>
      <c r="E27" s="42">
        <v>0.0308</v>
      </c>
      <c r="F27" s="43">
        <v>0.0285</v>
      </c>
      <c r="G27" s="42">
        <v>0.0273</v>
      </c>
      <c r="H27" s="42">
        <v>0.0221</v>
      </c>
      <c r="I27" s="57">
        <v>19</v>
      </c>
    </row>
    <row r="28" spans="1:9" ht="12" customHeight="1">
      <c r="A28" s="57">
        <v>20</v>
      </c>
      <c r="B28" s="28" t="s">
        <v>15</v>
      </c>
      <c r="C28" s="42">
        <v>0.0861</v>
      </c>
      <c r="D28" s="42">
        <v>0.0965</v>
      </c>
      <c r="E28" s="42">
        <v>0.101</v>
      </c>
      <c r="F28" s="43">
        <v>0.0297</v>
      </c>
      <c r="G28" s="42">
        <v>0.0284</v>
      </c>
      <c r="H28" s="42">
        <v>0.0278</v>
      </c>
      <c r="I28" s="57">
        <v>20</v>
      </c>
    </row>
    <row r="29" spans="1:9" ht="12" customHeight="1">
      <c r="A29" s="57">
        <v>21</v>
      </c>
      <c r="B29" s="28" t="s">
        <v>16</v>
      </c>
      <c r="C29" s="42">
        <v>0.0701</v>
      </c>
      <c r="D29" s="42">
        <v>0.0674</v>
      </c>
      <c r="E29" s="42">
        <v>0.0656</v>
      </c>
      <c r="F29" s="43">
        <v>0.034</v>
      </c>
      <c r="G29" s="42">
        <v>0.031</v>
      </c>
      <c r="H29" s="42">
        <v>0.0299</v>
      </c>
      <c r="I29" s="57">
        <v>21</v>
      </c>
    </row>
    <row r="30" spans="1:9" ht="12" customHeight="1">
      <c r="A30" s="57">
        <v>22</v>
      </c>
      <c r="B30" s="28" t="s">
        <v>17</v>
      </c>
      <c r="C30" s="42">
        <v>0.045</v>
      </c>
      <c r="D30" s="42">
        <v>0.0465</v>
      </c>
      <c r="E30" s="42">
        <v>0.0419</v>
      </c>
      <c r="F30" s="43">
        <v>0.0312</v>
      </c>
      <c r="G30" s="42">
        <v>0.0336</v>
      </c>
      <c r="H30" s="42">
        <v>0.0291</v>
      </c>
      <c r="I30" s="57">
        <v>22</v>
      </c>
    </row>
    <row r="31" spans="1:9" ht="12" customHeight="1">
      <c r="A31" s="57">
        <v>23</v>
      </c>
      <c r="B31" s="28" t="s">
        <v>18</v>
      </c>
      <c r="C31" s="42">
        <v>0.0784</v>
      </c>
      <c r="D31" s="42">
        <v>0.0776</v>
      </c>
      <c r="E31" s="42">
        <v>0.0783</v>
      </c>
      <c r="F31" s="43">
        <v>0.0295</v>
      </c>
      <c r="G31" s="42">
        <v>0.0313</v>
      </c>
      <c r="H31" s="42">
        <v>0.0242</v>
      </c>
      <c r="I31" s="57">
        <v>23</v>
      </c>
    </row>
    <row r="32" spans="1:9" ht="12" customHeight="1">
      <c r="A32" s="57">
        <v>24</v>
      </c>
      <c r="B32" s="28" t="s">
        <v>19</v>
      </c>
      <c r="C32" s="42" t="s">
        <v>123</v>
      </c>
      <c r="D32" s="42">
        <v>0.0332</v>
      </c>
      <c r="E32" s="42">
        <v>0.032</v>
      </c>
      <c r="F32" s="43" t="s">
        <v>124</v>
      </c>
      <c r="G32" s="42" t="s">
        <v>125</v>
      </c>
      <c r="H32" s="42">
        <v>0.0244</v>
      </c>
      <c r="I32" s="57">
        <v>24</v>
      </c>
    </row>
    <row r="33" spans="1:9" ht="12" customHeight="1">
      <c r="A33" s="57">
        <v>25</v>
      </c>
      <c r="B33" s="28" t="s">
        <v>20</v>
      </c>
      <c r="C33" s="42">
        <v>0.0577</v>
      </c>
      <c r="D33" s="42">
        <v>0.0561</v>
      </c>
      <c r="E33" s="42">
        <v>0.0549</v>
      </c>
      <c r="F33" s="43">
        <v>0.0343</v>
      </c>
      <c r="G33" s="42">
        <v>0.0338</v>
      </c>
      <c r="H33" s="42">
        <v>0.0315</v>
      </c>
      <c r="I33" s="57">
        <v>25</v>
      </c>
    </row>
    <row r="34" spans="1:9" ht="12" customHeight="1">
      <c r="A34" s="57">
        <v>26</v>
      </c>
      <c r="B34" s="28" t="s">
        <v>21</v>
      </c>
      <c r="C34" s="42">
        <v>0.0459</v>
      </c>
      <c r="D34" s="42">
        <v>0.0481</v>
      </c>
      <c r="E34" s="42">
        <v>0.048</v>
      </c>
      <c r="F34" s="43">
        <v>0.0308</v>
      </c>
      <c r="G34" s="42">
        <v>0.0357</v>
      </c>
      <c r="H34" s="42">
        <v>0.032</v>
      </c>
      <c r="I34" s="57">
        <v>26</v>
      </c>
    </row>
    <row r="35" spans="1:9" ht="12" customHeight="1">
      <c r="A35" s="57" t="e">
        <v>#N/A</v>
      </c>
      <c r="B35" s="28" t="s">
        <v>22</v>
      </c>
      <c r="C35" s="42" t="s">
        <v>117</v>
      </c>
      <c r="D35" s="42" t="s">
        <v>117</v>
      </c>
      <c r="E35" s="42" t="s">
        <v>117</v>
      </c>
      <c r="F35" s="43">
        <v>0.0586</v>
      </c>
      <c r="G35" s="42">
        <v>0.0555</v>
      </c>
      <c r="H35" s="42">
        <v>0.049</v>
      </c>
      <c r="I35" s="57">
        <v>27</v>
      </c>
    </row>
    <row r="36" spans="1:9" ht="12" customHeight="1">
      <c r="A36" s="57">
        <v>27</v>
      </c>
      <c r="B36" s="29" t="s">
        <v>23</v>
      </c>
      <c r="C36" s="44">
        <v>0.1223</v>
      </c>
      <c r="D36" s="44">
        <v>0.1167</v>
      </c>
      <c r="E36" s="44" t="s">
        <v>126</v>
      </c>
      <c r="F36" s="45">
        <v>0.0481</v>
      </c>
      <c r="G36" s="44">
        <v>0.0357</v>
      </c>
      <c r="H36" s="44" t="s">
        <v>127</v>
      </c>
      <c r="I36" s="57">
        <v>28</v>
      </c>
    </row>
    <row r="37" spans="1:9" ht="12" customHeight="1">
      <c r="A37" s="57">
        <v>28</v>
      </c>
      <c r="B37" s="74" t="s">
        <v>25</v>
      </c>
      <c r="C37" s="75">
        <v>0.0817</v>
      </c>
      <c r="D37" s="75">
        <v>0.0841</v>
      </c>
      <c r="E37" s="75">
        <v>0.0776</v>
      </c>
      <c r="F37" s="76">
        <v>0.0596</v>
      </c>
      <c r="G37" s="75">
        <v>0.0534</v>
      </c>
      <c r="H37" s="75">
        <v>0.0526</v>
      </c>
      <c r="I37" s="57">
        <v>29</v>
      </c>
    </row>
    <row r="38" spans="1:9" ht="12" customHeight="1">
      <c r="A38" s="57">
        <v>30</v>
      </c>
      <c r="B38" s="71" t="s">
        <v>73</v>
      </c>
      <c r="C38" s="72">
        <v>0.0606</v>
      </c>
      <c r="D38" s="72">
        <v>0.0575</v>
      </c>
      <c r="E38" s="72">
        <v>0.0454</v>
      </c>
      <c r="F38" s="73">
        <v>0.0328</v>
      </c>
      <c r="G38" s="72">
        <v>0.0317</v>
      </c>
      <c r="H38" s="72" t="s">
        <v>128</v>
      </c>
      <c r="I38" s="57">
        <v>31</v>
      </c>
    </row>
    <row r="39" spans="1:9" ht="12" customHeight="1">
      <c r="A39" s="57">
        <v>31</v>
      </c>
      <c r="B39" s="29" t="s">
        <v>26</v>
      </c>
      <c r="C39" s="44">
        <v>0.0342</v>
      </c>
      <c r="D39" s="44">
        <v>0.0348</v>
      </c>
      <c r="E39" s="44">
        <v>0.0344</v>
      </c>
      <c r="F39" s="45">
        <v>0.0376</v>
      </c>
      <c r="G39" s="44">
        <v>0.0387</v>
      </c>
      <c r="H39" s="44">
        <v>0.028</v>
      </c>
      <c r="I39" s="57">
        <v>32</v>
      </c>
    </row>
    <row r="40" spans="1:9" ht="12" customHeight="1">
      <c r="A40" s="57">
        <v>32</v>
      </c>
      <c r="B40" s="29" t="s">
        <v>27</v>
      </c>
      <c r="C40" s="44">
        <v>0.0209</v>
      </c>
      <c r="D40" s="44">
        <v>0.0263</v>
      </c>
      <c r="E40" s="44">
        <v>0.0194</v>
      </c>
      <c r="F40" s="45">
        <v>0.0188</v>
      </c>
      <c r="G40" s="44">
        <v>0.0241</v>
      </c>
      <c r="H40" s="44">
        <v>0.016</v>
      </c>
      <c r="I40" s="57">
        <v>33</v>
      </c>
    </row>
    <row r="41" spans="1:9" ht="12" customHeight="1">
      <c r="A41" s="57">
        <v>33</v>
      </c>
      <c r="B41" s="74" t="s">
        <v>28</v>
      </c>
      <c r="C41" s="75">
        <v>0.0326</v>
      </c>
      <c r="D41" s="75">
        <v>0.0333</v>
      </c>
      <c r="E41" s="75">
        <v>0.0346</v>
      </c>
      <c r="F41" s="76">
        <v>0.0357</v>
      </c>
      <c r="G41" s="75">
        <v>0.0372</v>
      </c>
      <c r="H41" s="75">
        <v>0.0375</v>
      </c>
      <c r="I41" s="57">
        <v>34</v>
      </c>
    </row>
    <row r="42" spans="1:9" ht="12" customHeight="1">
      <c r="A42" s="57">
        <v>34</v>
      </c>
      <c r="B42" s="23" t="s">
        <v>29</v>
      </c>
      <c r="C42" s="46">
        <v>0.0289</v>
      </c>
      <c r="D42" s="46">
        <v>0.0301</v>
      </c>
      <c r="E42" s="46">
        <v>0.0261</v>
      </c>
      <c r="F42" s="47">
        <v>0.0242</v>
      </c>
      <c r="G42" s="46">
        <v>0.0267</v>
      </c>
      <c r="H42" s="46">
        <v>0.0252</v>
      </c>
      <c r="I42" s="57">
        <v>35</v>
      </c>
    </row>
    <row r="43" spans="1:9" ht="12" customHeight="1">
      <c r="A43" s="57">
        <v>35</v>
      </c>
      <c r="B43" s="28" t="s">
        <v>30</v>
      </c>
      <c r="C43" s="42">
        <v>0.0248</v>
      </c>
      <c r="D43" s="42">
        <v>0.0227</v>
      </c>
      <c r="E43" s="42" t="s">
        <v>128</v>
      </c>
      <c r="F43" s="43">
        <v>0.0313</v>
      </c>
      <c r="G43" s="42">
        <v>0.0201</v>
      </c>
      <c r="H43" s="42">
        <v>0.0153</v>
      </c>
      <c r="I43" s="57">
        <v>36</v>
      </c>
    </row>
    <row r="44" spans="1:9" ht="12" customHeight="1">
      <c r="A44" s="57">
        <v>36</v>
      </c>
      <c r="B44" s="29" t="s">
        <v>70</v>
      </c>
      <c r="C44" s="44">
        <v>0.0151</v>
      </c>
      <c r="D44" s="44">
        <v>0.0143</v>
      </c>
      <c r="E44" s="44">
        <v>0.0125</v>
      </c>
      <c r="F44" s="45">
        <v>0.0221</v>
      </c>
      <c r="G44" s="44">
        <v>0.0227</v>
      </c>
      <c r="H44" s="44">
        <v>0.0178</v>
      </c>
      <c r="I44" s="57">
        <v>37</v>
      </c>
    </row>
    <row r="45" spans="2:8" ht="12" customHeight="1">
      <c r="B45" s="91"/>
      <c r="C45" s="91"/>
      <c r="D45" s="91"/>
      <c r="E45" s="91"/>
      <c r="F45" s="91"/>
      <c r="G45" s="91"/>
      <c r="H45" s="91"/>
    </row>
    <row r="46" ht="12" customHeight="1">
      <c r="B46" s="1" t="s">
        <v>39</v>
      </c>
    </row>
    <row r="47" ht="12" customHeight="1">
      <c r="B47" s="1" t="s">
        <v>129</v>
      </c>
    </row>
    <row r="48" spans="2:9" ht="12" customHeight="1">
      <c r="B48" s="1" t="s">
        <v>79</v>
      </c>
      <c r="C48" s="7"/>
      <c r="D48" s="7"/>
      <c r="E48" s="7"/>
      <c r="F48" s="7"/>
      <c r="G48" s="7"/>
      <c r="H48" s="7"/>
      <c r="I48" s="61"/>
    </row>
    <row r="49" spans="2:9" ht="12" customHeight="1">
      <c r="B49" s="1" t="s">
        <v>83</v>
      </c>
      <c r="C49" s="7"/>
      <c r="D49" s="7"/>
      <c r="E49" s="7"/>
      <c r="F49" s="7"/>
      <c r="G49" s="7"/>
      <c r="H49" s="7"/>
      <c r="I49" s="61"/>
    </row>
    <row r="50" spans="1:9" ht="12" customHeight="1">
      <c r="A50" s="57"/>
      <c r="B50" s="18" t="s">
        <v>80</v>
      </c>
      <c r="C50" s="7"/>
      <c r="D50" s="7"/>
      <c r="E50" s="7"/>
      <c r="F50" s="6"/>
      <c r="G50" s="7"/>
      <c r="H50" s="7"/>
      <c r="I50" s="61"/>
    </row>
    <row r="51" spans="1:9" ht="12" customHeight="1">
      <c r="A51" s="57"/>
      <c r="B51" s="6" t="s">
        <v>81</v>
      </c>
      <c r="C51" s="67"/>
      <c r="D51" s="67"/>
      <c r="E51" s="67"/>
      <c r="F51" s="67"/>
      <c r="G51" s="67"/>
      <c r="H51" s="67"/>
      <c r="I51" s="61"/>
    </row>
    <row r="52" spans="1:8" ht="12" customHeight="1">
      <c r="A52" s="57"/>
      <c r="B52" s="24" t="s">
        <v>82</v>
      </c>
      <c r="C52" s="53"/>
      <c r="D52" s="53"/>
      <c r="E52" s="53"/>
      <c r="F52" s="53"/>
      <c r="G52" s="53"/>
      <c r="H52" s="53"/>
    </row>
  </sheetData>
  <mergeCells count="3">
    <mergeCell ref="C5:E5"/>
    <mergeCell ref="F5:H5"/>
    <mergeCell ref="B45:H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workbookViewId="0" topLeftCell="C1">
      <selection activeCell="D7" sqref="D7"/>
    </sheetView>
  </sheetViews>
  <sheetFormatPr defaultColWidth="9.140625" defaultRowHeight="12" customHeight="1"/>
  <cols>
    <col min="1" max="2" width="9.140625" style="58" hidden="1" customWidth="1"/>
    <col min="3" max="3" width="9.140625" style="58" customWidth="1"/>
    <col min="4" max="10" width="9.140625" style="1" customWidth="1"/>
    <col min="11" max="11" width="9.140625" style="5" customWidth="1"/>
    <col min="12" max="16384" width="9.140625" style="1" customWidth="1"/>
  </cols>
  <sheetData>
    <row r="1" spans="1:5" s="58" customFormat="1" ht="12" customHeight="1">
      <c r="A1" s="62"/>
      <c r="B1" s="62"/>
      <c r="C1" s="62" t="s">
        <v>85</v>
      </c>
      <c r="D1" s="57"/>
      <c r="E1" s="82">
        <v>51</v>
      </c>
    </row>
    <row r="2" spans="1:5" ht="12" customHeight="1">
      <c r="A2" s="62"/>
      <c r="B2" s="62"/>
      <c r="C2" s="62"/>
      <c r="D2" s="22" t="s">
        <v>130</v>
      </c>
      <c r="E2" s="53"/>
    </row>
    <row r="3" spans="1:5" ht="12" customHeight="1">
      <c r="A3" s="62"/>
      <c r="B3" s="62"/>
      <c r="C3" s="62"/>
      <c r="D3" s="22" t="s">
        <v>34</v>
      </c>
      <c r="E3" s="53"/>
    </row>
    <row r="5" spans="4:9" ht="12" customHeight="1">
      <c r="D5" s="2" t="s">
        <v>0</v>
      </c>
      <c r="E5" s="2" t="s">
        <v>57</v>
      </c>
      <c r="F5" s="2" t="s">
        <v>58</v>
      </c>
      <c r="G5" s="2" t="s">
        <v>61</v>
      </c>
      <c r="H5" s="1" t="s">
        <v>59</v>
      </c>
      <c r="I5" s="1" t="s">
        <v>60</v>
      </c>
    </row>
    <row r="6" spans="1:9" ht="11.5" customHeight="1">
      <c r="A6" s="57" t="s">
        <v>120</v>
      </c>
      <c r="B6" s="57" t="s">
        <v>120</v>
      </c>
      <c r="C6" s="57">
        <v>1</v>
      </c>
      <c r="D6" s="2" t="s">
        <v>146</v>
      </c>
      <c r="E6" s="51">
        <v>0.0698</v>
      </c>
      <c r="F6" s="51">
        <v>0.0587</v>
      </c>
      <c r="G6" s="51">
        <v>0.0476</v>
      </c>
      <c r="H6" s="52">
        <v>0.011099999999999999</v>
      </c>
      <c r="I6" s="52">
        <v>0.011099999999999999</v>
      </c>
    </row>
    <row r="7" spans="1:9" ht="12" customHeight="1">
      <c r="A7" s="57" t="s">
        <v>120</v>
      </c>
      <c r="B7" s="57" t="s">
        <v>120</v>
      </c>
      <c r="C7" s="57">
        <v>3</v>
      </c>
      <c r="D7" s="2" t="s">
        <v>36</v>
      </c>
      <c r="E7" s="51">
        <v>0.0749</v>
      </c>
      <c r="F7" s="51">
        <v>0.0632</v>
      </c>
      <c r="G7" s="51">
        <v>0.0504</v>
      </c>
      <c r="H7" s="52">
        <v>0.012800000000000006</v>
      </c>
      <c r="I7" s="52">
        <v>0.011699999999999988</v>
      </c>
    </row>
    <row r="8" spans="1:9" ht="12" customHeight="1">
      <c r="A8" s="57"/>
      <c r="B8" s="57"/>
      <c r="C8" s="57"/>
      <c r="D8" s="2"/>
      <c r="E8" s="51"/>
      <c r="F8" s="51"/>
      <c r="G8" s="51"/>
      <c r="H8" s="52"/>
      <c r="I8" s="52"/>
    </row>
    <row r="9" spans="1:9" ht="12" customHeight="1">
      <c r="A9" s="57"/>
      <c r="B9" s="57"/>
      <c r="C9" s="57">
        <v>27</v>
      </c>
      <c r="D9" s="2" t="s">
        <v>23</v>
      </c>
      <c r="E9" s="51">
        <v>0.1073</v>
      </c>
      <c r="F9" s="51">
        <v>0.0837</v>
      </c>
      <c r="G9" s="51">
        <v>0.0735</v>
      </c>
      <c r="H9" s="52">
        <v>0.0102</v>
      </c>
      <c r="I9" s="52">
        <v>0.02360000000000001</v>
      </c>
    </row>
    <row r="10" spans="1:9" ht="12" customHeight="1">
      <c r="A10" s="57"/>
      <c r="B10" s="57"/>
      <c r="C10" s="57">
        <v>20</v>
      </c>
      <c r="D10" s="2" t="s">
        <v>15</v>
      </c>
      <c r="E10" s="51">
        <v>0.101</v>
      </c>
      <c r="F10" s="51">
        <v>0.0835</v>
      </c>
      <c r="G10" s="51">
        <v>0.0414</v>
      </c>
      <c r="H10" s="52">
        <v>0.042100000000000005</v>
      </c>
      <c r="I10" s="52">
        <v>0.0175</v>
      </c>
    </row>
    <row r="11" spans="1:9" ht="12" customHeight="1">
      <c r="A11" s="57"/>
      <c r="B11" s="57"/>
      <c r="C11" s="57">
        <v>15</v>
      </c>
      <c r="D11" s="2" t="s">
        <v>10</v>
      </c>
      <c r="E11" s="51">
        <v>0.0897</v>
      </c>
      <c r="F11" s="51">
        <v>0.0739</v>
      </c>
      <c r="G11" s="51">
        <v>0.057</v>
      </c>
      <c r="H11" s="52">
        <v>0.01689999999999999</v>
      </c>
      <c r="I11" s="52">
        <v>0.01580000000000001</v>
      </c>
    </row>
    <row r="12" spans="1:9" ht="12" customHeight="1">
      <c r="A12" s="57"/>
      <c r="B12" s="57"/>
      <c r="C12" s="57">
        <v>12</v>
      </c>
      <c r="D12" s="2" t="s">
        <v>7</v>
      </c>
      <c r="E12" s="51">
        <v>0.089</v>
      </c>
      <c r="F12" s="51">
        <v>0.0735</v>
      </c>
      <c r="G12" s="51">
        <v>0.0679</v>
      </c>
      <c r="H12" s="52">
        <v>0.005599999999999994</v>
      </c>
      <c r="I12" s="52">
        <v>0.0155</v>
      </c>
    </row>
    <row r="13" spans="1:9" ht="12" customHeight="1">
      <c r="A13" s="57"/>
      <c r="B13" s="57"/>
      <c r="C13" s="57">
        <v>23</v>
      </c>
      <c r="D13" s="2" t="s">
        <v>18</v>
      </c>
      <c r="E13" s="51">
        <v>0.0783</v>
      </c>
      <c r="F13" s="51">
        <v>0.0643</v>
      </c>
      <c r="G13" s="51">
        <v>0.0561</v>
      </c>
      <c r="H13" s="52">
        <v>0.008199999999999999</v>
      </c>
      <c r="I13" s="52">
        <v>0.013999999999999999</v>
      </c>
    </row>
    <row r="14" spans="1:9" ht="12" customHeight="1">
      <c r="A14" s="57"/>
      <c r="B14" s="57"/>
      <c r="C14" s="57">
        <v>13</v>
      </c>
      <c r="D14" s="2" t="s">
        <v>8</v>
      </c>
      <c r="E14" s="51">
        <v>0.0751</v>
      </c>
      <c r="F14" s="51">
        <v>0.0649</v>
      </c>
      <c r="G14" s="51">
        <v>0.0536</v>
      </c>
      <c r="H14" s="52">
        <v>0.011299999999999998</v>
      </c>
      <c r="I14" s="52">
        <v>0.0102</v>
      </c>
    </row>
    <row r="15" spans="1:9" ht="12" customHeight="1">
      <c r="A15" s="57" t="s">
        <v>120</v>
      </c>
      <c r="B15" s="57" t="s">
        <v>120</v>
      </c>
      <c r="C15" s="57">
        <v>7</v>
      </c>
      <c r="D15" s="2" t="s">
        <v>3</v>
      </c>
      <c r="E15" s="51">
        <v>0.0747</v>
      </c>
      <c r="F15" s="51">
        <v>0.0597</v>
      </c>
      <c r="G15" s="51">
        <v>0.0284</v>
      </c>
      <c r="H15" s="52">
        <v>0.0313</v>
      </c>
      <c r="I15" s="52">
        <v>0.015</v>
      </c>
    </row>
    <row r="16" spans="1:9" ht="12" customHeight="1">
      <c r="A16" s="57" t="s">
        <v>120</v>
      </c>
      <c r="B16" s="57" t="s">
        <v>120</v>
      </c>
      <c r="C16" s="57">
        <v>10</v>
      </c>
      <c r="D16" s="2" t="s">
        <v>5</v>
      </c>
      <c r="E16" s="51">
        <v>0.0701</v>
      </c>
      <c r="F16" s="51">
        <v>0.0618</v>
      </c>
      <c r="G16" s="51">
        <v>0.0574</v>
      </c>
      <c r="H16" s="52">
        <v>0.004400000000000001</v>
      </c>
      <c r="I16" s="52">
        <v>0.008299999999999995</v>
      </c>
    </row>
    <row r="17" spans="1:9" ht="12" customHeight="1">
      <c r="A17" s="57"/>
      <c r="B17" s="57"/>
      <c r="C17" s="57">
        <v>21</v>
      </c>
      <c r="D17" s="2" t="s">
        <v>16</v>
      </c>
      <c r="E17" s="51">
        <v>0.0656</v>
      </c>
      <c r="F17" s="51">
        <v>0.0547</v>
      </c>
      <c r="G17" s="51">
        <v>0.0478</v>
      </c>
      <c r="H17" s="52">
        <v>0.006899999999999996</v>
      </c>
      <c r="I17" s="52">
        <v>0.010900000000000007</v>
      </c>
    </row>
    <row r="18" spans="1:9" ht="12" customHeight="1">
      <c r="A18" s="57" t="s">
        <v>120</v>
      </c>
      <c r="B18" s="57" t="s">
        <v>120</v>
      </c>
      <c r="C18" s="57">
        <v>8</v>
      </c>
      <c r="D18" s="2" t="s">
        <v>62</v>
      </c>
      <c r="E18" s="51">
        <v>0.062</v>
      </c>
      <c r="F18" s="51">
        <v>0.0534</v>
      </c>
      <c r="G18" s="51">
        <v>0.0471</v>
      </c>
      <c r="H18" s="52">
        <v>0.0063</v>
      </c>
      <c r="I18" s="52">
        <v>0.008599999999999997</v>
      </c>
    </row>
    <row r="19" spans="1:9" ht="12" customHeight="1">
      <c r="A19" s="57" t="s">
        <v>120</v>
      </c>
      <c r="B19" s="57" t="s">
        <v>120</v>
      </c>
      <c r="C19" s="57">
        <v>6</v>
      </c>
      <c r="D19" s="48" t="s">
        <v>69</v>
      </c>
      <c r="E19" s="51">
        <v>0.0558</v>
      </c>
      <c r="F19" s="51">
        <v>0.0462</v>
      </c>
      <c r="G19" s="51">
        <v>0.0461</v>
      </c>
      <c r="H19" s="52">
        <v>9.999999999999593E-05</v>
      </c>
      <c r="I19" s="52">
        <v>0.009600000000000004</v>
      </c>
    </row>
    <row r="20" spans="1:9" ht="12" customHeight="1">
      <c r="A20" s="57"/>
      <c r="B20" s="57"/>
      <c r="C20" s="57">
        <v>25</v>
      </c>
      <c r="D20" s="2" t="s">
        <v>20</v>
      </c>
      <c r="E20" s="51">
        <v>0.0549</v>
      </c>
      <c r="F20" s="51">
        <v>0.045</v>
      </c>
      <c r="G20" s="51">
        <v>0.0384</v>
      </c>
      <c r="H20" s="52">
        <v>0.006600000000000002</v>
      </c>
      <c r="I20" s="52">
        <v>0.009899999999999999</v>
      </c>
    </row>
    <row r="21" spans="1:9" ht="12" customHeight="1">
      <c r="A21" s="57" t="s">
        <v>120</v>
      </c>
      <c r="B21" s="57" t="s">
        <v>120</v>
      </c>
      <c r="C21" s="57">
        <v>11</v>
      </c>
      <c r="D21" s="2" t="s">
        <v>6</v>
      </c>
      <c r="E21" s="51">
        <v>0.0517</v>
      </c>
      <c r="F21" s="51">
        <v>0.0489</v>
      </c>
      <c r="G21" s="51">
        <v>0.0475</v>
      </c>
      <c r="H21" s="52">
        <v>0.0013999999999999985</v>
      </c>
      <c r="I21" s="52">
        <v>0.002800000000000004</v>
      </c>
    </row>
    <row r="22" spans="1:9" ht="12" customHeight="1">
      <c r="A22" s="57" t="s">
        <v>120</v>
      </c>
      <c r="B22" s="57" t="s">
        <v>120</v>
      </c>
      <c r="C22" s="57">
        <v>4</v>
      </c>
      <c r="D22" s="2" t="s">
        <v>1</v>
      </c>
      <c r="E22" s="51">
        <v>0.0498</v>
      </c>
      <c r="F22" s="51">
        <v>0.0413</v>
      </c>
      <c r="G22" s="51">
        <v>0.0391</v>
      </c>
      <c r="H22" s="52">
        <v>0.0022000000000000006</v>
      </c>
      <c r="I22" s="52">
        <v>0.008499999999999994</v>
      </c>
    </row>
    <row r="23" spans="1:9" ht="12" customHeight="1">
      <c r="A23" s="57"/>
      <c r="B23" s="57"/>
      <c r="C23" s="57">
        <v>26</v>
      </c>
      <c r="D23" s="2" t="s">
        <v>21</v>
      </c>
      <c r="E23" s="51">
        <v>0.048</v>
      </c>
      <c r="F23" s="51">
        <v>0.04</v>
      </c>
      <c r="G23" s="51">
        <v>0.04</v>
      </c>
      <c r="H23" s="52">
        <v>0</v>
      </c>
      <c r="I23" s="52">
        <v>0.008</v>
      </c>
    </row>
    <row r="24" spans="1:9" ht="12" customHeight="1">
      <c r="A24" s="57"/>
      <c r="B24" s="57"/>
      <c r="C24" s="57">
        <v>22</v>
      </c>
      <c r="D24" s="2" t="s">
        <v>17</v>
      </c>
      <c r="E24" s="51">
        <v>0.0419</v>
      </c>
      <c r="F24" s="51">
        <v>0.0341</v>
      </c>
      <c r="G24" s="51">
        <v>0.0336</v>
      </c>
      <c r="H24" s="52">
        <v>0.0005000000000000004</v>
      </c>
      <c r="I24" s="52">
        <v>0.007800000000000001</v>
      </c>
    </row>
    <row r="25" spans="1:9" ht="12" customHeight="1">
      <c r="A25" s="57" t="s">
        <v>120</v>
      </c>
      <c r="B25" s="57" t="s">
        <v>120</v>
      </c>
      <c r="C25" s="57">
        <v>9</v>
      </c>
      <c r="D25" s="2" t="s">
        <v>4</v>
      </c>
      <c r="E25" s="51">
        <v>0.0411</v>
      </c>
      <c r="F25" s="51">
        <v>0.0343</v>
      </c>
      <c r="G25" s="51">
        <v>0.0305</v>
      </c>
      <c r="H25" s="52">
        <v>0.003799999999999998</v>
      </c>
      <c r="I25" s="52">
        <v>0.0068000000000000005</v>
      </c>
    </row>
    <row r="26" spans="1:9" ht="12" customHeight="1">
      <c r="A26" s="57"/>
      <c r="B26" s="57"/>
      <c r="C26" s="57">
        <v>14</v>
      </c>
      <c r="D26" s="2" t="s">
        <v>9</v>
      </c>
      <c r="E26" s="51">
        <v>0.0377</v>
      </c>
      <c r="F26" s="51">
        <v>0.0302</v>
      </c>
      <c r="G26" s="51">
        <v>0.0302</v>
      </c>
      <c r="H26" s="52">
        <v>0</v>
      </c>
      <c r="I26" s="52">
        <v>0.007499999999999996</v>
      </c>
    </row>
    <row r="27" spans="1:9" ht="12" customHeight="1">
      <c r="A27" s="57"/>
      <c r="B27" s="57"/>
      <c r="C27" s="57">
        <v>18</v>
      </c>
      <c r="D27" s="2" t="s">
        <v>13</v>
      </c>
      <c r="E27" s="51">
        <v>0.0366</v>
      </c>
      <c r="F27" s="51">
        <v>0.0338</v>
      </c>
      <c r="G27" s="51">
        <v>0.0327</v>
      </c>
      <c r="H27" s="52">
        <v>0.0010999999999999968</v>
      </c>
      <c r="I27" s="52">
        <v>0.002800000000000004</v>
      </c>
    </row>
    <row r="28" spans="1:9" ht="12" customHeight="1">
      <c r="A28" s="57" t="s">
        <v>120</v>
      </c>
      <c r="B28" s="57" t="s">
        <v>120</v>
      </c>
      <c r="C28" s="57">
        <v>5</v>
      </c>
      <c r="D28" s="2" t="s">
        <v>2</v>
      </c>
      <c r="E28" s="51">
        <v>0.0348</v>
      </c>
      <c r="F28" s="51">
        <v>0.029</v>
      </c>
      <c r="G28" s="51">
        <v>0.029</v>
      </c>
      <c r="H28" s="52">
        <v>0</v>
      </c>
      <c r="I28" s="52">
        <v>0.005799999999999996</v>
      </c>
    </row>
    <row r="29" spans="1:9" ht="12" customHeight="1">
      <c r="A29" s="57"/>
      <c r="B29" s="57"/>
      <c r="C29" s="57">
        <v>24</v>
      </c>
      <c r="D29" s="2" t="s">
        <v>19</v>
      </c>
      <c r="E29" s="51">
        <v>0.032</v>
      </c>
      <c r="F29" s="51">
        <v>0.0269</v>
      </c>
      <c r="G29" s="51">
        <v>0.0269</v>
      </c>
      <c r="H29" s="52">
        <v>0</v>
      </c>
      <c r="I29" s="52">
        <v>0.0051</v>
      </c>
    </row>
    <row r="30" spans="1:9" ht="12" customHeight="1">
      <c r="A30" s="57"/>
      <c r="B30" s="57"/>
      <c r="C30" s="57">
        <v>19</v>
      </c>
      <c r="D30" s="2" t="s">
        <v>14</v>
      </c>
      <c r="E30" s="51">
        <v>0.0308</v>
      </c>
      <c r="F30" s="51">
        <v>0.0243</v>
      </c>
      <c r="G30" s="51">
        <v>0.0243</v>
      </c>
      <c r="H30" s="52">
        <v>0</v>
      </c>
      <c r="I30" s="52">
        <v>0.006500000000000002</v>
      </c>
    </row>
    <row r="31" spans="1:9" ht="12" customHeight="1">
      <c r="A31" s="57"/>
      <c r="B31" s="57"/>
      <c r="C31" s="57">
        <v>17</v>
      </c>
      <c r="D31" s="2" t="s">
        <v>12</v>
      </c>
      <c r="E31" s="51">
        <v>0.0295</v>
      </c>
      <c r="F31" s="51">
        <v>0.0244</v>
      </c>
      <c r="G31" s="51">
        <v>0.0218</v>
      </c>
      <c r="H31" s="52">
        <v>0.0026000000000000016</v>
      </c>
      <c r="I31" s="52">
        <v>0.005099999999999997</v>
      </c>
    </row>
    <row r="32" spans="1:9" ht="12" customHeight="1">
      <c r="A32" s="57"/>
      <c r="B32" s="57"/>
      <c r="C32" s="57">
        <v>16</v>
      </c>
      <c r="D32" s="2" t="s">
        <v>11</v>
      </c>
      <c r="E32" s="51">
        <v>0.028</v>
      </c>
      <c r="F32" s="51">
        <v>0.0231</v>
      </c>
      <c r="G32" s="51">
        <v>0.0214</v>
      </c>
      <c r="H32" s="52">
        <v>0.0017000000000000001</v>
      </c>
      <c r="I32" s="52">
        <v>0.004900000000000002</v>
      </c>
    </row>
    <row r="33" spans="1:9" ht="12" customHeight="1">
      <c r="A33" s="57"/>
      <c r="B33" s="57"/>
      <c r="C33" s="57"/>
      <c r="D33" s="2"/>
      <c r="E33" s="51"/>
      <c r="F33" s="51"/>
      <c r="G33" s="51"/>
      <c r="H33" s="52"/>
      <c r="I33" s="52"/>
    </row>
    <row r="34" spans="1:9" ht="12" customHeight="1">
      <c r="A34" s="57"/>
      <c r="B34" s="57"/>
      <c r="C34" s="57">
        <v>28</v>
      </c>
      <c r="D34" s="2" t="s">
        <v>25</v>
      </c>
      <c r="E34" s="51">
        <v>0.0776</v>
      </c>
      <c r="F34" s="51">
        <v>0.0721</v>
      </c>
      <c r="G34" s="51">
        <v>0.056</v>
      </c>
      <c r="H34" s="52">
        <v>0.016099999999999996</v>
      </c>
      <c r="I34" s="52">
        <v>0.005500000000000005</v>
      </c>
    </row>
    <row r="35" spans="1:9" ht="12" customHeight="1">
      <c r="A35" s="57"/>
      <c r="B35" s="57"/>
      <c r="C35" s="57"/>
      <c r="D35" s="2"/>
      <c r="E35" s="51"/>
      <c r="F35" s="51"/>
      <c r="G35" s="51"/>
      <c r="H35" s="52"/>
      <c r="I35" s="52"/>
    </row>
    <row r="36" spans="1:12" ht="12" customHeight="1">
      <c r="A36" s="57"/>
      <c r="B36" s="57"/>
      <c r="C36" s="57">
        <v>30</v>
      </c>
      <c r="D36" s="48" t="s">
        <v>73</v>
      </c>
      <c r="E36" s="51">
        <v>0.0454</v>
      </c>
      <c r="F36" s="51">
        <v>0.0384</v>
      </c>
      <c r="G36" s="51">
        <v>0.0384</v>
      </c>
      <c r="H36" s="52">
        <v>0</v>
      </c>
      <c r="I36" s="52">
        <v>0.007000000000000006</v>
      </c>
      <c r="L36" s="5"/>
    </row>
    <row r="37" spans="1:27" ht="12" customHeight="1">
      <c r="A37" s="57"/>
      <c r="B37" s="57"/>
      <c r="C37" s="57">
        <v>33</v>
      </c>
      <c r="D37" s="2" t="s">
        <v>28</v>
      </c>
      <c r="E37" s="51">
        <v>0.0346</v>
      </c>
      <c r="F37" s="51">
        <v>0.0295</v>
      </c>
      <c r="G37" s="51">
        <v>0.0295</v>
      </c>
      <c r="H37" s="52">
        <v>0</v>
      </c>
      <c r="I37" s="52">
        <v>0.0051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3" ht="12" customHeight="1">
      <c r="A38" s="57"/>
      <c r="B38" s="57"/>
      <c r="C38" s="57">
        <v>31</v>
      </c>
      <c r="D38" s="2" t="s">
        <v>26</v>
      </c>
      <c r="E38" s="51">
        <v>0.0344</v>
      </c>
      <c r="F38" s="51">
        <v>0.0313</v>
      </c>
      <c r="G38" s="51">
        <v>0.0311</v>
      </c>
      <c r="H38" s="52">
        <v>0.00020000000000000226</v>
      </c>
      <c r="I38" s="52">
        <v>0.0030999999999999986</v>
      </c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12" ht="12" customHeight="1">
      <c r="A39" s="57"/>
      <c r="B39" s="57"/>
      <c r="C39" s="57">
        <v>34</v>
      </c>
      <c r="D39" s="2" t="s">
        <v>29</v>
      </c>
      <c r="E39" s="51">
        <v>0.0261</v>
      </c>
      <c r="F39" s="51">
        <v>0.0242</v>
      </c>
      <c r="G39" s="51">
        <v>0.0242</v>
      </c>
      <c r="H39" s="52">
        <v>0</v>
      </c>
      <c r="I39" s="52">
        <v>0.0019000000000000024</v>
      </c>
      <c r="L39" s="24" t="s">
        <v>77</v>
      </c>
    </row>
    <row r="40" spans="1:9" ht="12" customHeight="1">
      <c r="A40" s="57"/>
      <c r="B40" s="57"/>
      <c r="C40" s="57">
        <v>32</v>
      </c>
      <c r="D40" s="2" t="s">
        <v>27</v>
      </c>
      <c r="E40" s="51">
        <v>0.0194</v>
      </c>
      <c r="F40" s="51">
        <v>0.0165</v>
      </c>
      <c r="G40" s="51">
        <v>0.0162</v>
      </c>
      <c r="H40" s="52">
        <v>0.00030000000000000165</v>
      </c>
      <c r="I40" s="52">
        <v>0.0029</v>
      </c>
    </row>
    <row r="41" spans="1:9" ht="12" customHeight="1">
      <c r="A41" s="57"/>
      <c r="B41" s="57"/>
      <c r="C41" s="57"/>
      <c r="D41" s="2"/>
      <c r="E41" s="51"/>
      <c r="F41" s="51"/>
      <c r="G41" s="51"/>
      <c r="H41" s="52"/>
      <c r="I41" s="52"/>
    </row>
    <row r="42" spans="1:9" ht="12" customHeight="1">
      <c r="A42" s="57"/>
      <c r="B42" s="57"/>
      <c r="C42" s="57">
        <v>36</v>
      </c>
      <c r="D42" s="2" t="s">
        <v>70</v>
      </c>
      <c r="E42" s="51">
        <v>0.0125</v>
      </c>
      <c r="F42" s="51">
        <v>0.0106</v>
      </c>
      <c r="G42" s="51">
        <v>0.0106</v>
      </c>
      <c r="H42" s="52">
        <v>0</v>
      </c>
      <c r="I42" s="52">
        <v>0.0019000000000000006</v>
      </c>
    </row>
    <row r="43" spans="1:3" ht="12" customHeight="1">
      <c r="A43" s="57"/>
      <c r="B43" s="57"/>
      <c r="C43" s="57">
        <v>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 topLeftCell="A1">
      <selection activeCell="E35" sqref="E35"/>
    </sheetView>
  </sheetViews>
  <sheetFormatPr defaultColWidth="9.140625" defaultRowHeight="12" customHeight="1"/>
  <cols>
    <col min="1" max="1" width="9.140625" style="58" customWidth="1"/>
    <col min="2" max="10" width="9.140625" style="1" customWidth="1"/>
    <col min="11" max="11" width="9.140625" style="5" customWidth="1"/>
    <col min="12" max="13" width="9.140625" style="1" customWidth="1"/>
    <col min="14" max="14" width="9.140625" style="5" customWidth="1"/>
    <col min="15" max="16384" width="9.140625" style="1" customWidth="1"/>
  </cols>
  <sheetData>
    <row r="1" spans="1:11" s="58" customFormat="1" ht="12" customHeight="1">
      <c r="A1" s="62" t="s">
        <v>87</v>
      </c>
      <c r="K1" s="5"/>
    </row>
    <row r="2" ht="12" customHeight="1">
      <c r="B2" s="1" t="s">
        <v>133</v>
      </c>
    </row>
    <row r="3" ht="12" customHeight="1">
      <c r="B3" s="1" t="s">
        <v>34</v>
      </c>
    </row>
    <row r="5" spans="2:10" ht="12" customHeight="1">
      <c r="B5" s="68" t="s">
        <v>0</v>
      </c>
      <c r="C5" s="68" t="s">
        <v>113</v>
      </c>
      <c r="D5" s="68" t="s">
        <v>36</v>
      </c>
      <c r="E5" s="68" t="s">
        <v>114</v>
      </c>
      <c r="F5" s="68" t="s">
        <v>84</v>
      </c>
      <c r="G5" s="68" t="s">
        <v>105</v>
      </c>
      <c r="H5" s="68" t="s">
        <v>106</v>
      </c>
      <c r="I5" s="68" t="s">
        <v>115</v>
      </c>
      <c r="J5" s="68" t="s">
        <v>116</v>
      </c>
    </row>
    <row r="6" spans="1:11" ht="12" customHeight="1">
      <c r="A6" s="58">
        <v>1</v>
      </c>
      <c r="B6" s="68" t="s">
        <v>40</v>
      </c>
      <c r="C6" s="69">
        <v>0.0582</v>
      </c>
      <c r="D6" s="69">
        <v>0.0608</v>
      </c>
      <c r="E6" s="70">
        <v>0.0434</v>
      </c>
      <c r="F6" s="70">
        <v>0.0452</v>
      </c>
      <c r="G6" s="79">
        <v>90.15833333333332</v>
      </c>
      <c r="H6" s="79">
        <v>90.92</v>
      </c>
      <c r="I6" s="80">
        <v>0.0582</v>
      </c>
      <c r="J6" s="80">
        <v>0.0434</v>
      </c>
      <c r="K6" s="5">
        <f>(C6-E6)/C6</f>
        <v>0.2542955326460481</v>
      </c>
    </row>
    <row r="7" spans="1:11" ht="12" customHeight="1">
      <c r="A7" s="58">
        <v>3</v>
      </c>
      <c r="B7" s="68" t="s">
        <v>41</v>
      </c>
      <c r="C7" s="69">
        <v>0.0667</v>
      </c>
      <c r="D7" s="69">
        <v>0.0698</v>
      </c>
      <c r="E7" s="70">
        <v>0.0502</v>
      </c>
      <c r="F7" s="70">
        <v>0.0523</v>
      </c>
      <c r="G7" s="79">
        <v>91.12500000000001</v>
      </c>
      <c r="H7" s="79">
        <v>91.81</v>
      </c>
      <c r="I7" s="80">
        <v>0.05882401330991776</v>
      </c>
      <c r="J7" s="80">
        <v>0.043865329512894</v>
      </c>
      <c r="K7" s="5">
        <f aca="true" t="shared" si="0" ref="K7:K31">(C7-E7)/C7</f>
        <v>0.24737631184407788</v>
      </c>
    </row>
    <row r="8" spans="1:11" ht="12" customHeight="1">
      <c r="A8" s="58">
        <v>5</v>
      </c>
      <c r="B8" s="68" t="s">
        <v>42</v>
      </c>
      <c r="C8" s="69">
        <v>0.0632</v>
      </c>
      <c r="D8" s="69">
        <v>0.0664</v>
      </c>
      <c r="E8" s="70">
        <v>0.047</v>
      </c>
      <c r="F8" s="70">
        <v>0.0492</v>
      </c>
      <c r="G8" s="79">
        <v>91.12333333333333</v>
      </c>
      <c r="H8" s="79">
        <v>91.46999999999998</v>
      </c>
      <c r="I8" s="80">
        <v>0.05882293742490065</v>
      </c>
      <c r="J8" s="80">
        <v>0.04386452722063038</v>
      </c>
      <c r="K8" s="5">
        <f t="shared" si="0"/>
        <v>0.2563291139240507</v>
      </c>
    </row>
    <row r="9" spans="1:11" ht="12" customHeight="1">
      <c r="A9" s="58">
        <v>7</v>
      </c>
      <c r="B9" s="68" t="s">
        <v>43</v>
      </c>
      <c r="C9" s="69">
        <v>0.0558</v>
      </c>
      <c r="D9" s="69">
        <v>0.0576</v>
      </c>
      <c r="E9" s="70">
        <v>0.0412</v>
      </c>
      <c r="F9" s="70">
        <v>0.0424</v>
      </c>
      <c r="G9" s="79">
        <v>91.57333333333334</v>
      </c>
      <c r="H9" s="79">
        <v>91.83833333333332</v>
      </c>
      <c r="I9" s="80">
        <v>0.059113426379517525</v>
      </c>
      <c r="J9" s="80">
        <v>0.04408114613180517</v>
      </c>
      <c r="K9" s="5">
        <f t="shared" si="0"/>
        <v>0.2616487455197133</v>
      </c>
    </row>
    <row r="10" spans="1:11" ht="12" customHeight="1">
      <c r="A10" s="58">
        <v>9</v>
      </c>
      <c r="B10" s="68" t="s">
        <v>44</v>
      </c>
      <c r="C10" s="69">
        <v>0.0562</v>
      </c>
      <c r="D10" s="69">
        <v>0.0577</v>
      </c>
      <c r="E10" s="70">
        <v>0.0403</v>
      </c>
      <c r="F10" s="70">
        <v>0.0412</v>
      </c>
      <c r="G10" s="79">
        <v>92.57000000000001</v>
      </c>
      <c r="H10" s="79">
        <v>92.70166666666667</v>
      </c>
      <c r="I10" s="80">
        <v>0.05975680561974306</v>
      </c>
      <c r="J10" s="80">
        <v>0.04456091690544414</v>
      </c>
      <c r="K10" s="5">
        <f t="shared" si="0"/>
        <v>0.28291814946619215</v>
      </c>
    </row>
    <row r="11" spans="1:11" ht="12" customHeight="1">
      <c r="A11" s="58">
        <v>11</v>
      </c>
      <c r="B11" s="68" t="s">
        <v>45</v>
      </c>
      <c r="C11" s="69">
        <v>0.062</v>
      </c>
      <c r="D11" s="69">
        <v>0.0639</v>
      </c>
      <c r="E11" s="70">
        <v>0.0446</v>
      </c>
      <c r="F11" s="70">
        <v>0.0457</v>
      </c>
      <c r="G11" s="79">
        <v>93.49833333333333</v>
      </c>
      <c r="H11" s="79">
        <v>93.56</v>
      </c>
      <c r="I11" s="80">
        <v>0.060356073574267505</v>
      </c>
      <c r="J11" s="80">
        <v>0.045007793696275084</v>
      </c>
      <c r="K11" s="5">
        <f t="shared" si="0"/>
        <v>0.2806451612903226</v>
      </c>
    </row>
    <row r="12" spans="1:11" ht="12" customHeight="1">
      <c r="A12" s="58">
        <v>13</v>
      </c>
      <c r="B12" s="68" t="s">
        <v>46</v>
      </c>
      <c r="C12" s="69">
        <v>0.0605</v>
      </c>
      <c r="D12" s="69">
        <v>0.0624</v>
      </c>
      <c r="E12" s="70">
        <v>0.0436</v>
      </c>
      <c r="F12" s="70">
        <v>0.0447</v>
      </c>
      <c r="G12" s="79">
        <v>95.18166666666667</v>
      </c>
      <c r="H12" s="79">
        <v>95.13333333333333</v>
      </c>
      <c r="I12" s="80">
        <v>0.06144271744153805</v>
      </c>
      <c r="J12" s="80">
        <v>0.045818108882521504</v>
      </c>
      <c r="K12" s="5">
        <f t="shared" si="0"/>
        <v>0.2793388429752066</v>
      </c>
    </row>
    <row r="13" spans="1:11" ht="12" customHeight="1">
      <c r="A13" s="58">
        <v>15</v>
      </c>
      <c r="B13" s="68" t="s">
        <v>47</v>
      </c>
      <c r="C13" s="69">
        <v>0.0688</v>
      </c>
      <c r="D13" s="69">
        <v>0.0718</v>
      </c>
      <c r="E13" s="70">
        <v>0.0498</v>
      </c>
      <c r="F13" s="70">
        <v>0.0518</v>
      </c>
      <c r="G13" s="79">
        <v>96.195</v>
      </c>
      <c r="H13" s="79">
        <v>96.205</v>
      </c>
      <c r="I13" s="80">
        <v>0.062096855531934565</v>
      </c>
      <c r="J13" s="80">
        <v>0.04630590257879657</v>
      </c>
      <c r="K13" s="5">
        <f t="shared" si="0"/>
        <v>0.27616279069767447</v>
      </c>
    </row>
    <row r="14" spans="1:11" ht="12" customHeight="1">
      <c r="A14" s="58">
        <v>17</v>
      </c>
      <c r="B14" s="68" t="s">
        <v>48</v>
      </c>
      <c r="C14" s="69">
        <v>0.0657</v>
      </c>
      <c r="D14" s="69">
        <v>0.0686</v>
      </c>
      <c r="E14" s="70">
        <v>0.0481</v>
      </c>
      <c r="F14" s="70">
        <v>0.0501</v>
      </c>
      <c r="G14" s="79">
        <v>97.73166666666667</v>
      </c>
      <c r="H14" s="79">
        <v>97.58166666666666</v>
      </c>
      <c r="I14" s="80">
        <v>0.06308882151770036</v>
      </c>
      <c r="J14" s="80">
        <v>0.047045616045845284</v>
      </c>
      <c r="K14" s="5">
        <f t="shared" si="0"/>
        <v>0.2678843226788432</v>
      </c>
    </row>
    <row r="15" spans="1:11" ht="12" customHeight="1">
      <c r="A15" s="58">
        <v>19</v>
      </c>
      <c r="B15" s="68" t="s">
        <v>49</v>
      </c>
      <c r="C15" s="69">
        <v>0.0739</v>
      </c>
      <c r="D15" s="69">
        <v>0.0774</v>
      </c>
      <c r="E15" s="70">
        <v>0.0541</v>
      </c>
      <c r="F15" s="70">
        <v>0.0566</v>
      </c>
      <c r="G15" s="79">
        <v>98.65333333333332</v>
      </c>
      <c r="H15" s="79">
        <v>98.53666666666665</v>
      </c>
      <c r="I15" s="80">
        <v>0.0636837859321564</v>
      </c>
      <c r="J15" s="80">
        <v>0.047489283667621784</v>
      </c>
      <c r="K15" s="5">
        <f t="shared" si="0"/>
        <v>0.26792963464140723</v>
      </c>
    </row>
    <row r="16" spans="1:11" ht="12" customHeight="1">
      <c r="A16" s="58">
        <v>21</v>
      </c>
      <c r="B16" s="68" t="s">
        <v>50</v>
      </c>
      <c r="C16" s="69">
        <v>0.0692</v>
      </c>
      <c r="D16" s="69">
        <v>0.0724</v>
      </c>
      <c r="E16" s="70">
        <v>0.0504</v>
      </c>
      <c r="F16" s="70">
        <v>0.0528</v>
      </c>
      <c r="G16" s="79">
        <v>99.31500000000001</v>
      </c>
      <c r="H16" s="79">
        <v>99.17166666666667</v>
      </c>
      <c r="I16" s="80">
        <v>0.06411091228394493</v>
      </c>
      <c r="J16" s="80">
        <v>0.04780779369627509</v>
      </c>
      <c r="K16" s="5">
        <f t="shared" si="0"/>
        <v>0.27167630057803466</v>
      </c>
    </row>
    <row r="17" spans="1:11" ht="12" customHeight="1">
      <c r="A17" s="58">
        <v>23</v>
      </c>
      <c r="B17" s="68" t="s">
        <v>51</v>
      </c>
      <c r="C17" s="69">
        <v>0.0746</v>
      </c>
      <c r="D17" s="69">
        <v>0.0787</v>
      </c>
      <c r="E17" s="70">
        <v>0.054</v>
      </c>
      <c r="F17" s="70">
        <v>0.057</v>
      </c>
      <c r="G17" s="79">
        <v>99.67166666666667</v>
      </c>
      <c r="H17" s="79">
        <v>99.59166666666668</v>
      </c>
      <c r="I17" s="80">
        <v>0.06434115167760422</v>
      </c>
      <c r="J17" s="80">
        <v>0.04797948424068769</v>
      </c>
      <c r="K17" s="5">
        <f t="shared" si="0"/>
        <v>0.2761394101876676</v>
      </c>
    </row>
    <row r="18" spans="1:11" ht="12" customHeight="1">
      <c r="A18" s="58">
        <v>25</v>
      </c>
      <c r="B18" s="68" t="s">
        <v>52</v>
      </c>
      <c r="C18" s="69">
        <v>0.0686</v>
      </c>
      <c r="D18" s="69">
        <v>0.0725</v>
      </c>
      <c r="E18" s="70">
        <v>0.0498</v>
      </c>
      <c r="F18" s="70">
        <v>0.0527</v>
      </c>
      <c r="G18" s="79">
        <v>99.875</v>
      </c>
      <c r="H18" s="79">
        <v>99.76666666666667</v>
      </c>
      <c r="I18" s="80">
        <v>0.06447240964969037</v>
      </c>
      <c r="J18" s="80">
        <v>0.04807736389684815</v>
      </c>
      <c r="K18" s="5">
        <f t="shared" si="0"/>
        <v>0.27405247813411077</v>
      </c>
    </row>
    <row r="19" spans="1:11" ht="12" customHeight="1">
      <c r="A19" s="58">
        <v>27</v>
      </c>
      <c r="B19" s="68" t="s">
        <v>53</v>
      </c>
      <c r="C19" s="69">
        <v>0.0741</v>
      </c>
      <c r="D19" s="69">
        <v>0.079</v>
      </c>
      <c r="E19" s="70">
        <v>0.0535</v>
      </c>
      <c r="F19" s="70">
        <v>0.0571</v>
      </c>
      <c r="G19" s="79">
        <v>99.90166666666666</v>
      </c>
      <c r="H19" s="79">
        <v>99.84833333333334</v>
      </c>
      <c r="I19" s="80">
        <v>0.06448962380996395</v>
      </c>
      <c r="J19" s="80">
        <v>0.04809020057306591</v>
      </c>
      <c r="K19" s="5">
        <f t="shared" si="0"/>
        <v>0.27800269905533065</v>
      </c>
    </row>
    <row r="20" spans="1:11" ht="12" customHeight="1">
      <c r="A20" s="58">
        <v>29</v>
      </c>
      <c r="B20" s="68" t="s">
        <v>54</v>
      </c>
      <c r="C20" s="69">
        <v>0.0672</v>
      </c>
      <c r="D20" s="69">
        <v>0.0708</v>
      </c>
      <c r="E20" s="70">
        <v>0.0483</v>
      </c>
      <c r="F20" s="70">
        <v>0.0509</v>
      </c>
      <c r="G20" s="79">
        <v>99.875</v>
      </c>
      <c r="H20" s="79">
        <v>99.82499999999999</v>
      </c>
      <c r="I20" s="80">
        <v>0.06447240964969037</v>
      </c>
      <c r="J20" s="80">
        <v>0.04807736389684815</v>
      </c>
      <c r="K20" s="5">
        <f t="shared" si="0"/>
        <v>0.2812499999999999</v>
      </c>
    </row>
    <row r="21" spans="1:11" ht="12" customHeight="1">
      <c r="A21" s="58">
        <v>31</v>
      </c>
      <c r="B21" s="68" t="s">
        <v>55</v>
      </c>
      <c r="C21" s="69">
        <v>0.0725</v>
      </c>
      <c r="D21" s="69">
        <v>0.0769</v>
      </c>
      <c r="E21" s="70">
        <v>0.0517</v>
      </c>
      <c r="F21" s="70">
        <v>0.0547</v>
      </c>
      <c r="G21" s="79">
        <v>100.125</v>
      </c>
      <c r="H21" s="79">
        <v>100.17333333333333</v>
      </c>
      <c r="I21" s="80">
        <v>0.06463379240225531</v>
      </c>
      <c r="J21" s="80">
        <v>0.0481977077363897</v>
      </c>
      <c r="K21" s="5">
        <f t="shared" si="0"/>
        <v>0.28689655172413786</v>
      </c>
    </row>
    <row r="22" spans="1:11" ht="12" customHeight="1">
      <c r="A22" s="58">
        <v>33</v>
      </c>
      <c r="B22" s="68" t="s">
        <v>56</v>
      </c>
      <c r="C22" s="69">
        <v>0.0643</v>
      </c>
      <c r="D22" s="69">
        <v>0.068</v>
      </c>
      <c r="E22" s="70">
        <v>0.0451</v>
      </c>
      <c r="F22" s="70">
        <v>0.0475</v>
      </c>
      <c r="G22" s="79">
        <v>99.78666666666668</v>
      </c>
      <c r="H22" s="79">
        <v>99.79666666666667</v>
      </c>
      <c r="I22" s="80">
        <v>0.0644153877437841</v>
      </c>
      <c r="J22" s="80">
        <v>0.048034842406876804</v>
      </c>
      <c r="K22" s="5">
        <f t="shared" si="0"/>
        <v>0.2986003110419906</v>
      </c>
    </row>
    <row r="23" spans="1:11" ht="12" customHeight="1">
      <c r="A23" s="58">
        <v>35</v>
      </c>
      <c r="B23" s="68" t="s">
        <v>31</v>
      </c>
      <c r="C23" s="69">
        <v>0.0675</v>
      </c>
      <c r="D23" s="69">
        <v>0.0715</v>
      </c>
      <c r="E23" s="70">
        <v>0.047</v>
      </c>
      <c r="F23" s="70">
        <v>0.0496</v>
      </c>
      <c r="G23" s="79">
        <v>100.57333333333332</v>
      </c>
      <c r="H23" s="79">
        <v>100.67166666666667</v>
      </c>
      <c r="I23" s="80">
        <v>0.06492320547185508</v>
      </c>
      <c r="J23" s="80">
        <v>0.048413524355300865</v>
      </c>
      <c r="K23" s="5">
        <f t="shared" si="0"/>
        <v>0.30370370370370375</v>
      </c>
    </row>
    <row r="24" spans="1:11" ht="12" customHeight="1">
      <c r="A24" s="58">
        <v>37</v>
      </c>
      <c r="B24" s="68" t="s">
        <v>32</v>
      </c>
      <c r="C24" s="69">
        <v>0.0615</v>
      </c>
      <c r="D24" s="69">
        <v>0.0649</v>
      </c>
      <c r="E24" s="70">
        <v>0.043</v>
      </c>
      <c r="F24" s="70">
        <v>0.0448</v>
      </c>
      <c r="G24" s="79">
        <v>101.395</v>
      </c>
      <c r="H24" s="79">
        <v>101.42333333333335</v>
      </c>
      <c r="I24" s="80">
        <v>0.06545361678528515</v>
      </c>
      <c r="J24" s="80">
        <v>0.048809054441260755</v>
      </c>
      <c r="K24" s="5">
        <f t="shared" si="0"/>
        <v>0.3008130081300813</v>
      </c>
    </row>
    <row r="25" spans="1:11" ht="12" customHeight="1">
      <c r="A25" s="58">
        <v>39</v>
      </c>
      <c r="B25" s="68" t="s">
        <v>33</v>
      </c>
      <c r="C25" s="69">
        <v>0.0676</v>
      </c>
      <c r="D25" s="69">
        <v>0.0718</v>
      </c>
      <c r="E25" s="70">
        <v>0.0472</v>
      </c>
      <c r="F25" s="70">
        <v>0.0495</v>
      </c>
      <c r="G25" s="79">
        <v>102.09000000000002</v>
      </c>
      <c r="H25" s="79">
        <v>102.12833333333333</v>
      </c>
      <c r="I25" s="80">
        <v>0.06590226083741568</v>
      </c>
      <c r="J25" s="80">
        <v>0.04914361031518627</v>
      </c>
      <c r="K25" s="5">
        <f t="shared" si="0"/>
        <v>0.301775147928994</v>
      </c>
    </row>
    <row r="26" spans="1:11" ht="12" customHeight="1">
      <c r="A26" s="58">
        <v>41</v>
      </c>
      <c r="B26" s="68" t="s">
        <v>68</v>
      </c>
      <c r="C26" s="69">
        <v>0.0626</v>
      </c>
      <c r="D26" s="69">
        <v>0.066</v>
      </c>
      <c r="E26" s="70">
        <v>0.0434</v>
      </c>
      <c r="F26" s="70">
        <v>0.0452</v>
      </c>
      <c r="G26" s="79">
        <v>102.96999999999998</v>
      </c>
      <c r="H26" s="79">
        <v>102.93833333333333</v>
      </c>
      <c r="I26" s="80">
        <v>0.06647032812644423</v>
      </c>
      <c r="J26" s="80">
        <v>0.0495672206303725</v>
      </c>
      <c r="K26" s="5">
        <f t="shared" si="0"/>
        <v>0.30670926517571884</v>
      </c>
    </row>
    <row r="27" spans="1:11" ht="12" customHeight="1">
      <c r="A27" s="58">
        <v>43</v>
      </c>
      <c r="B27" s="68" t="s">
        <v>74</v>
      </c>
      <c r="C27" s="69">
        <v>0.0709</v>
      </c>
      <c r="D27" s="69">
        <v>0.0755</v>
      </c>
      <c r="E27" s="70">
        <v>0.0494</v>
      </c>
      <c r="F27" s="70">
        <v>0.0521</v>
      </c>
      <c r="G27" s="79">
        <v>104.165</v>
      </c>
      <c r="H27" s="79">
        <v>104.185</v>
      </c>
      <c r="I27" s="80">
        <v>0.0672417376837046</v>
      </c>
      <c r="J27" s="80">
        <v>0.05014246418338111</v>
      </c>
      <c r="K27" s="5">
        <f t="shared" si="0"/>
        <v>0.30324400564174897</v>
      </c>
    </row>
    <row r="28" spans="1:11" ht="12" customHeight="1">
      <c r="A28" s="58">
        <v>45</v>
      </c>
      <c r="B28" s="68" t="s">
        <v>86</v>
      </c>
      <c r="C28" s="69">
        <v>0.0669</v>
      </c>
      <c r="D28" s="69">
        <v>0.0708</v>
      </c>
      <c r="E28" s="70">
        <v>0.0457</v>
      </c>
      <c r="F28" s="70">
        <v>0.0477</v>
      </c>
      <c r="G28" s="79">
        <v>104.59333333333332</v>
      </c>
      <c r="H28" s="79">
        <v>104.395</v>
      </c>
      <c r="I28" s="80">
        <v>0.06751824013309918</v>
      </c>
      <c r="J28" s="80">
        <v>0.05034865329512894</v>
      </c>
      <c r="K28" s="5">
        <f t="shared" si="0"/>
        <v>0.3168908819133035</v>
      </c>
    </row>
    <row r="29" spans="1:11" ht="12" customHeight="1">
      <c r="A29" s="58">
        <v>47</v>
      </c>
      <c r="B29" s="68" t="s">
        <v>103</v>
      </c>
      <c r="C29" s="69">
        <v>0.072</v>
      </c>
      <c r="D29" s="69">
        <v>0.0769</v>
      </c>
      <c r="E29" s="70">
        <v>0.0497</v>
      </c>
      <c r="F29" s="70">
        <v>0.0525</v>
      </c>
      <c r="G29" s="79">
        <v>105.47833333333334</v>
      </c>
      <c r="H29" s="79">
        <v>105.205</v>
      </c>
      <c r="I29" s="80">
        <v>0.06808953507717905</v>
      </c>
      <c r="J29" s="80">
        <v>0.05077467048710603</v>
      </c>
      <c r="K29" s="5">
        <f t="shared" si="0"/>
        <v>0.3097222222222222</v>
      </c>
    </row>
    <row r="30" spans="1:11" ht="12" customHeight="1">
      <c r="A30" s="58">
        <v>49</v>
      </c>
      <c r="B30" s="68" t="s">
        <v>121</v>
      </c>
      <c r="C30" s="69">
        <v>0.0645</v>
      </c>
      <c r="D30" s="69">
        <v>0.0686</v>
      </c>
      <c r="E30" s="70">
        <v>0.0431</v>
      </c>
      <c r="F30" s="70">
        <v>0.045</v>
      </c>
      <c r="G30" s="79">
        <v>105.68333333333332</v>
      </c>
      <c r="H30" s="79">
        <v>105.085</v>
      </c>
      <c r="I30" s="80">
        <f aca="true" t="shared" si="1" ref="I30:I31">C$6/G$6*G30</f>
        <v>0.06822186893428228</v>
      </c>
      <c r="J30" s="80">
        <f aca="true" t="shared" si="2" ref="J30:J31">E$6/G$6*G30</f>
        <v>0.050873352435530095</v>
      </c>
      <c r="K30" s="5">
        <f t="shared" si="0"/>
        <v>0.33178294573643413</v>
      </c>
    </row>
    <row r="31" spans="1:11" ht="12" customHeight="1">
      <c r="A31" s="58">
        <v>51</v>
      </c>
      <c r="B31" s="68" t="s">
        <v>112</v>
      </c>
      <c r="C31" s="69">
        <v>0.0698</v>
      </c>
      <c r="D31" s="69">
        <v>0.0749</v>
      </c>
      <c r="E31" s="70">
        <v>0.0476</v>
      </c>
      <c r="F31" s="70">
        <v>0.0504</v>
      </c>
      <c r="G31" s="79">
        <v>105.83333333333333</v>
      </c>
      <c r="H31" s="79">
        <v>105.04333333333331</v>
      </c>
      <c r="I31" s="80">
        <f t="shared" si="1"/>
        <v>0.06831869858582125</v>
      </c>
      <c r="J31" s="80">
        <f t="shared" si="2"/>
        <v>0.05094555873925503</v>
      </c>
      <c r="K31" s="5">
        <f t="shared" si="0"/>
        <v>0.31805157593123207</v>
      </c>
    </row>
    <row r="37" spans="7:12" ht="12" customHeight="1">
      <c r="G37" s="24"/>
      <c r="H37" s="24"/>
      <c r="I37" s="24"/>
      <c r="J37" s="24"/>
      <c r="K37" s="66"/>
      <c r="L37" s="24"/>
    </row>
    <row r="62" ht="12" customHeight="1">
      <c r="M62" s="24" t="s">
        <v>77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 topLeftCell="B1">
      <selection activeCell="C7" sqref="C7"/>
    </sheetView>
  </sheetViews>
  <sheetFormatPr defaultColWidth="9.140625" defaultRowHeight="12" customHeight="1"/>
  <cols>
    <col min="1" max="1" width="9.140625" style="58" hidden="1" customWidth="1"/>
    <col min="2" max="2" width="9.140625" style="58" customWidth="1"/>
    <col min="3" max="11" width="9.140625" style="1" customWidth="1"/>
    <col min="12" max="12" width="9.140625" style="5" customWidth="1"/>
    <col min="13" max="16384" width="9.140625" style="1" customWidth="1"/>
  </cols>
  <sheetData>
    <row r="1" spans="2:4" s="58" customFormat="1" ht="12" customHeight="1">
      <c r="B1" s="58" t="s">
        <v>88</v>
      </c>
      <c r="D1" s="58">
        <v>51</v>
      </c>
    </row>
    <row r="2" ht="12" customHeight="1">
      <c r="C2" s="1" t="s">
        <v>134</v>
      </c>
    </row>
    <row r="3" ht="12" customHeight="1">
      <c r="C3" s="1" t="s">
        <v>64</v>
      </c>
    </row>
    <row r="5" spans="3:9" ht="12" customHeight="1">
      <c r="C5" s="2" t="s">
        <v>0</v>
      </c>
      <c r="D5" s="2" t="s">
        <v>57</v>
      </c>
      <c r="E5" s="2" t="s">
        <v>61</v>
      </c>
      <c r="F5" s="81" t="s">
        <v>109</v>
      </c>
      <c r="G5" s="1" t="s">
        <v>118</v>
      </c>
      <c r="H5" s="1" t="s">
        <v>135</v>
      </c>
      <c r="I5" s="1" t="s">
        <v>136</v>
      </c>
    </row>
    <row r="6" spans="1:9" ht="12" customHeight="1">
      <c r="A6" s="57" t="s">
        <v>120</v>
      </c>
      <c r="B6" s="57">
        <v>1</v>
      </c>
      <c r="C6" s="2" t="s">
        <v>146</v>
      </c>
      <c r="D6" s="51">
        <v>0.0698</v>
      </c>
      <c r="E6" s="51">
        <v>0.0476</v>
      </c>
      <c r="F6" s="51">
        <v>0.0587</v>
      </c>
      <c r="G6" s="83">
        <v>31.805157593123205</v>
      </c>
      <c r="H6" s="83">
        <v>15.902578796561603</v>
      </c>
      <c r="I6" s="83">
        <v>15.902578796561603</v>
      </c>
    </row>
    <row r="7" spans="1:9" ht="12" customHeight="1">
      <c r="A7" s="57" t="s">
        <v>120</v>
      </c>
      <c r="B7" s="57">
        <v>3</v>
      </c>
      <c r="C7" s="2" t="s">
        <v>36</v>
      </c>
      <c r="D7" s="51">
        <v>0.0749</v>
      </c>
      <c r="E7" s="51">
        <v>0.0504</v>
      </c>
      <c r="F7" s="51">
        <v>0.0632</v>
      </c>
      <c r="G7" s="83">
        <v>32.71028037383177</v>
      </c>
      <c r="H7" s="83">
        <v>17.089452603471308</v>
      </c>
      <c r="I7" s="83">
        <v>15.620827770360465</v>
      </c>
    </row>
    <row r="8" spans="1:9" ht="12" customHeight="1">
      <c r="A8" s="57"/>
      <c r="B8" s="57"/>
      <c r="C8" s="2"/>
      <c r="D8" s="51"/>
      <c r="E8" s="51"/>
      <c r="F8" s="51"/>
      <c r="G8" s="83"/>
      <c r="H8" s="83"/>
      <c r="I8" s="83"/>
    </row>
    <row r="9" spans="1:9" ht="12" customHeight="1">
      <c r="A9" s="57" t="s">
        <v>120</v>
      </c>
      <c r="B9" s="57">
        <v>7</v>
      </c>
      <c r="C9" s="2" t="s">
        <v>3</v>
      </c>
      <c r="D9" s="51">
        <v>0.0747</v>
      </c>
      <c r="E9" s="51">
        <v>0.0284</v>
      </c>
      <c r="F9" s="51">
        <v>0.0597</v>
      </c>
      <c r="G9" s="83">
        <v>61.98125836680053</v>
      </c>
      <c r="H9" s="83">
        <v>41.90093708165997</v>
      </c>
      <c r="I9" s="83">
        <v>20.080321285140563</v>
      </c>
    </row>
    <row r="10" spans="1:9" ht="12" customHeight="1">
      <c r="A10" s="57"/>
      <c r="B10" s="57">
        <v>20</v>
      </c>
      <c r="C10" s="2" t="s">
        <v>15</v>
      </c>
      <c r="D10" s="51">
        <v>0.101</v>
      </c>
      <c r="E10" s="51">
        <v>0.0414</v>
      </c>
      <c r="F10" s="51">
        <v>0.0835</v>
      </c>
      <c r="G10" s="83">
        <v>59.00990099009901</v>
      </c>
      <c r="H10" s="83">
        <v>41.68316831683168</v>
      </c>
      <c r="I10" s="83">
        <v>17.326732673267326</v>
      </c>
    </row>
    <row r="11" spans="1:9" ht="12" customHeight="1">
      <c r="A11" s="57"/>
      <c r="B11" s="57">
        <v>15</v>
      </c>
      <c r="C11" s="2" t="s">
        <v>10</v>
      </c>
      <c r="D11" s="51">
        <v>0.0897</v>
      </c>
      <c r="E11" s="51">
        <v>0.057</v>
      </c>
      <c r="F11" s="51">
        <v>0.0739</v>
      </c>
      <c r="G11" s="83">
        <v>36.45484949832776</v>
      </c>
      <c r="H11" s="83">
        <v>18.84057971014492</v>
      </c>
      <c r="I11" s="83">
        <v>17.614269788182842</v>
      </c>
    </row>
    <row r="12" spans="1:9" ht="12" customHeight="1">
      <c r="A12" s="57"/>
      <c r="B12" s="57">
        <v>27</v>
      </c>
      <c r="C12" s="2" t="s">
        <v>23</v>
      </c>
      <c r="D12" s="51">
        <v>0.1073</v>
      </c>
      <c r="E12" s="51">
        <v>0.0735</v>
      </c>
      <c r="F12" s="51">
        <v>0.0837</v>
      </c>
      <c r="G12" s="83">
        <v>31.500465983224615</v>
      </c>
      <c r="H12" s="83">
        <v>9.506057781919854</v>
      </c>
      <c r="I12" s="83">
        <v>21.99440820130476</v>
      </c>
    </row>
    <row r="13" spans="1:9" ht="12" customHeight="1">
      <c r="A13" s="57"/>
      <c r="B13" s="57">
        <v>25</v>
      </c>
      <c r="C13" s="2" t="s">
        <v>20</v>
      </c>
      <c r="D13" s="51">
        <v>0.0549</v>
      </c>
      <c r="E13" s="51">
        <v>0.0384</v>
      </c>
      <c r="F13" s="51">
        <v>0.045</v>
      </c>
      <c r="G13" s="83">
        <v>30.054644808743173</v>
      </c>
      <c r="H13" s="83">
        <v>12.021857923497272</v>
      </c>
      <c r="I13" s="83">
        <v>18.0327868852459</v>
      </c>
    </row>
    <row r="14" spans="1:9" ht="12" customHeight="1">
      <c r="A14" s="57"/>
      <c r="B14" s="57">
        <v>13</v>
      </c>
      <c r="C14" s="2" t="s">
        <v>8</v>
      </c>
      <c r="D14" s="51">
        <v>0.0751</v>
      </c>
      <c r="E14" s="51">
        <v>0.0536</v>
      </c>
      <c r="F14" s="51">
        <v>0.0649</v>
      </c>
      <c r="G14" s="83">
        <v>28.628495339547268</v>
      </c>
      <c r="H14" s="83">
        <v>15.046604527296935</v>
      </c>
      <c r="I14" s="83">
        <v>13.581890812250332</v>
      </c>
    </row>
    <row r="15" spans="1:9" ht="12" customHeight="1">
      <c r="A15" s="57"/>
      <c r="B15" s="57">
        <v>23</v>
      </c>
      <c r="C15" s="2" t="s">
        <v>18</v>
      </c>
      <c r="D15" s="51">
        <v>0.0783</v>
      </c>
      <c r="E15" s="51">
        <v>0.0561</v>
      </c>
      <c r="F15" s="51">
        <v>0.0643</v>
      </c>
      <c r="G15" s="83">
        <v>28.352490421455936</v>
      </c>
      <c r="H15" s="83">
        <v>10.472541507024264</v>
      </c>
      <c r="I15" s="83">
        <v>17.879948914431672</v>
      </c>
    </row>
    <row r="16" spans="1:9" ht="12" customHeight="1">
      <c r="A16" s="57"/>
      <c r="B16" s="57">
        <v>21</v>
      </c>
      <c r="C16" s="2" t="s">
        <v>16</v>
      </c>
      <c r="D16" s="51">
        <v>0.0656</v>
      </c>
      <c r="E16" s="51">
        <v>0.0478</v>
      </c>
      <c r="F16" s="51">
        <v>0.0547</v>
      </c>
      <c r="G16" s="83">
        <v>27.134146341463417</v>
      </c>
      <c r="H16" s="83">
        <v>10.518292682926823</v>
      </c>
      <c r="I16" s="83">
        <v>16.615853658536594</v>
      </c>
    </row>
    <row r="17" spans="1:9" ht="12" customHeight="1">
      <c r="A17" s="57"/>
      <c r="B17" s="57">
        <v>17</v>
      </c>
      <c r="C17" s="2" t="s">
        <v>12</v>
      </c>
      <c r="D17" s="51">
        <v>0.0295</v>
      </c>
      <c r="E17" s="51">
        <v>0.0218</v>
      </c>
      <c r="F17" s="51">
        <v>0.0244</v>
      </c>
      <c r="G17" s="83">
        <v>26.10169491525423</v>
      </c>
      <c r="H17" s="83">
        <v>8.813559322033903</v>
      </c>
      <c r="I17" s="83">
        <v>17.28813559322033</v>
      </c>
    </row>
    <row r="18" spans="1:9" ht="12" customHeight="1">
      <c r="A18" s="57" t="s">
        <v>120</v>
      </c>
      <c r="B18" s="57">
        <v>9</v>
      </c>
      <c r="C18" s="2" t="s">
        <v>4</v>
      </c>
      <c r="D18" s="51">
        <v>0.0411</v>
      </c>
      <c r="E18" s="51">
        <v>0.0305</v>
      </c>
      <c r="F18" s="51">
        <v>0.0343</v>
      </c>
      <c r="G18" s="83">
        <v>25.79075425790754</v>
      </c>
      <c r="H18" s="83">
        <v>9.245742092457416</v>
      </c>
      <c r="I18" s="83">
        <v>16.545012165450125</v>
      </c>
    </row>
    <row r="19" spans="1:9" ht="12" customHeight="1">
      <c r="A19" s="57" t="s">
        <v>120</v>
      </c>
      <c r="B19" s="57">
        <v>8</v>
      </c>
      <c r="C19" s="2" t="s">
        <v>62</v>
      </c>
      <c r="D19" s="51">
        <v>0.062</v>
      </c>
      <c r="E19" s="51">
        <v>0.0471</v>
      </c>
      <c r="F19" s="51">
        <v>0.0534</v>
      </c>
      <c r="G19" s="83">
        <v>24.032258064516125</v>
      </c>
      <c r="H19" s="83">
        <v>10.161290322580646</v>
      </c>
      <c r="I19" s="83">
        <v>13.870967741935479</v>
      </c>
    </row>
    <row r="20" spans="1:9" ht="12" customHeight="1">
      <c r="A20" s="57"/>
      <c r="B20" s="57">
        <v>12</v>
      </c>
      <c r="C20" s="2" t="s">
        <v>7</v>
      </c>
      <c r="D20" s="51">
        <v>0.089</v>
      </c>
      <c r="E20" s="51">
        <v>0.0679</v>
      </c>
      <c r="F20" s="51">
        <v>0.0735</v>
      </c>
      <c r="G20" s="83">
        <v>23.70786516853932</v>
      </c>
      <c r="H20" s="83">
        <v>6.292134831460668</v>
      </c>
      <c r="I20" s="83">
        <v>17.415730337078653</v>
      </c>
    </row>
    <row r="21" spans="1:9" ht="12" customHeight="1">
      <c r="A21" s="57"/>
      <c r="B21" s="57">
        <v>16</v>
      </c>
      <c r="C21" s="2" t="s">
        <v>11</v>
      </c>
      <c r="D21" s="51">
        <v>0.028</v>
      </c>
      <c r="E21" s="51">
        <v>0.0214</v>
      </c>
      <c r="F21" s="51">
        <v>0.0231</v>
      </c>
      <c r="G21" s="83">
        <v>23.571428571428577</v>
      </c>
      <c r="H21" s="83">
        <v>6.071428571428573</v>
      </c>
      <c r="I21" s="83">
        <v>17.500000000000004</v>
      </c>
    </row>
    <row r="22" spans="1:9" ht="12" customHeight="1">
      <c r="A22" s="57" t="s">
        <v>120</v>
      </c>
      <c r="B22" s="57">
        <v>4</v>
      </c>
      <c r="C22" s="2" t="s">
        <v>1</v>
      </c>
      <c r="D22" s="51">
        <v>0.0498</v>
      </c>
      <c r="E22" s="51">
        <v>0.0391</v>
      </c>
      <c r="F22" s="51">
        <v>0.0413</v>
      </c>
      <c r="G22" s="83">
        <v>21.48594377510039</v>
      </c>
      <c r="H22" s="83">
        <v>4.417670682730925</v>
      </c>
      <c r="I22" s="83">
        <v>17.068273092369466</v>
      </c>
    </row>
    <row r="23" spans="1:9" ht="12" customHeight="1">
      <c r="A23" s="57"/>
      <c r="B23" s="57">
        <v>19</v>
      </c>
      <c r="C23" s="2" t="s">
        <v>14</v>
      </c>
      <c r="D23" s="51">
        <v>0.0308</v>
      </c>
      <c r="E23" s="51">
        <v>0.0243</v>
      </c>
      <c r="F23" s="51">
        <v>0.0243</v>
      </c>
      <c r="G23" s="83">
        <v>21.103896103896112</v>
      </c>
      <c r="H23" s="83">
        <v>0</v>
      </c>
      <c r="I23" s="83">
        <v>21.103896103896112</v>
      </c>
    </row>
    <row r="24" spans="1:9" ht="12" customHeight="1">
      <c r="A24" s="57"/>
      <c r="B24" s="57">
        <v>14</v>
      </c>
      <c r="C24" s="2" t="s">
        <v>9</v>
      </c>
      <c r="D24" s="51">
        <v>0.0377</v>
      </c>
      <c r="E24" s="51">
        <v>0.0302</v>
      </c>
      <c r="F24" s="51">
        <v>0.0302</v>
      </c>
      <c r="G24" s="83">
        <v>19.893899204244025</v>
      </c>
      <c r="H24" s="83">
        <v>0</v>
      </c>
      <c r="I24" s="83">
        <v>19.893899204244025</v>
      </c>
    </row>
    <row r="25" spans="1:9" ht="12" customHeight="1">
      <c r="A25" s="57"/>
      <c r="B25" s="57">
        <v>22</v>
      </c>
      <c r="C25" s="2" t="s">
        <v>17</v>
      </c>
      <c r="D25" s="51">
        <v>0.0419</v>
      </c>
      <c r="E25" s="51">
        <v>0.0336</v>
      </c>
      <c r="F25" s="51">
        <v>0.0341</v>
      </c>
      <c r="G25" s="83">
        <v>19.809069212410506</v>
      </c>
      <c r="H25" s="83">
        <v>1.1933174224343688</v>
      </c>
      <c r="I25" s="83">
        <v>18.615751789976137</v>
      </c>
    </row>
    <row r="26" spans="1:9" ht="12" customHeight="1">
      <c r="A26" s="57" t="s">
        <v>120</v>
      </c>
      <c r="B26" s="57">
        <v>10</v>
      </c>
      <c r="C26" s="2" t="s">
        <v>5</v>
      </c>
      <c r="D26" s="51">
        <v>0.0701</v>
      </c>
      <c r="E26" s="51">
        <v>0.0574</v>
      </c>
      <c r="F26" s="51">
        <v>0.0618</v>
      </c>
      <c r="G26" s="83">
        <v>18.116975748930095</v>
      </c>
      <c r="H26" s="83">
        <v>6.276747503566336</v>
      </c>
      <c r="I26" s="83">
        <v>11.84022824536376</v>
      </c>
    </row>
    <row r="27" spans="1:9" ht="12" customHeight="1">
      <c r="A27" s="57" t="s">
        <v>120</v>
      </c>
      <c r="B27" s="57">
        <v>6</v>
      </c>
      <c r="C27" s="2" t="s">
        <v>69</v>
      </c>
      <c r="D27" s="51">
        <v>0.0558</v>
      </c>
      <c r="E27" s="51">
        <v>0.0461</v>
      </c>
      <c r="F27" s="51">
        <v>0.0462</v>
      </c>
      <c r="G27" s="83">
        <v>17.383512544802866</v>
      </c>
      <c r="H27" s="83">
        <v>0.17921146953404232</v>
      </c>
      <c r="I27" s="83">
        <v>17.204301075268823</v>
      </c>
    </row>
    <row r="28" spans="1:9" ht="12" customHeight="1">
      <c r="A28" s="57"/>
      <c r="B28" s="57">
        <v>26</v>
      </c>
      <c r="C28" s="2" t="s">
        <v>21</v>
      </c>
      <c r="D28" s="51">
        <v>0.048</v>
      </c>
      <c r="E28" s="51">
        <v>0.04</v>
      </c>
      <c r="F28" s="51">
        <v>0.04</v>
      </c>
      <c r="G28" s="83">
        <v>16.666666666666668</v>
      </c>
      <c r="H28" s="83">
        <v>0</v>
      </c>
      <c r="I28" s="83">
        <v>16.666666666666668</v>
      </c>
    </row>
    <row r="29" spans="1:9" ht="12" customHeight="1">
      <c r="A29" s="57" t="s">
        <v>120</v>
      </c>
      <c r="B29" s="57">
        <v>5</v>
      </c>
      <c r="C29" s="2" t="s">
        <v>2</v>
      </c>
      <c r="D29" s="51">
        <v>0.0348</v>
      </c>
      <c r="E29" s="51">
        <v>0.029</v>
      </c>
      <c r="F29" s="51">
        <v>0.029</v>
      </c>
      <c r="G29" s="83">
        <v>16.666666666666657</v>
      </c>
      <c r="H29" s="83">
        <v>0</v>
      </c>
      <c r="I29" s="83">
        <v>16.666666666666657</v>
      </c>
    </row>
    <row r="30" spans="1:9" ht="12" customHeight="1">
      <c r="A30" s="57"/>
      <c r="B30" s="57">
        <v>24</v>
      </c>
      <c r="C30" s="2" t="s">
        <v>19</v>
      </c>
      <c r="D30" s="51">
        <v>0.032</v>
      </c>
      <c r="E30" s="51">
        <v>0.0269</v>
      </c>
      <c r="F30" s="51">
        <v>0.0269</v>
      </c>
      <c r="G30" s="83">
        <v>15.9375</v>
      </c>
      <c r="H30" s="83">
        <v>0</v>
      </c>
      <c r="I30" s="83">
        <v>15.9375</v>
      </c>
    </row>
    <row r="31" spans="1:9" ht="12" customHeight="1">
      <c r="A31" s="57"/>
      <c r="B31" s="57">
        <v>18</v>
      </c>
      <c r="C31" s="2" t="s">
        <v>13</v>
      </c>
      <c r="D31" s="51">
        <v>0.0366</v>
      </c>
      <c r="E31" s="51">
        <v>0.0327</v>
      </c>
      <c r="F31" s="51">
        <v>0.0338</v>
      </c>
      <c r="G31" s="83">
        <v>10.655737704918035</v>
      </c>
      <c r="H31" s="83">
        <v>3.00546448087431</v>
      </c>
      <c r="I31" s="83">
        <v>7.650273224043725</v>
      </c>
    </row>
    <row r="32" spans="1:9" ht="12" customHeight="1">
      <c r="A32" s="57"/>
      <c r="B32" s="57">
        <v>11</v>
      </c>
      <c r="C32" s="2" t="s">
        <v>6</v>
      </c>
      <c r="D32" s="51">
        <v>0.0517</v>
      </c>
      <c r="E32" s="51">
        <v>0.0475</v>
      </c>
      <c r="F32" s="51">
        <v>0.0489</v>
      </c>
      <c r="G32" s="83">
        <v>8.123791102514511</v>
      </c>
      <c r="H32" s="83">
        <v>2.707930367504834</v>
      </c>
      <c r="I32" s="83">
        <v>5.4158607350096775</v>
      </c>
    </row>
    <row r="33" spans="1:9" ht="12" customHeight="1">
      <c r="A33" s="57"/>
      <c r="B33" s="57"/>
      <c r="C33" s="2"/>
      <c r="D33" s="51"/>
      <c r="E33" s="51"/>
      <c r="F33" s="51"/>
      <c r="G33" s="83"/>
      <c r="H33" s="83"/>
      <c r="I33" s="83"/>
    </row>
    <row r="34" spans="1:9" ht="12" customHeight="1">
      <c r="A34" s="57"/>
      <c r="B34" s="57">
        <v>28</v>
      </c>
      <c r="C34" s="2" t="s">
        <v>25</v>
      </c>
      <c r="D34" s="51">
        <v>0.0776</v>
      </c>
      <c r="E34" s="51">
        <v>0.056</v>
      </c>
      <c r="F34" s="51">
        <v>0.0721</v>
      </c>
      <c r="G34" s="83">
        <v>27.835051546391753</v>
      </c>
      <c r="H34" s="83">
        <v>20.747422680412367</v>
      </c>
      <c r="I34" s="83">
        <v>7.087628865979387</v>
      </c>
    </row>
    <row r="35" spans="1:9" ht="12" customHeight="1">
      <c r="A35" s="57"/>
      <c r="B35" s="57"/>
      <c r="C35" s="2"/>
      <c r="D35" s="51"/>
      <c r="E35" s="51"/>
      <c r="F35" s="51"/>
      <c r="G35" s="83"/>
      <c r="H35" s="83"/>
      <c r="I35" s="83"/>
    </row>
    <row r="36" spans="1:22" ht="12" customHeight="1">
      <c r="A36" s="57"/>
      <c r="B36" s="57">
        <v>32</v>
      </c>
      <c r="C36" s="48" t="s">
        <v>27</v>
      </c>
      <c r="D36" s="51">
        <v>0.0194</v>
      </c>
      <c r="E36" s="51">
        <v>0.0162</v>
      </c>
      <c r="F36" s="51">
        <v>0.0165</v>
      </c>
      <c r="G36" s="83">
        <v>16.49484536082475</v>
      </c>
      <c r="H36" s="83">
        <v>1.54639175257733</v>
      </c>
      <c r="I36" s="83">
        <v>14.948453608247421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9" ht="12" customHeight="1">
      <c r="A37" s="57"/>
      <c r="B37" s="57">
        <v>30</v>
      </c>
      <c r="C37" s="2" t="s">
        <v>73</v>
      </c>
      <c r="D37" s="51">
        <v>0.0454</v>
      </c>
      <c r="E37" s="51">
        <v>0.0384</v>
      </c>
      <c r="F37" s="51">
        <v>0.0384</v>
      </c>
      <c r="G37" s="83">
        <v>15.418502202643184</v>
      </c>
      <c r="H37" s="83">
        <v>0</v>
      </c>
      <c r="I37" s="83">
        <v>15.418502202643184</v>
      </c>
    </row>
    <row r="38" spans="1:11" ht="12" customHeight="1">
      <c r="A38" s="57"/>
      <c r="B38" s="57">
        <v>33</v>
      </c>
      <c r="C38" s="2" t="s">
        <v>28</v>
      </c>
      <c r="D38" s="51">
        <v>0.0346</v>
      </c>
      <c r="E38" s="51">
        <v>0.0295</v>
      </c>
      <c r="F38" s="51">
        <v>0.0295</v>
      </c>
      <c r="G38" s="83">
        <v>14.739884393063585</v>
      </c>
      <c r="H38" s="83">
        <v>0</v>
      </c>
      <c r="I38" s="83">
        <v>14.739884393063585</v>
      </c>
      <c r="K38" s="24" t="s">
        <v>77</v>
      </c>
    </row>
    <row r="39" spans="1:26" ht="12" customHeight="1">
      <c r="A39" s="57"/>
      <c r="B39" s="57">
        <v>31</v>
      </c>
      <c r="C39" s="2" t="s">
        <v>26</v>
      </c>
      <c r="D39" s="51">
        <v>0.0344</v>
      </c>
      <c r="E39" s="51">
        <v>0.0311</v>
      </c>
      <c r="F39" s="51">
        <v>0.0313</v>
      </c>
      <c r="G39" s="83">
        <v>9.593023255813955</v>
      </c>
      <c r="H39" s="83">
        <v>0.5813953488372157</v>
      </c>
      <c r="I39" s="83">
        <v>9.01162790697674</v>
      </c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11" ht="12" customHeight="1">
      <c r="A40" s="57"/>
      <c r="B40" s="57"/>
      <c r="C40" s="2"/>
      <c r="D40" s="51"/>
      <c r="E40" s="51"/>
      <c r="F40" s="51"/>
      <c r="G40" s="83"/>
      <c r="H40" s="83"/>
      <c r="I40" s="83"/>
      <c r="K40" s="24"/>
    </row>
    <row r="41" spans="1:9" ht="12" customHeight="1">
      <c r="A41" s="57"/>
      <c r="B41" s="57">
        <v>36</v>
      </c>
      <c r="C41" s="2" t="s">
        <v>70</v>
      </c>
      <c r="D41" s="51">
        <v>0.0125</v>
      </c>
      <c r="E41" s="51">
        <v>0.0106</v>
      </c>
      <c r="F41" s="51">
        <v>0.0106</v>
      </c>
      <c r="G41" s="83">
        <v>15.200000000000005</v>
      </c>
      <c r="H41" s="83">
        <v>0</v>
      </c>
      <c r="I41" s="83">
        <v>15.200000000000005</v>
      </c>
    </row>
    <row r="42" spans="1:9" ht="12" customHeight="1">
      <c r="A42" s="57"/>
      <c r="B42" s="57">
        <v>34</v>
      </c>
      <c r="C42" s="2" t="s">
        <v>29</v>
      </c>
      <c r="D42" s="51">
        <v>0.0261</v>
      </c>
      <c r="E42" s="51">
        <v>0.0242</v>
      </c>
      <c r="F42" s="51">
        <v>0.0242</v>
      </c>
      <c r="G42" s="83">
        <v>7.2796934865900464</v>
      </c>
      <c r="H42" s="83">
        <v>0</v>
      </c>
      <c r="I42" s="83">
        <v>7.2796934865900464</v>
      </c>
    </row>
    <row r="43" spans="1:2" ht="12" customHeight="1">
      <c r="A43" s="57"/>
      <c r="B43" s="57">
        <v>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 topLeftCell="A1">
      <selection activeCell="B7" sqref="B7"/>
    </sheetView>
  </sheetViews>
  <sheetFormatPr defaultColWidth="9.140625" defaultRowHeight="12" customHeight="1"/>
  <cols>
    <col min="1" max="1" width="9.140625" style="58" customWidth="1"/>
    <col min="2" max="8" width="9.140625" style="1" customWidth="1"/>
    <col min="9" max="9" width="9.140625" style="5" customWidth="1"/>
    <col min="10" max="16384" width="9.140625" style="1" customWidth="1"/>
  </cols>
  <sheetData>
    <row r="1" spans="1:4" s="58" customFormat="1" ht="12" customHeight="1">
      <c r="A1" s="58" t="s">
        <v>88</v>
      </c>
      <c r="C1" s="58">
        <v>47</v>
      </c>
      <c r="D1" s="58">
        <v>51</v>
      </c>
    </row>
    <row r="2" ht="12" customHeight="1">
      <c r="B2" s="1" t="s">
        <v>137</v>
      </c>
    </row>
    <row r="5" spans="2:5" ht="12" customHeight="1">
      <c r="B5" s="2" t="s">
        <v>0</v>
      </c>
      <c r="C5" s="2" t="s">
        <v>103</v>
      </c>
      <c r="D5" s="2" t="s">
        <v>112</v>
      </c>
      <c r="E5" s="1" t="s">
        <v>65</v>
      </c>
    </row>
    <row r="6" spans="1:5" ht="12" customHeight="1">
      <c r="A6" s="57">
        <v>1</v>
      </c>
      <c r="B6" s="2" t="s">
        <v>146</v>
      </c>
      <c r="C6" s="3">
        <v>0.072</v>
      </c>
      <c r="D6" s="3">
        <v>0.0698</v>
      </c>
      <c r="E6" s="49">
        <v>-0.030555555555555447</v>
      </c>
    </row>
    <row r="7" spans="1:5" ht="12" customHeight="1">
      <c r="A7" s="57">
        <v>3</v>
      </c>
      <c r="B7" s="2" t="s">
        <v>36</v>
      </c>
      <c r="C7" s="3">
        <v>0.0769</v>
      </c>
      <c r="D7" s="3">
        <v>0.0749</v>
      </c>
      <c r="E7" s="49">
        <v>-0.026007802340702213</v>
      </c>
    </row>
    <row r="8" spans="1:5" ht="12" customHeight="1">
      <c r="A8" s="57"/>
      <c r="B8" s="2"/>
      <c r="C8" s="3"/>
      <c r="D8" s="3"/>
      <c r="E8" s="49"/>
    </row>
    <row r="9" spans="1:5" ht="12" customHeight="1">
      <c r="A9" s="57">
        <v>8</v>
      </c>
      <c r="B9" s="2" t="s">
        <v>62</v>
      </c>
      <c r="C9" s="3">
        <v>0.0588</v>
      </c>
      <c r="D9" s="3">
        <v>0.062</v>
      </c>
      <c r="E9" s="49">
        <v>0.054421768707483054</v>
      </c>
    </row>
    <row r="10" spans="1:5" ht="12" customHeight="1">
      <c r="A10" s="57">
        <v>20</v>
      </c>
      <c r="B10" s="2" t="s">
        <v>15</v>
      </c>
      <c r="C10" s="3">
        <v>0.0965</v>
      </c>
      <c r="D10" s="3">
        <v>0.101</v>
      </c>
      <c r="E10" s="49">
        <v>0.04663212435233155</v>
      </c>
    </row>
    <row r="11" spans="1:5" ht="12" customHeight="1">
      <c r="A11" s="57">
        <v>23</v>
      </c>
      <c r="B11" s="2" t="s">
        <v>18</v>
      </c>
      <c r="C11" s="3">
        <v>0.0776</v>
      </c>
      <c r="D11" s="3">
        <v>0.0783</v>
      </c>
      <c r="E11" s="49">
        <v>0.009020618556700999</v>
      </c>
    </row>
    <row r="12" spans="1:5" ht="12" customHeight="1">
      <c r="A12" s="57">
        <v>26</v>
      </c>
      <c r="B12" s="2" t="s">
        <v>21</v>
      </c>
      <c r="C12" s="3">
        <v>0.0481</v>
      </c>
      <c r="D12" s="3">
        <v>0.048</v>
      </c>
      <c r="E12" s="49">
        <v>-0.0020790020790020236</v>
      </c>
    </row>
    <row r="13" spans="1:5" ht="12" customHeight="1">
      <c r="A13" s="57">
        <v>19</v>
      </c>
      <c r="B13" s="2" t="s">
        <v>14</v>
      </c>
      <c r="C13" s="3">
        <v>11.0357</v>
      </c>
      <c r="D13" s="3">
        <v>10.9989</v>
      </c>
      <c r="E13" s="49">
        <v>-0.0033346321483911368</v>
      </c>
    </row>
    <row r="14" spans="1:5" ht="12" customHeight="1">
      <c r="A14" s="57">
        <v>24</v>
      </c>
      <c r="B14" s="2" t="s">
        <v>19</v>
      </c>
      <c r="C14" s="3">
        <v>0.1578</v>
      </c>
      <c r="D14" s="3">
        <v>0.1556</v>
      </c>
      <c r="E14" s="49">
        <v>-0.013941698352344822</v>
      </c>
    </row>
    <row r="15" spans="1:5" ht="12" customHeight="1">
      <c r="A15" s="57">
        <v>6</v>
      </c>
      <c r="B15" s="2" t="s">
        <v>69</v>
      </c>
      <c r="C15" s="3">
        <v>1.5074</v>
      </c>
      <c r="D15" s="3">
        <v>1.484</v>
      </c>
      <c r="E15" s="49">
        <v>-0.015523417805492934</v>
      </c>
    </row>
    <row r="16" spans="1:5" ht="12" customHeight="1">
      <c r="A16" s="57">
        <v>25</v>
      </c>
      <c r="B16" s="2" t="s">
        <v>20</v>
      </c>
      <c r="C16" s="3">
        <v>0.0561</v>
      </c>
      <c r="D16" s="3">
        <v>0.0549</v>
      </c>
      <c r="E16" s="49">
        <v>-0.021390374331550777</v>
      </c>
    </row>
    <row r="17" spans="1:5" ht="12" customHeight="1">
      <c r="A17" s="57">
        <v>21</v>
      </c>
      <c r="B17" s="2" t="s">
        <v>16</v>
      </c>
      <c r="C17" s="3">
        <v>0.0674</v>
      </c>
      <c r="D17" s="3">
        <v>0.0656</v>
      </c>
      <c r="E17" s="49">
        <v>-0.026706231454005858</v>
      </c>
    </row>
    <row r="18" spans="1:5" ht="12" customHeight="1">
      <c r="A18" s="57">
        <v>7</v>
      </c>
      <c r="B18" s="2" t="s">
        <v>3</v>
      </c>
      <c r="C18" s="3">
        <v>0.5754</v>
      </c>
      <c r="D18" s="3">
        <v>0.5559</v>
      </c>
      <c r="E18" s="49">
        <v>-0.033889468196037664</v>
      </c>
    </row>
    <row r="19" spans="1:5" ht="12" customHeight="1">
      <c r="A19" s="57">
        <v>15</v>
      </c>
      <c r="B19" s="2" t="s">
        <v>10</v>
      </c>
      <c r="C19" s="3">
        <v>0.0934</v>
      </c>
      <c r="D19" s="3">
        <v>0.0897</v>
      </c>
      <c r="E19" s="49">
        <v>-0.039614561027837225</v>
      </c>
    </row>
    <row r="20" spans="1:5" ht="12" customHeight="1">
      <c r="A20" s="57">
        <v>14</v>
      </c>
      <c r="B20" s="2" t="s">
        <v>9</v>
      </c>
      <c r="C20" s="3">
        <v>0.3011</v>
      </c>
      <c r="D20" s="3">
        <v>0.2847</v>
      </c>
      <c r="E20" s="49">
        <v>-0.05446695450016592</v>
      </c>
    </row>
    <row r="21" spans="1:5" ht="12" customHeight="1">
      <c r="A21" s="57">
        <v>22</v>
      </c>
      <c r="B21" s="2" t="s">
        <v>17</v>
      </c>
      <c r="C21" s="3">
        <v>0.1999</v>
      </c>
      <c r="D21" s="3">
        <v>0.1875</v>
      </c>
      <c r="E21" s="49">
        <v>-0.062031015507753806</v>
      </c>
    </row>
    <row r="22" spans="1:5" ht="12" customHeight="1">
      <c r="A22" s="57">
        <v>9</v>
      </c>
      <c r="B22" s="2" t="s">
        <v>4</v>
      </c>
      <c r="C22" s="3">
        <v>0.0446</v>
      </c>
      <c r="D22" s="3">
        <v>0.0411</v>
      </c>
      <c r="E22" s="49">
        <v>-0.07847533632287007</v>
      </c>
    </row>
    <row r="23" spans="1:5" ht="12" customHeight="1">
      <c r="A23" s="57">
        <v>10</v>
      </c>
      <c r="B23" s="2" t="s">
        <v>5</v>
      </c>
      <c r="C23" s="3">
        <v>0.0764</v>
      </c>
      <c r="D23" s="3">
        <v>0.0701</v>
      </c>
      <c r="E23" s="49">
        <v>-0.08246073298429324</v>
      </c>
    </row>
    <row r="24" spans="1:5" ht="12" customHeight="1">
      <c r="A24" s="57">
        <v>13</v>
      </c>
      <c r="B24" s="2" t="s">
        <v>8</v>
      </c>
      <c r="C24" s="3">
        <v>0.0839</v>
      </c>
      <c r="D24" s="3">
        <v>0.0751</v>
      </c>
      <c r="E24" s="49">
        <v>-0.10488676996424318</v>
      </c>
    </row>
    <row r="25" spans="1:5" ht="12" customHeight="1">
      <c r="A25" s="57">
        <v>27</v>
      </c>
      <c r="B25" s="2" t="s">
        <v>23</v>
      </c>
      <c r="C25" s="3">
        <v>1.2442</v>
      </c>
      <c r="D25" s="3">
        <v>1.1068</v>
      </c>
      <c r="E25" s="49">
        <v>-0.11043240636553608</v>
      </c>
    </row>
    <row r="26" spans="1:5" ht="12" customHeight="1">
      <c r="A26" s="57">
        <v>18</v>
      </c>
      <c r="B26" s="2" t="s">
        <v>13</v>
      </c>
      <c r="C26" s="3">
        <v>0.0414</v>
      </c>
      <c r="D26" s="3">
        <v>0.0366</v>
      </c>
      <c r="E26" s="49">
        <v>-0.1159420289855072</v>
      </c>
    </row>
    <row r="27" spans="1:5" ht="12" customHeight="1">
      <c r="A27" s="57">
        <v>11</v>
      </c>
      <c r="B27" s="2" t="s">
        <v>6</v>
      </c>
      <c r="C27" s="3">
        <v>0.0587</v>
      </c>
      <c r="D27" s="3">
        <v>0.0517</v>
      </c>
      <c r="E27" s="49">
        <v>-0.11925042589437818</v>
      </c>
    </row>
    <row r="28" spans="1:5" ht="12" customHeight="1">
      <c r="A28" s="57">
        <v>12</v>
      </c>
      <c r="B28" s="2" t="s">
        <v>7</v>
      </c>
      <c r="C28" s="3">
        <v>0.1021</v>
      </c>
      <c r="D28" s="3">
        <v>0.089</v>
      </c>
      <c r="E28" s="49">
        <v>-0.1283055827619981</v>
      </c>
    </row>
    <row r="29" spans="1:5" ht="12" customHeight="1">
      <c r="A29" s="57">
        <v>4</v>
      </c>
      <c r="B29" s="2" t="s">
        <v>1</v>
      </c>
      <c r="C29" s="3">
        <v>0.0573</v>
      </c>
      <c r="D29" s="3">
        <v>0.0498</v>
      </c>
      <c r="E29" s="49">
        <v>-0.13089005235602091</v>
      </c>
    </row>
    <row r="30" spans="1:5" ht="12" customHeight="1">
      <c r="A30" s="57">
        <v>16</v>
      </c>
      <c r="B30" s="2" t="s">
        <v>11</v>
      </c>
      <c r="C30" s="3">
        <v>0.0351</v>
      </c>
      <c r="D30" s="3">
        <v>0.028</v>
      </c>
      <c r="E30" s="49">
        <v>-0.20227920227920226</v>
      </c>
    </row>
    <row r="31" spans="1:5" ht="12" customHeight="1">
      <c r="A31" s="57">
        <v>5</v>
      </c>
      <c r="B31" s="2" t="s">
        <v>2</v>
      </c>
      <c r="C31" s="3">
        <v>0.0864</v>
      </c>
      <c r="D31" s="3">
        <v>0.0681</v>
      </c>
      <c r="E31" s="49">
        <v>-0.2118055555555557</v>
      </c>
    </row>
    <row r="32" spans="1:5" ht="12" customHeight="1">
      <c r="A32" s="57">
        <v>17</v>
      </c>
      <c r="B32" s="2" t="s">
        <v>12</v>
      </c>
      <c r="C32" s="3">
        <v>0.0406</v>
      </c>
      <c r="D32" s="3">
        <v>0.0295</v>
      </c>
      <c r="E32" s="49">
        <v>-0.27339901477832507</v>
      </c>
    </row>
    <row r="33" spans="1:5" ht="12" customHeight="1">
      <c r="A33" s="57"/>
      <c r="B33" s="2"/>
      <c r="C33" s="3"/>
      <c r="D33" s="3"/>
      <c r="E33" s="49"/>
    </row>
    <row r="34" spans="1:5" ht="12" customHeight="1">
      <c r="A34" s="57">
        <v>28</v>
      </c>
      <c r="B34" s="2" t="s">
        <v>25</v>
      </c>
      <c r="C34" s="3">
        <v>0.0922</v>
      </c>
      <c r="D34" s="3">
        <v>0.0842</v>
      </c>
      <c r="E34" s="33">
        <v>-0.08676789587852507</v>
      </c>
    </row>
    <row r="35" spans="1:5" ht="12" customHeight="1">
      <c r="A35" s="57"/>
      <c r="B35" s="2"/>
      <c r="C35" s="3"/>
      <c r="D35" s="3"/>
      <c r="E35" s="33"/>
    </row>
    <row r="36" spans="1:5" ht="12" customHeight="1">
      <c r="A36" s="57">
        <v>33</v>
      </c>
      <c r="B36" s="2" t="s">
        <v>28</v>
      </c>
      <c r="C36" s="3">
        <v>0.0651</v>
      </c>
      <c r="D36" s="3">
        <v>0.0676</v>
      </c>
      <c r="E36" s="33">
        <v>0.03840245775729634</v>
      </c>
    </row>
    <row r="37" spans="1:5" ht="12" customHeight="1">
      <c r="A37" s="57">
        <v>32</v>
      </c>
      <c r="B37" s="2" t="s">
        <v>27</v>
      </c>
      <c r="C37" s="3">
        <v>0.1673</v>
      </c>
      <c r="D37" s="3">
        <v>0.1736</v>
      </c>
      <c r="E37" s="49">
        <v>0.03765690376569042</v>
      </c>
    </row>
    <row r="38" spans="1:5" ht="12" customHeight="1">
      <c r="A38" s="57">
        <v>31</v>
      </c>
      <c r="B38" s="2" t="s">
        <v>26</v>
      </c>
      <c r="C38" s="3">
        <v>4.093</v>
      </c>
      <c r="D38" s="3">
        <v>4.0434</v>
      </c>
      <c r="E38" s="49">
        <v>-0.012118250671878772</v>
      </c>
    </row>
    <row r="39" spans="1:5" ht="12" customHeight="1">
      <c r="A39" s="57">
        <v>30</v>
      </c>
      <c r="B39" s="2" t="s">
        <v>73</v>
      </c>
      <c r="C39" s="51">
        <v>3.5378</v>
      </c>
      <c r="D39" s="51">
        <v>2.799</v>
      </c>
      <c r="E39" s="49">
        <v>-0.20883034654304933</v>
      </c>
    </row>
    <row r="40" spans="1:5" ht="12" customHeight="1">
      <c r="A40" s="57"/>
      <c r="B40" s="2"/>
      <c r="C40" s="3"/>
      <c r="D40" s="3"/>
      <c r="E40" s="33"/>
    </row>
    <row r="41" spans="1:5" ht="12" customHeight="1">
      <c r="A41" s="57">
        <v>36</v>
      </c>
      <c r="B41" s="2" t="s">
        <v>70</v>
      </c>
      <c r="C41" s="3">
        <v>0.0466</v>
      </c>
      <c r="D41" s="3">
        <v>0.047</v>
      </c>
      <c r="E41" s="33">
        <v>0.008583690987124415</v>
      </c>
    </row>
    <row r="42" spans="1:5" ht="12" customHeight="1">
      <c r="A42" s="57">
        <v>34</v>
      </c>
      <c r="B42" s="2" t="s">
        <v>29</v>
      </c>
      <c r="C42" s="3">
        <v>0.5888</v>
      </c>
      <c r="D42" s="3">
        <v>0.5232</v>
      </c>
      <c r="E42" s="49">
        <v>-0.11141304347826086</v>
      </c>
    </row>
    <row r="43" ht="12" customHeight="1">
      <c r="A43" s="57" t="e">
        <v>#REF!</v>
      </c>
    </row>
    <row r="44" ht="12" customHeight="1">
      <c r="H44" s="54" t="s">
        <v>77</v>
      </c>
    </row>
    <row r="51" spans="8:19" ht="12" customHeight="1"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9:23" ht="12" customHeight="1"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54"/>
      <c r="U52" s="54"/>
      <c r="V52" s="54"/>
      <c r="W52" s="54"/>
    </row>
    <row r="53" spans="9:19" ht="12" customHeight="1"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 topLeftCell="C1">
      <selection activeCell="D7" sqref="D7"/>
    </sheetView>
  </sheetViews>
  <sheetFormatPr defaultColWidth="9.140625" defaultRowHeight="12" customHeight="1"/>
  <cols>
    <col min="1" max="2" width="9.140625" style="58" hidden="1" customWidth="1"/>
    <col min="3" max="3" width="9.140625" style="58" customWidth="1"/>
    <col min="4" max="10" width="9.140625" style="1" customWidth="1"/>
    <col min="11" max="11" width="9.140625" style="5" customWidth="1"/>
    <col min="12" max="16384" width="9.140625" style="1" customWidth="1"/>
  </cols>
  <sheetData>
    <row r="1" spans="3:5" s="58" customFormat="1" ht="12" customHeight="1">
      <c r="C1" s="58" t="s">
        <v>89</v>
      </c>
      <c r="E1" s="58">
        <v>51</v>
      </c>
    </row>
    <row r="2" ht="12" customHeight="1">
      <c r="D2" s="1" t="s">
        <v>138</v>
      </c>
    </row>
    <row r="3" ht="12" customHeight="1">
      <c r="D3" s="1" t="s">
        <v>34</v>
      </c>
    </row>
    <row r="5" spans="4:7" ht="12" customHeight="1">
      <c r="D5" s="2" t="s">
        <v>0</v>
      </c>
      <c r="E5" s="2" t="s">
        <v>58</v>
      </c>
      <c r="F5" s="2" t="s">
        <v>108</v>
      </c>
      <c r="G5" s="1" t="s">
        <v>107</v>
      </c>
    </row>
    <row r="6" spans="1:9" ht="12" customHeight="1">
      <c r="A6" s="58" t="s">
        <v>120</v>
      </c>
      <c r="B6" s="58" t="s">
        <v>120</v>
      </c>
      <c r="C6" s="58">
        <v>1</v>
      </c>
      <c r="D6" s="2" t="s">
        <v>146</v>
      </c>
      <c r="E6" s="51">
        <v>0.0279</v>
      </c>
      <c r="F6" s="51">
        <v>0.0237</v>
      </c>
      <c r="G6" s="52">
        <v>0.004200000000000002</v>
      </c>
      <c r="H6" s="32"/>
      <c r="I6" s="33"/>
    </row>
    <row r="7" spans="1:9" ht="12" customHeight="1">
      <c r="A7" s="58" t="s">
        <v>120</v>
      </c>
      <c r="B7" s="58" t="s">
        <v>120</v>
      </c>
      <c r="C7" s="58">
        <v>3</v>
      </c>
      <c r="D7" s="2" t="s">
        <v>36</v>
      </c>
      <c r="E7" s="51">
        <v>0.0282</v>
      </c>
      <c r="F7" s="51">
        <v>0.0236</v>
      </c>
      <c r="G7" s="52">
        <v>0.0046</v>
      </c>
      <c r="H7" s="32"/>
      <c r="I7" s="33"/>
    </row>
    <row r="8" spans="4:9" ht="12" customHeight="1">
      <c r="D8" s="2"/>
      <c r="E8" s="51"/>
      <c r="F8" s="51"/>
      <c r="G8" s="52"/>
      <c r="H8" s="32"/>
      <c r="I8" s="33"/>
    </row>
    <row r="9" spans="3:9" ht="12" customHeight="1">
      <c r="C9" s="58">
        <v>27</v>
      </c>
      <c r="D9" s="2" t="s">
        <v>22</v>
      </c>
      <c r="E9" s="51">
        <v>0.049</v>
      </c>
      <c r="F9" s="51">
        <v>0.0304</v>
      </c>
      <c r="G9" s="52">
        <v>0.018600000000000002</v>
      </c>
      <c r="H9" s="32"/>
      <c r="I9" s="33"/>
    </row>
    <row r="10" spans="3:9" ht="12" customHeight="1">
      <c r="C10" s="58">
        <v>28</v>
      </c>
      <c r="D10" s="2" t="s">
        <v>23</v>
      </c>
      <c r="E10" s="51">
        <v>0.0374</v>
      </c>
      <c r="F10" s="51">
        <v>0.0273</v>
      </c>
      <c r="G10" s="52">
        <v>0.010100000000000001</v>
      </c>
      <c r="H10" s="32"/>
      <c r="I10" s="33"/>
    </row>
    <row r="11" spans="1:9" ht="12" customHeight="1">
      <c r="A11" s="58" t="s">
        <v>120</v>
      </c>
      <c r="B11" s="58" t="s">
        <v>120</v>
      </c>
      <c r="C11" s="58">
        <v>13</v>
      </c>
      <c r="D11" s="2" t="s">
        <v>8</v>
      </c>
      <c r="E11" s="51">
        <v>0.0349</v>
      </c>
      <c r="F11" s="51">
        <v>0.028</v>
      </c>
      <c r="G11" s="52">
        <v>0.0069</v>
      </c>
      <c r="H11" s="32"/>
      <c r="I11" s="33"/>
    </row>
    <row r="12" spans="3:9" ht="12" customHeight="1">
      <c r="C12" s="58">
        <v>26</v>
      </c>
      <c r="D12" s="2" t="s">
        <v>21</v>
      </c>
      <c r="E12" s="51">
        <v>0.032</v>
      </c>
      <c r="F12" s="51">
        <v>0.0306</v>
      </c>
      <c r="G12" s="52">
        <v>0.001400000000000002</v>
      </c>
      <c r="H12" s="32"/>
      <c r="I12" s="33"/>
    </row>
    <row r="13" spans="3:9" ht="12" customHeight="1">
      <c r="C13" s="58">
        <v>25</v>
      </c>
      <c r="D13" s="2" t="s">
        <v>20</v>
      </c>
      <c r="E13" s="51">
        <v>0.0315</v>
      </c>
      <c r="F13" s="51">
        <v>0.0259</v>
      </c>
      <c r="G13" s="52">
        <v>0.005600000000000001</v>
      </c>
      <c r="H13" s="32"/>
      <c r="I13" s="33"/>
    </row>
    <row r="14" spans="1:9" ht="12" customHeight="1">
      <c r="A14" s="58" t="s">
        <v>120</v>
      </c>
      <c r="B14" s="58" t="s">
        <v>120</v>
      </c>
      <c r="C14" s="58">
        <v>10</v>
      </c>
      <c r="D14" s="2" t="s">
        <v>5</v>
      </c>
      <c r="E14" s="51">
        <v>0.0314</v>
      </c>
      <c r="F14" s="51">
        <v>0.0269</v>
      </c>
      <c r="G14" s="52">
        <v>0.004499999999999997</v>
      </c>
      <c r="H14" s="32"/>
      <c r="I14" s="33"/>
    </row>
    <row r="15" spans="3:9" ht="12" customHeight="1">
      <c r="C15" s="58">
        <v>21</v>
      </c>
      <c r="D15" s="2" t="s">
        <v>16</v>
      </c>
      <c r="E15" s="51">
        <v>0.0299</v>
      </c>
      <c r="F15" s="51">
        <v>0.0239</v>
      </c>
      <c r="G15" s="52">
        <v>0.005999999999999998</v>
      </c>
      <c r="H15" s="32"/>
      <c r="I15" s="33"/>
    </row>
    <row r="16" spans="1:9" ht="12" customHeight="1">
      <c r="A16" s="58" t="s">
        <v>120</v>
      </c>
      <c r="B16" s="58" t="s">
        <v>120</v>
      </c>
      <c r="C16" s="58">
        <v>7</v>
      </c>
      <c r="D16" s="2" t="s">
        <v>3</v>
      </c>
      <c r="E16" s="51">
        <v>0.0295</v>
      </c>
      <c r="F16" s="51">
        <v>0.0199</v>
      </c>
      <c r="G16" s="52">
        <v>0.009599999999999997</v>
      </c>
      <c r="H16" s="32"/>
      <c r="I16" s="33"/>
    </row>
    <row r="17" spans="3:9" ht="12" customHeight="1">
      <c r="C17" s="58">
        <v>22</v>
      </c>
      <c r="D17" s="2" t="s">
        <v>17</v>
      </c>
      <c r="E17" s="51">
        <v>0.0291</v>
      </c>
      <c r="F17" s="51">
        <v>0.0282</v>
      </c>
      <c r="G17" s="52">
        <v>0.0009000000000000015</v>
      </c>
      <c r="H17" s="32"/>
      <c r="I17" s="33"/>
    </row>
    <row r="18" spans="1:9" ht="12" customHeight="1">
      <c r="A18" s="58" t="s">
        <v>120</v>
      </c>
      <c r="B18" s="58" t="s">
        <v>120</v>
      </c>
      <c r="C18" s="58">
        <v>8</v>
      </c>
      <c r="D18" s="2" t="s">
        <v>62</v>
      </c>
      <c r="E18" s="51">
        <v>0.0289</v>
      </c>
      <c r="F18" s="51">
        <v>0.0244</v>
      </c>
      <c r="G18" s="52">
        <v>0.004499999999999997</v>
      </c>
      <c r="H18" s="32"/>
      <c r="I18" s="33"/>
    </row>
    <row r="19" spans="1:9" ht="12" customHeight="1">
      <c r="A19" s="58" t="s">
        <v>120</v>
      </c>
      <c r="B19" s="58" t="s">
        <v>120</v>
      </c>
      <c r="C19" s="58">
        <v>18</v>
      </c>
      <c r="D19" s="2" t="s">
        <v>13</v>
      </c>
      <c r="E19" s="51">
        <v>0.0284</v>
      </c>
      <c r="F19" s="51">
        <v>0.028</v>
      </c>
      <c r="G19" s="52">
        <v>0.00040000000000000105</v>
      </c>
      <c r="H19" s="32"/>
      <c r="I19" s="33"/>
    </row>
    <row r="20" spans="1:9" ht="12" customHeight="1">
      <c r="A20" s="58" t="s">
        <v>120</v>
      </c>
      <c r="B20" s="58" t="s">
        <v>120</v>
      </c>
      <c r="C20" s="58">
        <v>20</v>
      </c>
      <c r="D20" s="2" t="s">
        <v>15</v>
      </c>
      <c r="E20" s="51">
        <v>0.0278</v>
      </c>
      <c r="F20" s="51">
        <v>0.0192</v>
      </c>
      <c r="G20" s="52">
        <v>0.0086</v>
      </c>
      <c r="H20" s="32"/>
      <c r="I20" s="33"/>
    </row>
    <row r="21" spans="1:9" ht="12" customHeight="1">
      <c r="A21" s="58" t="s">
        <v>120</v>
      </c>
      <c r="B21" s="58" t="s">
        <v>120</v>
      </c>
      <c r="C21" s="58">
        <v>14</v>
      </c>
      <c r="D21" s="2" t="s">
        <v>9</v>
      </c>
      <c r="E21" s="51">
        <v>0.027</v>
      </c>
      <c r="F21" s="51">
        <v>0.0257</v>
      </c>
      <c r="G21" s="52">
        <v>0.001299999999999999</v>
      </c>
      <c r="H21" s="32"/>
      <c r="I21" s="33"/>
    </row>
    <row r="22" spans="1:9" ht="12" customHeight="1">
      <c r="A22" s="58" t="s">
        <v>120</v>
      </c>
      <c r="B22" s="58" t="s">
        <v>120</v>
      </c>
      <c r="C22" s="58">
        <v>15</v>
      </c>
      <c r="D22" s="2" t="s">
        <v>10</v>
      </c>
      <c r="E22" s="51">
        <v>0.026</v>
      </c>
      <c r="F22" s="51">
        <v>0.0228</v>
      </c>
      <c r="G22" s="52">
        <v>0.003199999999999998</v>
      </c>
      <c r="H22" s="32"/>
      <c r="I22" s="33"/>
    </row>
    <row r="23" spans="1:9" ht="12" customHeight="1">
      <c r="A23" s="58" t="s">
        <v>120</v>
      </c>
      <c r="B23" s="58" t="s">
        <v>120</v>
      </c>
      <c r="C23" s="58">
        <v>6</v>
      </c>
      <c r="D23" s="2" t="s">
        <v>69</v>
      </c>
      <c r="E23" s="51">
        <v>0.0252</v>
      </c>
      <c r="F23" s="51">
        <v>0.024</v>
      </c>
      <c r="G23" s="52">
        <v>0.0011999999999999997</v>
      </c>
      <c r="H23" s="32"/>
      <c r="I23" s="33"/>
    </row>
    <row r="24" spans="1:9" ht="12" customHeight="1">
      <c r="A24" s="58" t="s">
        <v>120</v>
      </c>
      <c r="B24" s="58" t="s">
        <v>120</v>
      </c>
      <c r="C24" s="58">
        <v>9</v>
      </c>
      <c r="D24" s="2" t="s">
        <v>4</v>
      </c>
      <c r="E24" s="51">
        <v>0.0248</v>
      </c>
      <c r="F24" s="51">
        <v>0.0219</v>
      </c>
      <c r="G24" s="52">
        <v>0.0029</v>
      </c>
      <c r="H24" s="32"/>
      <c r="I24" s="33"/>
    </row>
    <row r="25" spans="3:9" ht="12" customHeight="1">
      <c r="C25" s="58">
        <v>24</v>
      </c>
      <c r="D25" s="2" t="s">
        <v>19</v>
      </c>
      <c r="E25" s="51">
        <v>0.0244</v>
      </c>
      <c r="F25" s="51">
        <v>0.0238</v>
      </c>
      <c r="G25" s="52">
        <v>0.0005999999999999998</v>
      </c>
      <c r="H25" s="32"/>
      <c r="I25" s="33"/>
    </row>
    <row r="26" spans="3:9" ht="12" customHeight="1">
      <c r="C26" s="58">
        <v>23</v>
      </c>
      <c r="D26" s="2" t="s">
        <v>18</v>
      </c>
      <c r="E26" s="51">
        <v>0.0242</v>
      </c>
      <c r="F26" s="51">
        <v>0.0225</v>
      </c>
      <c r="G26" s="52">
        <v>0.0017000000000000001</v>
      </c>
      <c r="H26" s="32"/>
      <c r="I26" s="33"/>
    </row>
    <row r="27" spans="1:9" ht="12" customHeight="1">
      <c r="A27" s="58" t="s">
        <v>120</v>
      </c>
      <c r="B27" s="58" t="s">
        <v>120</v>
      </c>
      <c r="C27" s="58">
        <v>12</v>
      </c>
      <c r="D27" s="2" t="s">
        <v>7</v>
      </c>
      <c r="E27" s="51">
        <v>0.0235</v>
      </c>
      <c r="F27" s="51">
        <v>0.0217</v>
      </c>
      <c r="G27" s="52">
        <v>0.0017999999999999995</v>
      </c>
      <c r="H27" s="32"/>
      <c r="I27" s="33"/>
    </row>
    <row r="28" spans="1:9" ht="12" customHeight="1">
      <c r="A28" s="58" t="s">
        <v>120</v>
      </c>
      <c r="B28" s="58" t="s">
        <v>120</v>
      </c>
      <c r="C28" s="58">
        <v>19</v>
      </c>
      <c r="D28" s="2" t="s">
        <v>14</v>
      </c>
      <c r="E28" s="51">
        <v>0.0221</v>
      </c>
      <c r="F28" s="51">
        <v>0.0205</v>
      </c>
      <c r="G28" s="52">
        <v>0.0016000000000000007</v>
      </c>
      <c r="H28" s="32"/>
      <c r="I28" s="33"/>
    </row>
    <row r="29" spans="1:9" ht="12" customHeight="1">
      <c r="A29" s="58" t="s">
        <v>120</v>
      </c>
      <c r="B29" s="58" t="s">
        <v>120</v>
      </c>
      <c r="C29" s="58">
        <v>17</v>
      </c>
      <c r="D29" s="2" t="s">
        <v>12</v>
      </c>
      <c r="E29" s="51">
        <v>0.0213</v>
      </c>
      <c r="F29" s="51">
        <v>0.0184</v>
      </c>
      <c r="G29" s="52">
        <v>0.0029</v>
      </c>
      <c r="H29" s="32"/>
      <c r="I29" s="33"/>
    </row>
    <row r="30" spans="1:9" ht="12" customHeight="1">
      <c r="A30" s="58" t="s">
        <v>120</v>
      </c>
      <c r="B30" s="58" t="s">
        <v>120</v>
      </c>
      <c r="C30" s="58">
        <v>11</v>
      </c>
      <c r="D30" s="2" t="s">
        <v>6</v>
      </c>
      <c r="E30" s="51">
        <v>0.0213</v>
      </c>
      <c r="F30" s="51">
        <v>0.0185</v>
      </c>
      <c r="G30" s="52">
        <v>0.0028000000000000004</v>
      </c>
      <c r="H30" s="32"/>
      <c r="I30" s="33"/>
    </row>
    <row r="31" spans="1:9" ht="12" customHeight="1">
      <c r="A31" s="58" t="s">
        <v>120</v>
      </c>
      <c r="B31" s="58" t="s">
        <v>120</v>
      </c>
      <c r="C31" s="58">
        <v>16</v>
      </c>
      <c r="D31" s="2" t="s">
        <v>11</v>
      </c>
      <c r="E31" s="51">
        <v>0.0212</v>
      </c>
      <c r="F31" s="51">
        <v>0.0201</v>
      </c>
      <c r="G31" s="52">
        <v>0.0011000000000000003</v>
      </c>
      <c r="H31" s="32"/>
      <c r="I31" s="33"/>
    </row>
    <row r="32" spans="1:9" ht="12" customHeight="1">
      <c r="A32" s="58" t="s">
        <v>120</v>
      </c>
      <c r="B32" s="58" t="s">
        <v>120</v>
      </c>
      <c r="C32" s="58">
        <v>4</v>
      </c>
      <c r="D32" s="2" t="s">
        <v>1</v>
      </c>
      <c r="E32" s="51">
        <v>0.0207</v>
      </c>
      <c r="F32" s="51">
        <v>0.0191</v>
      </c>
      <c r="G32" s="52">
        <v>0.0016000000000000007</v>
      </c>
      <c r="H32" s="32"/>
      <c r="I32" s="33"/>
    </row>
    <row r="33" spans="1:9" ht="12" customHeight="1">
      <c r="A33" s="58" t="s">
        <v>120</v>
      </c>
      <c r="B33" s="58" t="s">
        <v>120</v>
      </c>
      <c r="C33" s="58">
        <v>5</v>
      </c>
      <c r="D33" s="2" t="s">
        <v>2</v>
      </c>
      <c r="E33" s="51">
        <v>0.0202</v>
      </c>
      <c r="F33" s="51">
        <v>0.0191</v>
      </c>
      <c r="G33" s="52">
        <v>0.0011000000000000003</v>
      </c>
      <c r="H33" s="32"/>
      <c r="I33" s="33"/>
    </row>
    <row r="34" spans="4:9" ht="12" customHeight="1">
      <c r="D34" s="2"/>
      <c r="E34" s="51"/>
      <c r="F34" s="51"/>
      <c r="G34" s="52"/>
      <c r="H34" s="32"/>
      <c r="I34" s="33"/>
    </row>
    <row r="35" spans="3:9" ht="12" customHeight="1">
      <c r="C35" s="58">
        <v>29</v>
      </c>
      <c r="D35" s="2" t="s">
        <v>25</v>
      </c>
      <c r="E35" s="51">
        <v>0.0526</v>
      </c>
      <c r="F35" s="51">
        <v>0.0366</v>
      </c>
      <c r="G35" s="52">
        <v>0.016</v>
      </c>
      <c r="H35" s="32"/>
      <c r="I35" s="33"/>
    </row>
    <row r="36" spans="4:26" ht="12" customHeight="1">
      <c r="D36" s="2"/>
      <c r="E36" s="51"/>
      <c r="F36" s="51"/>
      <c r="G36" s="52"/>
      <c r="H36" s="32"/>
      <c r="I36" s="3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3:9" ht="12" customHeight="1">
      <c r="C37" s="58">
        <v>34</v>
      </c>
      <c r="D37" s="2" t="s">
        <v>28</v>
      </c>
      <c r="E37" s="51">
        <v>0.0375</v>
      </c>
      <c r="F37" s="51">
        <v>0.0375</v>
      </c>
      <c r="G37" s="32">
        <v>0</v>
      </c>
      <c r="H37" s="32"/>
      <c r="I37" s="33"/>
    </row>
    <row r="38" spans="3:22" ht="12" customHeight="1">
      <c r="C38" s="58">
        <v>32</v>
      </c>
      <c r="D38" s="2" t="s">
        <v>26</v>
      </c>
      <c r="E38" s="51">
        <v>0.028</v>
      </c>
      <c r="F38" s="51">
        <v>0.0279</v>
      </c>
      <c r="G38" s="52">
        <v>9.99999999999994E-05</v>
      </c>
      <c r="H38" s="32"/>
      <c r="I38" s="3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3:11" ht="12" customHeight="1">
      <c r="C39" s="58">
        <v>33</v>
      </c>
      <c r="D39" s="2" t="s">
        <v>27</v>
      </c>
      <c r="E39" s="51">
        <v>0.016</v>
      </c>
      <c r="F39" s="51">
        <v>0.0158</v>
      </c>
      <c r="G39" s="52">
        <v>0.0001999999999999988</v>
      </c>
      <c r="H39" s="32"/>
      <c r="I39" s="33"/>
      <c r="K39" s="66" t="s">
        <v>78</v>
      </c>
    </row>
    <row r="40" spans="4:9" ht="12" customHeight="1">
      <c r="D40" s="2"/>
      <c r="E40" s="51"/>
      <c r="F40" s="51"/>
      <c r="G40" s="32"/>
      <c r="H40" s="32"/>
      <c r="I40" s="33"/>
    </row>
    <row r="41" spans="3:9" ht="12" customHeight="1">
      <c r="C41" s="58">
        <v>35</v>
      </c>
      <c r="D41" s="2" t="s">
        <v>29</v>
      </c>
      <c r="E41" s="51">
        <v>0.0252</v>
      </c>
      <c r="F41" s="51">
        <v>0.0252</v>
      </c>
      <c r="G41" s="52">
        <v>0</v>
      </c>
      <c r="H41" s="32"/>
      <c r="I41" s="33"/>
    </row>
    <row r="42" spans="3:9" ht="12" customHeight="1">
      <c r="C42" s="58">
        <v>37</v>
      </c>
      <c r="D42" s="2" t="s">
        <v>70</v>
      </c>
      <c r="E42" s="51">
        <v>0.0178</v>
      </c>
      <c r="F42" s="51">
        <v>0.0178</v>
      </c>
      <c r="G42" s="52">
        <v>0</v>
      </c>
      <c r="H42" s="32"/>
      <c r="I42" s="33"/>
    </row>
    <row r="43" spans="3:9" ht="12" customHeight="1">
      <c r="C43" s="58">
        <v>36</v>
      </c>
      <c r="D43" s="2" t="s">
        <v>30</v>
      </c>
      <c r="E43" s="51">
        <v>0.0153</v>
      </c>
      <c r="F43" s="51">
        <v>0.0153</v>
      </c>
      <c r="G43" s="52">
        <v>0</v>
      </c>
      <c r="H43" s="32"/>
      <c r="I43" s="33"/>
    </row>
    <row r="44" ht="12" customHeight="1">
      <c r="C44" s="58">
        <v>37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 topLeftCell="A1">
      <selection activeCell="G30" sqref="G30:J31"/>
    </sheetView>
  </sheetViews>
  <sheetFormatPr defaultColWidth="9.140625" defaultRowHeight="12" customHeight="1"/>
  <cols>
    <col min="1" max="1" width="9.140625" style="58" customWidth="1"/>
    <col min="2" max="11" width="9.140625" style="1" customWidth="1"/>
    <col min="12" max="12" width="9.140625" style="5" customWidth="1"/>
    <col min="13" max="13" width="9.140625" style="1" customWidth="1"/>
    <col min="14" max="14" width="9.140625" style="5" customWidth="1"/>
    <col min="15" max="16384" width="9.140625" style="1" customWidth="1"/>
  </cols>
  <sheetData>
    <row r="1" spans="1:12" s="58" customFormat="1" ht="12" customHeight="1">
      <c r="A1" s="62" t="s">
        <v>75</v>
      </c>
      <c r="L1" s="5"/>
    </row>
    <row r="2" ht="12" customHeight="1">
      <c r="B2" s="1" t="s">
        <v>139</v>
      </c>
    </row>
    <row r="3" ht="12" customHeight="1">
      <c r="B3" s="1" t="s">
        <v>34</v>
      </c>
    </row>
    <row r="5" spans="2:10" ht="12" customHeight="1">
      <c r="B5" s="68" t="s">
        <v>0</v>
      </c>
      <c r="C5" s="68" t="s">
        <v>113</v>
      </c>
      <c r="D5" s="68" t="s">
        <v>36</v>
      </c>
      <c r="E5" s="68" t="s">
        <v>114</v>
      </c>
      <c r="F5" s="68" t="s">
        <v>84</v>
      </c>
      <c r="G5" s="68" t="s">
        <v>105</v>
      </c>
      <c r="H5" s="68" t="s">
        <v>106</v>
      </c>
      <c r="I5" s="68" t="s">
        <v>115</v>
      </c>
      <c r="J5" s="68" t="s">
        <v>116</v>
      </c>
    </row>
    <row r="6" spans="1:12" ht="12" customHeight="1">
      <c r="A6" s="58">
        <v>1</v>
      </c>
      <c r="B6" s="68" t="s">
        <v>40</v>
      </c>
      <c r="C6" s="69">
        <v>0.0354</v>
      </c>
      <c r="D6" s="69">
        <v>0.0364</v>
      </c>
      <c r="E6" s="70">
        <v>0.0329</v>
      </c>
      <c r="F6" s="70">
        <v>0.0338</v>
      </c>
      <c r="G6" s="79">
        <v>90.15833333333332</v>
      </c>
      <c r="H6" s="79">
        <v>90.92</v>
      </c>
      <c r="I6" s="80">
        <v>0.0354</v>
      </c>
      <c r="J6" s="80">
        <v>0.0329</v>
      </c>
      <c r="K6" s="58">
        <v>15</v>
      </c>
      <c r="L6" s="5">
        <f>(C6-E6)/C6</f>
        <v>0.07062146892655373</v>
      </c>
    </row>
    <row r="7" spans="1:12" ht="12" customHeight="1">
      <c r="A7" s="58">
        <v>3</v>
      </c>
      <c r="B7" s="68" t="s">
        <v>41</v>
      </c>
      <c r="C7" s="69">
        <v>0.0405</v>
      </c>
      <c r="D7" s="69">
        <v>0.0417</v>
      </c>
      <c r="E7" s="70">
        <v>0.0383</v>
      </c>
      <c r="F7" s="70">
        <v>0.0395</v>
      </c>
      <c r="G7" s="79">
        <v>91.12500000000001</v>
      </c>
      <c r="H7" s="79">
        <v>91.81</v>
      </c>
      <c r="I7" s="80">
        <v>0.03577955448747575</v>
      </c>
      <c r="J7" s="80">
        <v>0.03325274979203255</v>
      </c>
      <c r="K7" s="58">
        <v>22</v>
      </c>
      <c r="L7" s="5">
        <f aca="true" t="shared" si="0" ref="L7:L31">(C7-E7)/C7</f>
        <v>0.054320987654321</v>
      </c>
    </row>
    <row r="8" spans="1:12" ht="12" customHeight="1">
      <c r="A8" s="58">
        <v>5</v>
      </c>
      <c r="B8" s="68" t="s">
        <v>42</v>
      </c>
      <c r="C8" s="69">
        <v>0.0371</v>
      </c>
      <c r="D8" s="69">
        <v>0.0385</v>
      </c>
      <c r="E8" s="70">
        <v>0.0344</v>
      </c>
      <c r="F8" s="70">
        <v>0.0357</v>
      </c>
      <c r="G8" s="79">
        <v>91.12333333333333</v>
      </c>
      <c r="H8" s="79">
        <v>91.46999999999998</v>
      </c>
      <c r="I8" s="80">
        <v>0.035778900083186994</v>
      </c>
      <c r="J8" s="80">
        <v>0.033252141602735936</v>
      </c>
      <c r="K8" s="58">
        <v>29</v>
      </c>
      <c r="L8" s="5">
        <f t="shared" si="0"/>
        <v>0.07277628032345015</v>
      </c>
    </row>
    <row r="9" spans="1:12" ht="12" customHeight="1">
      <c r="A9" s="58">
        <v>7</v>
      </c>
      <c r="B9" s="68" t="s">
        <v>43</v>
      </c>
      <c r="C9" s="69">
        <v>0.031</v>
      </c>
      <c r="D9" s="69">
        <v>0.0315</v>
      </c>
      <c r="E9" s="70">
        <v>0.0287</v>
      </c>
      <c r="F9" s="70">
        <v>0.0293</v>
      </c>
      <c r="G9" s="79">
        <v>91.57333333333334</v>
      </c>
      <c r="H9" s="79">
        <v>91.83833333333332</v>
      </c>
      <c r="I9" s="80">
        <v>0.03595558924114984</v>
      </c>
      <c r="J9" s="80">
        <v>0.03341635271282005</v>
      </c>
      <c r="K9" s="58">
        <v>36</v>
      </c>
      <c r="L9" s="5">
        <f t="shared" si="0"/>
        <v>0.07419354838709677</v>
      </c>
    </row>
    <row r="10" spans="1:12" ht="12" customHeight="1">
      <c r="A10" s="58">
        <v>9</v>
      </c>
      <c r="B10" s="68" t="s">
        <v>44</v>
      </c>
      <c r="C10" s="69">
        <v>0.0321</v>
      </c>
      <c r="D10" s="69">
        <v>0.0326</v>
      </c>
      <c r="E10" s="70">
        <v>0.0293</v>
      </c>
      <c r="F10" s="70">
        <v>0.0299</v>
      </c>
      <c r="G10" s="79">
        <v>92.57000000000001</v>
      </c>
      <c r="H10" s="79">
        <v>92.70166666666667</v>
      </c>
      <c r="I10" s="80">
        <v>0.0363469230058231</v>
      </c>
      <c r="J10" s="80">
        <v>0.03378004991219152</v>
      </c>
      <c r="K10" s="58">
        <v>43</v>
      </c>
      <c r="L10" s="5">
        <f t="shared" si="0"/>
        <v>0.08722741433021798</v>
      </c>
    </row>
    <row r="11" spans="1:12" ht="12" customHeight="1">
      <c r="A11" s="58">
        <v>11</v>
      </c>
      <c r="B11" s="68" t="s">
        <v>45</v>
      </c>
      <c r="C11" s="69">
        <v>0.0339</v>
      </c>
      <c r="D11" s="69">
        <v>0.0341</v>
      </c>
      <c r="E11" s="70">
        <v>0.0311</v>
      </c>
      <c r="F11" s="70">
        <v>0.0313</v>
      </c>
      <c r="G11" s="79">
        <v>93.49833333333333</v>
      </c>
      <c r="H11" s="79">
        <v>93.56</v>
      </c>
      <c r="I11" s="80">
        <v>0.03671142619465755</v>
      </c>
      <c r="J11" s="80">
        <v>0.034118811350402074</v>
      </c>
      <c r="K11" s="58">
        <v>50</v>
      </c>
      <c r="L11" s="5">
        <f t="shared" si="0"/>
        <v>0.08259587020648969</v>
      </c>
    </row>
    <row r="12" spans="1:12" ht="12" customHeight="1">
      <c r="A12" s="58">
        <v>13</v>
      </c>
      <c r="B12" s="68" t="s">
        <v>46</v>
      </c>
      <c r="C12" s="69">
        <v>0.0349</v>
      </c>
      <c r="D12" s="69">
        <v>0.0356</v>
      </c>
      <c r="E12" s="70">
        <v>0.0318</v>
      </c>
      <c r="F12" s="70">
        <v>0.0324</v>
      </c>
      <c r="G12" s="79">
        <v>95.18166666666667</v>
      </c>
      <c r="H12" s="79">
        <v>95.13333333333333</v>
      </c>
      <c r="I12" s="80">
        <v>0.03737237452629634</v>
      </c>
      <c r="J12" s="80">
        <v>0.03473308253997598</v>
      </c>
      <c r="K12" s="58">
        <v>57</v>
      </c>
      <c r="L12" s="5">
        <f t="shared" si="0"/>
        <v>0.08882521489971343</v>
      </c>
    </row>
    <row r="13" spans="1:12" ht="12" customHeight="1">
      <c r="A13" s="58">
        <v>15</v>
      </c>
      <c r="B13" s="68" t="s">
        <v>47</v>
      </c>
      <c r="C13" s="69">
        <v>0.0366</v>
      </c>
      <c r="D13" s="69">
        <v>0.0371</v>
      </c>
      <c r="E13" s="70">
        <v>0.0341</v>
      </c>
      <c r="F13" s="70">
        <v>0.0346</v>
      </c>
      <c r="G13" s="79">
        <v>96.195</v>
      </c>
      <c r="H13" s="79">
        <v>96.205</v>
      </c>
      <c r="I13" s="80">
        <v>0.037770252333857106</v>
      </c>
      <c r="J13" s="80">
        <v>0.03510286163231353</v>
      </c>
      <c r="K13" s="58">
        <v>64</v>
      </c>
      <c r="L13" s="5">
        <f t="shared" si="0"/>
        <v>0.06830601092896181</v>
      </c>
    </row>
    <row r="14" spans="1:12" ht="12" customHeight="1">
      <c r="A14" s="58">
        <v>17</v>
      </c>
      <c r="B14" s="68" t="s">
        <v>48</v>
      </c>
      <c r="C14" s="69">
        <v>0.0383</v>
      </c>
      <c r="D14" s="69">
        <v>0.0389</v>
      </c>
      <c r="E14" s="70">
        <v>0.0349</v>
      </c>
      <c r="F14" s="70">
        <v>0.0354</v>
      </c>
      <c r="G14" s="79">
        <v>97.73166666666667</v>
      </c>
      <c r="H14" s="79">
        <v>97.58166666666666</v>
      </c>
      <c r="I14" s="80">
        <v>0.03837361308808578</v>
      </c>
      <c r="J14" s="80">
        <v>0.03566361216378594</v>
      </c>
      <c r="K14" s="58">
        <v>71</v>
      </c>
      <c r="L14" s="5">
        <f t="shared" si="0"/>
        <v>0.08877284595300261</v>
      </c>
    </row>
    <row r="15" spans="1:12" ht="12" customHeight="1">
      <c r="A15" s="58">
        <v>19</v>
      </c>
      <c r="B15" s="68" t="s">
        <v>49</v>
      </c>
      <c r="C15" s="69">
        <v>0.0387</v>
      </c>
      <c r="D15" s="69">
        <v>0.039</v>
      </c>
      <c r="E15" s="70">
        <v>0.0361</v>
      </c>
      <c r="F15" s="70">
        <v>0.0364</v>
      </c>
      <c r="G15" s="79">
        <v>98.65333333333332</v>
      </c>
      <c r="H15" s="79">
        <v>98.53666666666665</v>
      </c>
      <c r="I15" s="80">
        <v>0.03873549865976523</v>
      </c>
      <c r="J15" s="80">
        <v>0.035999940844810056</v>
      </c>
      <c r="K15" s="58">
        <v>78</v>
      </c>
      <c r="L15" s="5">
        <f t="shared" si="0"/>
        <v>0.06718346253229969</v>
      </c>
    </row>
    <row r="16" spans="1:12" ht="12" customHeight="1">
      <c r="A16" s="58">
        <v>21</v>
      </c>
      <c r="B16" s="68" t="s">
        <v>50</v>
      </c>
      <c r="C16" s="69">
        <v>0.042</v>
      </c>
      <c r="D16" s="69">
        <v>0.043</v>
      </c>
      <c r="E16" s="70">
        <v>0.0385</v>
      </c>
      <c r="F16" s="70">
        <v>0.0393</v>
      </c>
      <c r="G16" s="79">
        <v>99.31500000000001</v>
      </c>
      <c r="H16" s="79">
        <v>99.17166666666667</v>
      </c>
      <c r="I16" s="80">
        <v>0.038995297162399495</v>
      </c>
      <c r="J16" s="80">
        <v>0.03624139199556337</v>
      </c>
      <c r="K16" s="58">
        <v>85</v>
      </c>
      <c r="L16" s="5">
        <f t="shared" si="0"/>
        <v>0.0833333333333334</v>
      </c>
    </row>
    <row r="17" spans="1:12" ht="12" customHeight="1">
      <c r="A17" s="58">
        <v>23</v>
      </c>
      <c r="B17" s="68" t="s">
        <v>51</v>
      </c>
      <c r="C17" s="69">
        <v>0.0403</v>
      </c>
      <c r="D17" s="69">
        <v>0.0409</v>
      </c>
      <c r="E17" s="70">
        <v>0.0375</v>
      </c>
      <c r="F17" s="70">
        <v>0.038</v>
      </c>
      <c r="G17" s="79">
        <v>99.67166666666667</v>
      </c>
      <c r="H17" s="79">
        <v>99.59166666666668</v>
      </c>
      <c r="I17" s="80">
        <v>0.03913533968019226</v>
      </c>
      <c r="J17" s="80">
        <v>0.03637154450503744</v>
      </c>
      <c r="K17" s="58">
        <v>92</v>
      </c>
      <c r="L17" s="5">
        <f t="shared" si="0"/>
        <v>0.0694789081885857</v>
      </c>
    </row>
    <row r="18" spans="1:12" ht="12" customHeight="1">
      <c r="A18" s="58">
        <v>25</v>
      </c>
      <c r="B18" s="68" t="s">
        <v>52</v>
      </c>
      <c r="C18" s="69">
        <v>0.0397</v>
      </c>
      <c r="D18" s="69">
        <v>0.0404</v>
      </c>
      <c r="E18" s="70">
        <v>0.0361</v>
      </c>
      <c r="F18" s="70">
        <v>0.0367</v>
      </c>
      <c r="G18" s="79">
        <v>99.875</v>
      </c>
      <c r="H18" s="79">
        <v>99.76666666666667</v>
      </c>
      <c r="I18" s="80">
        <v>0.039215177003419914</v>
      </c>
      <c r="J18" s="80">
        <v>0.0364457435992236</v>
      </c>
      <c r="K18" s="58">
        <v>99</v>
      </c>
      <c r="L18" s="5">
        <f t="shared" si="0"/>
        <v>0.09068010075566749</v>
      </c>
    </row>
    <row r="19" spans="1:12" ht="12" customHeight="1">
      <c r="A19" s="58">
        <v>27</v>
      </c>
      <c r="B19" s="68" t="s">
        <v>53</v>
      </c>
      <c r="C19" s="69">
        <v>0.037</v>
      </c>
      <c r="D19" s="69">
        <v>0.0374</v>
      </c>
      <c r="E19" s="70">
        <v>0.0341</v>
      </c>
      <c r="F19" s="70">
        <v>0.0345</v>
      </c>
      <c r="G19" s="79">
        <v>99.90166666666666</v>
      </c>
      <c r="H19" s="79">
        <v>99.84833333333334</v>
      </c>
      <c r="I19" s="80">
        <v>0.03922564747203993</v>
      </c>
      <c r="J19" s="80">
        <v>0.03645547462796932</v>
      </c>
      <c r="K19" s="58">
        <v>106</v>
      </c>
      <c r="L19" s="5">
        <f t="shared" si="0"/>
        <v>0.07837837837837838</v>
      </c>
    </row>
    <row r="20" spans="1:12" ht="12" customHeight="1">
      <c r="A20" s="58">
        <v>29</v>
      </c>
      <c r="B20" s="68" t="s">
        <v>54</v>
      </c>
      <c r="C20" s="69">
        <v>0.0369</v>
      </c>
      <c r="D20" s="69">
        <v>0.0374</v>
      </c>
      <c r="E20" s="70">
        <v>0.033</v>
      </c>
      <c r="F20" s="70">
        <v>0.0333</v>
      </c>
      <c r="G20" s="79">
        <v>99.875</v>
      </c>
      <c r="H20" s="79">
        <v>99.82499999999999</v>
      </c>
      <c r="I20" s="80">
        <v>0.039215177003419914</v>
      </c>
      <c r="J20" s="80">
        <v>0.0364457435992236</v>
      </c>
      <c r="K20" s="58">
        <v>113</v>
      </c>
      <c r="L20" s="5">
        <f t="shared" si="0"/>
        <v>0.10569105691056911</v>
      </c>
    </row>
    <row r="21" spans="1:12" ht="12" customHeight="1">
      <c r="A21" s="58">
        <v>31</v>
      </c>
      <c r="B21" s="68" t="s">
        <v>55</v>
      </c>
      <c r="C21" s="69">
        <v>0.0343</v>
      </c>
      <c r="D21" s="69">
        <v>0.0347</v>
      </c>
      <c r="E21" s="70">
        <v>0.0309</v>
      </c>
      <c r="F21" s="70">
        <v>0.0313</v>
      </c>
      <c r="G21" s="79">
        <v>100.125</v>
      </c>
      <c r="H21" s="79">
        <v>100.17333333333333</v>
      </c>
      <c r="I21" s="80">
        <v>0.03931333764673261</v>
      </c>
      <c r="J21" s="80">
        <v>0.036536971993714765</v>
      </c>
      <c r="K21" s="58">
        <v>120</v>
      </c>
      <c r="L21" s="5">
        <f t="shared" si="0"/>
        <v>0.0991253644314868</v>
      </c>
    </row>
    <row r="22" spans="1:12" ht="12" customHeight="1">
      <c r="A22" s="58">
        <v>33</v>
      </c>
      <c r="B22" s="68" t="s">
        <v>56</v>
      </c>
      <c r="C22" s="69">
        <v>0.032</v>
      </c>
      <c r="D22" s="69">
        <v>0.0327</v>
      </c>
      <c r="E22" s="70">
        <v>0.0276</v>
      </c>
      <c r="F22" s="70">
        <v>0.028</v>
      </c>
      <c r="G22" s="79">
        <v>99.78666666666668</v>
      </c>
      <c r="H22" s="79">
        <v>99.79666666666667</v>
      </c>
      <c r="I22" s="80">
        <v>0.0391804935761161</v>
      </c>
      <c r="J22" s="80">
        <v>0.03641350956650338</v>
      </c>
      <c r="K22" s="58">
        <v>127</v>
      </c>
      <c r="L22" s="5">
        <f t="shared" si="0"/>
        <v>0.13750000000000004</v>
      </c>
    </row>
    <row r="23" spans="1:12" ht="12" customHeight="1">
      <c r="A23" s="58">
        <v>35</v>
      </c>
      <c r="B23" s="68" t="s">
        <v>31</v>
      </c>
      <c r="C23" s="69">
        <v>0.0306</v>
      </c>
      <c r="D23" s="69">
        <v>0.0313</v>
      </c>
      <c r="E23" s="70">
        <v>0.0271</v>
      </c>
      <c r="F23" s="70">
        <v>0.0277</v>
      </c>
      <c r="G23" s="79">
        <v>100.57333333333332</v>
      </c>
      <c r="H23" s="79">
        <v>100.67166666666667</v>
      </c>
      <c r="I23" s="80">
        <v>0.039489372400406696</v>
      </c>
      <c r="J23" s="80">
        <v>0.036700574914502265</v>
      </c>
      <c r="K23" s="58">
        <v>134</v>
      </c>
      <c r="L23" s="5">
        <f t="shared" si="0"/>
        <v>0.11437908496732026</v>
      </c>
    </row>
    <row r="24" spans="1:12" ht="12" customHeight="1">
      <c r="A24" s="58">
        <v>37</v>
      </c>
      <c r="B24" s="68" t="s">
        <v>32</v>
      </c>
      <c r="C24" s="69">
        <v>0.03</v>
      </c>
      <c r="D24" s="69">
        <v>0.0306</v>
      </c>
      <c r="E24" s="70">
        <v>0.0258</v>
      </c>
      <c r="F24" s="70">
        <v>0.026</v>
      </c>
      <c r="G24" s="79">
        <v>101.395</v>
      </c>
      <c r="H24" s="79">
        <v>101.42333333333335</v>
      </c>
      <c r="I24" s="80">
        <v>0.039811993714761074</v>
      </c>
      <c r="J24" s="80">
        <v>0.03700041223772992</v>
      </c>
      <c r="K24" s="58">
        <v>141</v>
      </c>
      <c r="L24" s="5">
        <f t="shared" si="0"/>
        <v>0.13999999999999996</v>
      </c>
    </row>
    <row r="25" spans="1:12" ht="12" customHeight="1">
      <c r="A25" s="58">
        <v>39</v>
      </c>
      <c r="B25" s="68" t="s">
        <v>33</v>
      </c>
      <c r="C25" s="69">
        <v>0.0288</v>
      </c>
      <c r="D25" s="69">
        <v>0.0292</v>
      </c>
      <c r="E25" s="70">
        <v>0.0256</v>
      </c>
      <c r="F25" s="70">
        <v>0.0257</v>
      </c>
      <c r="G25" s="79">
        <v>102.09000000000002</v>
      </c>
      <c r="H25" s="79">
        <v>102.12833333333333</v>
      </c>
      <c r="I25" s="80">
        <v>0.04008488030317036</v>
      </c>
      <c r="J25" s="80">
        <v>0.037254027174415394</v>
      </c>
      <c r="K25" s="58">
        <v>148</v>
      </c>
      <c r="L25" s="5">
        <f t="shared" si="0"/>
        <v>0.11111111111111105</v>
      </c>
    </row>
    <row r="26" spans="1:12" ht="12" customHeight="1">
      <c r="A26" s="58">
        <v>41</v>
      </c>
      <c r="B26" s="68" t="s">
        <v>68</v>
      </c>
      <c r="C26" s="69">
        <v>0.0311</v>
      </c>
      <c r="D26" s="69">
        <v>0.0316</v>
      </c>
      <c r="E26" s="70">
        <v>0.0266</v>
      </c>
      <c r="F26" s="70">
        <v>0.0266</v>
      </c>
      <c r="G26" s="79">
        <v>102.96999999999998</v>
      </c>
      <c r="H26" s="79">
        <v>102.93833333333333</v>
      </c>
      <c r="I26" s="80">
        <v>0.040430405767631024</v>
      </c>
      <c r="J26" s="80">
        <v>0.03757515112302431</v>
      </c>
      <c r="K26" s="58">
        <v>155</v>
      </c>
      <c r="L26" s="5">
        <f t="shared" si="0"/>
        <v>0.1446945337620579</v>
      </c>
    </row>
    <row r="27" spans="1:12" ht="12" customHeight="1">
      <c r="A27" s="58">
        <v>43</v>
      </c>
      <c r="B27" s="68" t="s">
        <v>74</v>
      </c>
      <c r="C27" s="69">
        <v>0.0316</v>
      </c>
      <c r="D27" s="69">
        <v>0.0319</v>
      </c>
      <c r="E27" s="70">
        <v>0.028</v>
      </c>
      <c r="F27" s="70">
        <v>0.028</v>
      </c>
      <c r="G27" s="79">
        <v>104.165</v>
      </c>
      <c r="H27" s="79">
        <v>104.185</v>
      </c>
      <c r="I27" s="80">
        <v>0.04089961364266569</v>
      </c>
      <c r="J27" s="80">
        <v>0.03801122284869213</v>
      </c>
      <c r="K27" s="58">
        <v>162</v>
      </c>
      <c r="L27" s="5">
        <f t="shared" si="0"/>
        <v>0.11392405063291146</v>
      </c>
    </row>
    <row r="28" spans="1:12" ht="12" customHeight="1">
      <c r="A28" s="58">
        <v>45</v>
      </c>
      <c r="B28" s="68" t="s">
        <v>86</v>
      </c>
      <c r="C28" s="69">
        <v>0.0332</v>
      </c>
      <c r="D28" s="69">
        <v>0.0335</v>
      </c>
      <c r="E28" s="70">
        <v>0.0284</v>
      </c>
      <c r="F28" s="70">
        <v>0.028</v>
      </c>
      <c r="G28" s="79">
        <v>104.59333333333332</v>
      </c>
      <c r="H28" s="79">
        <v>104.395</v>
      </c>
      <c r="I28" s="80">
        <v>0.04106779554487476</v>
      </c>
      <c r="J28" s="80">
        <v>0.03816752749792033</v>
      </c>
      <c r="K28" s="58">
        <v>169</v>
      </c>
      <c r="L28" s="5">
        <f t="shared" si="0"/>
        <v>0.14457831325301201</v>
      </c>
    </row>
    <row r="29" spans="1:12" ht="12" customHeight="1">
      <c r="A29" s="58">
        <v>47</v>
      </c>
      <c r="B29" s="68" t="s">
        <v>103</v>
      </c>
      <c r="C29" s="69">
        <v>0.0307</v>
      </c>
      <c r="D29" s="69">
        <v>0.0307</v>
      </c>
      <c r="E29" s="70">
        <v>0.0267</v>
      </c>
      <c r="F29" s="70">
        <v>0.0263</v>
      </c>
      <c r="G29" s="79">
        <v>105.47833333333334</v>
      </c>
      <c r="H29" s="79">
        <v>105.205</v>
      </c>
      <c r="I29" s="80">
        <v>0.04141528422220169</v>
      </c>
      <c r="J29" s="80">
        <v>0.03849047601441909</v>
      </c>
      <c r="K29" s="58">
        <v>176</v>
      </c>
      <c r="L29" s="5">
        <f t="shared" si="0"/>
        <v>0.13029315960912052</v>
      </c>
    </row>
    <row r="30" spans="1:12" ht="12" customHeight="1">
      <c r="A30" s="58">
        <v>49</v>
      </c>
      <c r="B30" s="68" t="s">
        <v>121</v>
      </c>
      <c r="C30" s="69">
        <v>0.0304</v>
      </c>
      <c r="D30" s="69">
        <v>0.0308</v>
      </c>
      <c r="E30" s="70">
        <v>0.0249</v>
      </c>
      <c r="F30" s="70">
        <v>0.0247</v>
      </c>
      <c r="G30" s="79">
        <v>105.68333333333332</v>
      </c>
      <c r="H30" s="79">
        <v>105.085</v>
      </c>
      <c r="I30" s="80">
        <f aca="true" t="shared" si="1" ref="I30:I31">C$6/G$6*G30</f>
        <v>0.041495775949718094</v>
      </c>
      <c r="J30" s="80">
        <f aca="true" t="shared" si="2" ref="J30:J31">E$6/G$6*G30</f>
        <v>0.03856528329790184</v>
      </c>
      <c r="L30" s="5">
        <f t="shared" si="0"/>
        <v>0.18092105263157898</v>
      </c>
    </row>
    <row r="31" spans="1:12" ht="12" customHeight="1">
      <c r="A31" s="58">
        <v>51</v>
      </c>
      <c r="B31" s="68" t="s">
        <v>112</v>
      </c>
      <c r="C31" s="69">
        <v>0.0279</v>
      </c>
      <c r="D31" s="69">
        <v>0.0282</v>
      </c>
      <c r="E31" s="70">
        <v>0.0237</v>
      </c>
      <c r="F31" s="70">
        <v>0.0236</v>
      </c>
      <c r="G31" s="79">
        <v>105.83333333333333</v>
      </c>
      <c r="H31" s="79">
        <v>105.04333333333331</v>
      </c>
      <c r="I31" s="80">
        <f t="shared" si="1"/>
        <v>0.04155467233570571</v>
      </c>
      <c r="J31" s="80">
        <f t="shared" si="2"/>
        <v>0.03862002033459655</v>
      </c>
      <c r="L31" s="5">
        <f t="shared" si="0"/>
        <v>0.15053763440860224</v>
      </c>
    </row>
    <row r="37" spans="7:12" ht="12" customHeight="1">
      <c r="G37" s="24"/>
      <c r="H37" s="24"/>
      <c r="I37" s="24"/>
      <c r="J37" s="24"/>
      <c r="K37" s="24"/>
      <c r="L37" s="66"/>
    </row>
    <row r="56" ht="12" customHeight="1">
      <c r="M56" s="24" t="s">
        <v>78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workbookViewId="0" topLeftCell="A1">
      <selection activeCell="B7" sqref="B7"/>
    </sheetView>
  </sheetViews>
  <sheetFormatPr defaultColWidth="9.140625" defaultRowHeight="12" customHeight="1"/>
  <cols>
    <col min="1" max="1" width="9.140625" style="58" customWidth="1"/>
    <col min="2" max="8" width="9.140625" style="1" customWidth="1"/>
    <col min="9" max="9" width="9.140625" style="5" customWidth="1"/>
    <col min="10" max="16384" width="9.140625" style="1" customWidth="1"/>
  </cols>
  <sheetData>
    <row r="1" spans="1:3" s="58" customFormat="1" ht="12" customHeight="1">
      <c r="A1" s="58" t="s">
        <v>90</v>
      </c>
      <c r="C1" s="58">
        <v>51</v>
      </c>
    </row>
    <row r="2" ht="12" customHeight="1">
      <c r="B2" s="1" t="s">
        <v>140</v>
      </c>
    </row>
    <row r="3" ht="12" customHeight="1">
      <c r="B3" s="1" t="s">
        <v>64</v>
      </c>
    </row>
    <row r="5" spans="2:5" ht="12" customHeight="1">
      <c r="B5" s="2" t="s">
        <v>0</v>
      </c>
      <c r="C5" s="2" t="s">
        <v>57</v>
      </c>
      <c r="D5" s="2" t="s">
        <v>61</v>
      </c>
      <c r="E5" s="1" t="s">
        <v>63</v>
      </c>
    </row>
    <row r="6" spans="1:5" ht="12" customHeight="1">
      <c r="A6" s="58">
        <v>1</v>
      </c>
      <c r="B6" s="2" t="s">
        <v>146</v>
      </c>
      <c r="C6" s="51">
        <v>0.0279</v>
      </c>
      <c r="D6" s="51">
        <v>0.0237</v>
      </c>
      <c r="E6" s="84">
        <v>15.053763440860223</v>
      </c>
    </row>
    <row r="7" spans="1:5" ht="12" customHeight="1">
      <c r="A7" s="58">
        <v>3</v>
      </c>
      <c r="B7" s="2" t="s">
        <v>36</v>
      </c>
      <c r="C7" s="51">
        <v>0.0282</v>
      </c>
      <c r="D7" s="51">
        <v>0.0236</v>
      </c>
      <c r="E7" s="84">
        <v>16.31205673758865</v>
      </c>
    </row>
    <row r="8" spans="2:5" ht="12" customHeight="1">
      <c r="B8" s="2"/>
      <c r="C8" s="51"/>
      <c r="D8" s="51"/>
      <c r="E8" s="84"/>
    </row>
    <row r="9" spans="1:5" ht="12" customHeight="1">
      <c r="A9" s="58">
        <v>27</v>
      </c>
      <c r="B9" s="2" t="s">
        <v>22</v>
      </c>
      <c r="C9" s="51">
        <v>0.049</v>
      </c>
      <c r="D9" s="51">
        <v>0.0304</v>
      </c>
      <c r="E9" s="84">
        <v>37.95918367346939</v>
      </c>
    </row>
    <row r="10" spans="1:5" ht="12" customHeight="1">
      <c r="A10" s="58">
        <v>7</v>
      </c>
      <c r="B10" s="2" t="s">
        <v>3</v>
      </c>
      <c r="C10" s="51">
        <v>0.0295</v>
      </c>
      <c r="D10" s="51">
        <v>0.0199</v>
      </c>
      <c r="E10" s="84">
        <v>32.542372881355924</v>
      </c>
    </row>
    <row r="11" spans="1:5" ht="12" customHeight="1">
      <c r="A11" s="58">
        <v>20</v>
      </c>
      <c r="B11" s="2" t="s">
        <v>15</v>
      </c>
      <c r="C11" s="51">
        <v>0.0278</v>
      </c>
      <c r="D11" s="51">
        <v>0.0192</v>
      </c>
      <c r="E11" s="84">
        <v>30.935251798561154</v>
      </c>
    </row>
    <row r="12" spans="1:5" ht="12" customHeight="1">
      <c r="A12" s="58">
        <v>28</v>
      </c>
      <c r="B12" s="2" t="s">
        <v>23</v>
      </c>
      <c r="C12" s="51">
        <v>0.0374</v>
      </c>
      <c r="D12" s="51">
        <v>0.0273</v>
      </c>
      <c r="E12" s="84">
        <v>27.005347593582893</v>
      </c>
    </row>
    <row r="13" spans="1:5" ht="12" customHeight="1">
      <c r="A13" s="58">
        <v>21</v>
      </c>
      <c r="B13" s="2" t="s">
        <v>16</v>
      </c>
      <c r="C13" s="51">
        <v>0.0299</v>
      </c>
      <c r="D13" s="51">
        <v>0.0239</v>
      </c>
      <c r="E13" s="84">
        <v>20.06688963210702</v>
      </c>
    </row>
    <row r="14" spans="1:5" ht="12" customHeight="1">
      <c r="A14" s="58">
        <v>13</v>
      </c>
      <c r="B14" s="2" t="s">
        <v>8</v>
      </c>
      <c r="C14" s="51">
        <v>0.0349</v>
      </c>
      <c r="D14" s="51">
        <v>0.028</v>
      </c>
      <c r="E14" s="84">
        <v>19.77077363896848</v>
      </c>
    </row>
    <row r="15" spans="1:5" ht="12" customHeight="1">
      <c r="A15" s="58">
        <v>25</v>
      </c>
      <c r="B15" s="2" t="s">
        <v>20</v>
      </c>
      <c r="C15" s="51">
        <v>0.0315</v>
      </c>
      <c r="D15" s="51">
        <v>0.0259</v>
      </c>
      <c r="E15" s="84">
        <v>17.77777777777778</v>
      </c>
    </row>
    <row r="16" spans="1:5" ht="12" customHeight="1">
      <c r="A16" s="58">
        <v>8</v>
      </c>
      <c r="B16" s="2" t="s">
        <v>62</v>
      </c>
      <c r="C16" s="51">
        <v>0.0289</v>
      </c>
      <c r="D16" s="51">
        <v>0.0244</v>
      </c>
      <c r="E16" s="84">
        <v>15.570934256055354</v>
      </c>
    </row>
    <row r="17" spans="1:5" ht="12" customHeight="1">
      <c r="A17" s="58">
        <v>10</v>
      </c>
      <c r="B17" s="2" t="s">
        <v>5</v>
      </c>
      <c r="C17" s="51">
        <v>0.0314</v>
      </c>
      <c r="D17" s="51">
        <v>0.0269</v>
      </c>
      <c r="E17" s="84">
        <v>14.331210191082794</v>
      </c>
    </row>
    <row r="18" spans="1:5" ht="12" customHeight="1">
      <c r="A18" s="58">
        <v>17</v>
      </c>
      <c r="B18" s="2" t="s">
        <v>12</v>
      </c>
      <c r="C18" s="51">
        <v>0.0213</v>
      </c>
      <c r="D18" s="51">
        <v>0.0184</v>
      </c>
      <c r="E18" s="84">
        <v>13.615023474178404</v>
      </c>
    </row>
    <row r="19" spans="1:5" ht="12" customHeight="1">
      <c r="A19" s="58">
        <v>11</v>
      </c>
      <c r="B19" s="2" t="s">
        <v>6</v>
      </c>
      <c r="C19" s="51">
        <v>0.0213</v>
      </c>
      <c r="D19" s="51">
        <v>0.0185</v>
      </c>
      <c r="E19" s="84">
        <v>13.145539906103288</v>
      </c>
    </row>
    <row r="20" spans="1:5" ht="12" customHeight="1">
      <c r="A20" s="58">
        <v>15</v>
      </c>
      <c r="B20" s="2" t="s">
        <v>10</v>
      </c>
      <c r="C20" s="51">
        <v>0.026</v>
      </c>
      <c r="D20" s="51">
        <v>0.0228</v>
      </c>
      <c r="E20" s="84">
        <v>12.3076923076923</v>
      </c>
    </row>
    <row r="21" spans="1:5" ht="12" customHeight="1">
      <c r="A21" s="58">
        <v>9</v>
      </c>
      <c r="B21" s="2" t="s">
        <v>4</v>
      </c>
      <c r="C21" s="51">
        <v>0.0248</v>
      </c>
      <c r="D21" s="51">
        <v>0.0219</v>
      </c>
      <c r="E21" s="84">
        <v>11.693548387096774</v>
      </c>
    </row>
    <row r="22" spans="1:5" ht="12" customHeight="1">
      <c r="A22" s="58">
        <v>4</v>
      </c>
      <c r="B22" s="2" t="s">
        <v>1</v>
      </c>
      <c r="C22" s="51">
        <v>0.0207</v>
      </c>
      <c r="D22" s="51">
        <v>0.0191</v>
      </c>
      <c r="E22" s="84">
        <v>7.7294685990338206</v>
      </c>
    </row>
    <row r="23" spans="1:5" ht="12" customHeight="1">
      <c r="A23" s="58">
        <v>12</v>
      </c>
      <c r="B23" s="2" t="s">
        <v>7</v>
      </c>
      <c r="C23" s="51">
        <v>0.0235</v>
      </c>
      <c r="D23" s="51">
        <v>0.0217</v>
      </c>
      <c r="E23" s="84">
        <v>7.659574468085104</v>
      </c>
    </row>
    <row r="24" spans="1:5" ht="12" customHeight="1">
      <c r="A24" s="58">
        <v>19</v>
      </c>
      <c r="B24" s="2" t="s">
        <v>14</v>
      </c>
      <c r="C24" s="51">
        <v>0.0221</v>
      </c>
      <c r="D24" s="51">
        <v>0.0205</v>
      </c>
      <c r="E24" s="84">
        <v>7.2398190045248905</v>
      </c>
    </row>
    <row r="25" spans="1:5" ht="12" customHeight="1">
      <c r="A25" s="58">
        <v>23</v>
      </c>
      <c r="B25" s="2" t="s">
        <v>18</v>
      </c>
      <c r="C25" s="51">
        <v>0.0242</v>
      </c>
      <c r="D25" s="51">
        <v>0.0225</v>
      </c>
      <c r="E25" s="84">
        <v>7.024793388429753</v>
      </c>
    </row>
    <row r="26" spans="1:5" ht="12" customHeight="1">
      <c r="A26" s="58">
        <v>5</v>
      </c>
      <c r="B26" s="2" t="s">
        <v>2</v>
      </c>
      <c r="C26" s="51">
        <v>0.0202</v>
      </c>
      <c r="D26" s="51">
        <v>0.0191</v>
      </c>
      <c r="E26" s="84">
        <v>5.445544554455447</v>
      </c>
    </row>
    <row r="27" spans="1:5" ht="12" customHeight="1">
      <c r="A27" s="58">
        <v>16</v>
      </c>
      <c r="B27" s="2" t="s">
        <v>11</v>
      </c>
      <c r="C27" s="51">
        <v>0.0212</v>
      </c>
      <c r="D27" s="51">
        <v>0.0201</v>
      </c>
      <c r="E27" s="84">
        <v>5.18867924528302</v>
      </c>
    </row>
    <row r="28" spans="1:5" ht="12" customHeight="1">
      <c r="A28" s="58">
        <v>14</v>
      </c>
      <c r="B28" s="2" t="s">
        <v>9</v>
      </c>
      <c r="C28" s="51">
        <v>0.027</v>
      </c>
      <c r="D28" s="51">
        <v>0.0257</v>
      </c>
      <c r="E28" s="84">
        <v>4.814814814814811</v>
      </c>
    </row>
    <row r="29" spans="1:5" ht="12" customHeight="1">
      <c r="A29" s="58">
        <v>6</v>
      </c>
      <c r="B29" s="2" t="s">
        <v>69</v>
      </c>
      <c r="C29" s="51">
        <v>0.0252</v>
      </c>
      <c r="D29" s="51">
        <v>0.024</v>
      </c>
      <c r="E29" s="84">
        <v>4.761904761904761</v>
      </c>
    </row>
    <row r="30" spans="1:5" ht="12" customHeight="1">
      <c r="A30" s="58">
        <v>26</v>
      </c>
      <c r="B30" s="2" t="s">
        <v>21</v>
      </c>
      <c r="C30" s="51">
        <v>0.032</v>
      </c>
      <c r="D30" s="51">
        <v>0.0306</v>
      </c>
      <c r="E30" s="84">
        <v>4.375000000000005</v>
      </c>
    </row>
    <row r="31" spans="1:5" ht="12" customHeight="1">
      <c r="A31" s="58">
        <v>22</v>
      </c>
      <c r="B31" s="2" t="s">
        <v>17</v>
      </c>
      <c r="C31" s="51">
        <v>0.0291</v>
      </c>
      <c r="D31" s="51">
        <v>0.0282</v>
      </c>
      <c r="E31" s="84">
        <v>3.092783505154644</v>
      </c>
    </row>
    <row r="32" spans="1:5" ht="12" customHeight="1">
      <c r="A32" s="58">
        <v>24</v>
      </c>
      <c r="B32" s="2" t="s">
        <v>19</v>
      </c>
      <c r="C32" s="51">
        <v>0.0244</v>
      </c>
      <c r="D32" s="51">
        <v>0.0238</v>
      </c>
      <c r="E32" s="84">
        <v>2.459016393442622</v>
      </c>
    </row>
    <row r="33" spans="1:8" ht="12" customHeight="1">
      <c r="A33" s="58">
        <v>18</v>
      </c>
      <c r="B33" s="2" t="s">
        <v>13</v>
      </c>
      <c r="C33" s="51">
        <v>0.0284</v>
      </c>
      <c r="D33" s="51">
        <v>0.028</v>
      </c>
      <c r="E33" s="84">
        <v>1.4084507042253558</v>
      </c>
      <c r="H33" s="5"/>
    </row>
    <row r="34" spans="2:8" ht="12" customHeight="1">
      <c r="B34" s="2"/>
      <c r="C34" s="51"/>
      <c r="D34" s="51"/>
      <c r="E34" s="84"/>
      <c r="H34" s="5"/>
    </row>
    <row r="35" spans="1:23" ht="12" customHeight="1">
      <c r="A35" s="58">
        <v>29</v>
      </c>
      <c r="B35" s="2" t="s">
        <v>25</v>
      </c>
      <c r="C35" s="51">
        <v>0.0526</v>
      </c>
      <c r="D35" s="51">
        <v>0.0366</v>
      </c>
      <c r="E35" s="84">
        <v>30.418250950570343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2:19" ht="12" customHeight="1">
      <c r="B36" s="48"/>
      <c r="C36" s="51"/>
      <c r="D36" s="51"/>
      <c r="E36" s="84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5" ht="12" customHeight="1">
      <c r="A37" s="58">
        <v>33</v>
      </c>
      <c r="B37" s="2" t="s">
        <v>27</v>
      </c>
      <c r="C37" s="51">
        <v>0.016</v>
      </c>
      <c r="D37" s="51">
        <v>0.0158</v>
      </c>
      <c r="E37" s="84">
        <v>1.2499999999999925</v>
      </c>
    </row>
    <row r="38" spans="1:8" ht="12" customHeight="1">
      <c r="A38" s="58">
        <v>32</v>
      </c>
      <c r="B38" s="2" t="s">
        <v>26</v>
      </c>
      <c r="C38" s="51">
        <v>0.028</v>
      </c>
      <c r="D38" s="51">
        <v>0.0279</v>
      </c>
      <c r="E38" s="84">
        <v>0.357142857142855</v>
      </c>
      <c r="H38" s="24" t="s">
        <v>78</v>
      </c>
    </row>
    <row r="39" spans="1:5" ht="12" customHeight="1">
      <c r="A39" s="58">
        <v>34</v>
      </c>
      <c r="B39" s="2" t="s">
        <v>141</v>
      </c>
      <c r="C39" s="4">
        <v>0.0375</v>
      </c>
      <c r="D39" s="4">
        <v>0.0375</v>
      </c>
      <c r="E39" s="84">
        <v>0</v>
      </c>
    </row>
    <row r="40" spans="2:5" ht="12" customHeight="1">
      <c r="B40" s="2"/>
      <c r="C40" s="4"/>
      <c r="D40" s="4"/>
      <c r="E40" s="84"/>
    </row>
    <row r="41" spans="1:5" ht="12" customHeight="1">
      <c r="A41" s="58">
        <v>35</v>
      </c>
      <c r="B41" s="2" t="s">
        <v>142</v>
      </c>
      <c r="C41" s="51">
        <v>0.0252</v>
      </c>
      <c r="D41" s="51">
        <v>0.0252</v>
      </c>
      <c r="E41" s="84">
        <v>0</v>
      </c>
    </row>
    <row r="42" spans="1:5" ht="12" customHeight="1">
      <c r="A42" s="58">
        <v>36</v>
      </c>
      <c r="B42" s="2" t="s">
        <v>143</v>
      </c>
      <c r="C42" s="51">
        <v>0.0153</v>
      </c>
      <c r="D42" s="51">
        <v>0.0153</v>
      </c>
      <c r="E42" s="84">
        <v>0</v>
      </c>
    </row>
    <row r="43" spans="1:5" ht="12" customHeight="1">
      <c r="A43" s="58">
        <v>37</v>
      </c>
      <c r="B43" s="2" t="s">
        <v>144</v>
      </c>
      <c r="C43" s="51">
        <v>0.0178</v>
      </c>
      <c r="D43" s="51">
        <v>0.0178</v>
      </c>
      <c r="E43" s="84">
        <v>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2021-04-20T10:29:09Z</dcterms:modified>
  <cp:category/>
  <cp:version/>
  <cp:contentType/>
  <cp:contentStatus/>
</cp:coreProperties>
</file>