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-105" yWindow="-105" windowWidth="23250" windowHeight="12570" tabRatio="771" firstSheet="1" activeTab="1"/>
  </bookViews>
  <sheets>
    <sheet name="Table1" sheetId="31" r:id="rId1"/>
    <sheet name="Figure1" sheetId="2" r:id="rId2"/>
    <sheet name="Figure2" sheetId="34" r:id="rId3"/>
    <sheet name="Table2" sheetId="7" r:id="rId4"/>
    <sheet name="Table3" sheetId="33" r:id="rId5"/>
    <sheet name="Figure3" sheetId="18" r:id="rId6"/>
    <sheet name="Table4" sheetId="20" r:id="rId7"/>
    <sheet name="Figure4" sheetId="35" r:id="rId8"/>
    <sheet name="Table5" sheetId="24" r:id="rId9"/>
    <sheet name="Table6" sheetId="25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5" l="1"/>
  <c r="H18" i="25"/>
  <c r="H19" i="25"/>
  <c r="H20" i="25"/>
  <c r="H21" i="25"/>
  <c r="H22" i="25"/>
  <c r="I7" i="20" l="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B55" i="18"/>
  <c r="B56" i="18"/>
  <c r="B57" i="18"/>
  <c r="B58" i="18"/>
  <c r="B54" i="18"/>
  <c r="D6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H6" i="7"/>
  <c r="G6" i="7"/>
  <c r="E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6" i="7" l="1"/>
  <c r="I6" i="7"/>
  <c r="C55" i="18"/>
  <c r="D55" i="18"/>
  <c r="E55" i="18"/>
  <c r="F55" i="18"/>
  <c r="G55" i="18"/>
  <c r="C56" i="18"/>
  <c r="D56" i="18"/>
  <c r="E56" i="18"/>
  <c r="F56" i="18"/>
  <c r="G56" i="18"/>
  <c r="C57" i="18"/>
  <c r="D57" i="18"/>
  <c r="E57" i="18"/>
  <c r="F57" i="18"/>
  <c r="G57" i="18"/>
  <c r="C58" i="18"/>
  <c r="D58" i="18"/>
  <c r="E58" i="18"/>
  <c r="F58" i="18"/>
  <c r="G58" i="18"/>
  <c r="G54" i="18"/>
  <c r="F54" i="18"/>
  <c r="E54" i="18"/>
  <c r="D54" i="18"/>
  <c r="C54" i="18"/>
  <c r="I24" i="25" l="1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D24" i="25"/>
  <c r="C24" i="25"/>
  <c r="D23" i="25"/>
  <c r="C23" i="25"/>
  <c r="D22" i="25"/>
  <c r="C22" i="25"/>
  <c r="D21" i="25"/>
  <c r="C21" i="25"/>
  <c r="D20" i="25"/>
  <c r="C20" i="25"/>
  <c r="D19" i="25"/>
  <c r="C19" i="25"/>
  <c r="D18" i="25"/>
  <c r="C18" i="25"/>
  <c r="D17" i="25"/>
  <c r="C17" i="25"/>
  <c r="D16" i="25"/>
  <c r="C16" i="25"/>
  <c r="D15" i="25"/>
  <c r="C15" i="25"/>
  <c r="D14" i="25"/>
  <c r="C14" i="25"/>
  <c r="D13" i="25"/>
  <c r="C13" i="25"/>
  <c r="D12" i="25"/>
  <c r="C12" i="25"/>
  <c r="D11" i="25"/>
  <c r="C11" i="25"/>
  <c r="D10" i="25"/>
  <c r="C10" i="25"/>
  <c r="D9" i="25"/>
  <c r="C9" i="25"/>
  <c r="D8" i="25"/>
  <c r="C8" i="25"/>
  <c r="D7" i="25"/>
  <c r="C7" i="25"/>
  <c r="D6" i="25"/>
  <c r="C6" i="25"/>
  <c r="I5" i="25"/>
  <c r="D5" i="25"/>
  <c r="C5" i="25"/>
  <c r="E5" i="25" l="1"/>
  <c r="H24" i="25"/>
  <c r="G24" i="25"/>
  <c r="E24" i="25"/>
  <c r="G23" i="25"/>
  <c r="F23" i="25"/>
  <c r="E23" i="25"/>
  <c r="G22" i="25"/>
  <c r="F22" i="25"/>
  <c r="E22" i="25"/>
  <c r="G21" i="25"/>
  <c r="F21" i="25"/>
  <c r="E21" i="25"/>
  <c r="G20" i="25"/>
  <c r="F20" i="25"/>
  <c r="E20" i="25"/>
  <c r="G19" i="25"/>
  <c r="F19" i="25"/>
  <c r="E19" i="25"/>
  <c r="G18" i="25"/>
  <c r="F18" i="25"/>
  <c r="E18" i="25"/>
  <c r="G17" i="25"/>
  <c r="F17" i="25"/>
  <c r="E17" i="25"/>
  <c r="G16" i="25"/>
  <c r="F16" i="25"/>
  <c r="E16" i="25"/>
  <c r="H15" i="25"/>
  <c r="G15" i="25"/>
  <c r="F15" i="25"/>
  <c r="E15" i="25"/>
  <c r="H14" i="25"/>
  <c r="G14" i="25"/>
  <c r="F14" i="25"/>
  <c r="E14" i="25"/>
  <c r="H13" i="25"/>
  <c r="G13" i="25"/>
  <c r="F13" i="25"/>
  <c r="E13" i="25"/>
  <c r="H12" i="25"/>
  <c r="G12" i="25"/>
  <c r="F12" i="25"/>
  <c r="E12" i="25"/>
  <c r="H11" i="25"/>
  <c r="G11" i="25"/>
  <c r="F11" i="25"/>
  <c r="E11" i="25"/>
  <c r="H10" i="25"/>
  <c r="G10" i="25"/>
  <c r="F10" i="25"/>
  <c r="E10" i="25"/>
  <c r="H9" i="25"/>
  <c r="G9" i="25"/>
  <c r="F9" i="25"/>
  <c r="E9" i="25"/>
  <c r="H8" i="25"/>
  <c r="G8" i="25"/>
  <c r="F8" i="25"/>
  <c r="E8" i="25"/>
  <c r="H7" i="25"/>
  <c r="G7" i="25"/>
  <c r="F7" i="25"/>
  <c r="E7" i="25"/>
  <c r="H6" i="25"/>
  <c r="G6" i="25"/>
  <c r="F6" i="25"/>
  <c r="E6" i="25"/>
  <c r="H5" i="25"/>
  <c r="G5" i="25"/>
  <c r="F5" i="25"/>
  <c r="H6" i="20"/>
  <c r="F26" i="20" l="1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E6" i="20" l="1"/>
  <c r="G6" i="20"/>
  <c r="I6" i="20" s="1"/>
  <c r="D6" i="20"/>
  <c r="F6" i="20" l="1"/>
</calcChain>
</file>

<file path=xl/sharedStrings.xml><?xml version="1.0" encoding="utf-8"?>
<sst xmlns="http://schemas.openxmlformats.org/spreadsheetml/2006/main" count="546" uniqueCount="187">
  <si>
    <t>Q1</t>
  </si>
  <si>
    <t>Q2</t>
  </si>
  <si>
    <t>Q3</t>
  </si>
  <si>
    <t>Q4</t>
  </si>
  <si>
    <t>National</t>
  </si>
  <si>
    <t>International loaded and unloaded</t>
  </si>
  <si>
    <t>Cross-trade and cabotage</t>
  </si>
  <si>
    <t>Cross-trade</t>
  </si>
  <si>
    <t>Cabotage</t>
  </si>
  <si>
    <t>International</t>
  </si>
  <si>
    <t>Total</t>
  </si>
  <si>
    <t>BE</t>
  </si>
  <si>
    <t>CZ</t>
  </si>
  <si>
    <t>DK</t>
  </si>
  <si>
    <t>DE</t>
  </si>
  <si>
    <t>ES</t>
  </si>
  <si>
    <t>FR</t>
  </si>
  <si>
    <t>IT</t>
  </si>
  <si>
    <t>-</t>
  </si>
  <si>
    <t>LT</t>
  </si>
  <si>
    <t>NL</t>
  </si>
  <si>
    <t>AT</t>
  </si>
  <si>
    <t>PL</t>
  </si>
  <si>
    <t>PT</t>
  </si>
  <si>
    <t>SI</t>
  </si>
  <si>
    <t>SK</t>
  </si>
  <si>
    <t>01</t>
  </si>
  <si>
    <t>Products of agriculture, hunting, and forestry; fish and other fishing products</t>
  </si>
  <si>
    <t>02</t>
  </si>
  <si>
    <t>Coal and lignite; crude petroleum and natural gas</t>
  </si>
  <si>
    <t>03</t>
  </si>
  <si>
    <t>Metal ores and other mining and quarrying products; peat; uranium and thorium</t>
  </si>
  <si>
    <t>04</t>
  </si>
  <si>
    <t>Food products, beverages and tobacco</t>
  </si>
  <si>
    <t>05</t>
  </si>
  <si>
    <t>Textiles and textile products; leather and leather products</t>
  </si>
  <si>
    <t>06</t>
  </si>
  <si>
    <t>Wood and products of wood and cork (except furniture); articles of straw and plaiting materials; pulp, paper and paper products; printed matter and recorded media</t>
  </si>
  <si>
    <t>07</t>
  </si>
  <si>
    <t xml:space="preserve">Coke and refined petroleum products </t>
  </si>
  <si>
    <t>08</t>
  </si>
  <si>
    <t>09</t>
  </si>
  <si>
    <t>Other non metallic mineral products</t>
  </si>
  <si>
    <t>10</t>
  </si>
  <si>
    <t>Basic metals; fabricated metal products, except machinery and equipment</t>
  </si>
  <si>
    <t>11</t>
  </si>
  <si>
    <t xml:space="preserve">Machinery and equipment n.e.c.; office machinery and computers; electrical machinery and apparatus n.e.c.; radio, television and communication equipment and apparatus; medical, precision and optical instruments; watches and clocks </t>
  </si>
  <si>
    <t>12</t>
  </si>
  <si>
    <t xml:space="preserve">Transport equipment </t>
  </si>
  <si>
    <t>13</t>
  </si>
  <si>
    <t>Furniture; other manufactured goods n.e.c.</t>
  </si>
  <si>
    <t>14</t>
  </si>
  <si>
    <t xml:space="preserve">Secondary raw materials; municipal wastes and other wastes </t>
  </si>
  <si>
    <t>15</t>
  </si>
  <si>
    <t>Mail, parcels</t>
  </si>
  <si>
    <t>16</t>
  </si>
  <si>
    <t xml:space="preserve">Equipment and material utilized in the transport of goods </t>
  </si>
  <si>
    <t>17</t>
  </si>
  <si>
    <t xml:space="preserve">Goods moved in the course of household and office removals; baggage and articles accompanying travellers; motor vehicles being moved for repair; other non market goods n.e.c. </t>
  </si>
  <si>
    <t>18</t>
  </si>
  <si>
    <t>Grouped goods: a mixture of types of goods which are transported together</t>
  </si>
  <si>
    <t>19</t>
  </si>
  <si>
    <t>20</t>
  </si>
  <si>
    <t xml:space="preserve">Other goods n.e.c. </t>
  </si>
  <si>
    <t>Chemicals, chemical products, and man-made fibres; rubber and plastic products ; nuclear fuel</t>
  </si>
  <si>
    <t>NST2007</t>
  </si>
  <si>
    <t>From 500 to 999 km</t>
  </si>
  <si>
    <t>From 150 to 299 km</t>
  </si>
  <si>
    <t>From 300 to 499 km</t>
  </si>
  <si>
    <t>Less than 150 km</t>
  </si>
  <si>
    <t>Less than 300 km</t>
  </si>
  <si>
    <t>Unidentifiable goods: goods which for any reason cannot be identified and therefore cannot be assigned to groups 01-16</t>
  </si>
  <si>
    <t>From 300 to 999 km</t>
  </si>
  <si>
    <t>300 km and more</t>
  </si>
  <si>
    <t>Rank</t>
  </si>
  <si>
    <t>Pair of countries</t>
  </si>
  <si>
    <t>From 1000 to 1999 km</t>
  </si>
  <si>
    <t/>
  </si>
  <si>
    <t>DE - NL</t>
  </si>
  <si>
    <t>BE - FR</t>
  </si>
  <si>
    <t>BE - NL</t>
  </si>
  <si>
    <t>DE - PL</t>
  </si>
  <si>
    <t>DE - FR</t>
  </si>
  <si>
    <t>BE - DE</t>
  </si>
  <si>
    <t>ES - FR</t>
  </si>
  <si>
    <t>AT - DE</t>
  </si>
  <si>
    <t>CZ - DE</t>
  </si>
  <si>
    <t>DE - IT</t>
  </si>
  <si>
    <t>ES - PT</t>
  </si>
  <si>
    <t>FR - IT</t>
  </si>
  <si>
    <t>FR - NL</t>
  </si>
  <si>
    <t>CZ - PL</t>
  </si>
  <si>
    <t>CZ - SK</t>
  </si>
  <si>
    <t>DE - DK</t>
  </si>
  <si>
    <t>DE - ES</t>
  </si>
  <si>
    <t>AT - IT</t>
  </si>
  <si>
    <t>(million tkm)</t>
  </si>
  <si>
    <t>(thousand tonnes)</t>
  </si>
  <si>
    <t>(million tonnes)</t>
  </si>
  <si>
    <t>(-) Not applicable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</si>
  <si>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</si>
  <si>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</si>
  <si>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</si>
  <si>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</si>
  <si>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</si>
  <si>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</si>
  <si>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</si>
  <si>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</si>
  <si>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</si>
  <si>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</si>
  <si>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</si>
  <si>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</si>
  <si>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</si>
  <si>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</si>
  <si>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</si>
  <si>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</si>
  <si>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</si>
  <si>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</si>
  <si>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</si>
  <si>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</si>
  <si>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</si>
  <si>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</si>
  <si>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</si>
  <si>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</si>
  <si>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</si>
  <si>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</si>
  <si>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</si>
  <si>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Malta (¹)</t>
  </si>
  <si>
    <t>Germany</t>
  </si>
  <si>
    <t>Note: Malta excluded (see chapter 'data sources and availability')</t>
  </si>
  <si>
    <t>Note: Malta excluded (see chapter 'data sources')</t>
  </si>
  <si>
    <t>(¹) Malta excluded (see chapter 'data sources')</t>
  </si>
  <si>
    <r>
      <rPr>
        <i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Eurostat (online data code: road_go_ta_tott)</t>
    </r>
  </si>
  <si>
    <t>Thousand tonnes</t>
  </si>
  <si>
    <t>Million tonne-kilometres</t>
  </si>
  <si>
    <r>
      <t>Source:</t>
    </r>
    <r>
      <rPr>
        <sz val="9"/>
        <color indexed="8"/>
        <rFont val="Arial"/>
        <family val="2"/>
      </rPr>
      <t xml:space="preserve"> Eurostat (online data code: road_go_ta_tg)</t>
    </r>
  </si>
  <si>
    <r>
      <t>Source:</t>
    </r>
    <r>
      <rPr>
        <sz val="9"/>
        <color indexed="8"/>
        <rFont val="Arial"/>
        <family val="2"/>
      </rPr>
      <t xml:space="preserve"> Eurostat (online data code: road_go_ta_dctg)</t>
    </r>
  </si>
  <si>
    <r>
      <t>Source:</t>
    </r>
    <r>
      <rPr>
        <sz val="9"/>
        <rFont val="Arial"/>
        <family val="2"/>
      </rPr>
      <t xml:space="preserve"> Eurostat (online data codes: road_go_ta_tott, road_go_ia_ugtt, road_go_ia_lgtt and road_go_cta_gtt)</t>
    </r>
  </si>
  <si>
    <t>Total 
tonnes (million)</t>
  </si>
  <si>
    <t>All other hauliers (%)</t>
  </si>
  <si>
    <r>
      <t>Source:</t>
    </r>
    <r>
      <rPr>
        <sz val="9"/>
        <color indexed="8"/>
        <rFont val="Arial"/>
        <family val="2"/>
      </rPr>
      <t xml:space="preserve"> Eurostat (online data code: road_go_tq_tott)</t>
    </r>
  </si>
  <si>
    <t>National transport</t>
  </si>
  <si>
    <t>International transport - loaded</t>
  </si>
  <si>
    <t>International transport - unloaded</t>
  </si>
  <si>
    <t>Czechia</t>
  </si>
  <si>
    <t>TOT</t>
  </si>
  <si>
    <t>Total transported goods</t>
  </si>
  <si>
    <t>EU</t>
  </si>
  <si>
    <t>EU Total transport</t>
  </si>
  <si>
    <t>Growth rate 2019-2020</t>
  </si>
  <si>
    <t>Montenegro</t>
  </si>
  <si>
    <t>:</t>
  </si>
  <si>
    <t>(:) Not available</t>
  </si>
  <si>
    <t>PL - SK</t>
  </si>
  <si>
    <t>IT - PL</t>
  </si>
  <si>
    <t>2 000 km and over</t>
  </si>
  <si>
    <t>Main other
 haulier</t>
  </si>
  <si>
    <t xml:space="preserve">           </t>
  </si>
  <si>
    <t>Figure 1: Growth rates for total road freight transport, 2019-2020 and 2020-2021</t>
  </si>
  <si>
    <t>Growth rate 2020-2021</t>
  </si>
  <si>
    <t>Table 1: Road freight transport by type of operation, 2019-2021</t>
  </si>
  <si>
    <t>Growth rate 2020-2021 (%)</t>
  </si>
  <si>
    <t>(thousand tonnes and million tkm)</t>
  </si>
  <si>
    <t>(index based on tonne-kilometres; 2017=100)</t>
  </si>
  <si>
    <t>Table 3: Road freight transport by distance class, 2020 and 2021</t>
  </si>
  <si>
    <t>Table 4: Road freight transport by distance class and group of goods (NST 2007), EU, 2020 and 2021</t>
  </si>
  <si>
    <t>Russia</t>
  </si>
  <si>
    <t>Ukraine</t>
  </si>
  <si>
    <t>Turkey</t>
  </si>
  <si>
    <t>Figure 3: Road freight transport by distance class, EU, 2017-2021</t>
  </si>
  <si>
    <t>Figure 2: Quarterly road freight transport by type of operation, EU, 2017-2021</t>
  </si>
  <si>
    <t>(% based on tkm)</t>
  </si>
  <si>
    <t>Table 2: Road freight transport by group of goods (NST 2007), EU, 2020 and 2021</t>
  </si>
  <si>
    <t>Figure 4: Transport of goods on country territory, by type of operation, 2021</t>
  </si>
  <si>
    <t>Table 6: Top 20 country-to-country flows in intra-EU road freight transport, 2021</t>
  </si>
  <si>
    <t>Table 5: Top 15 country-to-country flows in EU/extra-EU road freight transport, 2021</t>
  </si>
  <si>
    <t>Note: Malta excluded (see chapter 'data sources'); ranked by 2020-2021 growth rate.</t>
  </si>
  <si>
    <t>(billion tkm)</t>
  </si>
  <si>
    <t>Hauliers  
of first
 country (%)</t>
  </si>
  <si>
    <t>Hauliers of
 second 
country (%)</t>
  </si>
  <si>
    <t>Pair of 
countries</t>
  </si>
  <si>
    <t>Total  (million tonnes)</t>
  </si>
  <si>
    <t>Share in total extra-EU
(%)</t>
  </si>
  <si>
    <t>Total 
(million tonnes)</t>
  </si>
  <si>
    <t>Hauliers  
of first
 country 
(%)</t>
  </si>
  <si>
    <t>Hauliers of
 second 
country 
(%)</t>
  </si>
  <si>
    <t>All other hauliers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</si>
</sst>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#,##0.0_i"/>
    <numFmt numFmtId="168" formatCode="#,##0_i"/>
    <numFmt numFmtId="169" formatCode="0.0\ %"/>
    <numFmt numFmtId="170" formatCode="0.00\ %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12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8"/>
      </patternFill>
    </fill>
  </fills>
  <borders count="42">
    <border>
      <left/>
      <right/>
      <top/>
      <bottom/>
      <diagonal/>
    </border>
    <border>
      <left/>
      <right/>
      <top style="hair">
        <color rgb="FFD0D1D2"/>
      </top>
      <bottom style="hair">
        <color rgb="FFD0D1D2"/>
      </bottom>
      <diagonal/>
    </border>
    <border>
      <left/>
      <right/>
      <top style="hair">
        <color rgb="FFD0D1D2"/>
      </top>
      <bottom/>
      <diagonal/>
    </border>
    <border>
      <left/>
      <right/>
      <top style="hair">
        <color rgb="FFD0D1D2"/>
      </top>
      <bottom style="thin">
        <color rgb="FF000000"/>
      </bottom>
      <diagonal/>
    </border>
    <border>
      <left/>
      <right/>
      <top/>
      <bottom style="hair">
        <color rgb="FFD0D1D2"/>
      </bottom>
      <diagonal/>
    </border>
    <border>
      <left/>
      <right/>
      <top style="hair">
        <color rgb="FFD0D1D2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D0D1D2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D0D1D2"/>
      </top>
      <bottom style="thin">
        <color rgb="FF000000"/>
      </bottom>
      <diagonal/>
    </border>
    <border>
      <left style="hair">
        <color rgb="FFA6A6A6"/>
      </left>
      <right/>
      <top style="hair">
        <color rgb="FFD0D1D2"/>
      </top>
      <bottom style="hair">
        <color rgb="FFD0D1D2"/>
      </bottom>
      <diagonal/>
    </border>
    <border>
      <left style="hair">
        <color rgb="FFA6A6A6"/>
      </left>
      <right/>
      <top style="hair">
        <color rgb="FFD0D1D2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D0D1D2"/>
      </bottom>
      <diagonal/>
    </border>
    <border>
      <left/>
      <right style="hair">
        <color rgb="FFA6A6A6"/>
      </right>
      <top style="hair">
        <color rgb="FFD0D1D2"/>
      </top>
      <bottom style="hair">
        <color rgb="FFD0D1D2"/>
      </bottom>
      <diagonal/>
    </border>
    <border>
      <left/>
      <right style="hair">
        <color rgb="FFA6A6A6"/>
      </right>
      <top style="hair">
        <color rgb="FFD0D1D2"/>
      </top>
      <bottom/>
      <diagonal/>
    </border>
    <border>
      <left/>
      <right style="hair">
        <color rgb="FFA6A6A6"/>
      </right>
      <top style="hair">
        <color rgb="FFD0D1D2"/>
      </top>
      <bottom style="thin">
        <color rgb="FF000000"/>
      </bottom>
      <diagonal/>
    </border>
    <border>
      <left style="hair">
        <color rgb="FFA6A6A6"/>
      </left>
      <right/>
      <top style="hair">
        <color rgb="FFD0D1D2"/>
      </top>
      <bottom style="thin">
        <color auto="1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7" fontId="3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12" fillId="0" borderId="0"/>
    <xf numFmtId="164" fontId="18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/>
    <xf numFmtId="3" fontId="3" fillId="0" borderId="0" xfId="0" applyNumberFormat="1" applyFont="1"/>
    <xf numFmtId="165" fontId="3" fillId="0" borderId="0" xfId="2" applyNumberFormat="1" applyFont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3" fontId="5" fillId="0" borderId="0" xfId="0" applyNumberFormat="1" applyFont="1" applyAlignment="1">
      <alignment horizontal="right"/>
    </xf>
    <xf numFmtId="165" fontId="5" fillId="0" borderId="0" xfId="2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166" fontId="3" fillId="0" borderId="0" xfId="0" applyNumberFormat="1" applyFont="1"/>
    <xf numFmtId="49" fontId="3" fillId="0" borderId="0" xfId="0" applyNumberFormat="1" applyFont="1"/>
    <xf numFmtId="168" fontId="3" fillId="0" borderId="0" xfId="0" applyNumberFormat="1" applyFont="1"/>
    <xf numFmtId="0" fontId="9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0" xfId="0" applyNumberFormat="1" applyFont="1" applyAlignment="1">
      <alignment wrapText="1"/>
    </xf>
    <xf numFmtId="165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/>
    <xf numFmtId="165" fontId="3" fillId="0" borderId="0" xfId="2" applyNumberFormat="1" applyFont="1" applyFill="1"/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0" borderId="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4" fillId="2" borderId="27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167" fontId="3" fillId="3" borderId="8" xfId="1" applyFill="1" applyBorder="1">
      <alignment horizontal="right"/>
    </xf>
    <xf numFmtId="167" fontId="3" fillId="0" borderId="4" xfId="1" applyFill="1" applyBorder="1">
      <alignment horizontal="right"/>
    </xf>
    <xf numFmtId="167" fontId="3" fillId="0" borderId="3" xfId="1" applyFill="1" applyBorder="1">
      <alignment horizontal="right"/>
    </xf>
    <xf numFmtId="168" fontId="3" fillId="0" borderId="13" xfId="1" applyNumberFormat="1" applyFill="1" applyBorder="1">
      <alignment horizontal="right"/>
    </xf>
    <xf numFmtId="168" fontId="3" fillId="0" borderId="4" xfId="1" applyNumberFormat="1" applyFill="1" applyBorder="1">
      <alignment horizontal="right"/>
    </xf>
    <xf numFmtId="168" fontId="3" fillId="0" borderId="28" xfId="1" applyNumberFormat="1" applyFill="1" applyBorder="1">
      <alignment horizontal="right"/>
    </xf>
    <xf numFmtId="168" fontId="3" fillId="0" borderId="16" xfId="1" applyNumberFormat="1" applyFill="1" applyBorder="1">
      <alignment horizontal="right"/>
    </xf>
    <xf numFmtId="168" fontId="3" fillId="0" borderId="1" xfId="1" applyNumberFormat="1" applyFill="1" applyBorder="1">
      <alignment horizontal="right"/>
    </xf>
    <xf numFmtId="168" fontId="3" fillId="0" borderId="29" xfId="1" applyNumberFormat="1" applyFill="1" applyBorder="1">
      <alignment horizontal="right"/>
    </xf>
    <xf numFmtId="168" fontId="3" fillId="0" borderId="2" xfId="1" applyNumberFormat="1" applyFill="1" applyBorder="1">
      <alignment horizontal="right"/>
    </xf>
    <xf numFmtId="168" fontId="3" fillId="0" borderId="17" xfId="1" applyNumberFormat="1" applyFill="1" applyBorder="1">
      <alignment horizontal="right"/>
    </xf>
    <xf numFmtId="168" fontId="3" fillId="0" borderId="30" xfId="1" applyNumberFormat="1" applyFill="1" applyBorder="1">
      <alignment horizontal="right"/>
    </xf>
    <xf numFmtId="168" fontId="3" fillId="0" borderId="15" xfId="1" applyNumberFormat="1" applyFill="1" applyBorder="1">
      <alignment horizontal="right"/>
    </xf>
    <xf numFmtId="168" fontId="3" fillId="0" borderId="3" xfId="1" applyNumberFormat="1" applyFill="1" applyBorder="1">
      <alignment horizontal="right"/>
    </xf>
    <xf numFmtId="168" fontId="3" fillId="0" borderId="31" xfId="1" applyNumberFormat="1" applyFill="1" applyBorder="1">
      <alignment horizontal="right"/>
    </xf>
    <xf numFmtId="167" fontId="3" fillId="0" borderId="0" xfId="1" applyFill="1" applyBorder="1">
      <alignment horizontal="right"/>
    </xf>
    <xf numFmtId="0" fontId="4" fillId="2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168" fontId="3" fillId="3" borderId="34" xfId="1" applyNumberFormat="1" applyFill="1" applyBorder="1">
      <alignment horizontal="right"/>
    </xf>
    <xf numFmtId="168" fontId="3" fillId="0" borderId="26" xfId="1" applyNumberFormat="1" applyFill="1" applyBorder="1" applyAlignment="1">
      <alignment horizontal="right" vertical="center"/>
    </xf>
    <xf numFmtId="168" fontId="3" fillId="0" borderId="25" xfId="1" applyNumberFormat="1" applyFill="1" applyBorder="1" applyAlignment="1">
      <alignment horizontal="right" vertical="center"/>
    </xf>
    <xf numFmtId="168" fontId="3" fillId="0" borderId="23" xfId="1" applyNumberFormat="1" applyFill="1" applyBorder="1" applyAlignment="1">
      <alignment horizontal="right" vertical="center"/>
    </xf>
    <xf numFmtId="168" fontId="3" fillId="0" borderId="24" xfId="1" applyNumberFormat="1" applyFill="1" applyBorder="1" applyAlignment="1">
      <alignment horizontal="right" vertical="center"/>
    </xf>
    <xf numFmtId="168" fontId="3" fillId="0" borderId="21" xfId="1" applyNumberFormat="1" applyFill="1" applyBorder="1" applyAlignment="1">
      <alignment horizontal="right" vertical="center"/>
    </xf>
    <xf numFmtId="168" fontId="3" fillId="0" borderId="22" xfId="1" applyNumberFormat="1" applyFill="1" applyBorder="1" applyAlignment="1">
      <alignment horizontal="right" vertical="center"/>
    </xf>
    <xf numFmtId="168" fontId="3" fillId="3" borderId="12" xfId="1" applyNumberFormat="1" applyFill="1" applyBorder="1">
      <alignment horizontal="right"/>
    </xf>
    <xf numFmtId="168" fontId="3" fillId="0" borderId="13" xfId="1" applyNumberFormat="1" applyFill="1" applyBorder="1" applyAlignment="1">
      <alignment horizontal="right" vertical="center"/>
    </xf>
    <xf numFmtId="168" fontId="3" fillId="0" borderId="4" xfId="1" applyNumberFormat="1" applyFill="1" applyBorder="1" applyAlignment="1">
      <alignment horizontal="right" vertical="center"/>
    </xf>
    <xf numFmtId="168" fontId="3" fillId="0" borderId="16" xfId="1" applyNumberFormat="1" applyFill="1" applyBorder="1" applyAlignment="1">
      <alignment horizontal="right" vertical="center"/>
    </xf>
    <xf numFmtId="168" fontId="3" fillId="0" borderId="1" xfId="1" applyNumberFormat="1" applyFill="1" applyBorder="1" applyAlignment="1">
      <alignment horizontal="right" vertical="center"/>
    </xf>
    <xf numFmtId="168" fontId="3" fillId="0" borderId="32" xfId="1" applyNumberFormat="1" applyFill="1" applyBorder="1" applyAlignment="1">
      <alignment horizontal="right" vertical="center"/>
    </xf>
    <xf numFmtId="168" fontId="3" fillId="0" borderId="5" xfId="1" applyNumberForma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7" fontId="3" fillId="0" borderId="0" xfId="0" applyNumberFormat="1" applyFont="1"/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/>
    <xf numFmtId="0" fontId="5" fillId="0" borderId="10" xfId="0" applyFont="1" applyBorder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168" fontId="3" fillId="0" borderId="37" xfId="1" applyNumberFormat="1" applyFill="1" applyBorder="1" applyAlignment="1">
      <alignment horizontal="right" vertical="center"/>
    </xf>
    <xf numFmtId="168" fontId="3" fillId="0" borderId="36" xfId="1" applyNumberForma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68" fontId="3" fillId="0" borderId="12" xfId="1" applyNumberFormat="1" applyFill="1" applyBorder="1" applyAlignment="1">
      <alignment horizontal="right" vertical="center"/>
    </xf>
    <xf numFmtId="168" fontId="3" fillId="0" borderId="7" xfId="1" applyNumberForma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68" fontId="6" fillId="0" borderId="0" xfId="0" applyNumberFormat="1" applyFont="1"/>
    <xf numFmtId="167" fontId="3" fillId="3" borderId="34" xfId="1" applyFill="1" applyBorder="1">
      <alignment horizontal="right"/>
    </xf>
    <xf numFmtId="167" fontId="3" fillId="0" borderId="13" xfId="1" applyFill="1" applyBorder="1">
      <alignment horizontal="right"/>
    </xf>
    <xf numFmtId="167" fontId="3" fillId="0" borderId="14" xfId="1" applyFill="1" applyBorder="1">
      <alignment horizontal="right"/>
    </xf>
    <xf numFmtId="167" fontId="3" fillId="0" borderId="15" xfId="1" applyFill="1" applyBorder="1">
      <alignment horizontal="right"/>
    </xf>
    <xf numFmtId="0" fontId="4" fillId="2" borderId="2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8" fontId="3" fillId="0" borderId="34" xfId="1" applyNumberFormat="1" applyFill="1" applyBorder="1" applyAlignment="1">
      <alignment horizontal="right" vertical="center"/>
    </xf>
    <xf numFmtId="168" fontId="3" fillId="0" borderId="8" xfId="1" applyNumberFormat="1" applyFill="1" applyBorder="1" applyAlignment="1">
      <alignment horizontal="right" vertical="center"/>
    </xf>
    <xf numFmtId="167" fontId="3" fillId="0" borderId="34" xfId="1" applyFill="1" applyBorder="1" applyAlignment="1">
      <alignment horizontal="right" vertical="center"/>
    </xf>
    <xf numFmtId="167" fontId="3" fillId="0" borderId="37" xfId="1" applyFill="1" applyBorder="1" applyAlignment="1">
      <alignment horizontal="right" vertical="center"/>
    </xf>
    <xf numFmtId="167" fontId="3" fillId="0" borderId="26" xfId="1" applyFill="1" applyBorder="1" applyAlignment="1">
      <alignment horizontal="right" vertical="center"/>
    </xf>
    <xf numFmtId="167" fontId="3" fillId="0" borderId="23" xfId="1" applyFill="1" applyBorder="1" applyAlignment="1">
      <alignment horizontal="right" vertical="center"/>
    </xf>
    <xf numFmtId="167" fontId="3" fillId="0" borderId="21" xfId="1" applyFill="1" applyBorder="1" applyAlignment="1">
      <alignment horizontal="right" vertical="center"/>
    </xf>
    <xf numFmtId="167" fontId="3" fillId="0" borderId="12" xfId="1" applyFill="1" applyBorder="1" applyAlignment="1">
      <alignment horizontal="right" vertical="center"/>
    </xf>
    <xf numFmtId="168" fontId="3" fillId="3" borderId="7" xfId="1" applyNumberFormat="1" applyFill="1" applyBorder="1">
      <alignment horizontal="right"/>
    </xf>
    <xf numFmtId="0" fontId="14" fillId="0" borderId="0" xfId="3" applyFont="1"/>
    <xf numFmtId="0" fontId="4" fillId="0" borderId="22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168" fontId="3" fillId="0" borderId="37" xfId="1" applyNumberFormat="1" applyFill="1" applyBorder="1">
      <alignment horizontal="right"/>
    </xf>
    <xf numFmtId="168" fontId="3" fillId="0" borderId="36" xfId="1" applyNumberFormat="1" applyFill="1" applyBorder="1">
      <alignment horizontal="right"/>
    </xf>
    <xf numFmtId="168" fontId="3" fillId="0" borderId="38" xfId="1" applyNumberFormat="1" applyFill="1" applyBorder="1">
      <alignment horizontal="right"/>
    </xf>
    <xf numFmtId="167" fontId="3" fillId="0" borderId="37" xfId="1" applyFill="1" applyBorder="1">
      <alignment horizontal="right"/>
    </xf>
    <xf numFmtId="167" fontId="3" fillId="0" borderId="36" xfId="1" applyFill="1" applyBorder="1">
      <alignment horizontal="right"/>
    </xf>
    <xf numFmtId="0" fontId="9" fillId="0" borderId="36" xfId="0" applyFont="1" applyBorder="1"/>
    <xf numFmtId="169" fontId="5" fillId="4" borderId="9" xfId="0" applyNumberFormat="1" applyFont="1" applyFill="1" applyBorder="1" applyAlignment="1">
      <alignment horizontal="right" vertical="center"/>
    </xf>
    <xf numFmtId="0" fontId="17" fillId="4" borderId="9" xfId="0" applyFont="1" applyFill="1" applyBorder="1" applyAlignment="1">
      <alignment horizontal="left" vertical="center"/>
    </xf>
    <xf numFmtId="4" fontId="17" fillId="4" borderId="9" xfId="0" applyNumberFormat="1" applyFont="1" applyFill="1" applyBorder="1" applyAlignment="1">
      <alignment horizontal="right" vertical="center"/>
    </xf>
    <xf numFmtId="170" fontId="17" fillId="4" borderId="9" xfId="0" applyNumberFormat="1" applyFont="1" applyFill="1" applyBorder="1" applyAlignment="1">
      <alignment horizontal="right" vertical="center"/>
    </xf>
    <xf numFmtId="164" fontId="3" fillId="0" borderId="0" xfId="4" applyFont="1"/>
    <xf numFmtId="0" fontId="9" fillId="2" borderId="23" xfId="0" applyFont="1" applyFill="1" applyBorder="1" applyAlignment="1">
      <alignment horizontal="center" vertical="center" wrapText="1"/>
    </xf>
    <xf numFmtId="167" fontId="3" fillId="0" borderId="13" xfId="1" applyFill="1" applyBorder="1" applyAlignment="1">
      <alignment horizontal="right" vertical="center"/>
    </xf>
    <xf numFmtId="167" fontId="3" fillId="0" borderId="14" xfId="1" applyFill="1" applyBorder="1" applyAlignment="1">
      <alignment horizontal="right" vertical="center"/>
    </xf>
    <xf numFmtId="167" fontId="3" fillId="0" borderId="32" xfId="1" applyFill="1" applyBorder="1" applyAlignment="1">
      <alignment horizontal="right" vertical="center"/>
    </xf>
    <xf numFmtId="167" fontId="3" fillId="0" borderId="0" xfId="1" applyFill="1" applyBorder="1" applyAlignment="1">
      <alignment horizontal="right" indent="2"/>
    </xf>
    <xf numFmtId="167" fontId="3" fillId="0" borderId="10" xfId="1" applyFill="1" applyBorder="1" applyAlignment="1">
      <alignment horizontal="right" indent="2"/>
    </xf>
    <xf numFmtId="167" fontId="3" fillId="0" borderId="11" xfId="1" applyFill="1" applyBorder="1" applyAlignment="1">
      <alignment horizontal="right" indent="2"/>
    </xf>
    <xf numFmtId="0" fontId="5" fillId="0" borderId="36" xfId="0" applyFont="1" applyBorder="1" applyAlignment="1">
      <alignment horizontal="left" indent="1"/>
    </xf>
    <xf numFmtId="0" fontId="5" fillId="0" borderId="25" xfId="0" applyFont="1" applyBorder="1" applyAlignment="1">
      <alignment horizontal="left" indent="1"/>
    </xf>
    <xf numFmtId="0" fontId="5" fillId="0" borderId="33" xfId="0" applyFont="1" applyBorder="1" applyAlignment="1">
      <alignment horizontal="left" indent="1"/>
    </xf>
    <xf numFmtId="167" fontId="3" fillId="0" borderId="0" xfId="1" applyBorder="1" applyAlignment="1">
      <alignment horizontal="right" indent="2"/>
    </xf>
    <xf numFmtId="167" fontId="3" fillId="0" borderId="10" xfId="1" applyBorder="1" applyAlignment="1">
      <alignment horizontal="right" indent="2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/>
    </xf>
    <xf numFmtId="168" fontId="3" fillId="0" borderId="23" xfId="1" applyNumberFormat="1" applyFill="1" applyBorder="1">
      <alignment horizontal="right"/>
    </xf>
    <xf numFmtId="168" fontId="3" fillId="0" borderId="24" xfId="1" applyNumberFormat="1" applyFill="1" applyBorder="1">
      <alignment horizontal="right"/>
    </xf>
    <xf numFmtId="168" fontId="3" fillId="0" borderId="40" xfId="1" applyNumberFormat="1" applyFill="1" applyBorder="1">
      <alignment horizontal="right"/>
    </xf>
    <xf numFmtId="167" fontId="3" fillId="0" borderId="23" xfId="1" applyFill="1" applyBorder="1">
      <alignment horizontal="right"/>
    </xf>
    <xf numFmtId="167" fontId="3" fillId="0" borderId="24" xfId="1" applyFill="1" applyBorder="1">
      <alignment horizontal="right"/>
    </xf>
    <xf numFmtId="0" fontId="9" fillId="0" borderId="24" xfId="0" applyFont="1" applyBorder="1"/>
    <xf numFmtId="0" fontId="4" fillId="0" borderId="7" xfId="0" applyFont="1" applyBorder="1" applyAlignment="1">
      <alignment horizontal="left"/>
    </xf>
    <xf numFmtId="168" fontId="3" fillId="0" borderId="12" xfId="1" applyNumberFormat="1" applyFill="1" applyBorder="1">
      <alignment horizontal="right"/>
    </xf>
    <xf numFmtId="168" fontId="3" fillId="0" borderId="7" xfId="1" applyNumberFormat="1" applyFill="1" applyBorder="1">
      <alignment horizontal="right"/>
    </xf>
    <xf numFmtId="168" fontId="3" fillId="0" borderId="41" xfId="1" applyNumberFormat="1" applyFill="1" applyBorder="1">
      <alignment horizontal="right"/>
    </xf>
    <xf numFmtId="167" fontId="3" fillId="0" borderId="12" xfId="1" applyFill="1" applyBorder="1">
      <alignment horizontal="right"/>
    </xf>
    <xf numFmtId="167" fontId="3" fillId="0" borderId="7" xfId="1" applyFill="1" applyBorder="1">
      <alignment horizontal="right"/>
    </xf>
    <xf numFmtId="0" fontId="9" fillId="0" borderId="7" xfId="0" applyFont="1" applyBorder="1"/>
    <xf numFmtId="0" fontId="5" fillId="0" borderId="8" xfId="0" applyFont="1" applyBorder="1" applyAlignment="1">
      <alignment horizontal="center" vertical="center"/>
    </xf>
    <xf numFmtId="43" fontId="3" fillId="0" borderId="0" xfId="0" applyNumberFormat="1" applyFont="1"/>
    <xf numFmtId="0" fontId="4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167" fontId="3" fillId="0" borderId="19" xfId="1" applyBorder="1">
      <alignment horizontal="right"/>
    </xf>
    <xf numFmtId="167" fontId="3" fillId="0" borderId="25" xfId="1" applyBorder="1">
      <alignment horizontal="right"/>
    </xf>
    <xf numFmtId="167" fontId="3" fillId="0" borderId="22" xfId="1" applyBorder="1">
      <alignment horizontal="right"/>
    </xf>
    <xf numFmtId="168" fontId="3" fillId="0" borderId="19" xfId="1" applyNumberFormat="1" applyBorder="1">
      <alignment horizontal="right"/>
    </xf>
    <xf numFmtId="168" fontId="3" fillId="0" borderId="25" xfId="1" applyNumberFormat="1" applyBorder="1">
      <alignment horizontal="right"/>
    </xf>
    <xf numFmtId="168" fontId="3" fillId="0" borderId="22" xfId="1" applyNumberFormat="1" applyBorder="1">
      <alignment horizontal="right"/>
    </xf>
    <xf numFmtId="0" fontId="4" fillId="2" borderId="23" xfId="0" applyFont="1" applyFill="1" applyBorder="1" applyAlignment="1">
      <alignment horizontal="center" vertical="center"/>
    </xf>
    <xf numFmtId="168" fontId="3" fillId="0" borderId="18" xfId="1" applyNumberFormat="1" applyBorder="1">
      <alignment horizontal="right"/>
    </xf>
    <xf numFmtId="168" fontId="3" fillId="0" borderId="26" xfId="1" applyNumberFormat="1" applyBorder="1">
      <alignment horizontal="right"/>
    </xf>
    <xf numFmtId="168" fontId="3" fillId="0" borderId="21" xfId="1" applyNumberFormat="1" applyBorder="1">
      <alignment horizontal="right"/>
    </xf>
    <xf numFmtId="0" fontId="19" fillId="2" borderId="23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3" fillId="0" borderId="0" xfId="0" applyFont="1" applyAlignment="1">
      <alignment wrapText="1"/>
    </xf>
    <xf numFmtId="165" fontId="3" fillId="0" borderId="0" xfId="2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wrapText="1"/>
    </xf>
    <xf numFmtId="0" fontId="5" fillId="0" borderId="3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5">
    <cellStyle name="Comma" xfId="4" builtinId="3"/>
    <cellStyle name="Normal" xfId="0" builtinId="0"/>
    <cellStyle name="Normal 2" xfId="3"/>
    <cellStyle name="NumberCellStyle" xfId="1"/>
    <cellStyle name="Percent" xfId="2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rates for total road freight transport, 2019-2020 and 2020-2021</a:t>
            </a:r>
          </a:p>
          <a:p>
            <a:pPr algn="l">
              <a:defRPr sz="1800" b="1"/>
            </a:pPr>
            <a:r>
              <a:rPr lang="en-US" sz="1600" b="0"/>
              <a:t>(% based on tkm)</a:t>
            </a:r>
          </a:p>
        </c:rich>
      </c:tx>
      <c:layout>
        <c:manualLayout>
          <c:xMode val="edge"/>
          <c:yMode val="edge"/>
          <c:x val="5.3333333333333332E-3"/>
          <c:y val="8.12710666843500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213577803527837"/>
          <c:w val="0.97066666666666668"/>
          <c:h val="0.6784609435730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Figure1!$C$50</c:f>
              <c:strCache>
                <c:ptCount val="1"/>
                <c:pt idx="0">
                  <c:v>Growth rate 2019-2020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Figure1!$B$51:$B$82</c:f>
              <c:strCache>
                <c:ptCount val="32"/>
                <c:pt idx="0">
                  <c:v>Portugal</c:v>
                </c:pt>
                <c:pt idx="1">
                  <c:v>Estonia</c:v>
                </c:pt>
                <c:pt idx="2">
                  <c:v>Hungary</c:v>
                </c:pt>
                <c:pt idx="3">
                  <c:v>Czechia</c:v>
                </c:pt>
                <c:pt idx="4">
                  <c:v>Romania</c:v>
                </c:pt>
                <c:pt idx="5">
                  <c:v>Luxembourg</c:v>
                </c:pt>
                <c:pt idx="6">
                  <c:v>Spain</c:v>
                </c:pt>
                <c:pt idx="7">
                  <c:v>Croatia</c:v>
                </c:pt>
                <c:pt idx="8">
                  <c:v>Latvia</c:v>
                </c:pt>
                <c:pt idx="9">
                  <c:v>Slovenia</c:v>
                </c:pt>
                <c:pt idx="10">
                  <c:v>Sweden</c:v>
                </c:pt>
                <c:pt idx="11">
                  <c:v>Ireland</c:v>
                </c:pt>
                <c:pt idx="12">
                  <c:v>Italy</c:v>
                </c:pt>
                <c:pt idx="13">
                  <c:v>Bulgaria</c:v>
                </c:pt>
                <c:pt idx="14">
                  <c:v>Poland</c:v>
                </c:pt>
                <c:pt idx="15">
                  <c:v>EU</c:v>
                </c:pt>
                <c:pt idx="16">
                  <c:v>Austria</c:v>
                </c:pt>
                <c:pt idx="17">
                  <c:v>Belgium</c:v>
                </c:pt>
                <c:pt idx="18">
                  <c:v>Denmark</c:v>
                </c:pt>
                <c:pt idx="19">
                  <c:v>Lithuania</c:v>
                </c:pt>
                <c:pt idx="20">
                  <c:v>Netherlands</c:v>
                </c:pt>
                <c:pt idx="21">
                  <c:v>Cyprus</c:v>
                </c:pt>
                <c:pt idx="22">
                  <c:v>France</c:v>
                </c:pt>
                <c:pt idx="23">
                  <c:v>Germany</c:v>
                </c:pt>
                <c:pt idx="24">
                  <c:v>Finland</c:v>
                </c:pt>
                <c:pt idx="25">
                  <c:v>Slovakia</c:v>
                </c:pt>
                <c:pt idx="26">
                  <c:v>Greece</c:v>
                </c:pt>
                <c:pt idx="28">
                  <c:v>Norway</c:v>
                </c:pt>
                <c:pt idx="29">
                  <c:v>Switzerland</c:v>
                </c:pt>
                <c:pt idx="31">
                  <c:v>Montenegro</c:v>
                </c:pt>
              </c:strCache>
            </c:strRef>
          </c:cat>
          <c:val>
            <c:numRef>
              <c:f>Figure1!$C$51:$C$82</c:f>
              <c:numCache>
                <c:formatCode>#,##0.0_i</c:formatCode>
                <c:ptCount val="32"/>
                <c:pt idx="0">
                  <c:v>-21.838524537305737</c:v>
                </c:pt>
                <c:pt idx="1">
                  <c:v>-10.742594910304549</c:v>
                </c:pt>
                <c:pt idx="2">
                  <c:v>-12.792617249871451</c:v>
                </c:pt>
                <c:pt idx="3">
                  <c:v>43.603266852710007</c:v>
                </c:pt>
                <c:pt idx="4">
                  <c:v>-9.8523942923608772</c:v>
                </c:pt>
                <c:pt idx="5">
                  <c:v>-16.325701124508875</c:v>
                </c:pt>
                <c:pt idx="6">
                  <c:v>-2.9215536205867143</c:v>
                </c:pt>
                <c:pt idx="7">
                  <c:v>-1.7792738639095917</c:v>
                </c:pt>
                <c:pt idx="8">
                  <c:v>-8.4196458402940202</c:v>
                </c:pt>
                <c:pt idx="9">
                  <c:v>-5.6182582982799545</c:v>
                </c:pt>
                <c:pt idx="10">
                  <c:v>1.3684161111632731</c:v>
                </c:pt>
                <c:pt idx="11">
                  <c:v>-8.1967213114754074</c:v>
                </c:pt>
                <c:pt idx="12">
                  <c:v>-3.4525241691186093</c:v>
                </c:pt>
                <c:pt idx="13">
                  <c:v>58.464308306165158</c:v>
                </c:pt>
                <c:pt idx="14">
                  <c:v>1.7122698823907045</c:v>
                </c:pt>
                <c:pt idx="15">
                  <c:v>-0.89637975334583286</c:v>
                </c:pt>
                <c:pt idx="16">
                  <c:v>-2.0193616699440309</c:v>
                </c:pt>
                <c:pt idx="17">
                  <c:v>-1.2920267593097723</c:v>
                </c:pt>
                <c:pt idx="18">
                  <c:v>-2.0345540657727978</c:v>
                </c:pt>
                <c:pt idx="19">
                  <c:v>4.0947342658659291</c:v>
                </c:pt>
                <c:pt idx="20">
                  <c:v>-1.9282387591950445</c:v>
                </c:pt>
                <c:pt idx="21">
                  <c:v>-17.365967365967361</c:v>
                </c:pt>
                <c:pt idx="22">
                  <c:v>-2.5267004096265144</c:v>
                </c:pt>
                <c:pt idx="23">
                  <c:v>-2.3284969939879718</c:v>
                </c:pt>
                <c:pt idx="24">
                  <c:v>2.8528840820854162</c:v>
                </c:pt>
                <c:pt idx="25">
                  <c:v>-6.7970890663209715</c:v>
                </c:pt>
                <c:pt idx="26">
                  <c:v>-10.767102883285451</c:v>
                </c:pt>
                <c:pt idx="28">
                  <c:v>-0.29818757862367651</c:v>
                </c:pt>
                <c:pt idx="29">
                  <c:v>0.70166948947496532</c:v>
                </c:pt>
                <c:pt idx="31">
                  <c:v>12.345679012345689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8-436F-A77A-A0E6F1D2AA3B}"/>
            </c:ext>
          </c:extLst>
        </c:ser>
        <c:ser>
          <c:idx val="1"/>
          <c:order val="1"/>
          <c:tx>
            <c:strRef>
              <c:f>Figure1!$D$50</c:f>
              <c:strCache>
                <c:ptCount val="1"/>
                <c:pt idx="0">
                  <c:v>Growth rate 2020-2021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Figure1!$B$51:$B$82</c:f>
              <c:strCache>
                <c:ptCount val="32"/>
                <c:pt idx="0">
                  <c:v>Portugal</c:v>
                </c:pt>
                <c:pt idx="1">
                  <c:v>Estonia</c:v>
                </c:pt>
                <c:pt idx="2">
                  <c:v>Hungary</c:v>
                </c:pt>
                <c:pt idx="3">
                  <c:v>Czechia</c:v>
                </c:pt>
                <c:pt idx="4">
                  <c:v>Romania</c:v>
                </c:pt>
                <c:pt idx="5">
                  <c:v>Luxembourg</c:v>
                </c:pt>
                <c:pt idx="6">
                  <c:v>Spain</c:v>
                </c:pt>
                <c:pt idx="7">
                  <c:v>Croatia</c:v>
                </c:pt>
                <c:pt idx="8">
                  <c:v>Latvia</c:v>
                </c:pt>
                <c:pt idx="9">
                  <c:v>Slovenia</c:v>
                </c:pt>
                <c:pt idx="10">
                  <c:v>Sweden</c:v>
                </c:pt>
                <c:pt idx="11">
                  <c:v>Ireland</c:v>
                </c:pt>
                <c:pt idx="12">
                  <c:v>Italy</c:v>
                </c:pt>
                <c:pt idx="13">
                  <c:v>Bulgaria</c:v>
                </c:pt>
                <c:pt idx="14">
                  <c:v>Poland</c:v>
                </c:pt>
                <c:pt idx="15">
                  <c:v>EU</c:v>
                </c:pt>
                <c:pt idx="16">
                  <c:v>Austria</c:v>
                </c:pt>
                <c:pt idx="17">
                  <c:v>Belgium</c:v>
                </c:pt>
                <c:pt idx="18">
                  <c:v>Denmark</c:v>
                </c:pt>
                <c:pt idx="19">
                  <c:v>Lithuania</c:v>
                </c:pt>
                <c:pt idx="20">
                  <c:v>Netherlands</c:v>
                </c:pt>
                <c:pt idx="21">
                  <c:v>Cyprus</c:v>
                </c:pt>
                <c:pt idx="22">
                  <c:v>France</c:v>
                </c:pt>
                <c:pt idx="23">
                  <c:v>Germany</c:v>
                </c:pt>
                <c:pt idx="24">
                  <c:v>Finland</c:v>
                </c:pt>
                <c:pt idx="25">
                  <c:v>Slovakia</c:v>
                </c:pt>
                <c:pt idx="26">
                  <c:v>Greece</c:v>
                </c:pt>
                <c:pt idx="28">
                  <c:v>Norway</c:v>
                </c:pt>
                <c:pt idx="29">
                  <c:v>Switzerland</c:v>
                </c:pt>
                <c:pt idx="31">
                  <c:v>Montenegro</c:v>
                </c:pt>
              </c:strCache>
            </c:strRef>
          </c:cat>
          <c:val>
            <c:numRef>
              <c:f>Figure1!$D$51:$D$82</c:f>
              <c:numCache>
                <c:formatCode>#,##0.0_i</c:formatCode>
                <c:ptCount val="32"/>
                <c:pt idx="0">
                  <c:v>32.214017573532438</c:v>
                </c:pt>
                <c:pt idx="1">
                  <c:v>22.38840850666044</c:v>
                </c:pt>
                <c:pt idx="2">
                  <c:v>15.134682224428996</c:v>
                </c:pt>
                <c:pt idx="3">
                  <c:v>13.667320377963987</c:v>
                </c:pt>
                <c:pt idx="4">
                  <c:v>12.397550293492277</c:v>
                </c:pt>
                <c:pt idx="5">
                  <c:v>11.787564766839376</c:v>
                </c:pt>
                <c:pt idx="6">
                  <c:v>11.519474301187117</c:v>
                </c:pt>
                <c:pt idx="7">
                  <c:v>11.211750305997548</c:v>
                </c:pt>
                <c:pt idx="8">
                  <c:v>10.20065669463699</c:v>
                </c:pt>
                <c:pt idx="9">
                  <c:v>10.175624393257433</c:v>
                </c:pt>
                <c:pt idx="10">
                  <c:v>9.9520689096255879</c:v>
                </c:pt>
                <c:pt idx="11">
                  <c:v>9.3574929971988787</c:v>
                </c:pt>
                <c:pt idx="12">
                  <c:v>8.8303733617570721</c:v>
                </c:pt>
                <c:pt idx="13">
                  <c:v>7.873242031566674</c:v>
                </c:pt>
                <c:pt idx="14">
                  <c:v>7.0135549000216901</c:v>
                </c:pt>
                <c:pt idx="15">
                  <c:v>6.5213136441588215</c:v>
                </c:pt>
                <c:pt idx="16">
                  <c:v>5.2952527981474429</c:v>
                </c:pt>
                <c:pt idx="17">
                  <c:v>5.2241193751999759</c:v>
                </c:pt>
                <c:pt idx="18">
                  <c:v>4.4668391665531715</c:v>
                </c:pt>
                <c:pt idx="19">
                  <c:v>4.4545323012370686</c:v>
                </c:pt>
                <c:pt idx="20">
                  <c:v>3.8967955735716098</c:v>
                </c:pt>
                <c:pt idx="21">
                  <c:v>3.1029619181946355</c:v>
                </c:pt>
                <c:pt idx="22">
                  <c:v>3.0590052044346727</c:v>
                </c:pt>
                <c:pt idx="23">
                  <c:v>0.87291087379723908</c:v>
                </c:pt>
                <c:pt idx="24">
                  <c:v>-0.17862559401435885</c:v>
                </c:pt>
                <c:pt idx="25">
                  <c:v>-4.5868369475880355</c:v>
                </c:pt>
                <c:pt idx="26">
                  <c:v>-16.326855053455745</c:v>
                </c:pt>
                <c:pt idx="28">
                  <c:v>5.3927753633347342</c:v>
                </c:pt>
                <c:pt idx="29">
                  <c:v>1.6979016498478217</c:v>
                </c:pt>
                <c:pt idx="31">
                  <c:v>23.076923076923084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8-436F-A77A-A0E6F1D2A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628368"/>
        <c:axId val="614629352"/>
      </c:barChart>
      <c:catAx>
        <c:axId val="61462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629352"/>
        <c:crosses val="autoZero"/>
        <c:auto val="1"/>
        <c:lblAlgn val="ctr"/>
        <c:lblOffset val="100"/>
        <c:tickMarkSkip val="1"/>
        <c:noMultiLvlLbl val="0"/>
      </c:catAx>
      <c:valAx>
        <c:axId val="614629352"/>
        <c:scaling>
          <c:orientation val="minMax"/>
          <c:max val="65"/>
          <c:min val="-2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62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76839895013122"/>
          <c:y val="0.86294626494655713"/>
          <c:w val="0.44846309711286092"/>
          <c:h val="3.9164335056290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Quarterly road freight transport by type of operation, EU, 2017-2021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tkm)</a:t>
            </a:r>
          </a:p>
        </c:rich>
      </c:tx>
      <c:layout>
        <c:manualLayout>
          <c:xMode val="edge"/>
          <c:yMode val="edge"/>
          <c:x val="5.3333333333333332E-3"/>
          <c:y val="8.305084330120561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270762097753131"/>
          <c:w val="0.97066666666666668"/>
          <c:h val="0.714398286013698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Figure2!$B$54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multiLvlStrRef>
              <c:f>Figure2!$C$51:$Z$52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</c:lvl>
              </c:multiLvlStrCache>
            </c:multiLvlStrRef>
          </c:cat>
          <c:val>
            <c:numRef>
              <c:f>Figure2!$C$54:$V$54</c:f>
              <c:numCache>
                <c:formatCode>#,##0_i</c:formatCode>
                <c:ptCount val="20"/>
                <c:pt idx="0">
                  <c:v>251.58699999999999</c:v>
                </c:pt>
                <c:pt idx="1">
                  <c:v>274.13400000000001</c:v>
                </c:pt>
                <c:pt idx="2">
                  <c:v>270.572</c:v>
                </c:pt>
                <c:pt idx="3">
                  <c:v>274.79599999999999</c:v>
                </c:pt>
                <c:pt idx="4">
                  <c:v>261.91500000000002</c:v>
                </c:pt>
                <c:pt idx="5">
                  <c:v>279.79500000000002</c:v>
                </c:pt>
                <c:pt idx="6">
                  <c:v>271.48399999999998</c:v>
                </c:pt>
                <c:pt idx="7">
                  <c:v>275.20299999999997</c:v>
                </c:pt>
                <c:pt idx="8">
                  <c:v>268.32499999999999</c:v>
                </c:pt>
                <c:pt idx="9">
                  <c:v>282.541</c:v>
                </c:pt>
                <c:pt idx="10">
                  <c:v>282.32600000000002</c:v>
                </c:pt>
                <c:pt idx="11">
                  <c:v>284.428</c:v>
                </c:pt>
                <c:pt idx="12">
                  <c:v>272.98500000000001</c:v>
                </c:pt>
                <c:pt idx="13">
                  <c:v>258.262</c:v>
                </c:pt>
                <c:pt idx="14">
                  <c:v>286.35199999999998</c:v>
                </c:pt>
                <c:pt idx="15">
                  <c:v>290.69400000000002</c:v>
                </c:pt>
                <c:pt idx="16">
                  <c:v>283.92200000000003</c:v>
                </c:pt>
                <c:pt idx="17">
                  <c:v>302.12</c:v>
                </c:pt>
                <c:pt idx="18">
                  <c:v>294.97300000000001</c:v>
                </c:pt>
                <c:pt idx="19">
                  <c:v>297.053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0-451E-87F3-59FA8E7F8AF7}"/>
            </c:ext>
          </c:extLst>
        </c:ser>
        <c:ser>
          <c:idx val="1"/>
          <c:order val="1"/>
          <c:tx>
            <c:strRef>
              <c:f>Figure2!$B$55</c:f>
              <c:strCache>
                <c:ptCount val="1"/>
                <c:pt idx="0">
                  <c:v>International loaded and unloaded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multiLvlStrRef>
              <c:f>Figure2!$C$51:$Z$52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</c:lvl>
              </c:multiLvlStrCache>
            </c:multiLvlStrRef>
          </c:cat>
          <c:val>
            <c:numRef>
              <c:f>Figure2!$C$55:$V$55</c:f>
              <c:numCache>
                <c:formatCode>#,##0_i</c:formatCode>
                <c:ptCount val="20"/>
                <c:pt idx="0">
                  <c:v>117.47799999999999</c:v>
                </c:pt>
                <c:pt idx="1">
                  <c:v>119.446</c:v>
                </c:pt>
                <c:pt idx="2">
                  <c:v>111.41200000000001</c:v>
                </c:pt>
                <c:pt idx="3">
                  <c:v>114.90600000000001</c:v>
                </c:pt>
                <c:pt idx="4">
                  <c:v>119.596</c:v>
                </c:pt>
                <c:pt idx="5">
                  <c:v>119.92100000000001</c:v>
                </c:pt>
                <c:pt idx="6">
                  <c:v>107.36499999999999</c:v>
                </c:pt>
                <c:pt idx="7">
                  <c:v>108.092</c:v>
                </c:pt>
                <c:pt idx="8">
                  <c:v>121.542</c:v>
                </c:pt>
                <c:pt idx="9">
                  <c:v>117.645</c:v>
                </c:pt>
                <c:pt idx="10">
                  <c:v>111.315</c:v>
                </c:pt>
                <c:pt idx="11">
                  <c:v>113.827</c:v>
                </c:pt>
                <c:pt idx="12">
                  <c:v>117.244</c:v>
                </c:pt>
                <c:pt idx="13">
                  <c:v>99.787000000000006</c:v>
                </c:pt>
                <c:pt idx="14">
                  <c:v>111.145</c:v>
                </c:pt>
                <c:pt idx="15">
                  <c:v>118.803</c:v>
                </c:pt>
                <c:pt idx="16">
                  <c:v>126.35899999999999</c:v>
                </c:pt>
                <c:pt idx="17">
                  <c:v>127.008</c:v>
                </c:pt>
                <c:pt idx="18">
                  <c:v>115.11199999999999</c:v>
                </c:pt>
                <c:pt idx="19">
                  <c:v>114.922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0-451E-87F3-59FA8E7F8AF7}"/>
            </c:ext>
          </c:extLst>
        </c:ser>
        <c:ser>
          <c:idx val="2"/>
          <c:order val="2"/>
          <c:tx>
            <c:strRef>
              <c:f>Figure2!$B$56</c:f>
              <c:strCache>
                <c:ptCount val="1"/>
                <c:pt idx="0">
                  <c:v>Cross-trade and cabotage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multiLvlStrRef>
              <c:f>Figure2!$C$51:$Z$52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</c:lvl>
              </c:multiLvlStrCache>
            </c:multiLvlStrRef>
          </c:cat>
          <c:val>
            <c:numRef>
              <c:f>Figure2!$C$56:$V$56</c:f>
              <c:numCache>
                <c:formatCode>#,##0_i</c:formatCode>
                <c:ptCount val="20"/>
                <c:pt idx="0">
                  <c:v>59.808999999999997</c:v>
                </c:pt>
                <c:pt idx="1">
                  <c:v>57.881</c:v>
                </c:pt>
                <c:pt idx="2">
                  <c:v>56.456000000000003</c:v>
                </c:pt>
                <c:pt idx="3">
                  <c:v>56.874000000000002</c:v>
                </c:pt>
                <c:pt idx="4">
                  <c:v>56.914000000000001</c:v>
                </c:pt>
                <c:pt idx="5">
                  <c:v>58.219000000000001</c:v>
                </c:pt>
                <c:pt idx="6">
                  <c:v>51.959000000000003</c:v>
                </c:pt>
                <c:pt idx="7">
                  <c:v>53.186999999999998</c:v>
                </c:pt>
                <c:pt idx="8">
                  <c:v>59.636000000000003</c:v>
                </c:pt>
                <c:pt idx="9">
                  <c:v>60.688000000000002</c:v>
                </c:pt>
                <c:pt idx="10">
                  <c:v>58.545000000000002</c:v>
                </c:pt>
                <c:pt idx="11">
                  <c:v>59.057000000000002</c:v>
                </c:pt>
                <c:pt idx="12">
                  <c:v>61.508000000000003</c:v>
                </c:pt>
                <c:pt idx="13">
                  <c:v>58.027999999999999</c:v>
                </c:pt>
                <c:pt idx="14">
                  <c:v>65.730999999999995</c:v>
                </c:pt>
                <c:pt idx="15">
                  <c:v>63.029000000000003</c:v>
                </c:pt>
                <c:pt idx="16">
                  <c:v>67.774000000000001</c:v>
                </c:pt>
                <c:pt idx="17">
                  <c:v>67.393000000000001</c:v>
                </c:pt>
                <c:pt idx="18">
                  <c:v>62.664999999999999</c:v>
                </c:pt>
                <c:pt idx="19">
                  <c:v>61.878999999999998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0-451E-87F3-59FA8E7F8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14203312"/>
        <c:axId val="614202920"/>
      </c:barChart>
      <c:lineChart>
        <c:grouping val="standard"/>
        <c:varyColors val="0"/>
        <c:ser>
          <c:idx val="4"/>
          <c:order val="3"/>
          <c:tx>
            <c:strRef>
              <c:f>Figure2!$B$53</c:f>
              <c:strCache>
                <c:ptCount val="1"/>
                <c:pt idx="0">
                  <c:v>EU Total transport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multiLvlStrRef>
              <c:f>Figure2!$C$51:$Z$52</c:f>
              <c:multiLvlStrCache>
                <c:ptCount val="2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</c:lvl>
              </c:multiLvlStrCache>
            </c:multiLvlStrRef>
          </c:cat>
          <c:val>
            <c:numRef>
              <c:f>Figure2!$C$53:$V$53</c:f>
              <c:numCache>
                <c:formatCode>#,##0_i</c:formatCode>
                <c:ptCount val="20"/>
                <c:pt idx="0">
                  <c:v>428.87400000000002</c:v>
                </c:pt>
                <c:pt idx="1">
                  <c:v>451.46100000000001</c:v>
                </c:pt>
                <c:pt idx="2">
                  <c:v>438.44099999999997</c:v>
                </c:pt>
                <c:pt idx="3">
                  <c:v>446.57600000000002</c:v>
                </c:pt>
                <c:pt idx="4">
                  <c:v>438.42500000000001</c:v>
                </c:pt>
                <c:pt idx="5">
                  <c:v>457.93599999999998</c:v>
                </c:pt>
                <c:pt idx="6">
                  <c:v>430.80900000000003</c:v>
                </c:pt>
                <c:pt idx="7">
                  <c:v>436.48099999999999</c:v>
                </c:pt>
                <c:pt idx="8">
                  <c:v>449.50299999999999</c:v>
                </c:pt>
                <c:pt idx="9">
                  <c:v>460.87400000000002</c:v>
                </c:pt>
                <c:pt idx="10">
                  <c:v>452.18599999999998</c:v>
                </c:pt>
                <c:pt idx="11">
                  <c:v>457.31299999999999</c:v>
                </c:pt>
                <c:pt idx="12">
                  <c:v>451.73099999999999</c:v>
                </c:pt>
                <c:pt idx="13">
                  <c:v>416.07400000000001</c:v>
                </c:pt>
                <c:pt idx="14">
                  <c:v>463.23099999999999</c:v>
                </c:pt>
                <c:pt idx="15">
                  <c:v>472.52699999999999</c:v>
                </c:pt>
                <c:pt idx="16">
                  <c:v>478.05500000000001</c:v>
                </c:pt>
                <c:pt idx="17">
                  <c:v>496.52100000000002</c:v>
                </c:pt>
                <c:pt idx="18">
                  <c:v>472.75</c:v>
                </c:pt>
                <c:pt idx="19">
                  <c:v>473.85300000000001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10-451E-87F3-59FA8E7F8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03312"/>
        <c:axId val="614202920"/>
      </c:lineChart>
      <c:catAx>
        <c:axId val="61420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4202920"/>
        <c:crosses val="autoZero"/>
        <c:auto val="1"/>
        <c:lblAlgn val="ctr"/>
        <c:lblOffset val="100"/>
        <c:tickMarkSkip val="1"/>
        <c:noMultiLvlLbl val="0"/>
      </c:catAx>
      <c:valAx>
        <c:axId val="61420292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4203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5994488889906151"/>
          <c:w val="0.9"/>
          <c:h val="4.00220052037565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200" verticalDpi="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Road freight transport by distance class, EU, 2017-2021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based on tonne-kilometres; 2017=100)</a:t>
            </a:r>
          </a:p>
        </c:rich>
      </c:tx>
      <c:layout>
        <c:manualLayout>
          <c:xMode val="edge"/>
          <c:yMode val="edge"/>
          <c:x val="5.3333333333333332E-3"/>
          <c:y val="8.067445111596745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919650152384192"/>
          <c:w val="0.97066666666666668"/>
          <c:h val="0.72257040870661549"/>
        </c:manualLayout>
      </c:layout>
      <c:lineChart>
        <c:grouping val="standard"/>
        <c:varyColors val="0"/>
        <c:ser>
          <c:idx val="0"/>
          <c:order val="0"/>
          <c:tx>
            <c:strRef>
              <c:f>Figure3!$C$53</c:f>
              <c:strCache>
                <c:ptCount val="1"/>
                <c:pt idx="0">
                  <c:v>Less than 150 km</c:v>
                </c:pt>
              </c:strCache>
            </c:strRef>
          </c:tx>
          <c:cat>
            <c:numRef>
              <c:f>Figure3!$B$54:$B$58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Figure3!$C$54:$C$58</c:f>
              <c:numCache>
                <c:formatCode>#,##0.0_i</c:formatCode>
                <c:ptCount val="5"/>
                <c:pt idx="0">
                  <c:v>100</c:v>
                </c:pt>
                <c:pt idx="1">
                  <c:v>101.09718938796954</c:v>
                </c:pt>
                <c:pt idx="2">
                  <c:v>103.55870764381403</c:v>
                </c:pt>
                <c:pt idx="3">
                  <c:v>101.14053060152351</c:v>
                </c:pt>
                <c:pt idx="4">
                  <c:v>106.72997110585763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B-4FAF-B68A-07A6088338DC}"/>
            </c:ext>
          </c:extLst>
        </c:ser>
        <c:ser>
          <c:idx val="1"/>
          <c:order val="1"/>
          <c:tx>
            <c:strRef>
              <c:f>Figure3!$D$53</c:f>
              <c:strCache>
                <c:ptCount val="1"/>
                <c:pt idx="0">
                  <c:v>From 150 to 299 km</c:v>
                </c:pt>
              </c:strCache>
            </c:strRef>
          </c:tx>
          <c:cat>
            <c:numRef>
              <c:f>Figure3!$B$54:$B$58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Figure3!$D$54:$D$58</c:f>
              <c:numCache>
                <c:formatCode>#,##0.0_i</c:formatCode>
                <c:ptCount val="5"/>
                <c:pt idx="0">
                  <c:v>100</c:v>
                </c:pt>
                <c:pt idx="1">
                  <c:v>101.94815057839992</c:v>
                </c:pt>
                <c:pt idx="2">
                  <c:v>103.92819821133469</c:v>
                </c:pt>
                <c:pt idx="3">
                  <c:v>103.72922134733159</c:v>
                </c:pt>
                <c:pt idx="4">
                  <c:v>110.46830951686594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B-4FAF-B68A-07A6088338DC}"/>
            </c:ext>
          </c:extLst>
        </c:ser>
        <c:ser>
          <c:idx val="2"/>
          <c:order val="2"/>
          <c:tx>
            <c:strRef>
              <c:f>Figure3!$E$53</c:f>
              <c:strCache>
                <c:ptCount val="1"/>
                <c:pt idx="0">
                  <c:v>From 300 to 999 km</c:v>
                </c:pt>
              </c:strCache>
            </c:strRef>
          </c:tx>
          <c:cat>
            <c:numRef>
              <c:f>Figure3!$B$54:$B$58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Figure3!$E$54:$E$58</c:f>
              <c:numCache>
                <c:formatCode>#,##0.0_i</c:formatCode>
                <c:ptCount val="5"/>
                <c:pt idx="0">
                  <c:v>100</c:v>
                </c:pt>
                <c:pt idx="1">
                  <c:v>99.760436065931856</c:v>
                </c:pt>
                <c:pt idx="2">
                  <c:v>103.59785598080084</c:v>
                </c:pt>
                <c:pt idx="3">
                  <c:v>103.67515754626392</c:v>
                </c:pt>
                <c:pt idx="4">
                  <c:v>110.8396652062108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B-4FAF-B68A-07A6088338DC}"/>
            </c:ext>
          </c:extLst>
        </c:ser>
        <c:ser>
          <c:idx val="3"/>
          <c:order val="3"/>
          <c:tx>
            <c:strRef>
              <c:f>Figure3!$F$53</c:f>
              <c:strCache>
                <c:ptCount val="1"/>
                <c:pt idx="0">
                  <c:v>From 1000 to 1999 km</c:v>
                </c:pt>
              </c:strCache>
            </c:strRef>
          </c:tx>
          <c:cat>
            <c:numRef>
              <c:f>Figure3!$B$54:$B$58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Figure3!$F$54:$F$58</c:f>
              <c:numCache>
                <c:formatCode>#,##0.0_i</c:formatCode>
                <c:ptCount val="5"/>
                <c:pt idx="0">
                  <c:v>100</c:v>
                </c:pt>
                <c:pt idx="1">
                  <c:v>99.640010285420416</c:v>
                </c:pt>
                <c:pt idx="2">
                  <c:v>101.43138767463786</c:v>
                </c:pt>
                <c:pt idx="3">
                  <c:v>93.291212087817897</c:v>
                </c:pt>
                <c:pt idx="4">
                  <c:v>102.5150301828111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B-4FAF-B68A-07A6088338DC}"/>
            </c:ext>
          </c:extLst>
        </c:ser>
        <c:ser>
          <c:idx val="4"/>
          <c:order val="4"/>
          <c:tx>
            <c:strRef>
              <c:f>Figure3!$G$53</c:f>
              <c:strCache>
                <c:ptCount val="1"/>
                <c:pt idx="0">
                  <c:v>2 000 km and over</c:v>
                </c:pt>
              </c:strCache>
            </c:strRef>
          </c:tx>
          <c:cat>
            <c:numRef>
              <c:f>Figure3!$B$54:$B$58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Figure3!$G$54:$G$58</c:f>
              <c:numCache>
                <c:formatCode>#,##0.0_i</c:formatCode>
                <c:ptCount val="5"/>
                <c:pt idx="0">
                  <c:v>100</c:v>
                </c:pt>
                <c:pt idx="1">
                  <c:v>96.948002439768217</c:v>
                </c:pt>
                <c:pt idx="2">
                  <c:v>101.81038426349497</c:v>
                </c:pt>
                <c:pt idx="3">
                  <c:v>100.55924062214089</c:v>
                </c:pt>
                <c:pt idx="4">
                  <c:v>106.912549557792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4B-4FAF-B68A-07A60883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05272"/>
        <c:axId val="614205664"/>
      </c:lineChart>
      <c:catAx>
        <c:axId val="614205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614205664"/>
        <c:crosses val="autoZero"/>
        <c:auto val="1"/>
        <c:lblAlgn val="ctr"/>
        <c:lblOffset val="100"/>
        <c:tickMarkSkip val="1"/>
        <c:noMultiLvlLbl val="0"/>
      </c:catAx>
      <c:valAx>
        <c:axId val="614205664"/>
        <c:scaling>
          <c:orientation val="minMax"/>
          <c:max val="115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14205272"/>
        <c:crosses val="autoZero"/>
        <c:crossBetween val="between"/>
        <c:majorUnit val="5"/>
        <c:minorUnit val="2"/>
      </c:valAx>
    </c:plotArea>
    <c:legend>
      <c:legendPos val="b"/>
      <c:layout>
        <c:manualLayout>
          <c:xMode val="edge"/>
          <c:yMode val="edge"/>
          <c:x val="3.4168865435356202E-2"/>
          <c:y val="0.86395238428734844"/>
          <c:w val="0.94749340369393165"/>
          <c:h val="3.88768274232151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82519685039366E-2"/>
          <c:y val="2.2966666666666666E-2"/>
          <c:w val="0.91485081364829401"/>
          <c:h val="0.680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Figure4!$C$43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Figure4!$B$44:$B$51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Poland</c:v>
                </c:pt>
                <c:pt idx="4">
                  <c:v>Italy</c:v>
                </c:pt>
                <c:pt idx="5">
                  <c:v>Netherlands</c:v>
                </c:pt>
                <c:pt idx="6">
                  <c:v>Czechia</c:v>
                </c:pt>
                <c:pt idx="7">
                  <c:v>Sweden</c:v>
                </c:pt>
              </c:strCache>
            </c:strRef>
          </c:cat>
          <c:val>
            <c:numRef>
              <c:f>Figure4!$C$44:$C$51</c:f>
              <c:numCache>
                <c:formatCode>#,##0</c:formatCode>
                <c:ptCount val="8"/>
                <c:pt idx="0">
                  <c:v>2996.7950000000001</c:v>
                </c:pt>
                <c:pt idx="1">
                  <c:v>1606.5909999999999</c:v>
                </c:pt>
                <c:pt idx="2">
                  <c:v>1535.454</c:v>
                </c:pt>
                <c:pt idx="3">
                  <c:v>1237.2529999999999</c:v>
                </c:pt>
                <c:pt idx="4">
                  <c:v>958.83699999999999</c:v>
                </c:pt>
                <c:pt idx="5">
                  <c:v>570.55600000000004</c:v>
                </c:pt>
                <c:pt idx="6">
                  <c:v>450.524</c:v>
                </c:pt>
                <c:pt idx="7">
                  <c:v>486.99400000000003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4-41C0-AD36-08FFEBE2DAFF}"/>
            </c:ext>
          </c:extLst>
        </c:ser>
        <c:ser>
          <c:idx val="1"/>
          <c:order val="1"/>
          <c:tx>
            <c:strRef>
              <c:f>Figure4!$D$43</c:f>
              <c:strCache>
                <c:ptCount val="1"/>
                <c:pt idx="0">
                  <c:v>International transport - loaded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Figure4!$B$44:$B$51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Poland</c:v>
                </c:pt>
                <c:pt idx="4">
                  <c:v>Italy</c:v>
                </c:pt>
                <c:pt idx="5">
                  <c:v>Netherlands</c:v>
                </c:pt>
                <c:pt idx="6">
                  <c:v>Czechia</c:v>
                </c:pt>
                <c:pt idx="7">
                  <c:v>Sweden</c:v>
                </c:pt>
              </c:strCache>
            </c:strRef>
          </c:cat>
          <c:val>
            <c:numRef>
              <c:f>Figure4!$D$44:$D$51</c:f>
              <c:numCache>
                <c:formatCode>#,##0</c:formatCode>
                <c:ptCount val="8"/>
                <c:pt idx="0">
                  <c:v>214.58199999999999</c:v>
                </c:pt>
                <c:pt idx="1">
                  <c:v>131.05699999999999</c:v>
                </c:pt>
                <c:pt idx="2">
                  <c:v>52.656999999999996</c:v>
                </c:pt>
                <c:pt idx="3">
                  <c:v>82.894000000000005</c:v>
                </c:pt>
                <c:pt idx="4">
                  <c:v>63.268000000000001</c:v>
                </c:pt>
                <c:pt idx="5">
                  <c:v>102.298</c:v>
                </c:pt>
                <c:pt idx="6">
                  <c:v>40.328000000000003</c:v>
                </c:pt>
                <c:pt idx="7">
                  <c:v>19.14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4-41C0-AD36-08FFEBE2DAFF}"/>
            </c:ext>
          </c:extLst>
        </c:ser>
        <c:ser>
          <c:idx val="2"/>
          <c:order val="2"/>
          <c:tx>
            <c:strRef>
              <c:f>Figure4!$E$43</c:f>
              <c:strCache>
                <c:ptCount val="1"/>
                <c:pt idx="0">
                  <c:v>International transport - unloaded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Figure4!$B$44:$B$51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Poland</c:v>
                </c:pt>
                <c:pt idx="4">
                  <c:v>Italy</c:v>
                </c:pt>
                <c:pt idx="5">
                  <c:v>Netherlands</c:v>
                </c:pt>
                <c:pt idx="6">
                  <c:v>Czechia</c:v>
                </c:pt>
                <c:pt idx="7">
                  <c:v>Sweden</c:v>
                </c:pt>
              </c:strCache>
            </c:strRef>
          </c:cat>
          <c:val>
            <c:numRef>
              <c:f>Figure4!$E$44:$E$51</c:f>
              <c:numCache>
                <c:formatCode>#,##0</c:formatCode>
                <c:ptCount val="8"/>
                <c:pt idx="0">
                  <c:v>225.78899999999999</c:v>
                </c:pt>
                <c:pt idx="1">
                  <c:v>109.133</c:v>
                </c:pt>
                <c:pt idx="2">
                  <c:v>65.284000000000006</c:v>
                </c:pt>
                <c:pt idx="3">
                  <c:v>98.001999999999995</c:v>
                </c:pt>
                <c:pt idx="4">
                  <c:v>67.058999999999997</c:v>
                </c:pt>
                <c:pt idx="5">
                  <c:v>106.687</c:v>
                </c:pt>
                <c:pt idx="6">
                  <c:v>44.648000000000003</c:v>
                </c:pt>
                <c:pt idx="7">
                  <c:v>16.236000000000001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4-41C0-AD36-08FFEBE2D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84944"/>
        <c:axId val="628779368"/>
      </c:barChart>
      <c:catAx>
        <c:axId val="62878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779368"/>
        <c:crosses val="autoZero"/>
        <c:auto val="1"/>
        <c:lblAlgn val="ctr"/>
        <c:lblOffset val="100"/>
        <c:tickMarkSkip val="1"/>
        <c:noMultiLvlLbl val="0"/>
      </c:catAx>
      <c:valAx>
        <c:axId val="628779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78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34165930801366E-2"/>
          <c:y val="2.4567555555555554E-2"/>
          <c:w val="0.66093103578622803"/>
          <c:h val="0.67216022222222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Figure4!$C$43</c:f>
              <c:strCache>
                <c:ptCount val="1"/>
                <c:pt idx="0">
                  <c:v>National transport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Figure4!$B$52:$B$74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Romania</c:v>
                </c:pt>
                <c:pt idx="3">
                  <c:v>Greece</c:v>
                </c:pt>
                <c:pt idx="4">
                  <c:v>Finland</c:v>
                </c:pt>
                <c:pt idx="5">
                  <c:v>Hungary</c:v>
                </c:pt>
                <c:pt idx="6">
                  <c:v>Denmark</c:v>
                </c:pt>
                <c:pt idx="7">
                  <c:v>Slovakia</c:v>
                </c:pt>
                <c:pt idx="8">
                  <c:v>Portugal</c:v>
                </c:pt>
                <c:pt idx="9">
                  <c:v>Ireland</c:v>
                </c:pt>
                <c:pt idx="10">
                  <c:v>Bulgaria</c:v>
                </c:pt>
                <c:pt idx="11">
                  <c:v>Slovenia</c:v>
                </c:pt>
                <c:pt idx="12">
                  <c:v>Croatia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Estonia</c:v>
                </c:pt>
                <c:pt idx="17">
                  <c:v>Cyprus</c:v>
                </c:pt>
                <c:pt idx="19">
                  <c:v>Switzerland</c:v>
                </c:pt>
                <c:pt idx="20">
                  <c:v>Norway</c:v>
                </c:pt>
                <c:pt idx="22">
                  <c:v>Montenegro</c:v>
                </c:pt>
              </c:strCache>
            </c:strRef>
          </c:cat>
          <c:val>
            <c:numRef>
              <c:f>Figure4!$C$52:$C$74</c:f>
              <c:numCache>
                <c:formatCode>#,##0</c:formatCode>
                <c:ptCount val="23"/>
                <c:pt idx="0">
                  <c:v>375.65199999999999</c:v>
                </c:pt>
                <c:pt idx="1">
                  <c:v>225.011</c:v>
                </c:pt>
                <c:pt idx="2">
                  <c:v>252.18</c:v>
                </c:pt>
                <c:pt idx="3">
                  <c:v>266.08800000000002</c:v>
                </c:pt>
                <c:pt idx="4">
                  <c:v>254.684</c:v>
                </c:pt>
                <c:pt idx="5">
                  <c:v>183.316</c:v>
                </c:pt>
                <c:pt idx="6">
                  <c:v>167.73500000000001</c:v>
                </c:pt>
                <c:pt idx="7">
                  <c:v>114.875</c:v>
                </c:pt>
                <c:pt idx="8">
                  <c:v>124.60899999999999</c:v>
                </c:pt>
                <c:pt idx="9">
                  <c:v>146.143</c:v>
                </c:pt>
                <c:pt idx="10">
                  <c:v>125.577</c:v>
                </c:pt>
                <c:pt idx="11">
                  <c:v>57.851999999999997</c:v>
                </c:pt>
                <c:pt idx="12">
                  <c:v>69.281999999999996</c:v>
                </c:pt>
                <c:pt idx="13">
                  <c:v>63.886000000000003</c:v>
                </c:pt>
                <c:pt idx="14">
                  <c:v>45.773000000000003</c:v>
                </c:pt>
                <c:pt idx="15">
                  <c:v>19.690000000000001</c:v>
                </c:pt>
                <c:pt idx="16">
                  <c:v>23.972000000000001</c:v>
                </c:pt>
                <c:pt idx="17">
                  <c:v>27.643999999999998</c:v>
                </c:pt>
                <c:pt idx="19">
                  <c:v>277.85399999999998</c:v>
                </c:pt>
                <c:pt idx="20">
                  <c:v>261.03500000000003</c:v>
                </c:pt>
                <c:pt idx="22">
                  <c:v>0.70099999999999996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5-4524-B731-437B7899E045}"/>
            </c:ext>
          </c:extLst>
        </c:ser>
        <c:ser>
          <c:idx val="1"/>
          <c:order val="1"/>
          <c:tx>
            <c:strRef>
              <c:f>Figure4!$D$43</c:f>
              <c:strCache>
                <c:ptCount val="1"/>
                <c:pt idx="0">
                  <c:v>International transport - loaded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Figure4!$B$52:$B$74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Romania</c:v>
                </c:pt>
                <c:pt idx="3">
                  <c:v>Greece</c:v>
                </c:pt>
                <c:pt idx="4">
                  <c:v>Finland</c:v>
                </c:pt>
                <c:pt idx="5">
                  <c:v>Hungary</c:v>
                </c:pt>
                <c:pt idx="6">
                  <c:v>Denmark</c:v>
                </c:pt>
                <c:pt idx="7">
                  <c:v>Slovakia</c:v>
                </c:pt>
                <c:pt idx="8">
                  <c:v>Portugal</c:v>
                </c:pt>
                <c:pt idx="9">
                  <c:v>Ireland</c:v>
                </c:pt>
                <c:pt idx="10">
                  <c:v>Bulgaria</c:v>
                </c:pt>
                <c:pt idx="11">
                  <c:v>Slovenia</c:v>
                </c:pt>
                <c:pt idx="12">
                  <c:v>Croatia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Estonia</c:v>
                </c:pt>
                <c:pt idx="17">
                  <c:v>Cyprus</c:v>
                </c:pt>
                <c:pt idx="19">
                  <c:v>Switzerland</c:v>
                </c:pt>
                <c:pt idx="20">
                  <c:v>Norway</c:v>
                </c:pt>
                <c:pt idx="22">
                  <c:v>Montenegro</c:v>
                </c:pt>
              </c:strCache>
            </c:strRef>
          </c:cat>
          <c:val>
            <c:numRef>
              <c:f>Figure4!$D$52:$D$74</c:f>
              <c:numCache>
                <c:formatCode>#,##0</c:formatCode>
                <c:ptCount val="23"/>
                <c:pt idx="0">
                  <c:v>52.823</c:v>
                </c:pt>
                <c:pt idx="1">
                  <c:v>91.358999999999995</c:v>
                </c:pt>
                <c:pt idx="2">
                  <c:v>12.707000000000001</c:v>
                </c:pt>
                <c:pt idx="3">
                  <c:v>5.32</c:v>
                </c:pt>
                <c:pt idx="4">
                  <c:v>3.363</c:v>
                </c:pt>
                <c:pt idx="5">
                  <c:v>31.225999999999999</c:v>
                </c:pt>
                <c:pt idx="6">
                  <c:v>13.593</c:v>
                </c:pt>
                <c:pt idx="7">
                  <c:v>22.978999999999999</c:v>
                </c:pt>
                <c:pt idx="8">
                  <c:v>15.032999999999999</c:v>
                </c:pt>
                <c:pt idx="9">
                  <c:v>2.09</c:v>
                </c:pt>
                <c:pt idx="10">
                  <c:v>6.9889999999999999</c:v>
                </c:pt>
                <c:pt idx="11">
                  <c:v>13.51</c:v>
                </c:pt>
                <c:pt idx="12">
                  <c:v>9.3089999999999993</c:v>
                </c:pt>
                <c:pt idx="13">
                  <c:v>7.1890000000000001</c:v>
                </c:pt>
                <c:pt idx="14">
                  <c:v>9.85</c:v>
                </c:pt>
                <c:pt idx="15">
                  <c:v>14.375999999999999</c:v>
                </c:pt>
                <c:pt idx="16">
                  <c:v>3.407</c:v>
                </c:pt>
                <c:pt idx="17">
                  <c:v>1.7000000000000001E-2</c:v>
                </c:pt>
                <c:pt idx="19">
                  <c:v>28.489000000000001</c:v>
                </c:pt>
                <c:pt idx="20">
                  <c:v>8.1969999999999992</c:v>
                </c:pt>
                <c:pt idx="22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5-4524-B731-437B7899E045}"/>
            </c:ext>
          </c:extLst>
        </c:ser>
        <c:ser>
          <c:idx val="2"/>
          <c:order val="2"/>
          <c:tx>
            <c:strRef>
              <c:f>Figure4!$E$43</c:f>
              <c:strCache>
                <c:ptCount val="1"/>
                <c:pt idx="0">
                  <c:v>International transport - unloaded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Figure4!$B$52:$B$74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Romania</c:v>
                </c:pt>
                <c:pt idx="3">
                  <c:v>Greece</c:v>
                </c:pt>
                <c:pt idx="4">
                  <c:v>Finland</c:v>
                </c:pt>
                <c:pt idx="5">
                  <c:v>Hungary</c:v>
                </c:pt>
                <c:pt idx="6">
                  <c:v>Denmark</c:v>
                </c:pt>
                <c:pt idx="7">
                  <c:v>Slovakia</c:v>
                </c:pt>
                <c:pt idx="8">
                  <c:v>Portugal</c:v>
                </c:pt>
                <c:pt idx="9">
                  <c:v>Ireland</c:v>
                </c:pt>
                <c:pt idx="10">
                  <c:v>Bulgaria</c:v>
                </c:pt>
                <c:pt idx="11">
                  <c:v>Slovenia</c:v>
                </c:pt>
                <c:pt idx="12">
                  <c:v>Croatia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Estonia</c:v>
                </c:pt>
                <c:pt idx="17">
                  <c:v>Cyprus</c:v>
                </c:pt>
                <c:pt idx="19">
                  <c:v>Switzerland</c:v>
                </c:pt>
                <c:pt idx="20">
                  <c:v>Norway</c:v>
                </c:pt>
                <c:pt idx="22">
                  <c:v>Montenegro</c:v>
                </c:pt>
              </c:strCache>
            </c:strRef>
          </c:cat>
          <c:val>
            <c:numRef>
              <c:f>Figure4!$E$52:$E$74</c:f>
              <c:numCache>
                <c:formatCode>#,##0</c:formatCode>
                <c:ptCount val="23"/>
                <c:pt idx="0">
                  <c:v>46.119</c:v>
                </c:pt>
                <c:pt idx="1">
                  <c:v>99.075999999999993</c:v>
                </c:pt>
                <c:pt idx="2">
                  <c:v>12.157</c:v>
                </c:pt>
                <c:pt idx="3">
                  <c:v>5.0609999999999999</c:v>
                </c:pt>
                <c:pt idx="4">
                  <c:v>3.415</c:v>
                </c:pt>
                <c:pt idx="5">
                  <c:v>30.209</c:v>
                </c:pt>
                <c:pt idx="6">
                  <c:v>12.483000000000001</c:v>
                </c:pt>
                <c:pt idx="7">
                  <c:v>25.562000000000001</c:v>
                </c:pt>
                <c:pt idx="8">
                  <c:v>12.726000000000001</c:v>
                </c:pt>
                <c:pt idx="9">
                  <c:v>3.222</c:v>
                </c:pt>
                <c:pt idx="10">
                  <c:v>8.3209999999999997</c:v>
                </c:pt>
                <c:pt idx="11">
                  <c:v>17.071000000000002</c:v>
                </c:pt>
                <c:pt idx="12">
                  <c:v>7.6260000000000003</c:v>
                </c:pt>
                <c:pt idx="13">
                  <c:v>6.7510000000000003</c:v>
                </c:pt>
                <c:pt idx="14">
                  <c:v>10.01</c:v>
                </c:pt>
                <c:pt idx="15">
                  <c:v>10.839</c:v>
                </c:pt>
                <c:pt idx="16">
                  <c:v>2.5939999999999999</c:v>
                </c:pt>
                <c:pt idx="17">
                  <c:v>8.0000000000000002E-3</c:v>
                </c:pt>
                <c:pt idx="19">
                  <c:v>14.962</c:v>
                </c:pt>
                <c:pt idx="20">
                  <c:v>8.2620000000000005</c:v>
                </c:pt>
                <c:pt idx="22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65-4524-B731-437B7899E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943600"/>
        <c:axId val="345947536"/>
      </c:barChart>
      <c:catAx>
        <c:axId val="34594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947536"/>
        <c:crosses val="autoZero"/>
        <c:auto val="1"/>
        <c:lblAlgn val="ctr"/>
        <c:lblOffset val="100"/>
        <c:tickMarkSkip val="1"/>
        <c:noMultiLvlLbl val="0"/>
      </c:catAx>
      <c:valAx>
        <c:axId val="3459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94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81917014471553"/>
          <c:y val="0.28035288888888887"/>
          <c:w val="0.27418082985528452"/>
          <c:h val="0.221983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Transport of goods on country territory, by type of operation,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 tonnes)</a:t>
            </a:r>
          </a:p>
        </c:rich>
      </c:tx>
      <c:layout>
        <c:manualLayout>
          <c:xMode val="edge"/>
          <c:yMode val="edge"/>
          <c:x val="5.3440213760855048E-3"/>
          <c:y val="1.0215579197585452E-2"/>
        </c:manualLayout>
      </c:layout>
      <c:overlay val="0"/>
    </c:title>
    <c:autoTitleDeleted val="0"/>
    <c:plotArea>
      <c:layout>
        <c:manualLayout>
          <c:xMode val="edge"/>
          <c:yMode val="edge"/>
          <c:x val="5.3440213760855048E-3"/>
          <c:y val="1.0215579197585452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Figure4!$A$2</c:f>
              <c:strCache>
                <c:ptCount val="1"/>
              </c:strCache>
            </c:strRef>
          </c:tx>
          <c:invertIfNegative val="0"/>
          <c:cat>
            <c:numRef>
              <c:f>Figure4!$B$1</c:f>
              <c:numCache>
                <c:formatCode>General</c:formatCode>
                <c:ptCount val="1"/>
              </c:numCache>
            </c:numRef>
          </c:cat>
          <c:val>
            <c:numRef>
              <c:f>Figure4!$B$2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0-4F06-A9D9-76C325039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762360"/>
        <c:axId val="615763016"/>
      </c:barChart>
      <c:catAx>
        <c:axId val="615762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763016"/>
        <c:crosses val="autoZero"/>
        <c:auto val="1"/>
        <c:lblAlgn val="ctr"/>
        <c:lblOffset val="100"/>
        <c:noMultiLvlLbl val="0"/>
      </c:catAx>
      <c:valAx>
        <c:axId val="615763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15762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3</xdr:row>
      <xdr:rowOff>100013</xdr:rowOff>
    </xdr:from>
    <xdr:to>
      <xdr:col>16</xdr:col>
      <xdr:colOff>485774</xdr:colOff>
      <xdr:row>44</xdr:row>
      <xdr:rowOff>102300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9CC1D-4E7D-F4C2-2620-4FA67F46F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0.92243</cdr:y>
    </cdr:from>
    <cdr:ext cx="799465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103A9DD-ED0B-A1EE-0E2A-A9513A8D1127}"/>
            </a:ext>
          </a:extLst>
        </cdr:cNvPr>
        <cdr:cNvSpPr txBox="1"/>
      </cdr:nvSpPr>
      <cdr:spPr>
        <a:xfrm xmlns:a="http://schemas.openxmlformats.org/drawingml/2006/main">
          <a:off x="50800" y="5765811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Malta excluded (see chapter 'data sources'); ranked by 2020-2021 growth rate.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0.83933</cdr:x>
      <cdr:y>0.93314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2FC87AF-742D-9FCD-2272-031283C5E8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277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3</xdr:row>
      <xdr:rowOff>87631</xdr:rowOff>
    </xdr:from>
    <xdr:to>
      <xdr:col>16</xdr:col>
      <xdr:colOff>276224</xdr:colOff>
      <xdr:row>43</xdr:row>
      <xdr:rowOff>79791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5EB682A-00D4-4835-A45C-F01A87B77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0.92073</cdr:y>
    </cdr:from>
    <cdr:ext cx="799465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0C11A86-AB87-2925-0BD4-73C92267A2B0}"/>
            </a:ext>
          </a:extLst>
        </cdr:cNvPr>
        <cdr:cNvSpPr txBox="1"/>
      </cdr:nvSpPr>
      <cdr:spPr>
        <a:xfrm xmlns:a="http://schemas.openxmlformats.org/drawingml/2006/main">
          <a:off x="50800" y="5631859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road_go_tq_tott)</a:t>
          </a:r>
        </a:p>
      </cdr:txBody>
    </cdr:sp>
  </cdr:absSizeAnchor>
  <cdr:absSizeAnchor xmlns:cdr="http://schemas.openxmlformats.org/drawingml/2006/chartDrawing">
    <cdr:from>
      <cdr:x>0.83933</cdr:x>
      <cdr:y>0.93168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3B002F8-D8E7-285F-8E7F-0999EE63BA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9881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577215</xdr:colOff>
      <xdr:row>3</xdr:row>
      <xdr:rowOff>135256</xdr:rowOff>
    </xdr:from>
    <xdr:to>
      <xdr:col>16</xdr:col>
      <xdr:colOff>348615</xdr:colOff>
      <xdr:row>47</xdr:row>
      <xdr:rowOff>61849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0.923</cdr:y>
    </cdr:from>
    <cdr:ext cx="799465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258CCDE-5C80-4235-BF77-B307B9F55E58}"/>
            </a:ext>
          </a:extLst>
        </cdr:cNvPr>
        <cdr:cNvSpPr txBox="1"/>
      </cdr:nvSpPr>
      <cdr:spPr>
        <a:xfrm xmlns:a="http://schemas.openxmlformats.org/drawingml/2006/main">
          <a:off x="50800" y="5812037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road_go_ta_dctg)</a:t>
          </a:r>
        </a:p>
      </cdr:txBody>
    </cdr:sp>
  </cdr:absSizeAnchor>
  <cdr:absSizeAnchor xmlns:cdr="http://schemas.openxmlformats.org/drawingml/2006/chartDrawing">
    <cdr:from>
      <cdr:x>0.83933</cdr:x>
      <cdr:y>0.93363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14DA8AD-5194-44CB-B1F4-DCE66E8F90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7899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4761</xdr:rowOff>
    </xdr:from>
    <xdr:to>
      <xdr:col>16</xdr:col>
      <xdr:colOff>333375</xdr:colOff>
      <xdr:row>34</xdr:row>
      <xdr:rowOff>85161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E4270F8-5280-31A3-FE06-60822DB24CDA}"/>
            </a:ext>
          </a:extLst>
        </xdr:cNvPr>
        <xdr:cNvGrpSpPr/>
      </xdr:nvGrpSpPr>
      <xdr:grpSpPr>
        <a:xfrm>
          <a:off x="514350" y="842961"/>
          <a:ext cx="9277350" cy="4500000"/>
          <a:chOff x="514350" y="842961"/>
          <a:chExt cx="9277350" cy="450000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C5EF5B7B-3103-44F3-BAC6-FA9F164E68F1}"/>
              </a:ext>
            </a:extLst>
          </xdr:cNvPr>
          <xdr:cNvGraphicFramePr>
            <a:graphicFrameLocks/>
          </xdr:cNvGraphicFramePr>
        </xdr:nvGraphicFramePr>
        <xdr:xfrm>
          <a:off x="514350" y="842961"/>
          <a:ext cx="2095500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DC7FF75-322B-4C33-8444-3E5B4A460366}"/>
              </a:ext>
            </a:extLst>
          </xdr:cNvPr>
          <xdr:cNvGraphicFramePr>
            <a:graphicFrameLocks/>
          </xdr:cNvGraphicFramePr>
        </xdr:nvGraphicFramePr>
        <xdr:xfrm>
          <a:off x="2571749" y="842961"/>
          <a:ext cx="7219951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ADE215E-6E84-4615-BE5E-63B71AD39F75}"/>
              </a:ext>
            </a:extLst>
          </xdr:cNvPr>
          <xdr:cNvCxnSpPr/>
        </xdr:nvCxnSpPr>
        <xdr:spPr bwMode="auto">
          <a:xfrm flipV="1">
            <a:off x="2579809" y="948104"/>
            <a:ext cx="524608" cy="2677258"/>
          </a:xfrm>
          <a:prstGeom prst="line">
            <a:avLst/>
          </a:prstGeom>
          <a:solidFill>
            <a:srgbClr val="D1BBAF"/>
          </a:solidFill>
          <a:ln w="3175" cap="flat" cmpd="sng" algn="ctr">
            <a:solidFill>
              <a:schemeClr val="bg1">
                <a:lumMod val="65000"/>
              </a:schemeClr>
            </a:solidFill>
            <a:prstDash val="sysDash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0</xdr:col>
      <xdr:colOff>368300</xdr:colOff>
      <xdr:row>4</xdr:row>
      <xdr:rowOff>47625</xdr:rowOff>
    </xdr:from>
    <xdr:to>
      <xdr:col>16</xdr:col>
      <xdr:colOff>415925</xdr:colOff>
      <xdr:row>40</xdr:row>
      <xdr:rowOff>109346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110BD5-939D-1BF8-E5CF-709D8A3BD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0.00935</cdr:x>
      <cdr:y>0.12646</cdr:y>
    </cdr:from>
    <cdr:to>
      <cdr:x>0.98518</cdr:x>
      <cdr:y>0.92605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9AF98A7-9D11-87A6-A759-057CDA813C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9276190" cy="450476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0.00534</cdr:x>
      <cdr:y>0.91394</cdr:y>
    </cdr:from>
    <cdr:ext cx="79756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2C117A8-490B-BECD-2534-3B5DE2F652D9}"/>
            </a:ext>
          </a:extLst>
        </cdr:cNvPr>
        <cdr:cNvSpPr txBox="1"/>
      </cdr:nvSpPr>
      <cdr:spPr>
        <a:xfrm xmlns:a="http://schemas.openxmlformats.org/drawingml/2006/main">
          <a:off x="50800" y="5148971"/>
          <a:ext cx="79756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road_go_ta_tott, road_go_ia_ugtt, road_go_ia_lgtt and road_go_cta_gtt)</a:t>
          </a:r>
        </a:p>
      </cdr:txBody>
    </cdr:sp>
  </cdr:absSizeAnchor>
  <cdr:absSizeAnchor xmlns:cdr="http://schemas.openxmlformats.org/drawingml/2006/chartDrawing">
    <cdr:from>
      <cdr:x>0.83901</cdr:x>
      <cdr:y>0.92582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BFE25A2-74D6-76CE-AE8B-ED6E27E7BCC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75592" y="521593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C31E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46"/>
  <sheetViews>
    <sheetView showGridLines="0" zoomScaleNormal="100" zoomScalePageLayoutView="125" workbookViewId="0">
      <selection activeCell="B2" sqref="B2"/>
    </sheetView>
  </sheetViews>
  <sheetFormatPr defaultColWidth="8.85546875" defaultRowHeight="12" x14ac:dyDescent="0.2"/>
  <cols>
    <col min="1" max="1" width="7.85546875" style="1" customWidth="1"/>
    <col min="2" max="2" width="14.7109375" style="1" customWidth="1"/>
    <col min="3" max="17" width="10.85546875" style="1" customWidth="1"/>
    <col min="18" max="18" width="7.28515625" style="1" customWidth="1"/>
    <col min="19" max="16384" width="8.85546875" style="1"/>
  </cols>
  <sheetData>
    <row r="2" spans="2:18" ht="15.75" x14ac:dyDescent="0.2">
      <c r="B2" s="94" t="s">
        <v>160</v>
      </c>
      <c r="I2" s="101"/>
    </row>
    <row r="3" spans="2:18" ht="12.75" x14ac:dyDescent="0.2">
      <c r="B3" s="95" t="s">
        <v>96</v>
      </c>
      <c r="M3" s="96"/>
    </row>
    <row r="4" spans="2:18" x14ac:dyDescent="0.2">
      <c r="B4" s="38"/>
      <c r="C4" s="198">
        <v>2019</v>
      </c>
      <c r="D4" s="199"/>
      <c r="E4" s="199"/>
      <c r="F4" s="199"/>
      <c r="G4" s="200"/>
      <c r="H4" s="199">
        <v>2020</v>
      </c>
      <c r="I4" s="199"/>
      <c r="J4" s="199"/>
      <c r="K4" s="199"/>
      <c r="L4" s="200"/>
      <c r="M4" s="198">
        <v>2021</v>
      </c>
      <c r="N4" s="199"/>
      <c r="O4" s="199"/>
      <c r="P4" s="199"/>
      <c r="Q4" s="199"/>
    </row>
    <row r="5" spans="2:18" x14ac:dyDescent="0.2">
      <c r="B5" s="72"/>
      <c r="C5" s="36" t="s">
        <v>4</v>
      </c>
      <c r="D5" s="37" t="s">
        <v>9</v>
      </c>
      <c r="E5" s="37" t="s">
        <v>7</v>
      </c>
      <c r="F5" s="37" t="s">
        <v>8</v>
      </c>
      <c r="G5" s="52" t="s">
        <v>10</v>
      </c>
      <c r="H5" s="37" t="s">
        <v>4</v>
      </c>
      <c r="I5" s="37" t="s">
        <v>9</v>
      </c>
      <c r="J5" s="37" t="s">
        <v>7</v>
      </c>
      <c r="K5" s="37" t="s">
        <v>8</v>
      </c>
      <c r="L5" s="52" t="s">
        <v>10</v>
      </c>
      <c r="M5" s="36" t="s">
        <v>4</v>
      </c>
      <c r="N5" s="37" t="s">
        <v>9</v>
      </c>
      <c r="O5" s="37" t="s">
        <v>7</v>
      </c>
      <c r="P5" s="37" t="s">
        <v>8</v>
      </c>
      <c r="Q5" s="37" t="s">
        <v>10</v>
      </c>
    </row>
    <row r="6" spans="2:18" x14ac:dyDescent="0.2">
      <c r="B6" s="73" t="s">
        <v>147</v>
      </c>
      <c r="C6" s="74">
        <v>1117620</v>
      </c>
      <c r="D6" s="74">
        <v>464330</v>
      </c>
      <c r="E6" s="74">
        <v>188439</v>
      </c>
      <c r="F6" s="74">
        <v>49487</v>
      </c>
      <c r="G6" s="74">
        <v>1819876</v>
      </c>
      <c r="H6" s="74">
        <v>1108293</v>
      </c>
      <c r="I6" s="74">
        <v>446979</v>
      </c>
      <c r="J6" s="74">
        <v>196716</v>
      </c>
      <c r="K6" s="74">
        <v>51574</v>
      </c>
      <c r="L6" s="74">
        <v>1803563</v>
      </c>
      <c r="M6" s="74">
        <v>1178069</v>
      </c>
      <c r="N6" s="74">
        <v>483400</v>
      </c>
      <c r="O6" s="74">
        <v>204681</v>
      </c>
      <c r="P6" s="74">
        <v>55030</v>
      </c>
      <c r="Q6" s="74">
        <v>1921179</v>
      </c>
      <c r="R6" s="7"/>
    </row>
    <row r="7" spans="2:18" x14ac:dyDescent="0.2">
      <c r="B7" s="8" t="s">
        <v>100</v>
      </c>
      <c r="C7" s="59">
        <v>21727</v>
      </c>
      <c r="D7" s="60">
        <v>10302</v>
      </c>
      <c r="E7" s="60">
        <v>1423</v>
      </c>
      <c r="F7" s="60">
        <v>1377</v>
      </c>
      <c r="G7" s="61">
        <v>34829</v>
      </c>
      <c r="H7" s="60">
        <v>21537</v>
      </c>
      <c r="I7" s="60">
        <v>10438</v>
      </c>
      <c r="J7" s="60">
        <v>1221</v>
      </c>
      <c r="K7" s="60">
        <v>1183</v>
      </c>
      <c r="L7" s="61">
        <v>34379</v>
      </c>
      <c r="M7" s="59">
        <v>23257</v>
      </c>
      <c r="N7" s="60">
        <v>10570</v>
      </c>
      <c r="O7" s="60">
        <v>1300</v>
      </c>
      <c r="P7" s="60">
        <v>1048</v>
      </c>
      <c r="Q7" s="60">
        <v>36175</v>
      </c>
    </row>
    <row r="8" spans="2:18" x14ac:dyDescent="0.2">
      <c r="B8" s="9" t="s">
        <v>101</v>
      </c>
      <c r="C8" s="62">
        <v>5719</v>
      </c>
      <c r="D8" s="63">
        <v>6552</v>
      </c>
      <c r="E8" s="63">
        <v>7106</v>
      </c>
      <c r="F8" s="63">
        <v>1173</v>
      </c>
      <c r="G8" s="64">
        <v>20551</v>
      </c>
      <c r="H8" s="63">
        <v>7410</v>
      </c>
      <c r="I8" s="63">
        <v>9342</v>
      </c>
      <c r="J8" s="63">
        <v>14428</v>
      </c>
      <c r="K8" s="63">
        <v>1386</v>
      </c>
      <c r="L8" s="64">
        <v>32566</v>
      </c>
      <c r="M8" s="62">
        <v>9029</v>
      </c>
      <c r="N8" s="63">
        <v>11403</v>
      </c>
      <c r="O8" s="63">
        <v>13296</v>
      </c>
      <c r="P8" s="63">
        <v>1402</v>
      </c>
      <c r="Q8" s="63">
        <v>35130</v>
      </c>
    </row>
    <row r="9" spans="2:18" x14ac:dyDescent="0.2">
      <c r="B9" s="9" t="s">
        <v>144</v>
      </c>
      <c r="C9" s="62">
        <v>25012</v>
      </c>
      <c r="D9" s="63">
        <v>11695</v>
      </c>
      <c r="E9" s="63">
        <v>1841</v>
      </c>
      <c r="F9" s="63">
        <v>512</v>
      </c>
      <c r="G9" s="64">
        <v>39059</v>
      </c>
      <c r="H9" s="63">
        <v>28271</v>
      </c>
      <c r="I9" s="63">
        <v>21904</v>
      </c>
      <c r="J9" s="63">
        <v>4920</v>
      </c>
      <c r="K9" s="63">
        <v>995</v>
      </c>
      <c r="L9" s="64">
        <v>56090</v>
      </c>
      <c r="M9" s="62">
        <v>29764</v>
      </c>
      <c r="N9" s="63">
        <v>27382</v>
      </c>
      <c r="O9" s="63">
        <v>5492</v>
      </c>
      <c r="P9" s="63">
        <v>1118</v>
      </c>
      <c r="Q9" s="63">
        <v>63756</v>
      </c>
    </row>
    <row r="10" spans="2:18" x14ac:dyDescent="0.2">
      <c r="B10" s="9" t="s">
        <v>102</v>
      </c>
      <c r="C10" s="62">
        <v>12165</v>
      </c>
      <c r="D10" s="63">
        <v>2437</v>
      </c>
      <c r="E10" s="63">
        <v>219</v>
      </c>
      <c r="F10" s="63">
        <v>171</v>
      </c>
      <c r="G10" s="64">
        <v>14991</v>
      </c>
      <c r="H10" s="63">
        <v>12407</v>
      </c>
      <c r="I10" s="63">
        <v>2026</v>
      </c>
      <c r="J10" s="63">
        <v>127</v>
      </c>
      <c r="K10" s="63">
        <v>126</v>
      </c>
      <c r="L10" s="64">
        <v>14686</v>
      </c>
      <c r="M10" s="62">
        <v>12863</v>
      </c>
      <c r="N10" s="63">
        <v>2258</v>
      </c>
      <c r="O10" s="63">
        <v>123</v>
      </c>
      <c r="P10" s="63">
        <v>99</v>
      </c>
      <c r="Q10" s="63">
        <v>15342</v>
      </c>
    </row>
    <row r="11" spans="2:18" x14ac:dyDescent="0.2">
      <c r="B11" s="9" t="s">
        <v>128</v>
      </c>
      <c r="C11" s="62">
        <v>274037</v>
      </c>
      <c r="D11" s="63">
        <v>32876</v>
      </c>
      <c r="E11" s="63">
        <v>3308</v>
      </c>
      <c r="F11" s="63">
        <v>1654</v>
      </c>
      <c r="G11" s="64">
        <v>311875</v>
      </c>
      <c r="H11" s="63">
        <v>269928</v>
      </c>
      <c r="I11" s="63">
        <v>30530</v>
      </c>
      <c r="J11" s="63">
        <v>2849</v>
      </c>
      <c r="K11" s="63">
        <v>1306</v>
      </c>
      <c r="L11" s="64">
        <v>304613</v>
      </c>
      <c r="M11" s="62">
        <v>272000</v>
      </c>
      <c r="N11" s="63">
        <v>31280</v>
      </c>
      <c r="O11" s="63">
        <v>2747</v>
      </c>
      <c r="P11" s="63">
        <v>1245</v>
      </c>
      <c r="Q11" s="63">
        <v>307272</v>
      </c>
    </row>
    <row r="12" spans="2:18" x14ac:dyDescent="0.2">
      <c r="B12" s="9" t="s">
        <v>103</v>
      </c>
      <c r="C12" s="62">
        <v>1710</v>
      </c>
      <c r="D12" s="63">
        <v>1705</v>
      </c>
      <c r="E12" s="63">
        <v>1097</v>
      </c>
      <c r="F12" s="63">
        <v>283</v>
      </c>
      <c r="G12" s="64">
        <v>4794</v>
      </c>
      <c r="H12" s="63">
        <v>1273</v>
      </c>
      <c r="I12" s="63">
        <v>1586</v>
      </c>
      <c r="J12" s="63">
        <v>1082</v>
      </c>
      <c r="K12" s="63">
        <v>337</v>
      </c>
      <c r="L12" s="64">
        <v>4279</v>
      </c>
      <c r="M12" s="62">
        <v>1800</v>
      </c>
      <c r="N12" s="63">
        <v>1931</v>
      </c>
      <c r="O12" s="63">
        <v>1160</v>
      </c>
      <c r="P12" s="63">
        <v>346</v>
      </c>
      <c r="Q12" s="63">
        <v>5237</v>
      </c>
    </row>
    <row r="13" spans="2:18" x14ac:dyDescent="0.2">
      <c r="B13" s="9" t="s">
        <v>104</v>
      </c>
      <c r="C13" s="62">
        <v>10002</v>
      </c>
      <c r="D13" s="63">
        <v>1606</v>
      </c>
      <c r="E13" s="63">
        <v>510</v>
      </c>
      <c r="F13" s="63">
        <v>326</v>
      </c>
      <c r="G13" s="64">
        <v>12444</v>
      </c>
      <c r="H13" s="63">
        <v>9059</v>
      </c>
      <c r="I13" s="63">
        <v>1529</v>
      </c>
      <c r="J13" s="63">
        <v>528</v>
      </c>
      <c r="K13" s="63">
        <v>308</v>
      </c>
      <c r="L13" s="64">
        <v>11424</v>
      </c>
      <c r="M13" s="62">
        <v>10238</v>
      </c>
      <c r="N13" s="63">
        <v>1479</v>
      </c>
      <c r="O13" s="63">
        <v>431</v>
      </c>
      <c r="P13" s="63">
        <v>346</v>
      </c>
      <c r="Q13" s="63">
        <v>12493</v>
      </c>
    </row>
    <row r="14" spans="2:18" x14ac:dyDescent="0.2">
      <c r="B14" s="9" t="s">
        <v>105</v>
      </c>
      <c r="C14" s="62">
        <v>15285</v>
      </c>
      <c r="D14" s="63">
        <v>12731</v>
      </c>
      <c r="E14" s="63">
        <v>128</v>
      </c>
      <c r="F14" s="63">
        <v>54</v>
      </c>
      <c r="G14" s="64">
        <v>28197</v>
      </c>
      <c r="H14" s="63">
        <v>12934</v>
      </c>
      <c r="I14" s="63">
        <v>11816</v>
      </c>
      <c r="J14" s="63">
        <v>381</v>
      </c>
      <c r="K14" s="63">
        <v>30</v>
      </c>
      <c r="L14" s="64">
        <v>25161</v>
      </c>
      <c r="M14" s="62">
        <v>16482</v>
      </c>
      <c r="N14" s="63">
        <v>4283</v>
      </c>
      <c r="O14" s="63">
        <v>239</v>
      </c>
      <c r="P14" s="63">
        <v>50</v>
      </c>
      <c r="Q14" s="63">
        <v>21053</v>
      </c>
    </row>
    <row r="15" spans="2:18" x14ac:dyDescent="0.2">
      <c r="B15" s="9" t="s">
        <v>106</v>
      </c>
      <c r="C15" s="62">
        <v>165910</v>
      </c>
      <c r="D15" s="63">
        <v>76571</v>
      </c>
      <c r="E15" s="63">
        <v>4145</v>
      </c>
      <c r="F15" s="63">
        <v>2933</v>
      </c>
      <c r="G15" s="64">
        <v>249559</v>
      </c>
      <c r="H15" s="63">
        <v>163682</v>
      </c>
      <c r="I15" s="63">
        <v>72063</v>
      </c>
      <c r="J15" s="63">
        <v>3781</v>
      </c>
      <c r="K15" s="63">
        <v>2742</v>
      </c>
      <c r="L15" s="64">
        <v>242268</v>
      </c>
      <c r="M15" s="62">
        <v>182466</v>
      </c>
      <c r="N15" s="63">
        <v>80114</v>
      </c>
      <c r="O15" s="63">
        <v>4440</v>
      </c>
      <c r="P15" s="63">
        <v>3156</v>
      </c>
      <c r="Q15" s="63">
        <v>270176</v>
      </c>
    </row>
    <row r="16" spans="2:18" x14ac:dyDescent="0.2">
      <c r="B16" s="9" t="s">
        <v>107</v>
      </c>
      <c r="C16" s="62">
        <v>162504</v>
      </c>
      <c r="D16" s="63">
        <v>10960</v>
      </c>
      <c r="E16" s="63">
        <v>236</v>
      </c>
      <c r="F16" s="63">
        <v>361</v>
      </c>
      <c r="G16" s="64">
        <v>174061</v>
      </c>
      <c r="H16" s="63">
        <v>158158</v>
      </c>
      <c r="I16" s="63">
        <v>10683</v>
      </c>
      <c r="J16" s="63">
        <v>261</v>
      </c>
      <c r="K16" s="63">
        <v>559</v>
      </c>
      <c r="L16" s="64">
        <v>169663</v>
      </c>
      <c r="M16" s="62">
        <v>162574</v>
      </c>
      <c r="N16" s="63">
        <v>11382</v>
      </c>
      <c r="O16" s="63">
        <v>272</v>
      </c>
      <c r="P16" s="63">
        <v>626</v>
      </c>
      <c r="Q16" s="63">
        <v>174853</v>
      </c>
    </row>
    <row r="17" spans="2:17" x14ac:dyDescent="0.2">
      <c r="B17" s="9" t="s">
        <v>108</v>
      </c>
      <c r="C17" s="62">
        <v>4312</v>
      </c>
      <c r="D17" s="63">
        <v>5496</v>
      </c>
      <c r="E17" s="63">
        <v>2409</v>
      </c>
      <c r="F17" s="63">
        <v>261</v>
      </c>
      <c r="G17" s="64">
        <v>12477</v>
      </c>
      <c r="H17" s="63">
        <v>4487</v>
      </c>
      <c r="I17" s="63">
        <v>5041</v>
      </c>
      <c r="J17" s="63">
        <v>2428</v>
      </c>
      <c r="K17" s="63">
        <v>298</v>
      </c>
      <c r="L17" s="64">
        <v>12255</v>
      </c>
      <c r="M17" s="62">
        <v>4802</v>
      </c>
      <c r="N17" s="63">
        <v>5770</v>
      </c>
      <c r="O17" s="63">
        <v>2761</v>
      </c>
      <c r="P17" s="63">
        <v>295</v>
      </c>
      <c r="Q17" s="63">
        <v>13629</v>
      </c>
    </row>
    <row r="18" spans="2:17" x14ac:dyDescent="0.2">
      <c r="B18" s="9" t="s">
        <v>109</v>
      </c>
      <c r="C18" s="62">
        <v>122491</v>
      </c>
      <c r="D18" s="63">
        <v>14468</v>
      </c>
      <c r="E18" s="63">
        <v>505</v>
      </c>
      <c r="F18" s="63">
        <v>522</v>
      </c>
      <c r="G18" s="64">
        <v>137986</v>
      </c>
      <c r="H18" s="63">
        <v>118151</v>
      </c>
      <c r="I18" s="63">
        <v>13861</v>
      </c>
      <c r="J18" s="63">
        <v>546</v>
      </c>
      <c r="K18" s="63">
        <v>665</v>
      </c>
      <c r="L18" s="64">
        <v>133222</v>
      </c>
      <c r="M18" s="62">
        <v>128547</v>
      </c>
      <c r="N18" s="63">
        <v>15180</v>
      </c>
      <c r="O18" s="63">
        <v>576</v>
      </c>
      <c r="P18" s="63">
        <v>683</v>
      </c>
      <c r="Q18" s="63">
        <v>144986</v>
      </c>
    </row>
    <row r="19" spans="2:17" x14ac:dyDescent="0.2">
      <c r="B19" s="9" t="s">
        <v>110</v>
      </c>
      <c r="C19" s="62">
        <v>831</v>
      </c>
      <c r="D19" s="63">
        <v>26</v>
      </c>
      <c r="E19" s="63" t="s">
        <v>151</v>
      </c>
      <c r="F19" s="63" t="s">
        <v>151</v>
      </c>
      <c r="G19" s="64">
        <v>858</v>
      </c>
      <c r="H19" s="63">
        <v>672</v>
      </c>
      <c r="I19" s="63">
        <v>37</v>
      </c>
      <c r="J19" s="63" t="s">
        <v>151</v>
      </c>
      <c r="K19" s="63" t="s">
        <v>151</v>
      </c>
      <c r="L19" s="64">
        <v>709</v>
      </c>
      <c r="M19" s="62">
        <v>703</v>
      </c>
      <c r="N19" s="63">
        <v>28</v>
      </c>
      <c r="O19" s="63" t="s">
        <v>151</v>
      </c>
      <c r="P19" s="63" t="s">
        <v>151</v>
      </c>
      <c r="Q19" s="63">
        <v>731</v>
      </c>
    </row>
    <row r="20" spans="2:17" x14ac:dyDescent="0.2">
      <c r="B20" s="9" t="s">
        <v>111</v>
      </c>
      <c r="C20" s="62">
        <v>3350</v>
      </c>
      <c r="D20" s="63">
        <v>5930</v>
      </c>
      <c r="E20" s="63">
        <v>4617</v>
      </c>
      <c r="F20" s="63">
        <v>1068</v>
      </c>
      <c r="G20" s="64">
        <v>14965</v>
      </c>
      <c r="H20" s="63">
        <v>3716</v>
      </c>
      <c r="I20" s="63">
        <v>5628</v>
      </c>
      <c r="J20" s="63">
        <v>3514</v>
      </c>
      <c r="K20" s="63">
        <v>848</v>
      </c>
      <c r="L20" s="64">
        <v>13705</v>
      </c>
      <c r="M20" s="62">
        <v>4064</v>
      </c>
      <c r="N20" s="63">
        <v>6110</v>
      </c>
      <c r="O20" s="63">
        <v>3914</v>
      </c>
      <c r="P20" s="63">
        <v>1016</v>
      </c>
      <c r="Q20" s="63">
        <v>15103</v>
      </c>
    </row>
    <row r="21" spans="2:17" x14ac:dyDescent="0.2">
      <c r="B21" s="9" t="s">
        <v>112</v>
      </c>
      <c r="C21" s="62">
        <v>3555</v>
      </c>
      <c r="D21" s="63">
        <v>12988</v>
      </c>
      <c r="E21" s="63">
        <v>31465</v>
      </c>
      <c r="F21" s="63">
        <v>5110</v>
      </c>
      <c r="G21" s="64">
        <v>53117</v>
      </c>
      <c r="H21" s="63">
        <v>3995</v>
      </c>
      <c r="I21" s="63">
        <v>11730</v>
      </c>
      <c r="J21" s="63">
        <v>33836</v>
      </c>
      <c r="K21" s="63">
        <v>5731</v>
      </c>
      <c r="L21" s="64">
        <v>55292</v>
      </c>
      <c r="M21" s="62">
        <v>3862</v>
      </c>
      <c r="N21" s="63">
        <v>11382</v>
      </c>
      <c r="O21" s="63">
        <v>36135</v>
      </c>
      <c r="P21" s="63">
        <v>6377</v>
      </c>
      <c r="Q21" s="63">
        <v>57755</v>
      </c>
    </row>
    <row r="22" spans="2:17" x14ac:dyDescent="0.2">
      <c r="B22" s="9" t="s">
        <v>113</v>
      </c>
      <c r="C22" s="62">
        <v>661</v>
      </c>
      <c r="D22" s="63">
        <v>2167</v>
      </c>
      <c r="E22" s="63">
        <v>3184</v>
      </c>
      <c r="F22" s="63">
        <v>1368</v>
      </c>
      <c r="G22" s="64">
        <v>7381</v>
      </c>
      <c r="H22" s="63">
        <v>511</v>
      </c>
      <c r="I22" s="63">
        <v>1833</v>
      </c>
      <c r="J22" s="63">
        <v>2622</v>
      </c>
      <c r="K22" s="63">
        <v>1209</v>
      </c>
      <c r="L22" s="64">
        <v>6176</v>
      </c>
      <c r="M22" s="62">
        <v>621</v>
      </c>
      <c r="N22" s="63">
        <v>2056</v>
      </c>
      <c r="O22" s="63">
        <v>2839</v>
      </c>
      <c r="P22" s="63">
        <v>1388</v>
      </c>
      <c r="Q22" s="63">
        <v>6904</v>
      </c>
    </row>
    <row r="23" spans="2:17" x14ac:dyDescent="0.2">
      <c r="B23" s="9" t="s">
        <v>114</v>
      </c>
      <c r="C23" s="62">
        <v>13382</v>
      </c>
      <c r="D23" s="63">
        <v>15498</v>
      </c>
      <c r="E23" s="63">
        <v>7166</v>
      </c>
      <c r="F23" s="63">
        <v>905</v>
      </c>
      <c r="G23" s="64">
        <v>36951</v>
      </c>
      <c r="H23" s="65">
        <v>12860</v>
      </c>
      <c r="I23" s="63">
        <v>13092</v>
      </c>
      <c r="J23" s="63">
        <v>5378</v>
      </c>
      <c r="K23" s="63">
        <v>894</v>
      </c>
      <c r="L23" s="64">
        <v>32224</v>
      </c>
      <c r="M23" s="66">
        <v>14778</v>
      </c>
      <c r="N23" s="63">
        <v>15413</v>
      </c>
      <c r="O23" s="63">
        <v>6032</v>
      </c>
      <c r="P23" s="63">
        <v>878</v>
      </c>
      <c r="Q23" s="63">
        <v>37101</v>
      </c>
    </row>
    <row r="24" spans="2:17" x14ac:dyDescent="0.2">
      <c r="B24" s="9" t="s">
        <v>127</v>
      </c>
      <c r="C24" s="62" t="s">
        <v>18</v>
      </c>
      <c r="D24" s="63" t="s">
        <v>18</v>
      </c>
      <c r="E24" s="63" t="s">
        <v>18</v>
      </c>
      <c r="F24" s="63" t="s">
        <v>18</v>
      </c>
      <c r="G24" s="64" t="s">
        <v>18</v>
      </c>
      <c r="H24" s="63" t="s">
        <v>18</v>
      </c>
      <c r="I24" s="63" t="s">
        <v>18</v>
      </c>
      <c r="J24" s="63" t="s">
        <v>18</v>
      </c>
      <c r="K24" s="63" t="s">
        <v>18</v>
      </c>
      <c r="L24" s="64" t="s">
        <v>18</v>
      </c>
      <c r="M24" s="62" t="s">
        <v>18</v>
      </c>
      <c r="N24" s="63" t="s">
        <v>18</v>
      </c>
      <c r="O24" s="63" t="s">
        <v>18</v>
      </c>
      <c r="P24" s="63" t="s">
        <v>18</v>
      </c>
      <c r="Q24" s="63" t="s">
        <v>18</v>
      </c>
    </row>
    <row r="25" spans="2:17" x14ac:dyDescent="0.2">
      <c r="B25" s="9" t="s">
        <v>115</v>
      </c>
      <c r="C25" s="62">
        <v>35406</v>
      </c>
      <c r="D25" s="63">
        <v>27606</v>
      </c>
      <c r="E25" s="63">
        <v>3973</v>
      </c>
      <c r="F25" s="63">
        <v>1939</v>
      </c>
      <c r="G25" s="64">
        <v>68923</v>
      </c>
      <c r="H25" s="60">
        <v>34998</v>
      </c>
      <c r="I25" s="63">
        <v>26940</v>
      </c>
      <c r="J25" s="63">
        <v>3732</v>
      </c>
      <c r="K25" s="63">
        <v>1923</v>
      </c>
      <c r="L25" s="64">
        <v>67594</v>
      </c>
      <c r="M25" s="59">
        <v>36446</v>
      </c>
      <c r="N25" s="63">
        <v>27887</v>
      </c>
      <c r="O25" s="63">
        <v>3811</v>
      </c>
      <c r="P25" s="63">
        <v>2085</v>
      </c>
      <c r="Q25" s="63">
        <v>70228</v>
      </c>
    </row>
    <row r="26" spans="2:17" x14ac:dyDescent="0.2">
      <c r="B26" s="9" t="s">
        <v>116</v>
      </c>
      <c r="C26" s="62">
        <v>17249</v>
      </c>
      <c r="D26" s="63">
        <v>7110</v>
      </c>
      <c r="E26" s="63">
        <v>1571</v>
      </c>
      <c r="F26" s="63">
        <v>513</v>
      </c>
      <c r="G26" s="64">
        <v>26444</v>
      </c>
      <c r="H26" s="63">
        <v>17097</v>
      </c>
      <c r="I26" s="63">
        <v>6481</v>
      </c>
      <c r="J26" s="63">
        <v>1607</v>
      </c>
      <c r="K26" s="63">
        <v>725</v>
      </c>
      <c r="L26" s="64">
        <v>25910</v>
      </c>
      <c r="M26" s="62">
        <v>18011</v>
      </c>
      <c r="N26" s="63">
        <v>6905</v>
      </c>
      <c r="O26" s="63">
        <v>1625</v>
      </c>
      <c r="P26" s="63">
        <v>742</v>
      </c>
      <c r="Q26" s="63">
        <v>27282</v>
      </c>
    </row>
    <row r="27" spans="2:17" x14ac:dyDescent="0.2">
      <c r="B27" s="9" t="s">
        <v>117</v>
      </c>
      <c r="C27" s="62">
        <v>119365</v>
      </c>
      <c r="D27" s="63">
        <v>141823</v>
      </c>
      <c r="E27" s="63">
        <v>66779</v>
      </c>
      <c r="F27" s="63">
        <v>20985</v>
      </c>
      <c r="G27" s="64">
        <v>348952</v>
      </c>
      <c r="H27" s="63">
        <v>123819</v>
      </c>
      <c r="I27" s="63">
        <v>134226</v>
      </c>
      <c r="J27" s="63">
        <v>73596</v>
      </c>
      <c r="K27" s="63">
        <v>23286</v>
      </c>
      <c r="L27" s="64">
        <v>354927</v>
      </c>
      <c r="M27" s="62">
        <v>134730</v>
      </c>
      <c r="N27" s="63">
        <v>145824</v>
      </c>
      <c r="O27" s="63">
        <v>74384</v>
      </c>
      <c r="P27" s="63">
        <v>24882</v>
      </c>
      <c r="Q27" s="63">
        <v>379820</v>
      </c>
    </row>
    <row r="28" spans="2:17" x14ac:dyDescent="0.2">
      <c r="B28" s="9" t="s">
        <v>118</v>
      </c>
      <c r="C28" s="62">
        <v>10413</v>
      </c>
      <c r="D28" s="63">
        <v>13852</v>
      </c>
      <c r="E28" s="63">
        <v>5655</v>
      </c>
      <c r="F28" s="63">
        <v>1094</v>
      </c>
      <c r="G28" s="64">
        <v>31014</v>
      </c>
      <c r="H28" s="63">
        <v>8722</v>
      </c>
      <c r="I28" s="63">
        <v>10675</v>
      </c>
      <c r="J28" s="63">
        <v>3863</v>
      </c>
      <c r="K28" s="63">
        <v>981</v>
      </c>
      <c r="L28" s="64">
        <v>24241</v>
      </c>
      <c r="M28" s="62">
        <v>9389</v>
      </c>
      <c r="N28" s="63">
        <v>14558</v>
      </c>
      <c r="O28" s="63">
        <v>6836</v>
      </c>
      <c r="P28" s="63">
        <v>1267</v>
      </c>
      <c r="Q28" s="63">
        <v>32050</v>
      </c>
    </row>
    <row r="29" spans="2:17" x14ac:dyDescent="0.2">
      <c r="B29" s="9" t="s">
        <v>119</v>
      </c>
      <c r="C29" s="62">
        <v>16675</v>
      </c>
      <c r="D29" s="63">
        <v>20411</v>
      </c>
      <c r="E29" s="63">
        <v>19872</v>
      </c>
      <c r="F29" s="63">
        <v>4083</v>
      </c>
      <c r="G29" s="64">
        <v>61041</v>
      </c>
      <c r="H29" s="63">
        <v>17281</v>
      </c>
      <c r="I29" s="63">
        <v>17833</v>
      </c>
      <c r="J29" s="63">
        <v>16509</v>
      </c>
      <c r="K29" s="63">
        <v>3404</v>
      </c>
      <c r="L29" s="64">
        <v>55027</v>
      </c>
      <c r="M29" s="62">
        <v>20458</v>
      </c>
      <c r="N29" s="63">
        <v>21193</v>
      </c>
      <c r="O29" s="63">
        <v>17015</v>
      </c>
      <c r="P29" s="63">
        <v>3183</v>
      </c>
      <c r="Q29" s="63">
        <v>61849</v>
      </c>
    </row>
    <row r="30" spans="2:17" x14ac:dyDescent="0.2">
      <c r="B30" s="9" t="s">
        <v>120</v>
      </c>
      <c r="C30" s="62">
        <v>2306</v>
      </c>
      <c r="D30" s="63">
        <v>9879</v>
      </c>
      <c r="E30" s="63">
        <v>10563</v>
      </c>
      <c r="F30" s="63">
        <v>1263</v>
      </c>
      <c r="G30" s="64">
        <v>24011</v>
      </c>
      <c r="H30" s="63">
        <v>2275</v>
      </c>
      <c r="I30" s="63">
        <v>9757</v>
      </c>
      <c r="J30" s="63">
        <v>9327</v>
      </c>
      <c r="K30" s="63">
        <v>1303</v>
      </c>
      <c r="L30" s="64">
        <v>22662</v>
      </c>
      <c r="M30" s="62">
        <v>2464</v>
      </c>
      <c r="N30" s="63">
        <v>10744</v>
      </c>
      <c r="O30" s="63">
        <v>10378</v>
      </c>
      <c r="P30" s="63">
        <v>1383</v>
      </c>
      <c r="Q30" s="63">
        <v>24968</v>
      </c>
    </row>
    <row r="31" spans="2:17" x14ac:dyDescent="0.2">
      <c r="B31" s="9" t="s">
        <v>121</v>
      </c>
      <c r="C31" s="62">
        <v>6730</v>
      </c>
      <c r="D31" s="63">
        <v>15876</v>
      </c>
      <c r="E31" s="63">
        <v>10186</v>
      </c>
      <c r="F31" s="63">
        <v>1149</v>
      </c>
      <c r="G31" s="64">
        <v>33941</v>
      </c>
      <c r="H31" s="63">
        <v>6477</v>
      </c>
      <c r="I31" s="63">
        <v>14175</v>
      </c>
      <c r="J31" s="63">
        <v>9889</v>
      </c>
      <c r="K31" s="63">
        <v>1094</v>
      </c>
      <c r="L31" s="64">
        <v>31634</v>
      </c>
      <c r="M31" s="62">
        <v>6295</v>
      </c>
      <c r="N31" s="63">
        <v>14360</v>
      </c>
      <c r="O31" s="63">
        <v>8461</v>
      </c>
      <c r="P31" s="63">
        <v>1066</v>
      </c>
      <c r="Q31" s="63">
        <v>30183</v>
      </c>
    </row>
    <row r="32" spans="2:17" x14ac:dyDescent="0.2">
      <c r="B32" s="10" t="s">
        <v>122</v>
      </c>
      <c r="C32" s="66">
        <v>26711</v>
      </c>
      <c r="D32" s="65">
        <v>1576</v>
      </c>
      <c r="E32" s="65">
        <v>289</v>
      </c>
      <c r="F32" s="65">
        <v>272</v>
      </c>
      <c r="G32" s="67">
        <v>28848</v>
      </c>
      <c r="H32" s="65">
        <v>27862</v>
      </c>
      <c r="I32" s="65">
        <v>1446</v>
      </c>
      <c r="J32" s="65">
        <v>156</v>
      </c>
      <c r="K32" s="65">
        <v>206</v>
      </c>
      <c r="L32" s="67">
        <v>29671</v>
      </c>
      <c r="M32" s="66">
        <v>27652</v>
      </c>
      <c r="N32" s="65">
        <v>1510</v>
      </c>
      <c r="O32" s="65">
        <v>198</v>
      </c>
      <c r="P32" s="65">
        <v>259</v>
      </c>
      <c r="Q32" s="65">
        <v>29618</v>
      </c>
    </row>
    <row r="33" spans="2:18" x14ac:dyDescent="0.2">
      <c r="B33" s="11" t="s">
        <v>123</v>
      </c>
      <c r="C33" s="68">
        <v>40112</v>
      </c>
      <c r="D33" s="69">
        <v>2187</v>
      </c>
      <c r="E33" s="69">
        <v>192</v>
      </c>
      <c r="F33" s="69">
        <v>113</v>
      </c>
      <c r="G33" s="70">
        <v>42604</v>
      </c>
      <c r="H33" s="69">
        <v>40714</v>
      </c>
      <c r="I33" s="69">
        <v>2306</v>
      </c>
      <c r="J33" s="69">
        <v>134</v>
      </c>
      <c r="K33" s="69">
        <v>34</v>
      </c>
      <c r="L33" s="70">
        <v>43187</v>
      </c>
      <c r="M33" s="68">
        <v>44776</v>
      </c>
      <c r="N33" s="69">
        <v>2400</v>
      </c>
      <c r="O33" s="69">
        <v>217</v>
      </c>
      <c r="P33" s="69">
        <v>91</v>
      </c>
      <c r="Q33" s="69">
        <v>47485</v>
      </c>
    </row>
    <row r="34" spans="2:18" x14ac:dyDescent="0.2">
      <c r="B34" s="131" t="s">
        <v>125</v>
      </c>
      <c r="C34" s="132">
        <v>19400</v>
      </c>
      <c r="D34" s="133">
        <v>1932</v>
      </c>
      <c r="E34" s="133">
        <v>105</v>
      </c>
      <c r="F34" s="133">
        <v>26</v>
      </c>
      <c r="G34" s="134">
        <v>21463</v>
      </c>
      <c r="H34" s="133">
        <v>19235</v>
      </c>
      <c r="I34" s="133">
        <v>2143</v>
      </c>
      <c r="J34" s="133">
        <v>9</v>
      </c>
      <c r="K34" s="133">
        <v>11</v>
      </c>
      <c r="L34" s="134">
        <v>21399</v>
      </c>
      <c r="M34" s="132">
        <v>20415</v>
      </c>
      <c r="N34" s="133">
        <v>2115</v>
      </c>
      <c r="O34" s="133">
        <v>5</v>
      </c>
      <c r="P34" s="133">
        <v>17</v>
      </c>
      <c r="Q34" s="133">
        <v>22553</v>
      </c>
      <c r="R34" s="7"/>
    </row>
    <row r="35" spans="2:18" x14ac:dyDescent="0.2">
      <c r="B35" s="158" t="s">
        <v>126</v>
      </c>
      <c r="C35" s="159">
        <v>10582</v>
      </c>
      <c r="D35" s="160">
        <v>1449</v>
      </c>
      <c r="E35" s="160">
        <v>221</v>
      </c>
      <c r="F35" s="160">
        <v>147</v>
      </c>
      <c r="G35" s="161">
        <v>12399</v>
      </c>
      <c r="H35" s="160">
        <v>10648</v>
      </c>
      <c r="I35" s="160">
        <v>1520</v>
      </c>
      <c r="J35" s="160">
        <v>139</v>
      </c>
      <c r="K35" s="160">
        <v>180</v>
      </c>
      <c r="L35" s="161">
        <v>12486</v>
      </c>
      <c r="M35" s="159">
        <v>10849</v>
      </c>
      <c r="N35" s="160">
        <v>1551</v>
      </c>
      <c r="O35" s="160">
        <v>129</v>
      </c>
      <c r="P35" s="160">
        <v>167</v>
      </c>
      <c r="Q35" s="160">
        <v>12698</v>
      </c>
      <c r="R35" s="7"/>
    </row>
    <row r="36" spans="2:18" x14ac:dyDescent="0.2">
      <c r="B36" s="165" t="s">
        <v>150</v>
      </c>
      <c r="C36" s="166">
        <v>55</v>
      </c>
      <c r="D36" s="167">
        <v>22</v>
      </c>
      <c r="E36" s="167">
        <v>3</v>
      </c>
      <c r="F36" s="167">
        <v>1</v>
      </c>
      <c r="G36" s="168">
        <v>81</v>
      </c>
      <c r="H36" s="167">
        <v>58</v>
      </c>
      <c r="I36" s="167">
        <v>28</v>
      </c>
      <c r="J36" s="167">
        <v>4</v>
      </c>
      <c r="K36" s="167" t="s">
        <v>151</v>
      </c>
      <c r="L36" s="168">
        <v>91</v>
      </c>
      <c r="M36" s="166">
        <v>66</v>
      </c>
      <c r="N36" s="167">
        <v>41</v>
      </c>
      <c r="O36" s="167">
        <v>6</v>
      </c>
      <c r="P36" s="167" t="s">
        <v>151</v>
      </c>
      <c r="Q36" s="167">
        <v>112</v>
      </c>
      <c r="R36" s="7"/>
    </row>
    <row r="37" spans="2:18" x14ac:dyDescent="0.2">
      <c r="B37" s="1" t="s">
        <v>99</v>
      </c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3"/>
      <c r="O37" s="13"/>
      <c r="P37" s="13"/>
      <c r="Q37" s="13"/>
      <c r="R37" s="14"/>
    </row>
    <row r="38" spans="2:18" x14ac:dyDescent="0.2">
      <c r="B38" s="1" t="s">
        <v>152</v>
      </c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13"/>
      <c r="O38" s="13"/>
      <c r="P38" s="13"/>
      <c r="Q38" s="13"/>
      <c r="R38" s="14"/>
    </row>
    <row r="39" spans="2:18" x14ac:dyDescent="0.2">
      <c r="B39" s="15" t="s">
        <v>131</v>
      </c>
      <c r="D39" s="2"/>
      <c r="E39" s="2"/>
      <c r="F39" s="12"/>
      <c r="G39" s="12"/>
      <c r="H39" s="12"/>
      <c r="I39" s="13"/>
      <c r="J39" s="12"/>
      <c r="K39" s="12"/>
      <c r="L39" s="12"/>
      <c r="M39" s="13"/>
      <c r="N39" s="13"/>
      <c r="O39" s="13"/>
      <c r="P39" s="13"/>
      <c r="Q39" s="13"/>
      <c r="R39" s="14"/>
    </row>
    <row r="40" spans="2:18" x14ac:dyDescent="0.2">
      <c r="B40" s="3" t="s">
        <v>132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3"/>
      <c r="P40" s="13"/>
      <c r="Q40" s="13"/>
      <c r="R40" s="14"/>
    </row>
    <row r="41" spans="2:18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2"/>
      <c r="L41" s="12"/>
      <c r="M41" s="13"/>
      <c r="N41" s="13"/>
      <c r="O41" s="13"/>
      <c r="P41" s="13"/>
      <c r="Q41" s="13"/>
      <c r="R41" s="14"/>
    </row>
    <row r="42" spans="2:18" x14ac:dyDescent="0.2">
      <c r="B42" s="2"/>
      <c r="C42" s="2"/>
      <c r="D42" s="2"/>
      <c r="E42" s="2"/>
      <c r="F42" s="2"/>
      <c r="G42" s="2"/>
      <c r="H42" s="2"/>
      <c r="I42" s="2"/>
      <c r="J42" s="2"/>
      <c r="K42" s="12"/>
      <c r="L42" s="12"/>
      <c r="M42" s="13"/>
      <c r="N42" s="13"/>
      <c r="O42" s="13"/>
      <c r="P42" s="13"/>
      <c r="Q42" s="13"/>
      <c r="R42" s="14"/>
    </row>
    <row r="43" spans="2:18" x14ac:dyDescent="0.2">
      <c r="B43" s="2"/>
      <c r="C43" s="2"/>
      <c r="K43" s="12"/>
      <c r="L43" s="12"/>
      <c r="M43" s="13"/>
      <c r="N43" s="13"/>
      <c r="O43" s="13"/>
      <c r="P43" s="13"/>
      <c r="Q43" s="13"/>
      <c r="R43" s="14"/>
    </row>
    <row r="44" spans="2:18" x14ac:dyDescent="0.2">
      <c r="C44" s="20"/>
      <c r="D44" s="20"/>
      <c r="E44" s="20"/>
      <c r="F44" s="20"/>
      <c r="G44" s="20"/>
    </row>
    <row r="45" spans="2:18" x14ac:dyDescent="0.2">
      <c r="B45" s="3"/>
      <c r="C45" s="113"/>
      <c r="D45" s="113"/>
      <c r="E45" s="113"/>
      <c r="F45" s="113"/>
      <c r="G45" s="113"/>
      <c r="H45" s="3"/>
      <c r="I45" s="3"/>
    </row>
    <row r="46" spans="2:18" x14ac:dyDescent="0.2">
      <c r="C46" s="113"/>
      <c r="D46" s="113"/>
      <c r="E46" s="113"/>
      <c r="F46" s="113"/>
      <c r="G46" s="113"/>
      <c r="H46" s="3"/>
      <c r="I46" s="3"/>
    </row>
  </sheetData>
  <mergeCells count="3">
    <mergeCell ref="C4:G4"/>
    <mergeCell ref="H4:L4"/>
    <mergeCell ref="M4:Q4"/>
  </mergeCells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1:S87"/>
  <sheetViews>
    <sheetView showGridLines="0" tabSelected="1" zoomScaleNormal="100" zoomScalePageLayoutView="125" workbookViewId="0">
      <selection activeCell="B2" sqref="B2"/>
    </sheetView>
  </sheetViews>
  <sheetFormatPr defaultColWidth="8.85546875" defaultRowHeight="12" x14ac:dyDescent="0.2"/>
  <cols>
    <col min="1" max="1" width="7.42578125" style="1" customWidth="1"/>
    <col min="2" max="2" width="13.140625" style="1" customWidth="1"/>
    <col min="3" max="4" width="11.140625" style="1" customWidth="1"/>
    <col min="5" max="16384" width="8.85546875" style="1"/>
  </cols>
  <sheetData>
    <row r="1" spans="2:19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6"/>
      <c r="P1" s="6"/>
      <c r="Q1" s="6"/>
      <c r="R1" s="6"/>
      <c r="S1" s="6"/>
    </row>
    <row r="2" spans="2:19" ht="15.75" x14ac:dyDescent="0.25">
      <c r="B2" s="90" t="s">
        <v>158</v>
      </c>
    </row>
    <row r="3" spans="2:19" ht="12.75" x14ac:dyDescent="0.2">
      <c r="B3" s="91" t="s">
        <v>171</v>
      </c>
    </row>
    <row r="4" spans="2:19" x14ac:dyDescent="0.2">
      <c r="B4" s="93"/>
    </row>
    <row r="49" spans="2:4" ht="12.75" x14ac:dyDescent="0.2">
      <c r="B49" s="91"/>
    </row>
    <row r="50" spans="2:4" ht="24" x14ac:dyDescent="0.2">
      <c r="B50" s="155"/>
      <c r="C50" s="156" t="s">
        <v>149</v>
      </c>
      <c r="D50" s="157" t="s">
        <v>159</v>
      </c>
    </row>
    <row r="51" spans="2:4" x14ac:dyDescent="0.2">
      <c r="B51" s="8" t="s">
        <v>118</v>
      </c>
      <c r="C51" s="115">
        <v>-21.838524537305737</v>
      </c>
      <c r="D51" s="57">
        <v>32.214017573532438</v>
      </c>
    </row>
    <row r="52" spans="2:4" x14ac:dyDescent="0.2">
      <c r="B52" s="8" t="s">
        <v>103</v>
      </c>
      <c r="C52" s="115">
        <v>-10.742594910304549</v>
      </c>
      <c r="D52" s="57">
        <v>22.38840850666044</v>
      </c>
    </row>
    <row r="53" spans="2:4" x14ac:dyDescent="0.2">
      <c r="B53" s="9" t="s">
        <v>114</v>
      </c>
      <c r="C53" s="115">
        <v>-12.792617249871451</v>
      </c>
      <c r="D53" s="57">
        <v>15.134682224428996</v>
      </c>
    </row>
    <row r="54" spans="2:4" x14ac:dyDescent="0.2">
      <c r="B54" s="9" t="s">
        <v>144</v>
      </c>
      <c r="C54" s="115">
        <v>43.603266852710007</v>
      </c>
      <c r="D54" s="57">
        <v>13.667320377963987</v>
      </c>
    </row>
    <row r="55" spans="2:4" x14ac:dyDescent="0.2">
      <c r="B55" s="9" t="s">
        <v>119</v>
      </c>
      <c r="C55" s="115">
        <v>-9.8523942923608772</v>
      </c>
      <c r="D55" s="57">
        <v>12.397550293492277</v>
      </c>
    </row>
    <row r="56" spans="2:4" x14ac:dyDescent="0.2">
      <c r="B56" s="9" t="s">
        <v>113</v>
      </c>
      <c r="C56" s="115">
        <v>-16.325701124508875</v>
      </c>
      <c r="D56" s="57">
        <v>11.787564766839376</v>
      </c>
    </row>
    <row r="57" spans="2:4" x14ac:dyDescent="0.2">
      <c r="B57" s="9" t="s">
        <v>106</v>
      </c>
      <c r="C57" s="115">
        <v>-2.9215536205867143</v>
      </c>
      <c r="D57" s="57">
        <v>11.519474301187117</v>
      </c>
    </row>
    <row r="58" spans="2:4" x14ac:dyDescent="0.2">
      <c r="B58" s="9" t="s">
        <v>108</v>
      </c>
      <c r="C58" s="115">
        <v>-1.7792738639095917</v>
      </c>
      <c r="D58" s="57">
        <v>11.211750305997548</v>
      </c>
    </row>
    <row r="59" spans="2:4" x14ac:dyDescent="0.2">
      <c r="B59" s="9" t="s">
        <v>111</v>
      </c>
      <c r="C59" s="115">
        <v>-8.4196458402940202</v>
      </c>
      <c r="D59" s="57">
        <v>10.20065669463699</v>
      </c>
    </row>
    <row r="60" spans="2:4" x14ac:dyDescent="0.2">
      <c r="B60" s="9" t="s">
        <v>120</v>
      </c>
      <c r="C60" s="115">
        <v>-5.6182582982799545</v>
      </c>
      <c r="D60" s="57">
        <v>10.175624393257433</v>
      </c>
    </row>
    <row r="61" spans="2:4" x14ac:dyDescent="0.2">
      <c r="B61" s="9" t="s">
        <v>123</v>
      </c>
      <c r="C61" s="115">
        <v>1.3684161111632731</v>
      </c>
      <c r="D61" s="57">
        <v>9.9520689096255879</v>
      </c>
    </row>
    <row r="62" spans="2:4" x14ac:dyDescent="0.2">
      <c r="B62" s="9" t="s">
        <v>104</v>
      </c>
      <c r="C62" s="115">
        <v>-8.1967213114754074</v>
      </c>
      <c r="D62" s="57">
        <v>9.3574929971988787</v>
      </c>
    </row>
    <row r="63" spans="2:4" x14ac:dyDescent="0.2">
      <c r="B63" s="9" t="s">
        <v>109</v>
      </c>
      <c r="C63" s="115">
        <v>-3.4525241691186093</v>
      </c>
      <c r="D63" s="57">
        <v>8.8303733617570721</v>
      </c>
    </row>
    <row r="64" spans="2:4" x14ac:dyDescent="0.2">
      <c r="B64" s="9" t="s">
        <v>101</v>
      </c>
      <c r="C64" s="115">
        <v>58.464308306165158</v>
      </c>
      <c r="D64" s="57">
        <v>7.873242031566674</v>
      </c>
    </row>
    <row r="65" spans="2:4" x14ac:dyDescent="0.2">
      <c r="B65" s="9" t="s">
        <v>117</v>
      </c>
      <c r="C65" s="115">
        <v>1.7122698823907045</v>
      </c>
      <c r="D65" s="57">
        <v>7.0135549000216901</v>
      </c>
    </row>
    <row r="66" spans="2:4" x14ac:dyDescent="0.2">
      <c r="B66" s="73" t="s">
        <v>147</v>
      </c>
      <c r="C66" s="114">
        <v>-0.89637975334583286</v>
      </c>
      <c r="D66" s="56">
        <v>6.5213136441588215</v>
      </c>
    </row>
    <row r="67" spans="2:4" x14ac:dyDescent="0.2">
      <c r="B67" s="9" t="s">
        <v>116</v>
      </c>
      <c r="C67" s="115">
        <v>-2.0193616699440309</v>
      </c>
      <c r="D67" s="57">
        <v>5.2952527981474429</v>
      </c>
    </row>
    <row r="68" spans="2:4" x14ac:dyDescent="0.2">
      <c r="B68" s="9" t="s">
        <v>100</v>
      </c>
      <c r="C68" s="116">
        <v>-1.2920267593097723</v>
      </c>
      <c r="D68" s="71">
        <v>5.2241193751999759</v>
      </c>
    </row>
    <row r="69" spans="2:4" x14ac:dyDescent="0.2">
      <c r="B69" s="9" t="s">
        <v>102</v>
      </c>
      <c r="C69" s="115">
        <v>-2.0345540657727978</v>
      </c>
      <c r="D69" s="57">
        <v>4.4668391665531715</v>
      </c>
    </row>
    <row r="70" spans="2:4" x14ac:dyDescent="0.2">
      <c r="B70" s="9" t="s">
        <v>112</v>
      </c>
      <c r="C70" s="115">
        <v>4.0947342658659291</v>
      </c>
      <c r="D70" s="57">
        <v>4.4545323012370686</v>
      </c>
    </row>
    <row r="71" spans="2:4" x14ac:dyDescent="0.2">
      <c r="B71" s="9" t="s">
        <v>115</v>
      </c>
      <c r="C71" s="115">
        <v>-1.9282387591950445</v>
      </c>
      <c r="D71" s="57">
        <v>3.8967955735716098</v>
      </c>
    </row>
    <row r="72" spans="2:4" x14ac:dyDescent="0.2">
      <c r="B72" s="9" t="s">
        <v>110</v>
      </c>
      <c r="C72" s="115">
        <v>-17.365967365967361</v>
      </c>
      <c r="D72" s="57">
        <v>3.1029619181946355</v>
      </c>
    </row>
    <row r="73" spans="2:4" x14ac:dyDescent="0.2">
      <c r="B73" s="9" t="s">
        <v>107</v>
      </c>
      <c r="C73" s="115">
        <v>-2.5267004096265144</v>
      </c>
      <c r="D73" s="57">
        <v>3.0590052044346727</v>
      </c>
    </row>
    <row r="74" spans="2:4" x14ac:dyDescent="0.2">
      <c r="B74" s="9" t="s">
        <v>128</v>
      </c>
      <c r="C74" s="115">
        <v>-2.3284969939879718</v>
      </c>
      <c r="D74" s="57">
        <v>0.87291087379723908</v>
      </c>
    </row>
    <row r="75" spans="2:4" x14ac:dyDescent="0.2">
      <c r="B75" s="9" t="s">
        <v>122</v>
      </c>
      <c r="C75" s="115">
        <v>2.8528840820854162</v>
      </c>
      <c r="D75" s="57">
        <v>-0.17862559401435885</v>
      </c>
    </row>
    <row r="76" spans="2:4" x14ac:dyDescent="0.2">
      <c r="B76" s="10" t="s">
        <v>121</v>
      </c>
      <c r="C76" s="116">
        <v>-6.7970890663209715</v>
      </c>
      <c r="D76" s="71">
        <v>-4.5868369475880355</v>
      </c>
    </row>
    <row r="77" spans="2:4" x14ac:dyDescent="0.2">
      <c r="B77" s="11" t="s">
        <v>105</v>
      </c>
      <c r="C77" s="117">
        <v>-10.767102883285451</v>
      </c>
      <c r="D77" s="58">
        <v>-16.326855053455745</v>
      </c>
    </row>
    <row r="78" spans="2:4" x14ac:dyDescent="0.2">
      <c r="B78" s="176"/>
      <c r="C78" s="116"/>
      <c r="D78" s="71"/>
    </row>
    <row r="79" spans="2:4" x14ac:dyDescent="0.2">
      <c r="B79" s="131" t="s">
        <v>125</v>
      </c>
      <c r="C79" s="135">
        <v>-0.29818757862367651</v>
      </c>
      <c r="D79" s="136">
        <v>5.3927753633347342</v>
      </c>
    </row>
    <row r="80" spans="2:4" x14ac:dyDescent="0.2">
      <c r="B80" s="158" t="s">
        <v>126</v>
      </c>
      <c r="C80" s="162">
        <v>0.70166948947496532</v>
      </c>
      <c r="D80" s="163">
        <v>1.6979016498478217</v>
      </c>
    </row>
    <row r="81" spans="2:4" x14ac:dyDescent="0.2">
      <c r="B81" s="176"/>
      <c r="C81" s="116"/>
      <c r="D81" s="71"/>
    </row>
    <row r="82" spans="2:4" x14ac:dyDescent="0.2">
      <c r="B82" s="165" t="s">
        <v>150</v>
      </c>
      <c r="C82" s="169">
        <v>12.345679012345689</v>
      </c>
      <c r="D82" s="170">
        <v>23.076923076923084</v>
      </c>
    </row>
    <row r="83" spans="2:4" x14ac:dyDescent="0.2">
      <c r="B83" s="15" t="s">
        <v>176</v>
      </c>
    </row>
    <row r="84" spans="2:4" x14ac:dyDescent="0.2">
      <c r="B84" s="3" t="s">
        <v>132</v>
      </c>
    </row>
    <row r="86" spans="2:4" x14ac:dyDescent="0.2">
      <c r="B86" s="92"/>
    </row>
    <row r="87" spans="2:4" x14ac:dyDescent="0.2">
      <c r="B87" s="93"/>
    </row>
  </sheetData>
  <sortState ref="F52:H77">
    <sortCondition descending="1" ref="H52:H77"/>
  </sortState>
  <phoneticPr fontId="2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D59"/>
  <sheetViews>
    <sheetView showGridLines="0" zoomScaleNormal="100" zoomScalePageLayoutView="125" workbookViewId="0">
      <selection activeCell="B2" sqref="B2"/>
    </sheetView>
  </sheetViews>
  <sheetFormatPr defaultColWidth="8.85546875" defaultRowHeight="12" x14ac:dyDescent="0.2"/>
  <cols>
    <col min="1" max="1" width="8.85546875" style="1"/>
    <col min="2" max="2" width="8.85546875" style="1" customWidth="1"/>
    <col min="3" max="3" width="9.140625" style="1" customWidth="1"/>
    <col min="4" max="22" width="9.28515625" style="1" bestFit="1" customWidth="1"/>
    <col min="23" max="16384" width="8.85546875" style="1"/>
  </cols>
  <sheetData>
    <row r="1" spans="2:30" x14ac:dyDescent="0.2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X1" s="6"/>
      <c r="Y1" s="6"/>
      <c r="Z1" s="6"/>
      <c r="AA1" s="6"/>
      <c r="AB1" s="6"/>
    </row>
    <row r="2" spans="2:30" ht="15.75" x14ac:dyDescent="0.25">
      <c r="B2" s="90" t="s">
        <v>170</v>
      </c>
    </row>
    <row r="3" spans="2:30" ht="12.75" x14ac:dyDescent="0.2">
      <c r="B3" s="91" t="s">
        <v>177</v>
      </c>
    </row>
    <row r="4" spans="2:30" ht="12.75" x14ac:dyDescent="0.2">
      <c r="C4" s="91"/>
    </row>
    <row r="5" spans="2:30" ht="12.75" x14ac:dyDescent="0.2">
      <c r="C5" s="91"/>
    </row>
    <row r="6" spans="2:30" ht="12.75" x14ac:dyDescent="0.2">
      <c r="C6" s="91"/>
    </row>
    <row r="9" spans="2:30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8" spans="22:26" x14ac:dyDescent="0.2">
      <c r="W18" s="201"/>
      <c r="X18" s="201"/>
      <c r="Y18" s="201"/>
      <c r="Z18" s="201"/>
    </row>
    <row r="19" spans="22:26" x14ac:dyDescent="0.2">
      <c r="W19" s="3"/>
      <c r="X19" s="3"/>
      <c r="Y19" s="2"/>
      <c r="Z19" s="2"/>
    </row>
    <row r="20" spans="22:26" x14ac:dyDescent="0.2">
      <c r="V20" s="4"/>
    </row>
    <row r="21" spans="22:26" x14ac:dyDescent="0.2">
      <c r="V21" s="4"/>
    </row>
    <row r="22" spans="22:26" x14ac:dyDescent="0.2">
      <c r="V22" s="4"/>
    </row>
    <row r="23" spans="22:26" x14ac:dyDescent="0.2">
      <c r="V23" s="4"/>
    </row>
    <row r="36" spans="3:3" x14ac:dyDescent="0.2">
      <c r="C36" s="1" t="s">
        <v>129</v>
      </c>
    </row>
    <row r="47" spans="3:3" ht="15" customHeight="1" x14ac:dyDescent="0.2"/>
    <row r="51" spans="2:28" x14ac:dyDescent="0.2">
      <c r="B51" s="174"/>
      <c r="C51" s="198">
        <v>2017</v>
      </c>
      <c r="D51" s="199"/>
      <c r="E51" s="199"/>
      <c r="F51" s="199"/>
      <c r="G51" s="198">
        <v>2018</v>
      </c>
      <c r="H51" s="199"/>
      <c r="I51" s="199"/>
      <c r="J51" s="199"/>
      <c r="K51" s="198">
        <v>2019</v>
      </c>
      <c r="L51" s="199"/>
      <c r="M51" s="199"/>
      <c r="N51" s="199"/>
      <c r="O51" s="198">
        <v>2020</v>
      </c>
      <c r="P51" s="199"/>
      <c r="Q51" s="199"/>
      <c r="R51" s="199"/>
      <c r="S51" s="198">
        <v>2021</v>
      </c>
      <c r="T51" s="199"/>
      <c r="U51" s="199"/>
      <c r="V51" s="199"/>
      <c r="W51" s="2"/>
      <c r="X51" s="2"/>
      <c r="Y51" s="2"/>
      <c r="Z51" s="2"/>
    </row>
    <row r="52" spans="2:28" x14ac:dyDescent="0.2">
      <c r="B52" s="177"/>
      <c r="C52" s="188" t="s">
        <v>0</v>
      </c>
      <c r="D52" s="178" t="s">
        <v>1</v>
      </c>
      <c r="E52" s="178" t="s">
        <v>2</v>
      </c>
      <c r="F52" s="178" t="s">
        <v>3</v>
      </c>
      <c r="G52" s="188" t="s">
        <v>0</v>
      </c>
      <c r="H52" s="178" t="s">
        <v>1</v>
      </c>
      <c r="I52" s="178" t="s">
        <v>2</v>
      </c>
      <c r="J52" s="178" t="s">
        <v>3</v>
      </c>
      <c r="K52" s="192" t="s">
        <v>0</v>
      </c>
      <c r="L52" s="179" t="s">
        <v>1</v>
      </c>
      <c r="M52" s="178" t="s">
        <v>2</v>
      </c>
      <c r="N52" s="178" t="s">
        <v>3</v>
      </c>
      <c r="O52" s="192" t="s">
        <v>0</v>
      </c>
      <c r="P52" s="179" t="s">
        <v>1</v>
      </c>
      <c r="Q52" s="178" t="s">
        <v>2</v>
      </c>
      <c r="R52" s="178" t="s">
        <v>3</v>
      </c>
      <c r="S52" s="192" t="s">
        <v>0</v>
      </c>
      <c r="T52" s="179" t="s">
        <v>1</v>
      </c>
      <c r="U52" s="178" t="s">
        <v>2</v>
      </c>
      <c r="V52" s="178" t="s">
        <v>3</v>
      </c>
      <c r="W52" s="3"/>
      <c r="X52" s="3"/>
      <c r="Y52" s="2"/>
      <c r="Z52" s="2"/>
    </row>
    <row r="53" spans="2:28" x14ac:dyDescent="0.2">
      <c r="B53" s="180" t="s">
        <v>148</v>
      </c>
      <c r="C53" s="189">
        <v>428.87400000000002</v>
      </c>
      <c r="D53" s="185">
        <v>451.46100000000001</v>
      </c>
      <c r="E53" s="185">
        <v>438.44099999999997</v>
      </c>
      <c r="F53" s="185">
        <v>446.57600000000002</v>
      </c>
      <c r="G53" s="189">
        <v>438.42500000000001</v>
      </c>
      <c r="H53" s="185">
        <v>457.93599999999998</v>
      </c>
      <c r="I53" s="185">
        <v>430.80900000000003</v>
      </c>
      <c r="J53" s="185">
        <v>436.48099999999999</v>
      </c>
      <c r="K53" s="189">
        <v>449.50299999999999</v>
      </c>
      <c r="L53" s="185">
        <v>460.87400000000002</v>
      </c>
      <c r="M53" s="185">
        <v>452.18599999999998</v>
      </c>
      <c r="N53" s="185">
        <v>457.31299999999999</v>
      </c>
      <c r="O53" s="189">
        <v>451.73099999999999</v>
      </c>
      <c r="P53" s="185">
        <v>416.07400000000001</v>
      </c>
      <c r="Q53" s="185">
        <v>463.23099999999999</v>
      </c>
      <c r="R53" s="185">
        <v>472.52699999999999</v>
      </c>
      <c r="S53" s="189">
        <v>478.05500000000001</v>
      </c>
      <c r="T53" s="185">
        <v>496.52100000000002</v>
      </c>
      <c r="U53" s="185">
        <v>472.75</v>
      </c>
      <c r="V53" s="185">
        <v>473.85300000000001</v>
      </c>
      <c r="W53" s="5"/>
      <c r="X53" s="5"/>
      <c r="Y53" s="5"/>
      <c r="Z53" s="5"/>
    </row>
    <row r="54" spans="2:28" x14ac:dyDescent="0.2">
      <c r="B54" s="181" t="s">
        <v>4</v>
      </c>
      <c r="C54" s="190">
        <v>251.58699999999999</v>
      </c>
      <c r="D54" s="186">
        <v>274.13400000000001</v>
      </c>
      <c r="E54" s="186">
        <v>270.572</v>
      </c>
      <c r="F54" s="186">
        <v>274.79599999999999</v>
      </c>
      <c r="G54" s="190">
        <v>261.91500000000002</v>
      </c>
      <c r="H54" s="186">
        <v>279.79500000000002</v>
      </c>
      <c r="I54" s="186">
        <v>271.48399999999998</v>
      </c>
      <c r="J54" s="186">
        <v>275.20299999999997</v>
      </c>
      <c r="K54" s="190">
        <v>268.32499999999999</v>
      </c>
      <c r="L54" s="186">
        <v>282.541</v>
      </c>
      <c r="M54" s="186">
        <v>282.32600000000002</v>
      </c>
      <c r="N54" s="186">
        <v>284.428</v>
      </c>
      <c r="O54" s="190">
        <v>272.98500000000001</v>
      </c>
      <c r="P54" s="186">
        <v>258.262</v>
      </c>
      <c r="Q54" s="186">
        <v>286.35199999999998</v>
      </c>
      <c r="R54" s="186">
        <v>290.69400000000002</v>
      </c>
      <c r="S54" s="190">
        <v>283.92200000000003</v>
      </c>
      <c r="T54" s="186">
        <v>302.12</v>
      </c>
      <c r="U54" s="186">
        <v>294.97300000000001</v>
      </c>
      <c r="V54" s="186">
        <v>297.053</v>
      </c>
      <c r="W54" s="5"/>
      <c r="X54" s="5"/>
      <c r="Y54" s="5"/>
      <c r="Z54" s="5"/>
    </row>
    <row r="55" spans="2:28" x14ac:dyDescent="0.2">
      <c r="B55" s="181" t="s">
        <v>5</v>
      </c>
      <c r="C55" s="190">
        <v>117.47799999999999</v>
      </c>
      <c r="D55" s="186">
        <v>119.446</v>
      </c>
      <c r="E55" s="186">
        <v>111.41200000000001</v>
      </c>
      <c r="F55" s="186">
        <v>114.90600000000001</v>
      </c>
      <c r="G55" s="190">
        <v>119.596</v>
      </c>
      <c r="H55" s="186">
        <v>119.92100000000001</v>
      </c>
      <c r="I55" s="186">
        <v>107.36499999999999</v>
      </c>
      <c r="J55" s="186">
        <v>108.092</v>
      </c>
      <c r="K55" s="190">
        <v>121.542</v>
      </c>
      <c r="L55" s="186">
        <v>117.645</v>
      </c>
      <c r="M55" s="186">
        <v>111.315</v>
      </c>
      <c r="N55" s="186">
        <v>113.827</v>
      </c>
      <c r="O55" s="190">
        <v>117.244</v>
      </c>
      <c r="P55" s="186">
        <v>99.787000000000006</v>
      </c>
      <c r="Q55" s="186">
        <v>111.145</v>
      </c>
      <c r="R55" s="186">
        <v>118.803</v>
      </c>
      <c r="S55" s="190">
        <v>126.35899999999999</v>
      </c>
      <c r="T55" s="186">
        <v>127.008</v>
      </c>
      <c r="U55" s="186">
        <v>115.11199999999999</v>
      </c>
      <c r="V55" s="186">
        <v>114.922</v>
      </c>
      <c r="W55" s="5"/>
      <c r="X55" s="5"/>
      <c r="Y55" s="5"/>
      <c r="Z55" s="5"/>
    </row>
    <row r="56" spans="2:28" x14ac:dyDescent="0.2">
      <c r="B56" s="130" t="s">
        <v>6</v>
      </c>
      <c r="C56" s="191">
        <v>59.808999999999997</v>
      </c>
      <c r="D56" s="187">
        <v>57.881</v>
      </c>
      <c r="E56" s="187">
        <v>56.456000000000003</v>
      </c>
      <c r="F56" s="187">
        <v>56.874000000000002</v>
      </c>
      <c r="G56" s="191">
        <v>56.914000000000001</v>
      </c>
      <c r="H56" s="187">
        <v>58.219000000000001</v>
      </c>
      <c r="I56" s="187">
        <v>51.959000000000003</v>
      </c>
      <c r="J56" s="187">
        <v>53.186999999999998</v>
      </c>
      <c r="K56" s="191">
        <v>59.636000000000003</v>
      </c>
      <c r="L56" s="187">
        <v>60.688000000000002</v>
      </c>
      <c r="M56" s="187">
        <v>58.545000000000002</v>
      </c>
      <c r="N56" s="187">
        <v>59.057000000000002</v>
      </c>
      <c r="O56" s="191">
        <v>61.508000000000003</v>
      </c>
      <c r="P56" s="187">
        <v>58.027999999999999</v>
      </c>
      <c r="Q56" s="187">
        <v>65.730999999999995</v>
      </c>
      <c r="R56" s="187">
        <v>63.029000000000003</v>
      </c>
      <c r="S56" s="191">
        <v>67.774000000000001</v>
      </c>
      <c r="T56" s="187">
        <v>67.393000000000001</v>
      </c>
      <c r="U56" s="187">
        <v>62.664999999999999</v>
      </c>
      <c r="V56" s="187">
        <v>61.878999999999998</v>
      </c>
      <c r="W56" s="5"/>
      <c r="X56" s="5"/>
      <c r="Y56" s="5"/>
      <c r="Z56" s="5"/>
      <c r="AA56" s="6"/>
      <c r="AB56" s="6"/>
    </row>
    <row r="58" spans="2:28" x14ac:dyDescent="0.2">
      <c r="B58" s="92" t="s">
        <v>130</v>
      </c>
    </row>
    <row r="59" spans="2:28" x14ac:dyDescent="0.2">
      <c r="B59" s="93" t="s">
        <v>140</v>
      </c>
    </row>
  </sheetData>
  <mergeCells count="6">
    <mergeCell ref="W18:Z18"/>
    <mergeCell ref="C51:F51"/>
    <mergeCell ref="G51:J51"/>
    <mergeCell ref="K51:N51"/>
    <mergeCell ref="O51:R51"/>
    <mergeCell ref="S51:V5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I30"/>
  <sheetViews>
    <sheetView showGridLines="0" zoomScaleNormal="100" zoomScalePageLayoutView="125" workbookViewId="0">
      <selection activeCell="B2" sqref="B2"/>
    </sheetView>
  </sheetViews>
  <sheetFormatPr defaultColWidth="8.85546875" defaultRowHeight="12" x14ac:dyDescent="0.2"/>
  <cols>
    <col min="1" max="1" width="5.5703125" style="1" customWidth="1"/>
    <col min="2" max="2" width="4.140625" style="1" customWidth="1"/>
    <col min="3" max="3" width="46.7109375" style="1" customWidth="1"/>
    <col min="4" max="5" width="10" style="1" customWidth="1"/>
    <col min="6" max="6" width="10.5703125" style="1" customWidth="1"/>
    <col min="7" max="8" width="10" style="1" customWidth="1"/>
    <col min="9" max="9" width="10.42578125" style="1" customWidth="1"/>
    <col min="10" max="16384" width="8.85546875" style="1"/>
  </cols>
  <sheetData>
    <row r="2" spans="2:9" ht="15.75" x14ac:dyDescent="0.2">
      <c r="B2" s="94" t="s">
        <v>172</v>
      </c>
    </row>
    <row r="3" spans="2:9" ht="12.75" x14ac:dyDescent="0.2">
      <c r="B3" s="95" t="s">
        <v>162</v>
      </c>
      <c r="F3" s="101"/>
    </row>
    <row r="4" spans="2:9" ht="15.75" customHeight="1" x14ac:dyDescent="0.2">
      <c r="B4" s="204"/>
      <c r="C4" s="200" t="s">
        <v>65</v>
      </c>
      <c r="D4" s="203" t="s">
        <v>133</v>
      </c>
      <c r="E4" s="203"/>
      <c r="F4" s="203"/>
      <c r="G4" s="202" t="s">
        <v>134</v>
      </c>
      <c r="H4" s="203"/>
      <c r="I4" s="203"/>
    </row>
    <row r="5" spans="2:9" ht="36" x14ac:dyDescent="0.2">
      <c r="B5" s="205"/>
      <c r="C5" s="206"/>
      <c r="D5" s="39">
        <v>2020</v>
      </c>
      <c r="E5" s="39">
        <v>2021</v>
      </c>
      <c r="F5" s="118" t="s">
        <v>161</v>
      </c>
      <c r="G5" s="118">
        <v>2020</v>
      </c>
      <c r="H5" s="39">
        <v>2021</v>
      </c>
      <c r="I5" s="118" t="s">
        <v>161</v>
      </c>
    </row>
    <row r="6" spans="2:9" x14ac:dyDescent="0.2">
      <c r="B6" s="172" t="s">
        <v>145</v>
      </c>
      <c r="C6" s="119" t="s">
        <v>146</v>
      </c>
      <c r="D6" s="120">
        <f t="shared" ref="D6" si="0">SUM(D7:D26)</f>
        <v>13032347</v>
      </c>
      <c r="E6" s="121">
        <f t="shared" ref="E6" si="1">SUM(E7:E26)</f>
        <v>13687884</v>
      </c>
      <c r="F6" s="122">
        <f t="shared" ref="F6:F26" si="2">(E6/D6-1)*100</f>
        <v>5.0300763170286977</v>
      </c>
      <c r="G6" s="120">
        <f t="shared" ref="G6:H6" si="3">SUM(G7:G26)</f>
        <v>1797419</v>
      </c>
      <c r="H6" s="121">
        <f t="shared" si="3"/>
        <v>1915593</v>
      </c>
      <c r="I6" s="122">
        <f t="shared" ref="I6:I26" si="4">(H6/G6-1)*100</f>
        <v>6.5746495391447501</v>
      </c>
    </row>
    <row r="7" spans="2:9" ht="24" x14ac:dyDescent="0.2">
      <c r="B7" s="104" t="s">
        <v>26</v>
      </c>
      <c r="C7" s="105" t="s">
        <v>27</v>
      </c>
      <c r="D7" s="106">
        <v>1235215</v>
      </c>
      <c r="E7" s="107">
        <v>1271488</v>
      </c>
      <c r="F7" s="123">
        <f t="shared" si="2"/>
        <v>2.9365737948454207</v>
      </c>
      <c r="G7" s="106">
        <v>199608</v>
      </c>
      <c r="H7" s="107">
        <v>202931</v>
      </c>
      <c r="I7" s="123">
        <f t="shared" si="4"/>
        <v>1.6647629353532922</v>
      </c>
    </row>
    <row r="8" spans="2:9" x14ac:dyDescent="0.2">
      <c r="B8" s="104" t="s">
        <v>28</v>
      </c>
      <c r="C8" s="105" t="s">
        <v>29</v>
      </c>
      <c r="D8" s="106">
        <v>77359</v>
      </c>
      <c r="E8" s="107">
        <v>84573</v>
      </c>
      <c r="F8" s="123">
        <f t="shared" si="2"/>
        <v>9.3253532232836491</v>
      </c>
      <c r="G8" s="106">
        <v>10082</v>
      </c>
      <c r="H8" s="107">
        <v>11189</v>
      </c>
      <c r="I8" s="123">
        <f t="shared" si="4"/>
        <v>10.979964292799039</v>
      </c>
    </row>
    <row r="9" spans="2:9" ht="24" x14ac:dyDescent="0.2">
      <c r="B9" s="40" t="s">
        <v>30</v>
      </c>
      <c r="C9" s="41" t="s">
        <v>31</v>
      </c>
      <c r="D9" s="75">
        <v>3253128</v>
      </c>
      <c r="E9" s="76">
        <v>3388533</v>
      </c>
      <c r="F9" s="124">
        <f t="shared" si="2"/>
        <v>4.1623016370705423</v>
      </c>
      <c r="G9" s="75">
        <v>137335</v>
      </c>
      <c r="H9" s="76">
        <v>145730</v>
      </c>
      <c r="I9" s="124">
        <f t="shared" si="4"/>
        <v>6.1127898933265312</v>
      </c>
    </row>
    <row r="10" spans="2:9" x14ac:dyDescent="0.2">
      <c r="B10" s="40" t="s">
        <v>32</v>
      </c>
      <c r="C10" s="41" t="s">
        <v>33</v>
      </c>
      <c r="D10" s="75">
        <v>1594982</v>
      </c>
      <c r="E10" s="76">
        <v>1613944</v>
      </c>
      <c r="F10" s="124">
        <f t="shared" si="2"/>
        <v>1.1888535419208424</v>
      </c>
      <c r="G10" s="75">
        <v>311528</v>
      </c>
      <c r="H10" s="76">
        <v>319733</v>
      </c>
      <c r="I10" s="124">
        <f t="shared" si="4"/>
        <v>2.633792147094316</v>
      </c>
    </row>
    <row r="11" spans="2:9" x14ac:dyDescent="0.2">
      <c r="B11" s="40" t="s">
        <v>34</v>
      </c>
      <c r="C11" s="41" t="s">
        <v>35</v>
      </c>
      <c r="D11" s="75">
        <v>46513</v>
      </c>
      <c r="E11" s="76">
        <v>49756</v>
      </c>
      <c r="F11" s="124">
        <f t="shared" si="2"/>
        <v>6.9722443187925975</v>
      </c>
      <c r="G11" s="75">
        <v>13873</v>
      </c>
      <c r="H11" s="76">
        <v>15319</v>
      </c>
      <c r="I11" s="124">
        <f t="shared" si="4"/>
        <v>10.423124053917675</v>
      </c>
    </row>
    <row r="12" spans="2:9" ht="36" x14ac:dyDescent="0.2">
      <c r="B12" s="40" t="s">
        <v>36</v>
      </c>
      <c r="C12" s="41" t="s">
        <v>37</v>
      </c>
      <c r="D12" s="75">
        <v>518441</v>
      </c>
      <c r="E12" s="76">
        <v>551108</v>
      </c>
      <c r="F12" s="124">
        <f t="shared" si="2"/>
        <v>6.301006286154065</v>
      </c>
      <c r="G12" s="75">
        <v>108918</v>
      </c>
      <c r="H12" s="76">
        <v>116559</v>
      </c>
      <c r="I12" s="124">
        <f t="shared" si="4"/>
        <v>7.0153693604362966</v>
      </c>
    </row>
    <row r="13" spans="2:9" x14ac:dyDescent="0.2">
      <c r="B13" s="40" t="s">
        <v>38</v>
      </c>
      <c r="C13" s="41" t="s">
        <v>39</v>
      </c>
      <c r="D13" s="75">
        <v>414718</v>
      </c>
      <c r="E13" s="76">
        <v>401741</v>
      </c>
      <c r="F13" s="124">
        <f t="shared" si="2"/>
        <v>-3.1291142414845763</v>
      </c>
      <c r="G13" s="75">
        <v>43049</v>
      </c>
      <c r="H13" s="76">
        <v>43658</v>
      </c>
      <c r="I13" s="124">
        <f t="shared" si="4"/>
        <v>1.4146670073637013</v>
      </c>
    </row>
    <row r="14" spans="2:9" ht="24" x14ac:dyDescent="0.2">
      <c r="B14" s="40" t="s">
        <v>40</v>
      </c>
      <c r="C14" s="41" t="s">
        <v>64</v>
      </c>
      <c r="D14" s="75">
        <v>543900</v>
      </c>
      <c r="E14" s="76">
        <v>562326</v>
      </c>
      <c r="F14" s="124">
        <f t="shared" si="2"/>
        <v>3.3877551020408125</v>
      </c>
      <c r="G14" s="75">
        <v>122598</v>
      </c>
      <c r="H14" s="76">
        <v>130700</v>
      </c>
      <c r="I14" s="124">
        <f t="shared" si="4"/>
        <v>6.6085906784776327</v>
      </c>
    </row>
    <row r="15" spans="2:9" x14ac:dyDescent="0.2">
      <c r="B15" s="40" t="s">
        <v>41</v>
      </c>
      <c r="C15" s="41" t="s">
        <v>42</v>
      </c>
      <c r="D15" s="75">
        <v>1597156</v>
      </c>
      <c r="E15" s="76">
        <v>1730230</v>
      </c>
      <c r="F15" s="124">
        <f t="shared" si="2"/>
        <v>8.3319350144882556</v>
      </c>
      <c r="G15" s="75">
        <v>143539</v>
      </c>
      <c r="H15" s="76">
        <v>154774</v>
      </c>
      <c r="I15" s="124">
        <f t="shared" si="4"/>
        <v>7.8271410557409382</v>
      </c>
    </row>
    <row r="16" spans="2:9" ht="24" x14ac:dyDescent="0.2">
      <c r="B16" s="40" t="s">
        <v>43</v>
      </c>
      <c r="C16" s="41" t="s">
        <v>44</v>
      </c>
      <c r="D16" s="75">
        <v>506881</v>
      </c>
      <c r="E16" s="76">
        <v>564860</v>
      </c>
      <c r="F16" s="124">
        <f t="shared" si="2"/>
        <v>11.438384946368085</v>
      </c>
      <c r="G16" s="75">
        <v>112867</v>
      </c>
      <c r="H16" s="76">
        <v>127022</v>
      </c>
      <c r="I16" s="124">
        <f t="shared" si="4"/>
        <v>12.541309683078318</v>
      </c>
    </row>
    <row r="17" spans="2:9" ht="60" x14ac:dyDescent="0.2">
      <c r="B17" s="40" t="s">
        <v>45</v>
      </c>
      <c r="C17" s="41" t="s">
        <v>46</v>
      </c>
      <c r="D17" s="75">
        <v>234007</v>
      </c>
      <c r="E17" s="76">
        <v>261201</v>
      </c>
      <c r="F17" s="124">
        <f t="shared" si="2"/>
        <v>11.621019884020555</v>
      </c>
      <c r="G17" s="75">
        <v>48612</v>
      </c>
      <c r="H17" s="76">
        <v>54782</v>
      </c>
      <c r="I17" s="124">
        <f t="shared" si="4"/>
        <v>12.69233934008065</v>
      </c>
    </row>
    <row r="18" spans="2:9" x14ac:dyDescent="0.2">
      <c r="B18" s="40" t="s">
        <v>47</v>
      </c>
      <c r="C18" s="41" t="s">
        <v>48</v>
      </c>
      <c r="D18" s="75">
        <v>251266</v>
      </c>
      <c r="E18" s="76">
        <v>271407</v>
      </c>
      <c r="F18" s="124">
        <f t="shared" si="2"/>
        <v>8.0158079485485487</v>
      </c>
      <c r="G18" s="75">
        <v>70535</v>
      </c>
      <c r="H18" s="76">
        <v>73780</v>
      </c>
      <c r="I18" s="124">
        <f t="shared" si="4"/>
        <v>4.6005529169915738</v>
      </c>
    </row>
    <row r="19" spans="2:9" x14ac:dyDescent="0.2">
      <c r="B19" s="40" t="s">
        <v>49</v>
      </c>
      <c r="C19" s="41" t="s">
        <v>50</v>
      </c>
      <c r="D19" s="75">
        <v>113035</v>
      </c>
      <c r="E19" s="76">
        <v>122102</v>
      </c>
      <c r="F19" s="124">
        <f t="shared" si="2"/>
        <v>8.0214092980050324</v>
      </c>
      <c r="G19" s="75">
        <v>39148</v>
      </c>
      <c r="H19" s="76">
        <v>42117</v>
      </c>
      <c r="I19" s="124">
        <f t="shared" si="4"/>
        <v>7.5840400531317131</v>
      </c>
    </row>
    <row r="20" spans="2:9" ht="24" x14ac:dyDescent="0.2">
      <c r="B20" s="40" t="s">
        <v>51</v>
      </c>
      <c r="C20" s="41" t="s">
        <v>52</v>
      </c>
      <c r="D20" s="75">
        <v>868590</v>
      </c>
      <c r="E20" s="76">
        <v>901750</v>
      </c>
      <c r="F20" s="124">
        <f t="shared" si="2"/>
        <v>3.8176815298357036</v>
      </c>
      <c r="G20" s="75">
        <v>66700</v>
      </c>
      <c r="H20" s="76">
        <v>72141</v>
      </c>
      <c r="I20" s="124">
        <f t="shared" si="4"/>
        <v>8.1574212893553266</v>
      </c>
    </row>
    <row r="21" spans="2:9" x14ac:dyDescent="0.2">
      <c r="B21" s="40" t="s">
        <v>53</v>
      </c>
      <c r="C21" s="41" t="s">
        <v>54</v>
      </c>
      <c r="D21" s="75">
        <v>230168</v>
      </c>
      <c r="E21" s="76">
        <v>269777</v>
      </c>
      <c r="F21" s="124">
        <f t="shared" si="2"/>
        <v>17.208734489590217</v>
      </c>
      <c r="G21" s="75">
        <v>51742</v>
      </c>
      <c r="H21" s="76">
        <v>62722</v>
      </c>
      <c r="I21" s="124">
        <f t="shared" si="4"/>
        <v>21.220671794673574</v>
      </c>
    </row>
    <row r="22" spans="2:9" x14ac:dyDescent="0.2">
      <c r="B22" s="40" t="s">
        <v>55</v>
      </c>
      <c r="C22" s="41" t="s">
        <v>56</v>
      </c>
      <c r="D22" s="75">
        <v>282511</v>
      </c>
      <c r="E22" s="76">
        <v>292604</v>
      </c>
      <c r="F22" s="124">
        <f t="shared" si="2"/>
        <v>3.5726042525777713</v>
      </c>
      <c r="G22" s="75">
        <v>39306</v>
      </c>
      <c r="H22" s="76">
        <v>40236</v>
      </c>
      <c r="I22" s="124">
        <f t="shared" si="4"/>
        <v>2.3660509845825128</v>
      </c>
    </row>
    <row r="23" spans="2:9" ht="48" x14ac:dyDescent="0.2">
      <c r="B23" s="40" t="s">
        <v>57</v>
      </c>
      <c r="C23" s="41" t="s">
        <v>58</v>
      </c>
      <c r="D23" s="75">
        <v>111583</v>
      </c>
      <c r="E23" s="76">
        <v>110758</v>
      </c>
      <c r="F23" s="124">
        <f t="shared" si="2"/>
        <v>-0.73935993834186586</v>
      </c>
      <c r="G23" s="75">
        <v>10156</v>
      </c>
      <c r="H23" s="76">
        <v>9990</v>
      </c>
      <c r="I23" s="124">
        <f t="shared" si="4"/>
        <v>-1.6345017723513156</v>
      </c>
    </row>
    <row r="24" spans="2:9" ht="24" x14ac:dyDescent="0.2">
      <c r="B24" s="42" t="s">
        <v>59</v>
      </c>
      <c r="C24" s="43" t="s">
        <v>60</v>
      </c>
      <c r="D24" s="77">
        <v>818252</v>
      </c>
      <c r="E24" s="78">
        <v>874151</v>
      </c>
      <c r="F24" s="125">
        <f t="shared" si="2"/>
        <v>6.8315140079095338</v>
      </c>
      <c r="G24" s="77">
        <v>202991</v>
      </c>
      <c r="H24" s="78">
        <v>218718</v>
      </c>
      <c r="I24" s="125">
        <f t="shared" si="4"/>
        <v>7.7476341315624753</v>
      </c>
    </row>
    <row r="25" spans="2:9" ht="36" x14ac:dyDescent="0.2">
      <c r="B25" s="42" t="s">
        <v>61</v>
      </c>
      <c r="C25" s="43" t="s">
        <v>71</v>
      </c>
      <c r="D25" s="77">
        <v>158675</v>
      </c>
      <c r="E25" s="78">
        <v>164353</v>
      </c>
      <c r="F25" s="125">
        <f t="shared" si="2"/>
        <v>3.5783834882621601</v>
      </c>
      <c r="G25" s="77">
        <v>23763</v>
      </c>
      <c r="H25" s="78">
        <v>29217</v>
      </c>
      <c r="I25" s="125">
        <f t="shared" si="4"/>
        <v>22.951647519252628</v>
      </c>
    </row>
    <row r="26" spans="2:9" x14ac:dyDescent="0.2">
      <c r="B26" s="44" t="s">
        <v>62</v>
      </c>
      <c r="C26" s="45" t="s">
        <v>63</v>
      </c>
      <c r="D26" s="79">
        <v>175967</v>
      </c>
      <c r="E26" s="80">
        <v>201222</v>
      </c>
      <c r="F26" s="126">
        <f t="shared" si="2"/>
        <v>14.352122841214543</v>
      </c>
      <c r="G26" s="79">
        <v>41069</v>
      </c>
      <c r="H26" s="80">
        <v>44275</v>
      </c>
      <c r="I26" s="126">
        <f t="shared" si="4"/>
        <v>7.8063746378046694</v>
      </c>
    </row>
    <row r="27" spans="2:9" ht="15" customHeight="1" x14ac:dyDescent="0.2">
      <c r="B27" s="32" t="s">
        <v>130</v>
      </c>
      <c r="C27" s="3"/>
      <c r="D27" s="2"/>
      <c r="E27" s="6"/>
    </row>
    <row r="28" spans="2:9" ht="15" customHeight="1" x14ac:dyDescent="0.2">
      <c r="B28" s="93" t="s">
        <v>135</v>
      </c>
      <c r="C28" s="2"/>
      <c r="D28" s="20"/>
      <c r="E28" s="20"/>
    </row>
    <row r="29" spans="2:9" x14ac:dyDescent="0.2">
      <c r="B29" s="2"/>
      <c r="E29" s="7"/>
    </row>
    <row r="30" spans="2:9" x14ac:dyDescent="0.2">
      <c r="E30" s="7"/>
    </row>
  </sheetData>
  <mergeCells count="4">
    <mergeCell ref="G4:I4"/>
    <mergeCell ref="B4:B5"/>
    <mergeCell ref="C4:C5"/>
    <mergeCell ref="D4:F4"/>
  </mergeCells>
  <phoneticPr fontId="2" type="noConversion"/>
  <pageMargins left="0.7" right="0.7" top="0.75" bottom="0.75" header="0.3" footer="0.3"/>
  <pageSetup paperSize="9" orientation="portrait" horizontalDpi="200" verticalDpi="200" r:id="rId1"/>
  <ignoredErrors>
    <ignoredError sqref="B7:B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73"/>
  <sheetViews>
    <sheetView showGridLines="0" zoomScaleNormal="100" zoomScalePageLayoutView="125" workbookViewId="0">
      <selection activeCell="B2" sqref="B2"/>
    </sheetView>
  </sheetViews>
  <sheetFormatPr defaultColWidth="8.85546875" defaultRowHeight="12" x14ac:dyDescent="0.2"/>
  <cols>
    <col min="1" max="1" width="6.5703125" style="1" customWidth="1"/>
    <col min="2" max="2" width="14.28515625" style="1" customWidth="1"/>
    <col min="3" max="8" width="8.5703125" style="1" customWidth="1"/>
    <col min="9" max="9" width="4.42578125" style="1" customWidth="1"/>
    <col min="10" max="16384" width="8.85546875" style="1"/>
  </cols>
  <sheetData>
    <row r="2" spans="2:9" ht="15.75" x14ac:dyDescent="0.2">
      <c r="B2" s="102" t="s">
        <v>164</v>
      </c>
    </row>
    <row r="3" spans="2:9" ht="12.75" x14ac:dyDescent="0.2">
      <c r="B3" s="103" t="s">
        <v>96</v>
      </c>
    </row>
    <row r="4" spans="2:9" x14ac:dyDescent="0.2">
      <c r="B4" s="208"/>
      <c r="C4" s="210" t="s">
        <v>67</v>
      </c>
      <c r="D4" s="211"/>
      <c r="E4" s="210" t="s">
        <v>68</v>
      </c>
      <c r="F4" s="211"/>
      <c r="G4" s="210" t="s">
        <v>66</v>
      </c>
      <c r="H4" s="211"/>
    </row>
    <row r="5" spans="2:9" x14ac:dyDescent="0.2">
      <c r="B5" s="209"/>
      <c r="C5" s="46">
        <v>2020</v>
      </c>
      <c r="D5" s="111">
        <v>2021</v>
      </c>
      <c r="E5" s="46">
        <v>2020</v>
      </c>
      <c r="F5" s="111">
        <v>2021</v>
      </c>
      <c r="G5" s="46">
        <v>2020</v>
      </c>
      <c r="H5" s="111">
        <v>2021</v>
      </c>
    </row>
    <row r="6" spans="2:9" x14ac:dyDescent="0.2">
      <c r="B6" s="47" t="s">
        <v>147</v>
      </c>
      <c r="C6" s="81">
        <v>341460</v>
      </c>
      <c r="D6" s="128">
        <v>363644</v>
      </c>
      <c r="E6" s="81">
        <v>323539</v>
      </c>
      <c r="F6" s="128">
        <v>340603</v>
      </c>
      <c r="G6" s="81">
        <v>407403</v>
      </c>
      <c r="H6" s="128">
        <v>440851</v>
      </c>
      <c r="I6" s="20"/>
    </row>
    <row r="7" spans="2:9" x14ac:dyDescent="0.2">
      <c r="B7" s="48" t="s">
        <v>100</v>
      </c>
      <c r="C7" s="59">
        <v>11692</v>
      </c>
      <c r="D7" s="60">
        <v>12513</v>
      </c>
      <c r="E7" s="59">
        <v>13695</v>
      </c>
      <c r="F7" s="60">
        <v>12892</v>
      </c>
      <c r="G7" s="59">
        <v>4939</v>
      </c>
      <c r="H7" s="60">
        <v>6496</v>
      </c>
    </row>
    <row r="8" spans="2:9" x14ac:dyDescent="0.2">
      <c r="B8" s="49" t="s">
        <v>101</v>
      </c>
      <c r="C8" s="62">
        <v>3476</v>
      </c>
      <c r="D8" s="63">
        <v>4067</v>
      </c>
      <c r="E8" s="62">
        <v>4047</v>
      </c>
      <c r="F8" s="63">
        <v>4669</v>
      </c>
      <c r="G8" s="62">
        <v>6141</v>
      </c>
      <c r="H8" s="63">
        <v>6340</v>
      </c>
    </row>
    <row r="9" spans="2:9" x14ac:dyDescent="0.2">
      <c r="B9" s="49" t="s">
        <v>144</v>
      </c>
      <c r="C9" s="62">
        <v>10756</v>
      </c>
      <c r="D9" s="63">
        <v>11176</v>
      </c>
      <c r="E9" s="62">
        <v>8168</v>
      </c>
      <c r="F9" s="63">
        <v>8503</v>
      </c>
      <c r="G9" s="62">
        <v>11286</v>
      </c>
      <c r="H9" s="63">
        <v>13666</v>
      </c>
    </row>
    <row r="10" spans="2:9" x14ac:dyDescent="0.2">
      <c r="B10" s="49" t="s">
        <v>102</v>
      </c>
      <c r="C10" s="62">
        <v>4415</v>
      </c>
      <c r="D10" s="63">
        <v>4410</v>
      </c>
      <c r="E10" s="62">
        <v>3605</v>
      </c>
      <c r="F10" s="63">
        <v>4085</v>
      </c>
      <c r="G10" s="62">
        <v>1061</v>
      </c>
      <c r="H10" s="63">
        <v>1068</v>
      </c>
    </row>
    <row r="11" spans="2:9" x14ac:dyDescent="0.2">
      <c r="B11" s="49" t="s">
        <v>128</v>
      </c>
      <c r="C11" s="62">
        <v>76634</v>
      </c>
      <c r="D11" s="63">
        <v>78370</v>
      </c>
      <c r="E11" s="62">
        <v>63725</v>
      </c>
      <c r="F11" s="63">
        <v>64746</v>
      </c>
      <c r="G11" s="62">
        <v>50371</v>
      </c>
      <c r="H11" s="63">
        <v>49584</v>
      </c>
    </row>
    <row r="12" spans="2:9" x14ac:dyDescent="0.2">
      <c r="B12" s="49" t="s">
        <v>103</v>
      </c>
      <c r="C12" s="62">
        <v>647</v>
      </c>
      <c r="D12" s="63">
        <v>923</v>
      </c>
      <c r="E12" s="62">
        <v>390</v>
      </c>
      <c r="F12" s="63">
        <v>486</v>
      </c>
      <c r="G12" s="62">
        <v>1016</v>
      </c>
      <c r="H12" s="63">
        <v>1006</v>
      </c>
    </row>
    <row r="13" spans="2:9" x14ac:dyDescent="0.2">
      <c r="B13" s="49" t="s">
        <v>104</v>
      </c>
      <c r="C13" s="62">
        <v>3801</v>
      </c>
      <c r="D13" s="63">
        <v>4256</v>
      </c>
      <c r="E13" s="62">
        <v>1220</v>
      </c>
      <c r="F13" s="63">
        <v>1340</v>
      </c>
      <c r="G13" s="62">
        <v>788</v>
      </c>
      <c r="H13" s="63">
        <v>746</v>
      </c>
    </row>
    <row r="14" spans="2:9" x14ac:dyDescent="0.2">
      <c r="B14" s="49" t="s">
        <v>105</v>
      </c>
      <c r="C14" s="62">
        <v>3233</v>
      </c>
      <c r="D14" s="63">
        <v>3706</v>
      </c>
      <c r="E14" s="62">
        <v>2782</v>
      </c>
      <c r="F14" s="63">
        <v>3652</v>
      </c>
      <c r="G14" s="62">
        <v>3059</v>
      </c>
      <c r="H14" s="63">
        <v>3860</v>
      </c>
    </row>
    <row r="15" spans="2:9" x14ac:dyDescent="0.2">
      <c r="B15" s="49" t="s">
        <v>106</v>
      </c>
      <c r="C15" s="62">
        <v>30854</v>
      </c>
      <c r="D15" s="63">
        <v>35188</v>
      </c>
      <c r="E15" s="62">
        <v>41823</v>
      </c>
      <c r="F15" s="63">
        <v>46253</v>
      </c>
      <c r="G15" s="62">
        <v>67947</v>
      </c>
      <c r="H15" s="63">
        <v>76063</v>
      </c>
    </row>
    <row r="16" spans="2:9" x14ac:dyDescent="0.2">
      <c r="B16" s="49" t="s">
        <v>107</v>
      </c>
      <c r="C16" s="62">
        <v>41357</v>
      </c>
      <c r="D16" s="63">
        <v>40988</v>
      </c>
      <c r="E16" s="62">
        <v>40449</v>
      </c>
      <c r="F16" s="63">
        <v>41551</v>
      </c>
      <c r="G16" s="62">
        <v>42333</v>
      </c>
      <c r="H16" s="63">
        <v>42614</v>
      </c>
    </row>
    <row r="17" spans="2:8" x14ac:dyDescent="0.2">
      <c r="B17" s="49" t="s">
        <v>108</v>
      </c>
      <c r="C17" s="62">
        <v>1882</v>
      </c>
      <c r="D17" s="63">
        <v>2255</v>
      </c>
      <c r="E17" s="62">
        <v>2413</v>
      </c>
      <c r="F17" s="63">
        <v>2314</v>
      </c>
      <c r="G17" s="62">
        <v>3269</v>
      </c>
      <c r="H17" s="63">
        <v>3512</v>
      </c>
    </row>
    <row r="18" spans="2:8" x14ac:dyDescent="0.2">
      <c r="B18" s="49" t="s">
        <v>109</v>
      </c>
      <c r="C18" s="62">
        <v>36981</v>
      </c>
      <c r="D18" s="63">
        <v>41700</v>
      </c>
      <c r="E18" s="62">
        <v>25913</v>
      </c>
      <c r="F18" s="63">
        <v>29118</v>
      </c>
      <c r="G18" s="62">
        <v>29599</v>
      </c>
      <c r="H18" s="63">
        <v>31005</v>
      </c>
    </row>
    <row r="19" spans="2:8" x14ac:dyDescent="0.2">
      <c r="B19" s="49" t="s">
        <v>110</v>
      </c>
      <c r="C19" s="62">
        <v>17</v>
      </c>
      <c r="D19" s="63">
        <v>24</v>
      </c>
      <c r="E19" s="62">
        <v>1</v>
      </c>
      <c r="F19" s="63">
        <v>3</v>
      </c>
      <c r="G19" s="62" t="s">
        <v>151</v>
      </c>
      <c r="H19" s="63">
        <v>0</v>
      </c>
    </row>
    <row r="20" spans="2:8" x14ac:dyDescent="0.2">
      <c r="B20" s="49" t="s">
        <v>111</v>
      </c>
      <c r="C20" s="62">
        <v>1737</v>
      </c>
      <c r="D20" s="63">
        <v>1989</v>
      </c>
      <c r="E20" s="62">
        <v>1434</v>
      </c>
      <c r="F20" s="63">
        <v>1641</v>
      </c>
      <c r="G20" s="62">
        <v>2136</v>
      </c>
      <c r="H20" s="63">
        <v>2464</v>
      </c>
    </row>
    <row r="21" spans="2:8" x14ac:dyDescent="0.2">
      <c r="B21" s="49" t="s">
        <v>112</v>
      </c>
      <c r="C21" s="62">
        <v>3301</v>
      </c>
      <c r="D21" s="63">
        <v>3462</v>
      </c>
      <c r="E21" s="62">
        <v>5020</v>
      </c>
      <c r="F21" s="63">
        <v>5531</v>
      </c>
      <c r="G21" s="62">
        <v>14771</v>
      </c>
      <c r="H21" s="63">
        <v>17401</v>
      </c>
    </row>
    <row r="22" spans="2:8" x14ac:dyDescent="0.2">
      <c r="B22" s="49" t="s">
        <v>113</v>
      </c>
      <c r="C22" s="62">
        <v>1609</v>
      </c>
      <c r="D22" s="63">
        <v>1676</v>
      </c>
      <c r="E22" s="62">
        <v>1522</v>
      </c>
      <c r="F22" s="63">
        <v>1750</v>
      </c>
      <c r="G22" s="62">
        <v>1547</v>
      </c>
      <c r="H22" s="63">
        <v>1750</v>
      </c>
    </row>
    <row r="23" spans="2:8" x14ac:dyDescent="0.2">
      <c r="B23" s="49" t="s">
        <v>114</v>
      </c>
      <c r="C23" s="62">
        <v>6549</v>
      </c>
      <c r="D23" s="63">
        <v>7484</v>
      </c>
      <c r="E23" s="62">
        <v>4619</v>
      </c>
      <c r="F23" s="63">
        <v>5129</v>
      </c>
      <c r="G23" s="62">
        <v>9119</v>
      </c>
      <c r="H23" s="63">
        <v>10366</v>
      </c>
    </row>
    <row r="24" spans="2:8" x14ac:dyDescent="0.2">
      <c r="B24" s="49" t="s">
        <v>127</v>
      </c>
      <c r="C24" s="63" t="s">
        <v>18</v>
      </c>
      <c r="D24" s="63" t="s">
        <v>18</v>
      </c>
      <c r="E24" s="63" t="s">
        <v>18</v>
      </c>
      <c r="F24" s="63" t="s">
        <v>18</v>
      </c>
      <c r="G24" s="63" t="s">
        <v>18</v>
      </c>
      <c r="H24" s="63" t="s">
        <v>18</v>
      </c>
    </row>
    <row r="25" spans="2:8" x14ac:dyDescent="0.2">
      <c r="B25" s="49" t="s">
        <v>115</v>
      </c>
      <c r="C25" s="62">
        <v>19564</v>
      </c>
      <c r="D25" s="63">
        <v>20285</v>
      </c>
      <c r="E25" s="62">
        <v>7825</v>
      </c>
      <c r="F25" s="63">
        <v>7764</v>
      </c>
      <c r="G25" s="62">
        <v>9180</v>
      </c>
      <c r="H25" s="63">
        <v>9462</v>
      </c>
    </row>
    <row r="26" spans="2:8" x14ac:dyDescent="0.2">
      <c r="B26" s="49" t="s">
        <v>116</v>
      </c>
      <c r="C26" s="62">
        <v>5648</v>
      </c>
      <c r="D26" s="63">
        <v>6035</v>
      </c>
      <c r="E26" s="62">
        <v>3418</v>
      </c>
      <c r="F26" s="63">
        <v>3572</v>
      </c>
      <c r="G26" s="62">
        <v>4011</v>
      </c>
      <c r="H26" s="63">
        <v>4203</v>
      </c>
    </row>
    <row r="27" spans="2:8" x14ac:dyDescent="0.2">
      <c r="B27" s="49" t="s">
        <v>117</v>
      </c>
      <c r="C27" s="62">
        <v>45402</v>
      </c>
      <c r="D27" s="63">
        <v>49595</v>
      </c>
      <c r="E27" s="62">
        <v>58523</v>
      </c>
      <c r="F27" s="63">
        <v>61927</v>
      </c>
      <c r="G27" s="62">
        <v>97822</v>
      </c>
      <c r="H27" s="63">
        <v>105523</v>
      </c>
    </row>
    <row r="28" spans="2:8" x14ac:dyDescent="0.2">
      <c r="B28" s="49" t="s">
        <v>118</v>
      </c>
      <c r="C28" s="62">
        <v>3310</v>
      </c>
      <c r="D28" s="63">
        <v>3604</v>
      </c>
      <c r="E28" s="62">
        <v>2512</v>
      </c>
      <c r="F28" s="63">
        <v>2890</v>
      </c>
      <c r="G28" s="62">
        <v>3980</v>
      </c>
      <c r="H28" s="63">
        <v>5501</v>
      </c>
    </row>
    <row r="29" spans="2:8" x14ac:dyDescent="0.2">
      <c r="B29" s="49" t="s">
        <v>119</v>
      </c>
      <c r="C29" s="62">
        <v>5372</v>
      </c>
      <c r="D29" s="63">
        <v>5955</v>
      </c>
      <c r="E29" s="62">
        <v>7592</v>
      </c>
      <c r="F29" s="63">
        <v>8279</v>
      </c>
      <c r="G29" s="62">
        <v>13422</v>
      </c>
      <c r="H29" s="63">
        <v>15726</v>
      </c>
    </row>
    <row r="30" spans="2:8" x14ac:dyDescent="0.2">
      <c r="B30" s="49" t="s">
        <v>120</v>
      </c>
      <c r="C30" s="62">
        <v>2021</v>
      </c>
      <c r="D30" s="63">
        <v>2254</v>
      </c>
      <c r="E30" s="62">
        <v>2977</v>
      </c>
      <c r="F30" s="63">
        <v>3157</v>
      </c>
      <c r="G30" s="62">
        <v>7806</v>
      </c>
      <c r="H30" s="63">
        <v>8612</v>
      </c>
    </row>
    <row r="31" spans="2:8" x14ac:dyDescent="0.2">
      <c r="B31" s="49" t="s">
        <v>121</v>
      </c>
      <c r="C31" s="62">
        <v>3486</v>
      </c>
      <c r="D31" s="63">
        <v>3531</v>
      </c>
      <c r="E31" s="62">
        <v>4012</v>
      </c>
      <c r="F31" s="63">
        <v>3463</v>
      </c>
      <c r="G31" s="62">
        <v>7939</v>
      </c>
      <c r="H31" s="63">
        <v>7550</v>
      </c>
    </row>
    <row r="32" spans="2:8" x14ac:dyDescent="0.2">
      <c r="B32" s="50" t="s">
        <v>122</v>
      </c>
      <c r="C32" s="66">
        <v>6441</v>
      </c>
      <c r="D32" s="65">
        <v>6301</v>
      </c>
      <c r="E32" s="66">
        <v>7699</v>
      </c>
      <c r="F32" s="65">
        <v>6730</v>
      </c>
      <c r="G32" s="66">
        <v>6939</v>
      </c>
      <c r="H32" s="65">
        <v>6845</v>
      </c>
    </row>
    <row r="33" spans="2:8" x14ac:dyDescent="0.2">
      <c r="B33" s="51" t="s">
        <v>123</v>
      </c>
      <c r="C33" s="68">
        <v>11274</v>
      </c>
      <c r="D33" s="69">
        <v>11898</v>
      </c>
      <c r="E33" s="68">
        <v>8155</v>
      </c>
      <c r="F33" s="69">
        <v>9158</v>
      </c>
      <c r="G33" s="68">
        <v>6920</v>
      </c>
      <c r="H33" s="69">
        <v>9487</v>
      </c>
    </row>
    <row r="34" spans="2:8" x14ac:dyDescent="0.2">
      <c r="B34" s="137" t="s">
        <v>125</v>
      </c>
      <c r="C34" s="132">
        <v>4008</v>
      </c>
      <c r="D34" s="133">
        <v>4492</v>
      </c>
      <c r="E34" s="132">
        <v>3573</v>
      </c>
      <c r="F34" s="133">
        <v>3958</v>
      </c>
      <c r="G34" s="132">
        <v>4901</v>
      </c>
      <c r="H34" s="133">
        <v>4264</v>
      </c>
    </row>
    <row r="35" spans="2:8" x14ac:dyDescent="0.2">
      <c r="B35" s="164" t="s">
        <v>126</v>
      </c>
      <c r="C35" s="159">
        <v>2521</v>
      </c>
      <c r="D35" s="160">
        <v>2723</v>
      </c>
      <c r="E35" s="159">
        <v>630</v>
      </c>
      <c r="F35" s="160">
        <v>824</v>
      </c>
      <c r="G35" s="159">
        <v>549</v>
      </c>
      <c r="H35" s="160">
        <v>520</v>
      </c>
    </row>
    <row r="36" spans="2:8" x14ac:dyDescent="0.2">
      <c r="B36" s="171" t="s">
        <v>150</v>
      </c>
      <c r="C36" s="166">
        <v>29</v>
      </c>
      <c r="D36" s="167" t="s">
        <v>151</v>
      </c>
      <c r="E36" s="166">
        <v>10</v>
      </c>
      <c r="F36" s="167" t="s">
        <v>151</v>
      </c>
      <c r="G36" s="166">
        <v>11</v>
      </c>
      <c r="H36" s="167" t="s">
        <v>151</v>
      </c>
    </row>
    <row r="37" spans="2:8" x14ac:dyDescent="0.2">
      <c r="B37" s="1" t="s">
        <v>99</v>
      </c>
    </row>
    <row r="38" spans="2:8" x14ac:dyDescent="0.2">
      <c r="B38" s="1" t="s">
        <v>152</v>
      </c>
    </row>
    <row r="39" spans="2:8" ht="15" customHeight="1" x14ac:dyDescent="0.2">
      <c r="B39" s="32" t="s">
        <v>131</v>
      </c>
    </row>
    <row r="40" spans="2:8" ht="15" customHeight="1" x14ac:dyDescent="0.2">
      <c r="B40" s="93" t="s">
        <v>136</v>
      </c>
    </row>
    <row r="42" spans="2:8" x14ac:dyDescent="0.2">
      <c r="B42" s="207"/>
    </row>
    <row r="43" spans="2:8" x14ac:dyDescent="0.2">
      <c r="B43" s="207"/>
    </row>
    <row r="44" spans="2:8" x14ac:dyDescent="0.2">
      <c r="B44" s="21"/>
    </row>
    <row r="45" spans="2:8" x14ac:dyDescent="0.2">
      <c r="B45" s="21"/>
    </row>
    <row r="46" spans="2:8" x14ac:dyDescent="0.2">
      <c r="B46" s="21"/>
    </row>
    <row r="47" spans="2:8" x14ac:dyDescent="0.2">
      <c r="B47" s="21"/>
    </row>
    <row r="48" spans="2:8" x14ac:dyDescent="0.2">
      <c r="B48" s="21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59" spans="2:2" x14ac:dyDescent="0.2">
      <c r="B59" s="21"/>
    </row>
    <row r="60" spans="2:2" x14ac:dyDescent="0.2">
      <c r="B60" s="21"/>
    </row>
    <row r="61" spans="2:2" x14ac:dyDescent="0.2">
      <c r="B61" s="21"/>
    </row>
    <row r="62" spans="2:2" x14ac:dyDescent="0.2">
      <c r="B62" s="21"/>
    </row>
    <row r="63" spans="2:2" x14ac:dyDescent="0.2">
      <c r="B63" s="21"/>
    </row>
    <row r="64" spans="2:2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</sheetData>
  <mergeCells count="5">
    <mergeCell ref="B42:B43"/>
    <mergeCell ref="B4:B5"/>
    <mergeCell ref="C4:D4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2:U72"/>
  <sheetViews>
    <sheetView showGridLines="0" zoomScaleNormal="100" zoomScalePageLayoutView="125" workbookViewId="0">
      <selection activeCell="B2" sqref="B2"/>
    </sheetView>
  </sheetViews>
  <sheetFormatPr defaultColWidth="8.85546875" defaultRowHeight="12" x14ac:dyDescent="0.2"/>
  <cols>
    <col min="1" max="6" width="8.85546875" style="1"/>
    <col min="7" max="7" width="8.85546875" style="1" customWidth="1"/>
    <col min="8" max="20" width="8.85546875" style="1"/>
    <col min="21" max="21" width="11.28515625" style="1" bestFit="1" customWidth="1"/>
    <col min="22" max="16384" width="8.85546875" style="1"/>
  </cols>
  <sheetData>
    <row r="2" spans="2:3" ht="15.75" x14ac:dyDescent="0.25">
      <c r="B2" s="90" t="s">
        <v>169</v>
      </c>
    </row>
    <row r="3" spans="2:3" ht="12.75" x14ac:dyDescent="0.2">
      <c r="B3" s="91" t="s">
        <v>163</v>
      </c>
    </row>
    <row r="4" spans="2:3" x14ac:dyDescent="0.2">
      <c r="C4" s="32"/>
    </row>
    <row r="5" spans="2:3" x14ac:dyDescent="0.2">
      <c r="C5" s="32"/>
    </row>
    <row r="28" spans="15:21" x14ac:dyDescent="0.2">
      <c r="Q28" s="6"/>
      <c r="R28" s="6"/>
      <c r="S28" s="6"/>
      <c r="T28" s="6"/>
      <c r="U28" s="34"/>
    </row>
    <row r="31" spans="15:21" x14ac:dyDescent="0.2">
      <c r="O31" s="1" t="s">
        <v>14</v>
      </c>
    </row>
    <row r="34" spans="3:21" x14ac:dyDescent="0.2">
      <c r="U34" s="34"/>
    </row>
    <row r="37" spans="3:21" x14ac:dyDescent="0.2">
      <c r="C37" s="2"/>
    </row>
    <row r="38" spans="3:21" x14ac:dyDescent="0.2">
      <c r="C38" s="2"/>
    </row>
    <row r="39" spans="3:21" x14ac:dyDescent="0.2">
      <c r="C39" s="2"/>
    </row>
    <row r="40" spans="3:21" x14ac:dyDescent="0.2">
      <c r="C40" s="2"/>
    </row>
    <row r="41" spans="3:21" x14ac:dyDescent="0.2">
      <c r="C41" s="2"/>
    </row>
    <row r="42" spans="3:21" x14ac:dyDescent="0.2">
      <c r="C42" s="2"/>
    </row>
    <row r="43" spans="3:21" x14ac:dyDescent="0.2">
      <c r="C43" s="2"/>
    </row>
    <row r="44" spans="3:21" x14ac:dyDescent="0.2">
      <c r="C44" s="2"/>
    </row>
    <row r="45" spans="3:21" x14ac:dyDescent="0.2">
      <c r="C45" s="2"/>
    </row>
    <row r="46" spans="3:21" x14ac:dyDescent="0.2">
      <c r="C46" s="2"/>
    </row>
    <row r="47" spans="3:21" x14ac:dyDescent="0.2">
      <c r="C47" s="2"/>
    </row>
    <row r="48" spans="3:21" x14ac:dyDescent="0.2">
      <c r="C48" s="2"/>
    </row>
    <row r="49" spans="2:7" ht="15" customHeight="1" x14ac:dyDescent="0.2">
      <c r="C49" s="92" t="s">
        <v>130</v>
      </c>
    </row>
    <row r="50" spans="2:7" ht="15" customHeight="1" x14ac:dyDescent="0.2">
      <c r="C50" s="93" t="s">
        <v>136</v>
      </c>
    </row>
    <row r="51" spans="2:7" x14ac:dyDescent="0.2">
      <c r="C51" s="3"/>
    </row>
    <row r="52" spans="2:7" x14ac:dyDescent="0.2">
      <c r="C52" s="3"/>
    </row>
    <row r="53" spans="2:7" x14ac:dyDescent="0.2">
      <c r="B53" s="175"/>
      <c r="C53" s="175" t="s">
        <v>69</v>
      </c>
      <c r="D53" s="175" t="s">
        <v>67</v>
      </c>
      <c r="E53" s="175" t="s">
        <v>72</v>
      </c>
      <c r="F53" s="175" t="s">
        <v>76</v>
      </c>
      <c r="G53" s="175" t="s">
        <v>155</v>
      </c>
    </row>
    <row r="54" spans="2:7" x14ac:dyDescent="0.2">
      <c r="B54" s="193">
        <f>B65</f>
        <v>2017</v>
      </c>
      <c r="C54" s="182">
        <f t="shared" ref="C54:C58" si="0">100*C65/C$65</f>
        <v>100</v>
      </c>
      <c r="D54" s="182">
        <f t="shared" ref="D54:D58" si="1">100*D65/$D$65</f>
        <v>100</v>
      </c>
      <c r="E54" s="182">
        <f t="shared" ref="E54:E58" si="2">100*E65/$E$65</f>
        <v>100</v>
      </c>
      <c r="F54" s="182">
        <f t="shared" ref="F54:F58" si="3">100*F65/$F$65</f>
        <v>100</v>
      </c>
      <c r="G54" s="182">
        <f t="shared" ref="G54:G58" si="4">100*G65/$G$65</f>
        <v>100</v>
      </c>
    </row>
    <row r="55" spans="2:7" x14ac:dyDescent="0.2">
      <c r="B55" s="194">
        <f t="shared" ref="B55:B58" si="5">B66</f>
        <v>2018</v>
      </c>
      <c r="C55" s="183">
        <f t="shared" si="0"/>
        <v>101.09718938796954</v>
      </c>
      <c r="D55" s="183">
        <f t="shared" si="1"/>
        <v>101.94815057839992</v>
      </c>
      <c r="E55" s="183">
        <f t="shared" si="2"/>
        <v>99.760436065931856</v>
      </c>
      <c r="F55" s="183">
        <f t="shared" si="3"/>
        <v>99.640010285420416</v>
      </c>
      <c r="G55" s="183">
        <f t="shared" si="4"/>
        <v>96.948002439768217</v>
      </c>
    </row>
    <row r="56" spans="2:7" x14ac:dyDescent="0.2">
      <c r="B56" s="194">
        <f t="shared" si="5"/>
        <v>2019</v>
      </c>
      <c r="C56" s="183">
        <f t="shared" si="0"/>
        <v>103.55870764381403</v>
      </c>
      <c r="D56" s="183">
        <f t="shared" si="1"/>
        <v>103.92819821133469</v>
      </c>
      <c r="E56" s="183">
        <f t="shared" si="2"/>
        <v>103.59785598080084</v>
      </c>
      <c r="F56" s="183">
        <f t="shared" si="3"/>
        <v>101.43138767463786</v>
      </c>
      <c r="G56" s="183">
        <f t="shared" si="4"/>
        <v>101.81038426349497</v>
      </c>
    </row>
    <row r="57" spans="2:7" x14ac:dyDescent="0.2">
      <c r="B57" s="194">
        <f t="shared" si="5"/>
        <v>2020</v>
      </c>
      <c r="C57" s="183">
        <f t="shared" si="0"/>
        <v>101.14053060152351</v>
      </c>
      <c r="D57" s="183">
        <f t="shared" si="1"/>
        <v>103.72922134733159</v>
      </c>
      <c r="E57" s="183">
        <f t="shared" si="2"/>
        <v>103.67515754626392</v>
      </c>
      <c r="F57" s="183">
        <f t="shared" si="3"/>
        <v>93.291212087817897</v>
      </c>
      <c r="G57" s="183">
        <f t="shared" si="4"/>
        <v>100.55924062214089</v>
      </c>
    </row>
    <row r="58" spans="2:7" x14ac:dyDescent="0.2">
      <c r="B58" s="195">
        <f t="shared" si="5"/>
        <v>2021</v>
      </c>
      <c r="C58" s="184">
        <f t="shared" si="0"/>
        <v>106.72997110585763</v>
      </c>
      <c r="D58" s="184">
        <f t="shared" si="1"/>
        <v>110.46830951686594</v>
      </c>
      <c r="E58" s="184">
        <f t="shared" si="2"/>
        <v>110.8396652062108</v>
      </c>
      <c r="F58" s="184">
        <f t="shared" si="3"/>
        <v>102.5150301828111</v>
      </c>
      <c r="G58" s="184">
        <f t="shared" si="4"/>
        <v>106.912549557792</v>
      </c>
    </row>
    <row r="59" spans="2:7" x14ac:dyDescent="0.2">
      <c r="B59" s="14"/>
      <c r="C59" s="142"/>
      <c r="D59" s="142"/>
      <c r="E59" s="142"/>
      <c r="F59" s="142"/>
      <c r="G59" s="142"/>
    </row>
    <row r="60" spans="2:7" x14ac:dyDescent="0.2">
      <c r="C60" s="173"/>
      <c r="D60" s="173"/>
      <c r="E60" s="173"/>
      <c r="F60" s="173"/>
      <c r="G60" s="173"/>
    </row>
    <row r="62" spans="2:7" ht="15" x14ac:dyDescent="0.25">
      <c r="C62"/>
      <c r="D62"/>
      <c r="E62"/>
      <c r="F62"/>
      <c r="G62"/>
    </row>
    <row r="64" spans="2:7" ht="12.75" x14ac:dyDescent="0.2">
      <c r="B64" s="88" t="s">
        <v>77</v>
      </c>
      <c r="C64" s="1" t="s">
        <v>69</v>
      </c>
      <c r="D64" s="1" t="s">
        <v>67</v>
      </c>
      <c r="E64" s="1" t="s">
        <v>72</v>
      </c>
      <c r="F64" s="1" t="s">
        <v>76</v>
      </c>
      <c r="G64" s="1" t="s">
        <v>155</v>
      </c>
    </row>
    <row r="65" spans="2:15" x14ac:dyDescent="0.2">
      <c r="B65" s="14">
        <v>2017</v>
      </c>
      <c r="C65" s="6">
        <v>380700</v>
      </c>
      <c r="D65" s="6">
        <v>329184</v>
      </c>
      <c r="E65" s="6">
        <v>705031</v>
      </c>
      <c r="F65" s="6">
        <v>81669</v>
      </c>
      <c r="G65" s="6">
        <v>262320</v>
      </c>
    </row>
    <row r="66" spans="2:15" x14ac:dyDescent="0.2">
      <c r="B66" s="14">
        <v>2018</v>
      </c>
      <c r="C66" s="6">
        <v>384877</v>
      </c>
      <c r="D66" s="6">
        <v>335597</v>
      </c>
      <c r="E66" s="6">
        <v>703342</v>
      </c>
      <c r="F66" s="6">
        <v>81375</v>
      </c>
      <c r="G66" s="6">
        <v>254314</v>
      </c>
    </row>
    <row r="67" spans="2:15" x14ac:dyDescent="0.2">
      <c r="B67" s="14">
        <v>2019</v>
      </c>
      <c r="C67" s="6">
        <v>394248</v>
      </c>
      <c r="D67" s="6">
        <v>342115</v>
      </c>
      <c r="E67" s="6">
        <v>730397</v>
      </c>
      <c r="F67" s="6">
        <v>82838</v>
      </c>
      <c r="G67" s="6">
        <v>267069</v>
      </c>
    </row>
    <row r="68" spans="2:15" x14ac:dyDescent="0.2">
      <c r="B68" s="14">
        <v>2020</v>
      </c>
      <c r="C68" s="6">
        <v>385042</v>
      </c>
      <c r="D68" s="6">
        <v>341460</v>
      </c>
      <c r="E68" s="6">
        <v>730942</v>
      </c>
      <c r="F68" s="6">
        <v>76190</v>
      </c>
      <c r="G68" s="6">
        <v>263787</v>
      </c>
      <c r="O68" s="19"/>
    </row>
    <row r="69" spans="2:15" x14ac:dyDescent="0.2">
      <c r="B69" s="14">
        <v>2021</v>
      </c>
      <c r="C69" s="6">
        <v>406321</v>
      </c>
      <c r="D69" s="6">
        <v>363644</v>
      </c>
      <c r="E69" s="6">
        <v>781454</v>
      </c>
      <c r="F69" s="6">
        <v>83723</v>
      </c>
      <c r="G69" s="6">
        <v>280453</v>
      </c>
      <c r="O69" s="19"/>
    </row>
    <row r="70" spans="2:15" x14ac:dyDescent="0.2">
      <c r="B70" s="14"/>
      <c r="C70" s="6"/>
      <c r="D70" s="6"/>
      <c r="E70" s="6"/>
      <c r="F70" s="6"/>
      <c r="G70" s="6"/>
      <c r="O70" s="19"/>
    </row>
    <row r="71" spans="2:15" x14ac:dyDescent="0.2">
      <c r="O71" s="19"/>
    </row>
    <row r="72" spans="2:15" x14ac:dyDescent="0.2">
      <c r="O72" s="19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B1:Q30"/>
  <sheetViews>
    <sheetView showGridLines="0" zoomScaleNormal="100" zoomScalePageLayoutView="125" workbookViewId="0">
      <selection activeCell="C68" sqref="C68:D71"/>
    </sheetView>
  </sheetViews>
  <sheetFormatPr defaultColWidth="8.85546875" defaultRowHeight="12" x14ac:dyDescent="0.2"/>
  <cols>
    <col min="1" max="1" width="4.7109375" style="1" customWidth="1"/>
    <col min="2" max="2" width="4.140625" style="1" customWidth="1"/>
    <col min="3" max="3" width="46.7109375" style="1" customWidth="1"/>
    <col min="4" max="5" width="10" style="1" customWidth="1"/>
    <col min="6" max="6" width="10.42578125" style="1" customWidth="1"/>
    <col min="7" max="8" width="10" style="1" customWidth="1"/>
    <col min="9" max="9" width="10.42578125" style="1" customWidth="1"/>
    <col min="10" max="16384" width="8.85546875" style="1"/>
  </cols>
  <sheetData>
    <row r="1" spans="2:11" x14ac:dyDescent="0.2">
      <c r="F1" s="1" t="s">
        <v>157</v>
      </c>
    </row>
    <row r="2" spans="2:11" ht="15.75" x14ac:dyDescent="0.2">
      <c r="B2" s="97" t="s">
        <v>165</v>
      </c>
      <c r="F2" s="101"/>
    </row>
    <row r="3" spans="2:11" ht="12.75" x14ac:dyDescent="0.2">
      <c r="B3" s="98" t="s">
        <v>97</v>
      </c>
    </row>
    <row r="4" spans="2:11" x14ac:dyDescent="0.2">
      <c r="B4" s="212"/>
      <c r="C4" s="214" t="s">
        <v>65</v>
      </c>
      <c r="D4" s="214" t="s">
        <v>70</v>
      </c>
      <c r="E4" s="217"/>
      <c r="F4" s="218"/>
      <c r="G4" s="216" t="s">
        <v>73</v>
      </c>
      <c r="H4" s="217"/>
      <c r="I4" s="218"/>
    </row>
    <row r="5" spans="2:11" ht="36" x14ac:dyDescent="0.2">
      <c r="B5" s="213"/>
      <c r="C5" s="215"/>
      <c r="D5" s="46">
        <v>2020</v>
      </c>
      <c r="E5" s="111">
        <v>2021</v>
      </c>
      <c r="F5" s="143" t="s">
        <v>161</v>
      </c>
      <c r="G5" s="46">
        <v>2020</v>
      </c>
      <c r="H5" s="111">
        <v>2021</v>
      </c>
      <c r="I5" s="143" t="s">
        <v>161</v>
      </c>
    </row>
    <row r="6" spans="2:11" x14ac:dyDescent="0.2">
      <c r="B6" s="108" t="s">
        <v>145</v>
      </c>
      <c r="C6" s="112" t="s">
        <v>146</v>
      </c>
      <c r="D6" s="109">
        <f t="shared" ref="D6:E6" si="0">SUM(D7:D26)</f>
        <v>11250097</v>
      </c>
      <c r="E6" s="110">
        <f t="shared" si="0"/>
        <v>11788731</v>
      </c>
      <c r="F6" s="127">
        <f t="shared" ref="F6:F26" si="1">(E6/D6-1)*100</f>
        <v>4.7878164961599801</v>
      </c>
      <c r="G6" s="109">
        <f t="shared" ref="G6:H6" si="2">SUM(G7:G26)</f>
        <v>1782242</v>
      </c>
      <c r="H6" s="110">
        <f t="shared" si="2"/>
        <v>1899155</v>
      </c>
      <c r="I6" s="127">
        <f t="shared" ref="I6:I26" si="3">(H6/G6-1)*100</f>
        <v>6.5598835623893903</v>
      </c>
      <c r="K6" s="18"/>
    </row>
    <row r="7" spans="2:11" ht="24" x14ac:dyDescent="0.2">
      <c r="B7" s="89" t="s">
        <v>26</v>
      </c>
      <c r="C7" s="53" t="s">
        <v>27</v>
      </c>
      <c r="D7" s="82">
        <v>1051568</v>
      </c>
      <c r="E7" s="83">
        <v>1087037</v>
      </c>
      <c r="F7" s="144">
        <f t="shared" si="1"/>
        <v>3.3729630418575018</v>
      </c>
      <c r="G7" s="82">
        <v>183647</v>
      </c>
      <c r="H7" s="83">
        <v>184451</v>
      </c>
      <c r="I7" s="144">
        <f t="shared" si="3"/>
        <v>0.43779642466252877</v>
      </c>
      <c r="K7" s="18"/>
    </row>
    <row r="8" spans="2:11" x14ac:dyDescent="0.2">
      <c r="B8" s="22" t="s">
        <v>28</v>
      </c>
      <c r="C8" s="54" t="s">
        <v>29</v>
      </c>
      <c r="D8" s="84">
        <v>67101</v>
      </c>
      <c r="E8" s="85">
        <v>73016</v>
      </c>
      <c r="F8" s="144">
        <f t="shared" si="1"/>
        <v>8.8150698201219022</v>
      </c>
      <c r="G8" s="84">
        <v>10258</v>
      </c>
      <c r="H8" s="85">
        <v>11557</v>
      </c>
      <c r="I8" s="144">
        <f t="shared" si="3"/>
        <v>12.663287190485484</v>
      </c>
      <c r="K8" s="18"/>
    </row>
    <row r="9" spans="2:11" ht="24" x14ac:dyDescent="0.2">
      <c r="B9" s="22" t="s">
        <v>30</v>
      </c>
      <c r="C9" s="54" t="s">
        <v>31</v>
      </c>
      <c r="D9" s="84">
        <v>3196795</v>
      </c>
      <c r="E9" s="85">
        <v>3331696</v>
      </c>
      <c r="F9" s="144">
        <f t="shared" si="1"/>
        <v>4.2198827262930561</v>
      </c>
      <c r="G9" s="84">
        <v>56332</v>
      </c>
      <c r="H9" s="85">
        <v>56836</v>
      </c>
      <c r="I9" s="144">
        <f t="shared" si="3"/>
        <v>0.89469573244336242</v>
      </c>
      <c r="K9" s="18"/>
    </row>
    <row r="10" spans="2:11" x14ac:dyDescent="0.2">
      <c r="B10" s="22" t="s">
        <v>32</v>
      </c>
      <c r="C10" s="54" t="s">
        <v>33</v>
      </c>
      <c r="D10" s="84">
        <v>1258224</v>
      </c>
      <c r="E10" s="85">
        <v>1272524</v>
      </c>
      <c r="F10" s="144">
        <f t="shared" si="1"/>
        <v>1.1365225905721088</v>
      </c>
      <c r="G10" s="84">
        <v>336759</v>
      </c>
      <c r="H10" s="85">
        <v>341419</v>
      </c>
      <c r="I10" s="144">
        <f t="shared" si="3"/>
        <v>1.3837789042015158</v>
      </c>
      <c r="K10" s="18"/>
    </row>
    <row r="11" spans="2:11" x14ac:dyDescent="0.2">
      <c r="B11" s="22" t="s">
        <v>34</v>
      </c>
      <c r="C11" s="54" t="s">
        <v>35</v>
      </c>
      <c r="D11" s="84">
        <v>31463</v>
      </c>
      <c r="E11" s="85">
        <v>33418</v>
      </c>
      <c r="F11" s="144">
        <f t="shared" si="1"/>
        <v>6.2136477767536391</v>
      </c>
      <c r="G11" s="84">
        <v>15050</v>
      </c>
      <c r="H11" s="85">
        <v>16338</v>
      </c>
      <c r="I11" s="144">
        <f t="shared" si="3"/>
        <v>8.558139534883713</v>
      </c>
      <c r="K11" s="18"/>
    </row>
    <row r="12" spans="2:11" ht="36" x14ac:dyDescent="0.2">
      <c r="B12" s="22" t="s">
        <v>36</v>
      </c>
      <c r="C12" s="54" t="s">
        <v>37</v>
      </c>
      <c r="D12" s="84">
        <v>398996</v>
      </c>
      <c r="E12" s="85">
        <v>427885</v>
      </c>
      <c r="F12" s="144">
        <f t="shared" si="1"/>
        <v>7.2404234628918651</v>
      </c>
      <c r="G12" s="84">
        <v>119445</v>
      </c>
      <c r="H12" s="85">
        <v>123223</v>
      </c>
      <c r="I12" s="144">
        <f t="shared" si="3"/>
        <v>3.1629620327347396</v>
      </c>
      <c r="K12" s="18"/>
    </row>
    <row r="13" spans="2:11" x14ac:dyDescent="0.2">
      <c r="B13" s="22" t="s">
        <v>38</v>
      </c>
      <c r="C13" s="54" t="s">
        <v>39</v>
      </c>
      <c r="D13" s="84">
        <v>385054</v>
      </c>
      <c r="E13" s="85">
        <v>370110</v>
      </c>
      <c r="F13" s="144">
        <f t="shared" si="1"/>
        <v>-3.8810140915300217</v>
      </c>
      <c r="G13" s="84">
        <v>29663</v>
      </c>
      <c r="H13" s="85">
        <v>31632</v>
      </c>
      <c r="I13" s="144">
        <f t="shared" si="3"/>
        <v>6.6378990661767112</v>
      </c>
      <c r="K13" s="18"/>
    </row>
    <row r="14" spans="2:11" ht="24" x14ac:dyDescent="0.2">
      <c r="B14" s="22" t="s">
        <v>40</v>
      </c>
      <c r="C14" s="54" t="s">
        <v>64</v>
      </c>
      <c r="D14" s="84">
        <v>410399</v>
      </c>
      <c r="E14" s="85">
        <v>417937</v>
      </c>
      <c r="F14" s="144">
        <f t="shared" si="1"/>
        <v>1.8367491148857606</v>
      </c>
      <c r="G14" s="84">
        <v>133501</v>
      </c>
      <c r="H14" s="85">
        <v>144390</v>
      </c>
      <c r="I14" s="144">
        <f t="shared" si="3"/>
        <v>8.1564932097886853</v>
      </c>
      <c r="K14" s="18"/>
    </row>
    <row r="15" spans="2:11" x14ac:dyDescent="0.2">
      <c r="B15" s="22" t="s">
        <v>41</v>
      </c>
      <c r="C15" s="54" t="s">
        <v>42</v>
      </c>
      <c r="D15" s="84">
        <v>1479368</v>
      </c>
      <c r="E15" s="85">
        <v>1604601</v>
      </c>
      <c r="F15" s="144">
        <f t="shared" si="1"/>
        <v>8.4653041028331053</v>
      </c>
      <c r="G15" s="84">
        <v>117788</v>
      </c>
      <c r="H15" s="85">
        <v>125629</v>
      </c>
      <c r="I15" s="144">
        <f t="shared" si="3"/>
        <v>6.6568750636737173</v>
      </c>
      <c r="K15" s="18"/>
    </row>
    <row r="16" spans="2:11" ht="24" x14ac:dyDescent="0.2">
      <c r="B16" s="22" t="s">
        <v>43</v>
      </c>
      <c r="C16" s="54" t="s">
        <v>44</v>
      </c>
      <c r="D16" s="84">
        <v>381728</v>
      </c>
      <c r="E16" s="85">
        <v>421957</v>
      </c>
      <c r="F16" s="144">
        <f t="shared" si="1"/>
        <v>10.538655796797713</v>
      </c>
      <c r="G16" s="84">
        <v>125152</v>
      </c>
      <c r="H16" s="85">
        <v>142902</v>
      </c>
      <c r="I16" s="144">
        <f t="shared" si="3"/>
        <v>14.182753771413958</v>
      </c>
      <c r="K16" s="18"/>
    </row>
    <row r="17" spans="2:17" ht="60" x14ac:dyDescent="0.2">
      <c r="B17" s="22" t="s">
        <v>45</v>
      </c>
      <c r="C17" s="54" t="s">
        <v>46</v>
      </c>
      <c r="D17" s="84">
        <v>183600</v>
      </c>
      <c r="E17" s="85">
        <v>204107</v>
      </c>
      <c r="F17" s="144">
        <f t="shared" si="1"/>
        <v>11.169389978213506</v>
      </c>
      <c r="G17" s="84">
        <v>50407</v>
      </c>
      <c r="H17" s="85">
        <v>57094</v>
      </c>
      <c r="I17" s="144">
        <f t="shared" si="3"/>
        <v>13.266014640823688</v>
      </c>
      <c r="K17" s="18"/>
    </row>
    <row r="18" spans="2:17" x14ac:dyDescent="0.2">
      <c r="B18" s="22" t="s">
        <v>47</v>
      </c>
      <c r="C18" s="54" t="s">
        <v>48</v>
      </c>
      <c r="D18" s="84">
        <v>172566</v>
      </c>
      <c r="E18" s="85">
        <v>189084</v>
      </c>
      <c r="F18" s="144">
        <f t="shared" si="1"/>
        <v>9.5719898473627385</v>
      </c>
      <c r="G18" s="84">
        <v>78699</v>
      </c>
      <c r="H18" s="85">
        <v>82323</v>
      </c>
      <c r="I18" s="144">
        <f t="shared" si="3"/>
        <v>4.6048869744215404</v>
      </c>
      <c r="K18" s="18"/>
    </row>
    <row r="19" spans="2:17" x14ac:dyDescent="0.2">
      <c r="B19" s="22" t="s">
        <v>49</v>
      </c>
      <c r="C19" s="54" t="s">
        <v>50</v>
      </c>
      <c r="D19" s="84">
        <v>66651</v>
      </c>
      <c r="E19" s="85">
        <v>72191</v>
      </c>
      <c r="F19" s="144">
        <f t="shared" si="1"/>
        <v>8.311953309027631</v>
      </c>
      <c r="G19" s="84">
        <v>46383</v>
      </c>
      <c r="H19" s="85">
        <v>49912</v>
      </c>
      <c r="I19" s="144">
        <f t="shared" si="3"/>
        <v>7.6083910053252213</v>
      </c>
      <c r="K19" s="18"/>
    </row>
    <row r="20" spans="2:17" ht="24" x14ac:dyDescent="0.2">
      <c r="B20" s="22" t="s">
        <v>51</v>
      </c>
      <c r="C20" s="54" t="s">
        <v>52</v>
      </c>
      <c r="D20" s="84">
        <v>817222</v>
      </c>
      <c r="E20" s="85">
        <v>845582</v>
      </c>
      <c r="F20" s="144">
        <f t="shared" si="1"/>
        <v>3.4702932618064564</v>
      </c>
      <c r="G20" s="84">
        <v>51367</v>
      </c>
      <c r="H20" s="85">
        <v>56169</v>
      </c>
      <c r="I20" s="144">
        <f t="shared" si="3"/>
        <v>9.3484143516265217</v>
      </c>
      <c r="K20" s="18"/>
    </row>
    <row r="21" spans="2:17" x14ac:dyDescent="0.2">
      <c r="B21" s="22" t="s">
        <v>53</v>
      </c>
      <c r="C21" s="54" t="s">
        <v>54</v>
      </c>
      <c r="D21" s="84">
        <v>163855</v>
      </c>
      <c r="E21" s="85">
        <v>185122</v>
      </c>
      <c r="F21" s="144">
        <f t="shared" si="1"/>
        <v>12.979158402245883</v>
      </c>
      <c r="G21" s="84">
        <v>66312</v>
      </c>
      <c r="H21" s="85">
        <v>84655</v>
      </c>
      <c r="I21" s="144">
        <f t="shared" si="3"/>
        <v>27.661660031366875</v>
      </c>
      <c r="K21" s="18"/>
    </row>
    <row r="22" spans="2:17" x14ac:dyDescent="0.2">
      <c r="B22" s="22" t="s">
        <v>55</v>
      </c>
      <c r="C22" s="54" t="s">
        <v>56</v>
      </c>
      <c r="D22" s="84">
        <v>244929</v>
      </c>
      <c r="E22" s="85">
        <v>254675</v>
      </c>
      <c r="F22" s="144">
        <f t="shared" si="1"/>
        <v>3.9791123141808438</v>
      </c>
      <c r="G22" s="84">
        <v>37581</v>
      </c>
      <c r="H22" s="85">
        <v>37929</v>
      </c>
      <c r="I22" s="144">
        <f t="shared" si="3"/>
        <v>0.92599984034484883</v>
      </c>
      <c r="K22" s="18"/>
    </row>
    <row r="23" spans="2:17" ht="48" x14ac:dyDescent="0.2">
      <c r="B23" s="22" t="s">
        <v>57</v>
      </c>
      <c r="C23" s="54" t="s">
        <v>58</v>
      </c>
      <c r="D23" s="84">
        <v>104036</v>
      </c>
      <c r="E23" s="85">
        <v>103457</v>
      </c>
      <c r="F23" s="144">
        <f t="shared" si="1"/>
        <v>-0.5565381214195031</v>
      </c>
      <c r="G23" s="84">
        <v>7547</v>
      </c>
      <c r="H23" s="85">
        <v>7302</v>
      </c>
      <c r="I23" s="144">
        <f t="shared" si="3"/>
        <v>-3.2463230422684508</v>
      </c>
      <c r="K23" s="18"/>
    </row>
    <row r="24" spans="2:17" ht="24" x14ac:dyDescent="0.2">
      <c r="B24" s="22" t="s">
        <v>59</v>
      </c>
      <c r="C24" s="54" t="s">
        <v>60</v>
      </c>
      <c r="D24" s="84">
        <v>569319</v>
      </c>
      <c r="E24" s="85">
        <v>604886</v>
      </c>
      <c r="F24" s="144">
        <f t="shared" si="1"/>
        <v>6.2472884270505569</v>
      </c>
      <c r="G24" s="84">
        <v>248933</v>
      </c>
      <c r="H24" s="85">
        <v>269265</v>
      </c>
      <c r="I24" s="144">
        <f t="shared" si="3"/>
        <v>8.167659571049235</v>
      </c>
      <c r="K24" s="18"/>
      <c r="L24" s="20"/>
      <c r="M24" s="20"/>
    </row>
    <row r="25" spans="2:17" ht="36" x14ac:dyDescent="0.2">
      <c r="B25" s="22" t="s">
        <v>61</v>
      </c>
      <c r="C25" s="54" t="s">
        <v>71</v>
      </c>
      <c r="D25" s="84">
        <v>134484</v>
      </c>
      <c r="E25" s="85">
        <v>134507</v>
      </c>
      <c r="F25" s="145">
        <f t="shared" si="1"/>
        <v>1.7102406234204004E-2</v>
      </c>
      <c r="G25" s="84">
        <v>24190</v>
      </c>
      <c r="H25" s="85">
        <v>29846</v>
      </c>
      <c r="I25" s="145">
        <f t="shared" si="3"/>
        <v>23.381562629185602</v>
      </c>
      <c r="K25" s="18"/>
      <c r="L25" s="20"/>
      <c r="M25" s="20"/>
    </row>
    <row r="26" spans="2:17" x14ac:dyDescent="0.2">
      <c r="B26" s="23" t="s">
        <v>62</v>
      </c>
      <c r="C26" s="55" t="s">
        <v>63</v>
      </c>
      <c r="D26" s="86">
        <v>132739</v>
      </c>
      <c r="E26" s="87">
        <v>154939</v>
      </c>
      <c r="F26" s="146">
        <f t="shared" si="1"/>
        <v>16.724549680199495</v>
      </c>
      <c r="G26" s="86">
        <v>43228</v>
      </c>
      <c r="H26" s="87">
        <v>46283</v>
      </c>
      <c r="I26" s="146">
        <f t="shared" si="3"/>
        <v>7.0671786804848757</v>
      </c>
      <c r="K26" s="18"/>
    </row>
    <row r="27" spans="2:17" ht="15" customHeight="1" x14ac:dyDescent="0.2">
      <c r="B27" s="32" t="s">
        <v>130</v>
      </c>
      <c r="C27" s="3"/>
      <c r="E27" s="6"/>
      <c r="H27" s="6"/>
      <c r="K27" s="2"/>
      <c r="L27" s="2"/>
      <c r="M27" s="2"/>
      <c r="N27" s="2"/>
      <c r="O27" s="2"/>
      <c r="P27" s="2"/>
      <c r="Q27" s="2"/>
    </row>
    <row r="28" spans="2:17" ht="15" customHeight="1" x14ac:dyDescent="0.2">
      <c r="B28" s="93" t="s">
        <v>136</v>
      </c>
      <c r="C28" s="2"/>
      <c r="D28" s="6"/>
      <c r="E28" s="6"/>
      <c r="H28" s="6"/>
      <c r="K28" s="2"/>
      <c r="L28" s="2"/>
      <c r="M28" s="2"/>
      <c r="N28" s="2"/>
      <c r="O28" s="2"/>
      <c r="P28" s="2"/>
      <c r="Q28" s="2"/>
    </row>
    <row r="29" spans="2:17" x14ac:dyDescent="0.2">
      <c r="D29" s="2"/>
      <c r="E29" s="6"/>
      <c r="H29" s="6"/>
    </row>
    <row r="30" spans="2:17" x14ac:dyDescent="0.2">
      <c r="B30" s="2"/>
      <c r="C30" s="2"/>
      <c r="D30" s="2"/>
    </row>
  </sheetData>
  <mergeCells count="4">
    <mergeCell ref="B4:B5"/>
    <mergeCell ref="C4:C5"/>
    <mergeCell ref="G4:I4"/>
    <mergeCell ref="D4:F4"/>
  </mergeCells>
  <pageMargins left="0.7" right="0.7" top="0.75" bottom="0.75" header="0.3" footer="0.3"/>
  <pageSetup paperSize="9" orientation="portrait" verticalDpi="0" r:id="rId1"/>
  <ignoredErrors>
    <ignoredError sqref="B7:B26" numberStoredAsText="1"/>
    <ignoredError sqref="F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7"/>
  <sheetViews>
    <sheetView showGridLines="0" zoomScaleNormal="100" zoomScalePageLayoutView="125" workbookViewId="0">
      <selection activeCell="B2" sqref="B2"/>
    </sheetView>
  </sheetViews>
  <sheetFormatPr defaultColWidth="8.85546875" defaultRowHeight="12" x14ac:dyDescent="0.2"/>
  <cols>
    <col min="1" max="1" width="6.42578125" style="1" customWidth="1"/>
    <col min="2" max="2" width="11.42578125" style="1" customWidth="1"/>
    <col min="3" max="16" width="8.85546875" style="1"/>
    <col min="17" max="17" width="20.28515625" style="1" bestFit="1" customWidth="1"/>
    <col min="18" max="16384" width="8.85546875" style="1"/>
  </cols>
  <sheetData>
    <row r="1" spans="2:9" x14ac:dyDescent="0.2">
      <c r="B1" s="17"/>
    </row>
    <row r="2" spans="2:9" ht="15.75" x14ac:dyDescent="0.25">
      <c r="B2" s="90" t="s">
        <v>173</v>
      </c>
    </row>
    <row r="3" spans="2:9" ht="12.75" x14ac:dyDescent="0.2">
      <c r="B3" s="91" t="s">
        <v>98</v>
      </c>
      <c r="G3" s="129"/>
      <c r="I3" s="101"/>
    </row>
    <row r="4" spans="2:9" ht="12.75" x14ac:dyDescent="0.2">
      <c r="B4" s="91"/>
    </row>
    <row r="5" spans="2:9" ht="12.75" x14ac:dyDescent="0.2">
      <c r="B5" s="91"/>
    </row>
    <row r="6" spans="2:9" x14ac:dyDescent="0.2">
      <c r="B6" s="17"/>
    </row>
    <row r="7" spans="2:9" x14ac:dyDescent="0.2">
      <c r="B7" s="17"/>
    </row>
    <row r="8" spans="2:9" x14ac:dyDescent="0.2">
      <c r="B8" s="17"/>
    </row>
    <row r="9" spans="2:9" x14ac:dyDescent="0.2">
      <c r="B9" s="17"/>
    </row>
    <row r="10" spans="2:9" x14ac:dyDescent="0.2">
      <c r="B10" s="17"/>
    </row>
    <row r="11" spans="2:9" x14ac:dyDescent="0.2">
      <c r="B11" s="17"/>
    </row>
    <row r="12" spans="2:9" x14ac:dyDescent="0.2">
      <c r="B12" s="17"/>
    </row>
    <row r="13" spans="2:9" x14ac:dyDescent="0.2">
      <c r="B13" s="17"/>
    </row>
    <row r="14" spans="2:9" x14ac:dyDescent="0.2">
      <c r="B14" s="17"/>
    </row>
    <row r="15" spans="2:9" x14ac:dyDescent="0.2">
      <c r="B15" s="17"/>
    </row>
    <row r="16" spans="2:9" x14ac:dyDescent="0.2">
      <c r="B16" s="17"/>
    </row>
    <row r="17" spans="2:2" x14ac:dyDescent="0.2">
      <c r="B17" s="17"/>
    </row>
    <row r="18" spans="2:2" x14ac:dyDescent="0.2">
      <c r="B18" s="17"/>
    </row>
    <row r="19" spans="2:2" x14ac:dyDescent="0.2">
      <c r="B19" s="17"/>
    </row>
    <row r="20" spans="2:2" x14ac:dyDescent="0.2">
      <c r="B20" s="17"/>
    </row>
    <row r="21" spans="2:2" x14ac:dyDescent="0.2">
      <c r="B21" s="17"/>
    </row>
    <row r="22" spans="2:2" x14ac:dyDescent="0.2">
      <c r="B22" s="17"/>
    </row>
    <row r="23" spans="2:2" x14ac:dyDescent="0.2">
      <c r="B23" s="17"/>
    </row>
    <row r="24" spans="2:2" x14ac:dyDescent="0.2">
      <c r="B24" s="17"/>
    </row>
    <row r="25" spans="2:2" x14ac:dyDescent="0.2">
      <c r="B25" s="17"/>
    </row>
    <row r="26" spans="2:2" x14ac:dyDescent="0.2">
      <c r="B26" s="17"/>
    </row>
    <row r="27" spans="2:2" x14ac:dyDescent="0.2">
      <c r="B27" s="17"/>
    </row>
    <row r="28" spans="2:2" x14ac:dyDescent="0.2">
      <c r="B28" s="17"/>
    </row>
    <row r="29" spans="2:2" x14ac:dyDescent="0.2">
      <c r="B29" s="17"/>
    </row>
    <row r="30" spans="2:2" x14ac:dyDescent="0.2">
      <c r="B30" s="17"/>
    </row>
    <row r="31" spans="2:2" x14ac:dyDescent="0.2">
      <c r="B31" s="17"/>
    </row>
    <row r="32" spans="2:2" x14ac:dyDescent="0.2">
      <c r="B32" s="17"/>
    </row>
    <row r="33" spans="1:12" x14ac:dyDescent="0.2">
      <c r="B33" s="17"/>
    </row>
    <row r="34" spans="1:12" x14ac:dyDescent="0.2">
      <c r="B34" s="17"/>
    </row>
    <row r="35" spans="1:12" x14ac:dyDescent="0.2">
      <c r="B35" s="17"/>
    </row>
    <row r="36" spans="1:12" x14ac:dyDescent="0.2">
      <c r="B36" s="17"/>
    </row>
    <row r="37" spans="1:12" x14ac:dyDescent="0.2">
      <c r="B37" s="17"/>
    </row>
    <row r="38" spans="1:12" x14ac:dyDescent="0.2">
      <c r="B38" s="17"/>
    </row>
    <row r="39" spans="1:12" ht="15" customHeight="1" x14ac:dyDescent="0.2">
      <c r="B39" s="32" t="s">
        <v>130</v>
      </c>
    </row>
    <row r="40" spans="1:12" ht="15" customHeight="1" x14ac:dyDescent="0.2">
      <c r="B40" s="99" t="s">
        <v>137</v>
      </c>
    </row>
    <row r="43" spans="1:12" x14ac:dyDescent="0.2">
      <c r="B43" s="2"/>
      <c r="C43" s="2" t="s">
        <v>141</v>
      </c>
      <c r="D43" s="2" t="s">
        <v>142</v>
      </c>
      <c r="E43" s="2" t="s">
        <v>143</v>
      </c>
      <c r="F43" s="24"/>
      <c r="G43" s="25"/>
      <c r="I43" s="32"/>
    </row>
    <row r="44" spans="1:12" x14ac:dyDescent="0.2">
      <c r="A44" s="2"/>
      <c r="B44" s="2" t="s">
        <v>128</v>
      </c>
      <c r="C44" s="12">
        <v>2996.7950000000001</v>
      </c>
      <c r="D44" s="12">
        <v>214.58199999999999</v>
      </c>
      <c r="E44" s="12">
        <v>225.78899999999999</v>
      </c>
      <c r="F44" s="12"/>
      <c r="G44" s="25"/>
      <c r="H44" s="6"/>
      <c r="I44" s="99"/>
      <c r="J44" s="7"/>
      <c r="K44" s="14"/>
      <c r="L44" s="6"/>
    </row>
    <row r="45" spans="1:12" x14ac:dyDescent="0.2">
      <c r="A45" s="2"/>
      <c r="B45" s="2" t="s">
        <v>107</v>
      </c>
      <c r="C45" s="12">
        <v>1606.5909999999999</v>
      </c>
      <c r="D45" s="12">
        <v>131.05699999999999</v>
      </c>
      <c r="E45" s="12">
        <v>109.133</v>
      </c>
      <c r="F45" s="12"/>
      <c r="G45" s="25"/>
      <c r="K45" s="14"/>
      <c r="L45" s="6"/>
    </row>
    <row r="46" spans="1:12" x14ac:dyDescent="0.2">
      <c r="A46" s="2"/>
      <c r="B46" s="2" t="s">
        <v>106</v>
      </c>
      <c r="C46" s="12">
        <v>1535.454</v>
      </c>
      <c r="D46" s="12">
        <v>52.656999999999996</v>
      </c>
      <c r="E46" s="12">
        <v>65.284000000000006</v>
      </c>
      <c r="F46" s="12"/>
      <c r="G46" s="25"/>
      <c r="K46" s="14"/>
      <c r="L46" s="6"/>
    </row>
    <row r="47" spans="1:12" x14ac:dyDescent="0.2">
      <c r="A47" s="2"/>
      <c r="B47" s="2" t="s">
        <v>117</v>
      </c>
      <c r="C47" s="12">
        <v>1237.2529999999999</v>
      </c>
      <c r="D47" s="12">
        <v>82.894000000000005</v>
      </c>
      <c r="E47" s="12">
        <v>98.001999999999995</v>
      </c>
      <c r="F47" s="12"/>
      <c r="G47" s="25"/>
      <c r="K47" s="14"/>
      <c r="L47" s="6"/>
    </row>
    <row r="48" spans="1:12" x14ac:dyDescent="0.2">
      <c r="A48" s="2"/>
      <c r="B48" s="2" t="s">
        <v>109</v>
      </c>
      <c r="C48" s="12">
        <v>958.83699999999999</v>
      </c>
      <c r="D48" s="12">
        <v>63.268000000000001</v>
      </c>
      <c r="E48" s="12">
        <v>67.058999999999997</v>
      </c>
      <c r="F48" s="12"/>
      <c r="G48" s="25"/>
      <c r="K48" s="14"/>
      <c r="L48" s="6"/>
    </row>
    <row r="49" spans="1:12" x14ac:dyDescent="0.2">
      <c r="A49" s="2"/>
      <c r="B49" s="2" t="s">
        <v>115</v>
      </c>
      <c r="C49" s="12">
        <v>570.55600000000004</v>
      </c>
      <c r="D49" s="12">
        <v>102.298</v>
      </c>
      <c r="E49" s="12">
        <v>106.687</v>
      </c>
      <c r="F49" s="12"/>
      <c r="G49" s="25"/>
      <c r="K49" s="14"/>
      <c r="L49" s="6"/>
    </row>
    <row r="50" spans="1:12" x14ac:dyDescent="0.2">
      <c r="A50" s="2"/>
      <c r="B50" s="2" t="s">
        <v>144</v>
      </c>
      <c r="C50" s="12">
        <v>450.524</v>
      </c>
      <c r="D50" s="12">
        <v>40.328000000000003</v>
      </c>
      <c r="E50" s="12">
        <v>44.648000000000003</v>
      </c>
      <c r="F50" s="12"/>
      <c r="G50" s="25"/>
      <c r="K50" s="14"/>
      <c r="L50" s="6"/>
    </row>
    <row r="51" spans="1:12" x14ac:dyDescent="0.2">
      <c r="A51" s="2"/>
      <c r="B51" s="2" t="s">
        <v>123</v>
      </c>
      <c r="C51" s="12">
        <v>486.99400000000003</v>
      </c>
      <c r="D51" s="12">
        <v>19.14</v>
      </c>
      <c r="E51" s="12">
        <v>16.236000000000001</v>
      </c>
      <c r="F51" s="12"/>
      <c r="G51" s="25"/>
      <c r="K51" s="14"/>
      <c r="L51" s="6"/>
    </row>
    <row r="52" spans="1:12" x14ac:dyDescent="0.2">
      <c r="A52" s="2"/>
      <c r="B52" s="2" t="s">
        <v>116</v>
      </c>
      <c r="C52" s="12">
        <v>375.65199999999999</v>
      </c>
      <c r="D52" s="12">
        <v>52.823</v>
      </c>
      <c r="E52" s="12">
        <v>46.119</v>
      </c>
      <c r="F52" s="12"/>
      <c r="G52" s="25"/>
      <c r="K52" s="14"/>
      <c r="L52" s="6"/>
    </row>
    <row r="53" spans="1:12" x14ac:dyDescent="0.2">
      <c r="A53" s="2"/>
      <c r="B53" s="2" t="s">
        <v>100</v>
      </c>
      <c r="C53" s="12">
        <v>225.011</v>
      </c>
      <c r="D53" s="12">
        <v>91.358999999999995</v>
      </c>
      <c r="E53" s="12">
        <v>99.075999999999993</v>
      </c>
      <c r="F53" s="12"/>
      <c r="G53" s="25"/>
      <c r="K53" s="14"/>
      <c r="L53" s="6"/>
    </row>
    <row r="54" spans="1:12" x14ac:dyDescent="0.2">
      <c r="A54" s="2"/>
      <c r="B54" s="2" t="s">
        <v>119</v>
      </c>
      <c r="C54" s="12">
        <v>252.18</v>
      </c>
      <c r="D54" s="12">
        <v>12.707000000000001</v>
      </c>
      <c r="E54" s="12">
        <v>12.157</v>
      </c>
      <c r="F54" s="12"/>
      <c r="G54" s="25"/>
      <c r="K54" s="14"/>
      <c r="L54" s="6"/>
    </row>
    <row r="55" spans="1:12" x14ac:dyDescent="0.2">
      <c r="A55" s="2"/>
      <c r="B55" s="2" t="s">
        <v>105</v>
      </c>
      <c r="C55" s="12">
        <v>266.08800000000002</v>
      </c>
      <c r="D55" s="12">
        <v>5.32</v>
      </c>
      <c r="E55" s="12">
        <v>5.0609999999999999</v>
      </c>
      <c r="F55" s="12"/>
      <c r="G55" s="25"/>
      <c r="K55" s="14"/>
      <c r="L55" s="6"/>
    </row>
    <row r="56" spans="1:12" x14ac:dyDescent="0.2">
      <c r="A56" s="2"/>
      <c r="B56" s="2" t="s">
        <v>122</v>
      </c>
      <c r="C56" s="12">
        <v>254.684</v>
      </c>
      <c r="D56" s="12">
        <v>3.363</v>
      </c>
      <c r="E56" s="12">
        <v>3.415</v>
      </c>
      <c r="F56" s="12"/>
      <c r="G56" s="25"/>
      <c r="K56" s="14"/>
      <c r="L56" s="6"/>
    </row>
    <row r="57" spans="1:12" x14ac:dyDescent="0.2">
      <c r="A57" s="2"/>
      <c r="B57" s="2" t="s">
        <v>114</v>
      </c>
      <c r="C57" s="12">
        <v>183.316</v>
      </c>
      <c r="D57" s="12">
        <v>31.225999999999999</v>
      </c>
      <c r="E57" s="12">
        <v>30.209</v>
      </c>
      <c r="F57" s="12"/>
      <c r="G57" s="25"/>
      <c r="K57" s="14"/>
      <c r="L57" s="6"/>
    </row>
    <row r="58" spans="1:12" x14ac:dyDescent="0.2">
      <c r="A58" s="2"/>
      <c r="B58" s="2" t="s">
        <v>102</v>
      </c>
      <c r="C58" s="12">
        <v>167.73500000000001</v>
      </c>
      <c r="D58" s="12">
        <v>13.593</v>
      </c>
      <c r="E58" s="12">
        <v>12.483000000000001</v>
      </c>
      <c r="F58" s="12"/>
      <c r="G58" s="25"/>
      <c r="K58" s="14"/>
      <c r="L58" s="6"/>
    </row>
    <row r="59" spans="1:12" x14ac:dyDescent="0.2">
      <c r="A59" s="2"/>
      <c r="B59" s="2" t="s">
        <v>121</v>
      </c>
      <c r="C59" s="12">
        <v>114.875</v>
      </c>
      <c r="D59" s="12">
        <v>22.978999999999999</v>
      </c>
      <c r="E59" s="12">
        <v>25.562000000000001</v>
      </c>
      <c r="F59" s="12"/>
      <c r="G59" s="25"/>
      <c r="K59" s="14"/>
      <c r="L59" s="6"/>
    </row>
    <row r="60" spans="1:12" x14ac:dyDescent="0.2">
      <c r="A60" s="2"/>
      <c r="B60" s="2" t="s">
        <v>118</v>
      </c>
      <c r="C60" s="12">
        <v>124.60899999999999</v>
      </c>
      <c r="D60" s="12">
        <v>15.032999999999999</v>
      </c>
      <c r="E60" s="12">
        <v>12.726000000000001</v>
      </c>
      <c r="F60" s="12"/>
      <c r="G60" s="25"/>
      <c r="K60" s="14"/>
      <c r="L60" s="6"/>
    </row>
    <row r="61" spans="1:12" x14ac:dyDescent="0.2">
      <c r="A61" s="2"/>
      <c r="B61" s="2" t="s">
        <v>104</v>
      </c>
      <c r="C61" s="12">
        <v>146.143</v>
      </c>
      <c r="D61" s="12">
        <v>2.09</v>
      </c>
      <c r="E61" s="12">
        <v>3.222</v>
      </c>
      <c r="F61" s="12"/>
      <c r="G61" s="25"/>
      <c r="K61" s="14"/>
      <c r="L61" s="6"/>
    </row>
    <row r="62" spans="1:12" x14ac:dyDescent="0.2">
      <c r="A62" s="2"/>
      <c r="B62" s="2" t="s">
        <v>101</v>
      </c>
      <c r="C62" s="12">
        <v>125.577</v>
      </c>
      <c r="D62" s="12">
        <v>6.9889999999999999</v>
      </c>
      <c r="E62" s="12">
        <v>8.3209999999999997</v>
      </c>
      <c r="F62" s="12"/>
      <c r="G62" s="25"/>
      <c r="K62" s="14"/>
      <c r="L62" s="6"/>
    </row>
    <row r="63" spans="1:12" x14ac:dyDescent="0.2">
      <c r="A63" s="2"/>
      <c r="B63" s="2" t="s">
        <v>120</v>
      </c>
      <c r="C63" s="12">
        <v>57.851999999999997</v>
      </c>
      <c r="D63" s="12">
        <v>13.51</v>
      </c>
      <c r="E63" s="12">
        <v>17.071000000000002</v>
      </c>
      <c r="F63" s="12"/>
      <c r="G63" s="25"/>
      <c r="K63" s="14"/>
      <c r="L63" s="6"/>
    </row>
    <row r="64" spans="1:12" x14ac:dyDescent="0.2">
      <c r="A64" s="2"/>
      <c r="B64" s="2" t="s">
        <v>108</v>
      </c>
      <c r="C64" s="12">
        <v>69.281999999999996</v>
      </c>
      <c r="D64" s="12">
        <v>9.3089999999999993</v>
      </c>
      <c r="E64" s="12">
        <v>7.6260000000000003</v>
      </c>
      <c r="F64" s="12"/>
      <c r="G64" s="25"/>
      <c r="K64" s="14"/>
      <c r="L64" s="6"/>
    </row>
    <row r="65" spans="1:12" x14ac:dyDescent="0.2">
      <c r="A65" s="2"/>
      <c r="B65" s="2" t="s">
        <v>111</v>
      </c>
      <c r="C65" s="12">
        <v>63.886000000000003</v>
      </c>
      <c r="D65" s="12">
        <v>7.1890000000000001</v>
      </c>
      <c r="E65" s="12">
        <v>6.7510000000000003</v>
      </c>
      <c r="F65" s="12"/>
      <c r="G65" s="25"/>
      <c r="K65" s="14"/>
      <c r="L65" s="6"/>
    </row>
    <row r="66" spans="1:12" x14ac:dyDescent="0.2">
      <c r="A66" s="2"/>
      <c r="B66" s="2" t="s">
        <v>112</v>
      </c>
      <c r="C66" s="12">
        <v>45.773000000000003</v>
      </c>
      <c r="D66" s="12">
        <v>9.85</v>
      </c>
      <c r="E66" s="12">
        <v>10.01</v>
      </c>
      <c r="F66" s="12"/>
      <c r="G66" s="25"/>
      <c r="K66" s="14"/>
      <c r="L66" s="6"/>
    </row>
    <row r="67" spans="1:12" x14ac:dyDescent="0.2">
      <c r="A67" s="2"/>
      <c r="B67" s="2" t="s">
        <v>113</v>
      </c>
      <c r="C67" s="12">
        <v>19.690000000000001</v>
      </c>
      <c r="D67" s="12">
        <v>14.375999999999999</v>
      </c>
      <c r="E67" s="12">
        <v>10.839</v>
      </c>
      <c r="F67" s="12"/>
      <c r="G67" s="25"/>
      <c r="K67" s="14"/>
      <c r="L67" s="6"/>
    </row>
    <row r="68" spans="1:12" x14ac:dyDescent="0.2">
      <c r="A68" s="2"/>
      <c r="B68" s="2" t="s">
        <v>103</v>
      </c>
      <c r="C68" s="12">
        <v>23.972000000000001</v>
      </c>
      <c r="D68" s="12">
        <v>3.407</v>
      </c>
      <c r="E68" s="12">
        <v>2.5939999999999999</v>
      </c>
      <c r="F68" s="12"/>
      <c r="G68" s="25"/>
      <c r="K68" s="14"/>
      <c r="L68" s="6"/>
    </row>
    <row r="69" spans="1:12" x14ac:dyDescent="0.2">
      <c r="A69" s="2"/>
      <c r="B69" s="2" t="s">
        <v>110</v>
      </c>
      <c r="C69" s="12">
        <v>27.643999999999998</v>
      </c>
      <c r="D69" s="12">
        <v>1.7000000000000001E-2</v>
      </c>
      <c r="E69" s="12">
        <v>8.0000000000000002E-3</v>
      </c>
      <c r="F69" s="12"/>
      <c r="G69" s="25"/>
      <c r="K69" s="14"/>
      <c r="L69" s="6"/>
    </row>
    <row r="70" spans="1:12" x14ac:dyDescent="0.2">
      <c r="A70" s="2"/>
      <c r="G70" s="25"/>
      <c r="K70" s="14"/>
      <c r="L70" s="6"/>
    </row>
    <row r="71" spans="1:12" x14ac:dyDescent="0.2">
      <c r="B71" s="2" t="s">
        <v>126</v>
      </c>
      <c r="C71" s="12">
        <v>277.85399999999998</v>
      </c>
      <c r="D71" s="12">
        <v>28.489000000000001</v>
      </c>
      <c r="E71" s="12">
        <v>14.962</v>
      </c>
      <c r="F71" s="12"/>
      <c r="G71" s="25"/>
      <c r="I71" s="2"/>
      <c r="K71" s="14"/>
      <c r="L71" s="6"/>
    </row>
    <row r="72" spans="1:12" x14ac:dyDescent="0.2">
      <c r="B72" s="2" t="s">
        <v>125</v>
      </c>
      <c r="C72" s="12">
        <v>261.03500000000003</v>
      </c>
      <c r="D72" s="12">
        <v>8.1969999999999992</v>
      </c>
      <c r="E72" s="12">
        <v>8.2620000000000005</v>
      </c>
      <c r="F72" s="12"/>
      <c r="G72" s="25"/>
      <c r="K72" s="14"/>
      <c r="L72" s="6"/>
    </row>
    <row r="73" spans="1:12" x14ac:dyDescent="0.2">
      <c r="B73" s="2"/>
      <c r="C73" s="12"/>
      <c r="D73" s="12"/>
      <c r="E73" s="12"/>
      <c r="F73" s="12"/>
      <c r="G73" s="25"/>
      <c r="I73" s="2"/>
      <c r="K73" s="14"/>
      <c r="L73" s="6"/>
    </row>
    <row r="74" spans="1:12" x14ac:dyDescent="0.2">
      <c r="A74" s="2"/>
      <c r="B74" s="2" t="s">
        <v>150</v>
      </c>
      <c r="C74" s="12">
        <v>0.70099999999999996</v>
      </c>
      <c r="D74" s="12">
        <v>3.6999999999999998E-2</v>
      </c>
      <c r="E74" s="12">
        <v>4.3999999999999997E-2</v>
      </c>
      <c r="F74" s="12"/>
      <c r="G74" s="25"/>
      <c r="I74" s="2"/>
      <c r="K74" s="14"/>
      <c r="L74" s="6"/>
    </row>
    <row r="75" spans="1:12" x14ac:dyDescent="0.2">
      <c r="B75" s="2"/>
      <c r="C75" s="12"/>
      <c r="D75" s="12"/>
      <c r="E75" s="12"/>
      <c r="F75" s="12"/>
      <c r="G75" s="18"/>
    </row>
    <row r="76" spans="1:12" x14ac:dyDescent="0.2">
      <c r="B76" s="2"/>
      <c r="C76" s="12"/>
      <c r="D76" s="12"/>
      <c r="E76" s="12"/>
      <c r="F76" s="12"/>
      <c r="G76" s="18"/>
    </row>
    <row r="77" spans="1:12" x14ac:dyDescent="0.2">
      <c r="B77" s="2"/>
      <c r="C77" s="12"/>
      <c r="D77" s="12"/>
      <c r="E77" s="12"/>
      <c r="F77" s="12"/>
      <c r="G77" s="18"/>
    </row>
  </sheetData>
  <pageMargins left="0.7" right="0.7" top="0.75" bottom="0.75" header="0.3" footer="0.3"/>
  <pageSetup paperSize="9" orientation="portrait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B2:J23"/>
  <sheetViews>
    <sheetView showGridLines="0" zoomScaleNormal="100" zoomScalePageLayoutView="125" workbookViewId="0"/>
  </sheetViews>
  <sheetFormatPr defaultColWidth="8.85546875" defaultRowHeight="12" x14ac:dyDescent="0.2"/>
  <cols>
    <col min="1" max="1" width="8.85546875" style="1"/>
    <col min="2" max="2" width="6.28515625" style="1" customWidth="1"/>
    <col min="3" max="4" width="14.7109375" style="1" customWidth="1"/>
    <col min="5" max="5" width="10.7109375" style="1" bestFit="1" customWidth="1"/>
    <col min="6" max="6" width="12.42578125" style="1" bestFit="1" customWidth="1"/>
    <col min="7" max="9" width="8.85546875" style="1"/>
    <col min="10" max="10" width="11.140625" style="1" customWidth="1"/>
    <col min="11" max="16384" width="8.85546875" style="1"/>
  </cols>
  <sheetData>
    <row r="2" spans="2:10" ht="31.5" customHeight="1" x14ac:dyDescent="0.25">
      <c r="B2" s="223" t="s">
        <v>175</v>
      </c>
      <c r="C2" s="223"/>
      <c r="D2" s="223"/>
      <c r="E2" s="223"/>
      <c r="F2" s="223"/>
      <c r="J2" s="101"/>
    </row>
    <row r="3" spans="2:10" ht="9.75" customHeight="1" x14ac:dyDescent="0.2">
      <c r="B3" s="91"/>
    </row>
    <row r="4" spans="2:10" ht="36" x14ac:dyDescent="0.2">
      <c r="B4" s="26" t="s">
        <v>74</v>
      </c>
      <c r="C4" s="222" t="s">
        <v>75</v>
      </c>
      <c r="D4" s="222"/>
      <c r="E4" s="26" t="s">
        <v>181</v>
      </c>
      <c r="F4" s="26" t="s">
        <v>182</v>
      </c>
    </row>
    <row r="5" spans="2:10" x14ac:dyDescent="0.2">
      <c r="B5" s="27">
        <v>1</v>
      </c>
      <c r="C5" s="32" t="s">
        <v>126</v>
      </c>
      <c r="D5" s="32" t="s">
        <v>128</v>
      </c>
      <c r="E5" s="153">
        <v>17.245999999999999</v>
      </c>
      <c r="F5" s="153">
        <v>17.659587540191279</v>
      </c>
    </row>
    <row r="6" spans="2:10" x14ac:dyDescent="0.2">
      <c r="B6" s="28">
        <v>2</v>
      </c>
      <c r="C6" s="100" t="s">
        <v>125</v>
      </c>
      <c r="D6" s="100" t="s">
        <v>123</v>
      </c>
      <c r="E6" s="154">
        <v>12.092000000000001</v>
      </c>
      <c r="F6" s="154">
        <v>12.381986114808823</v>
      </c>
    </row>
    <row r="7" spans="2:10" x14ac:dyDescent="0.2">
      <c r="B7" s="28">
        <v>3</v>
      </c>
      <c r="C7" s="100" t="s">
        <v>126</v>
      </c>
      <c r="D7" s="100" t="s">
        <v>107</v>
      </c>
      <c r="E7" s="154">
        <v>8.3680000000000003</v>
      </c>
      <c r="F7" s="154">
        <v>8.5686784492821904</v>
      </c>
    </row>
    <row r="8" spans="2:10" x14ac:dyDescent="0.2">
      <c r="B8" s="28">
        <v>4</v>
      </c>
      <c r="C8" s="100" t="s">
        <v>126</v>
      </c>
      <c r="D8" s="100" t="s">
        <v>109</v>
      </c>
      <c r="E8" s="154">
        <v>7.9480000000000004</v>
      </c>
      <c r="F8" s="154">
        <v>8.1386061561776817</v>
      </c>
    </row>
    <row r="9" spans="2:10" x14ac:dyDescent="0.2">
      <c r="B9" s="28">
        <v>5</v>
      </c>
      <c r="C9" s="100" t="s">
        <v>107</v>
      </c>
      <c r="D9" s="100" t="s">
        <v>124</v>
      </c>
      <c r="E9" s="154">
        <v>5.1970000000000001</v>
      </c>
      <c r="F9" s="154">
        <v>5.3216326363431561</v>
      </c>
    </row>
    <row r="10" spans="2:10" x14ac:dyDescent="0.2">
      <c r="B10" s="28">
        <v>6</v>
      </c>
      <c r="C10" s="100" t="s">
        <v>104</v>
      </c>
      <c r="D10" s="100" t="s">
        <v>124</v>
      </c>
      <c r="E10" s="154">
        <v>4.5119999999999996</v>
      </c>
      <c r="F10" s="154">
        <v>4.6202052059227094</v>
      </c>
    </row>
    <row r="11" spans="2:10" x14ac:dyDescent="0.2">
      <c r="B11" s="28">
        <v>7</v>
      </c>
      <c r="C11" s="100" t="s">
        <v>117</v>
      </c>
      <c r="D11" s="100" t="s">
        <v>124</v>
      </c>
      <c r="E11" s="154">
        <v>3.5609999999999999</v>
      </c>
      <c r="F11" s="154">
        <v>3.6463986565360749</v>
      </c>
    </row>
    <row r="12" spans="2:10" x14ac:dyDescent="0.2">
      <c r="B12" s="28">
        <v>8</v>
      </c>
      <c r="C12" s="100" t="s">
        <v>128</v>
      </c>
      <c r="D12" s="100" t="s">
        <v>124</v>
      </c>
      <c r="E12" s="154">
        <v>3.5270000000000001</v>
      </c>
      <c r="F12" s="154">
        <v>3.6115832804276145</v>
      </c>
    </row>
    <row r="13" spans="2:10" x14ac:dyDescent="0.2">
      <c r="B13" s="28">
        <v>9</v>
      </c>
      <c r="C13" s="100" t="s">
        <v>106</v>
      </c>
      <c r="D13" s="100" t="s">
        <v>124</v>
      </c>
      <c r="E13" s="154">
        <v>2.8220000000000001</v>
      </c>
      <c r="F13" s="154">
        <v>2.8896762170021915</v>
      </c>
    </row>
    <row r="14" spans="2:10" x14ac:dyDescent="0.2">
      <c r="B14" s="28">
        <v>10</v>
      </c>
      <c r="C14" s="100" t="s">
        <v>117</v>
      </c>
      <c r="D14" s="100" t="s">
        <v>166</v>
      </c>
      <c r="E14" s="154">
        <v>2.7669999999999999</v>
      </c>
      <c r="F14" s="154">
        <v>2.8333572262385056</v>
      </c>
    </row>
    <row r="15" spans="2:10" x14ac:dyDescent="0.2">
      <c r="B15" s="28">
        <v>11</v>
      </c>
      <c r="C15" s="100" t="s">
        <v>115</v>
      </c>
      <c r="D15" s="100" t="s">
        <v>124</v>
      </c>
      <c r="E15" s="154">
        <v>2.5150000000000001</v>
      </c>
      <c r="F15" s="154">
        <v>2.5753138503758013</v>
      </c>
    </row>
    <row r="16" spans="2:10" x14ac:dyDescent="0.2">
      <c r="B16" s="28">
        <v>12</v>
      </c>
      <c r="C16" s="100" t="s">
        <v>116</v>
      </c>
      <c r="D16" s="100" t="s">
        <v>126</v>
      </c>
      <c r="E16" s="154">
        <v>2.4220000000000002</v>
      </c>
      <c r="F16" s="154">
        <v>2.4800835569026605</v>
      </c>
    </row>
    <row r="17" spans="2:6" x14ac:dyDescent="0.2">
      <c r="B17" s="28">
        <v>13</v>
      </c>
      <c r="C17" s="100" t="s">
        <v>100</v>
      </c>
      <c r="D17" s="100" t="s">
        <v>124</v>
      </c>
      <c r="E17" s="154">
        <v>2.1150000000000002</v>
      </c>
      <c r="F17" s="154">
        <v>2.1657211902762703</v>
      </c>
    </row>
    <row r="18" spans="2:6" x14ac:dyDescent="0.2">
      <c r="B18" s="28">
        <v>14</v>
      </c>
      <c r="C18" s="100" t="s">
        <v>117</v>
      </c>
      <c r="D18" s="100" t="s">
        <v>167</v>
      </c>
      <c r="E18" s="154">
        <v>1.6339999999999999</v>
      </c>
      <c r="F18" s="154">
        <v>1.6731860165065842</v>
      </c>
    </row>
    <row r="19" spans="2:6" x14ac:dyDescent="0.2">
      <c r="B19" s="28">
        <v>15</v>
      </c>
      <c r="C19" s="100" t="s">
        <v>101</v>
      </c>
      <c r="D19" s="100" t="s">
        <v>168</v>
      </c>
      <c r="E19" s="154">
        <v>1.4239999999999999</v>
      </c>
      <c r="F19" s="154">
        <v>1.4581498699543303</v>
      </c>
    </row>
    <row r="20" spans="2:6" x14ac:dyDescent="0.2">
      <c r="B20" s="219" t="s">
        <v>137</v>
      </c>
      <c r="C20" s="220"/>
      <c r="D20" s="220"/>
      <c r="E20" s="220"/>
      <c r="F20" s="220"/>
    </row>
    <row r="21" spans="2:6" x14ac:dyDescent="0.2">
      <c r="B21" s="221"/>
      <c r="C21" s="221"/>
      <c r="D21" s="221"/>
      <c r="E21" s="221"/>
      <c r="F21" s="221"/>
    </row>
    <row r="23" spans="2:6" x14ac:dyDescent="0.2">
      <c r="D23" s="24"/>
      <c r="E23" s="30"/>
      <c r="F23" s="31"/>
    </row>
  </sheetData>
  <mergeCells count="3">
    <mergeCell ref="B20:F21"/>
    <mergeCell ref="C4:D4"/>
    <mergeCell ref="B2:F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2:T51"/>
  <sheetViews>
    <sheetView showGridLines="0" zoomScaleNormal="100" zoomScalePageLayoutView="125" workbookViewId="0"/>
  </sheetViews>
  <sheetFormatPr defaultColWidth="8.85546875" defaultRowHeight="12" x14ac:dyDescent="0.2"/>
  <cols>
    <col min="1" max="1" width="8.85546875" style="1"/>
    <col min="2" max="2" width="7.7109375" style="1" customWidth="1"/>
    <col min="3" max="4" width="13.7109375" style="1" customWidth="1"/>
    <col min="5" max="9" width="10.7109375" style="1" customWidth="1"/>
    <col min="10" max="14" width="8.85546875" style="1"/>
    <col min="15" max="17" width="10.42578125" style="1" bestFit="1" customWidth="1"/>
    <col min="18" max="16384" width="8.85546875" style="1"/>
  </cols>
  <sheetData>
    <row r="2" spans="1:14" ht="15.75" x14ac:dyDescent="0.25">
      <c r="B2" s="223" t="s">
        <v>174</v>
      </c>
      <c r="C2" s="223"/>
      <c r="D2" s="223"/>
      <c r="E2" s="223"/>
      <c r="F2" s="223"/>
      <c r="G2" s="223"/>
      <c r="H2" s="223"/>
      <c r="I2" s="223"/>
    </row>
    <row r="3" spans="1:14" ht="9" customHeight="1" x14ac:dyDescent="0.2">
      <c r="B3" s="91"/>
      <c r="G3" s="101"/>
    </row>
    <row r="4" spans="1:14" ht="51" customHeight="1" x14ac:dyDescent="0.2">
      <c r="A4" s="33"/>
      <c r="B4" s="26" t="s">
        <v>74</v>
      </c>
      <c r="C4" s="222" t="s">
        <v>75</v>
      </c>
      <c r="D4" s="222"/>
      <c r="E4" s="26" t="s">
        <v>183</v>
      </c>
      <c r="F4" s="26" t="s">
        <v>184</v>
      </c>
      <c r="G4" s="26" t="s">
        <v>185</v>
      </c>
      <c r="H4" s="26" t="s">
        <v>186</v>
      </c>
      <c r="I4" s="26" t="s">
        <v>156</v>
      </c>
    </row>
    <row r="5" spans="1:14" x14ac:dyDescent="0.2">
      <c r="A5" s="27"/>
      <c r="B5" s="27">
        <v>1</v>
      </c>
      <c r="C5" s="150" t="str">
        <f t="shared" ref="C5:C24" si="0">J32</f>
        <v>Germany</v>
      </c>
      <c r="D5" s="150" t="str">
        <f t="shared" ref="D5:D24" si="1">K32</f>
        <v>Netherlands</v>
      </c>
      <c r="E5" s="147">
        <f t="shared" ref="E5:E24" si="2">E32</f>
        <v>89.643000000000001</v>
      </c>
      <c r="F5" s="147">
        <f t="shared" ref="F5:H15" si="3">F32*100</f>
        <v>27.367446426380198</v>
      </c>
      <c r="G5" s="147">
        <f t="shared" si="3"/>
        <v>50.895217696864222</v>
      </c>
      <c r="H5" s="147">
        <f t="shared" si="3"/>
        <v>21.737335876755576</v>
      </c>
      <c r="I5" s="150" t="str">
        <f>L32</f>
        <v>Poland</v>
      </c>
    </row>
    <row r="6" spans="1:14" x14ac:dyDescent="0.2">
      <c r="A6" s="27"/>
      <c r="B6" s="28">
        <v>2</v>
      </c>
      <c r="C6" s="151" t="str">
        <f t="shared" si="0"/>
        <v>Germany</v>
      </c>
      <c r="D6" s="151" t="str">
        <f t="shared" si="1"/>
        <v>Poland</v>
      </c>
      <c r="E6" s="148">
        <f t="shared" si="2"/>
        <v>70.411000000000001</v>
      </c>
      <c r="F6" s="148">
        <f t="shared" si="3"/>
        <v>3.6741418244308419</v>
      </c>
      <c r="G6" s="148">
        <f t="shared" si="3"/>
        <v>95.368621380182077</v>
      </c>
      <c r="H6" s="148">
        <f t="shared" si="3"/>
        <v>0.95723679538708439</v>
      </c>
      <c r="I6" s="151" t="str">
        <f t="shared" ref="I6:I24" si="4">L33</f>
        <v>Lithuania</v>
      </c>
    </row>
    <row r="7" spans="1:14" x14ac:dyDescent="0.2">
      <c r="A7" s="27"/>
      <c r="B7" s="28">
        <v>3</v>
      </c>
      <c r="C7" s="151" t="str">
        <f t="shared" si="0"/>
        <v>Belgium</v>
      </c>
      <c r="D7" s="151" t="str">
        <f t="shared" si="1"/>
        <v>Netherlands</v>
      </c>
      <c r="E7" s="148">
        <f t="shared" si="2"/>
        <v>57.484000000000002</v>
      </c>
      <c r="F7" s="148">
        <f t="shared" si="3"/>
        <v>17.735369842043003</v>
      </c>
      <c r="G7" s="148">
        <f t="shared" si="3"/>
        <v>71.844339294412364</v>
      </c>
      <c r="H7" s="148">
        <f t="shared" si="3"/>
        <v>10.420290863544638</v>
      </c>
      <c r="I7" s="151" t="str">
        <f t="shared" si="4"/>
        <v>Poland</v>
      </c>
    </row>
    <row r="8" spans="1:14" x14ac:dyDescent="0.2">
      <c r="A8" s="27"/>
      <c r="B8" s="28">
        <v>4</v>
      </c>
      <c r="C8" s="151" t="str">
        <f t="shared" si="0"/>
        <v>Belgium</v>
      </c>
      <c r="D8" s="151" t="str">
        <f t="shared" si="1"/>
        <v>France</v>
      </c>
      <c r="E8" s="148">
        <f t="shared" si="2"/>
        <v>56.173999999999999</v>
      </c>
      <c r="F8" s="148">
        <f t="shared" si="3"/>
        <v>42.298928329832307</v>
      </c>
      <c r="G8" s="148">
        <f t="shared" si="3"/>
        <v>25.554527005376155</v>
      </c>
      <c r="H8" s="148">
        <f t="shared" si="3"/>
        <v>32.146544664791541</v>
      </c>
      <c r="I8" s="151" t="str">
        <f t="shared" si="4"/>
        <v>Lithuania</v>
      </c>
      <c r="N8" s="2"/>
    </row>
    <row r="9" spans="1:14" x14ac:dyDescent="0.2">
      <c r="A9" s="27"/>
      <c r="B9" s="28">
        <v>5</v>
      </c>
      <c r="C9" s="151" t="str">
        <f t="shared" si="0"/>
        <v>Spain</v>
      </c>
      <c r="D9" s="151" t="str">
        <f t="shared" si="1"/>
        <v>France</v>
      </c>
      <c r="E9" s="148">
        <f t="shared" si="2"/>
        <v>47.686999999999998</v>
      </c>
      <c r="F9" s="148">
        <f t="shared" si="3"/>
        <v>80.946589217187068</v>
      </c>
      <c r="G9" s="148">
        <f t="shared" si="3"/>
        <v>6.3413508922767221</v>
      </c>
      <c r="H9" s="148">
        <f t="shared" si="3"/>
        <v>12.712059890536203</v>
      </c>
      <c r="I9" s="151" t="str">
        <f t="shared" si="4"/>
        <v>Portugal</v>
      </c>
    </row>
    <row r="10" spans="1:14" x14ac:dyDescent="0.2">
      <c r="A10" s="27"/>
      <c r="B10" s="28">
        <v>6</v>
      </c>
      <c r="C10" s="151" t="str">
        <f t="shared" si="0"/>
        <v>Germany</v>
      </c>
      <c r="D10" s="151" t="str">
        <f t="shared" si="1"/>
        <v>France</v>
      </c>
      <c r="E10" s="148">
        <f t="shared" si="2"/>
        <v>47.451000000000001</v>
      </c>
      <c r="F10" s="148">
        <f t="shared" si="3"/>
        <v>29.322880445090725</v>
      </c>
      <c r="G10" s="148">
        <f t="shared" si="3"/>
        <v>11.968135550357211</v>
      </c>
      <c r="H10" s="148">
        <f t="shared" si="3"/>
        <v>58.708984004552065</v>
      </c>
      <c r="I10" s="151" t="str">
        <f t="shared" si="4"/>
        <v>Poland</v>
      </c>
    </row>
    <row r="11" spans="1:14" x14ac:dyDescent="0.2">
      <c r="A11" s="27"/>
      <c r="B11" s="28">
        <v>7</v>
      </c>
      <c r="C11" s="151" t="str">
        <f t="shared" si="0"/>
        <v>Belgium</v>
      </c>
      <c r="D11" s="151" t="str">
        <f t="shared" si="1"/>
        <v>Germany</v>
      </c>
      <c r="E11" s="148">
        <f t="shared" si="2"/>
        <v>44.139000000000003</v>
      </c>
      <c r="F11" s="148">
        <f t="shared" si="3"/>
        <v>15.804617231926416</v>
      </c>
      <c r="G11" s="148">
        <f t="shared" si="3"/>
        <v>28.272049661297267</v>
      </c>
      <c r="H11" s="148">
        <f t="shared" si="3"/>
        <v>55.923333106776319</v>
      </c>
      <c r="I11" s="151" t="str">
        <f t="shared" si="4"/>
        <v>Poland</v>
      </c>
    </row>
    <row r="12" spans="1:14" x14ac:dyDescent="0.2">
      <c r="A12" s="27"/>
      <c r="B12" s="28">
        <v>8</v>
      </c>
      <c r="C12" s="151" t="str">
        <f t="shared" si="0"/>
        <v>Austria</v>
      </c>
      <c r="D12" s="151" t="str">
        <f t="shared" si="1"/>
        <v>Germany</v>
      </c>
      <c r="E12" s="148">
        <f t="shared" si="2"/>
        <v>40.768999999999998</v>
      </c>
      <c r="F12" s="148">
        <f t="shared" si="3"/>
        <v>30.425077877799307</v>
      </c>
      <c r="G12" s="148">
        <f t="shared" si="3"/>
        <v>31.626971473423431</v>
      </c>
      <c r="H12" s="148">
        <f t="shared" si="3"/>
        <v>37.947950648777258</v>
      </c>
      <c r="I12" s="151" t="str">
        <f t="shared" si="4"/>
        <v>Poland</v>
      </c>
    </row>
    <row r="13" spans="1:14" x14ac:dyDescent="0.2">
      <c r="A13" s="27"/>
      <c r="B13" s="28">
        <v>9</v>
      </c>
      <c r="C13" s="151" t="str">
        <f t="shared" si="0"/>
        <v>Czechia</v>
      </c>
      <c r="D13" s="151" t="str">
        <f t="shared" si="1"/>
        <v>Germany</v>
      </c>
      <c r="E13" s="148">
        <f t="shared" si="2"/>
        <v>25.753</v>
      </c>
      <c r="F13" s="148">
        <f t="shared" si="3"/>
        <v>65.091445656816688</v>
      </c>
      <c r="G13" s="148">
        <f t="shared" si="3"/>
        <v>15.132217605715839</v>
      </c>
      <c r="H13" s="148">
        <f t="shared" si="3"/>
        <v>19.776336737467478</v>
      </c>
      <c r="I13" s="151" t="str">
        <f t="shared" si="4"/>
        <v>Poland</v>
      </c>
    </row>
    <row r="14" spans="1:14" x14ac:dyDescent="0.2">
      <c r="A14" s="27"/>
      <c r="B14" s="28">
        <v>10</v>
      </c>
      <c r="C14" s="151" t="str">
        <f t="shared" si="0"/>
        <v>Germany</v>
      </c>
      <c r="D14" s="151" t="str">
        <f t="shared" si="1"/>
        <v>Italy</v>
      </c>
      <c r="E14" s="148">
        <f t="shared" si="2"/>
        <v>24.358000000000001</v>
      </c>
      <c r="F14" s="148">
        <f t="shared" si="3"/>
        <v>15.760735692585598</v>
      </c>
      <c r="G14" s="148">
        <f t="shared" si="3"/>
        <v>21.836768207570408</v>
      </c>
      <c r="H14" s="148">
        <f t="shared" si="3"/>
        <v>62.402496099843994</v>
      </c>
      <c r="I14" s="151" t="str">
        <f t="shared" si="4"/>
        <v>Poland</v>
      </c>
    </row>
    <row r="15" spans="1:14" x14ac:dyDescent="0.2">
      <c r="A15" s="27"/>
      <c r="B15" s="28">
        <v>11</v>
      </c>
      <c r="C15" s="151" t="str">
        <f t="shared" si="0"/>
        <v>France</v>
      </c>
      <c r="D15" s="151" t="str">
        <f t="shared" si="1"/>
        <v>Italy</v>
      </c>
      <c r="E15" s="148">
        <f t="shared" si="2"/>
        <v>23.452000000000002</v>
      </c>
      <c r="F15" s="148">
        <f t="shared" si="3"/>
        <v>19.482346921371313</v>
      </c>
      <c r="G15" s="148">
        <f t="shared" si="3"/>
        <v>34.973563022343512</v>
      </c>
      <c r="H15" s="148">
        <f t="shared" si="3"/>
        <v>45.544090056285178</v>
      </c>
      <c r="I15" s="151" t="str">
        <f t="shared" si="4"/>
        <v>Poland</v>
      </c>
    </row>
    <row r="16" spans="1:14" x14ac:dyDescent="0.2">
      <c r="B16" s="28">
        <v>12</v>
      </c>
      <c r="C16" s="151" t="str">
        <f t="shared" si="0"/>
        <v>Spain</v>
      </c>
      <c r="D16" s="151" t="str">
        <f t="shared" si="1"/>
        <v>Portugal</v>
      </c>
      <c r="E16" s="148">
        <f t="shared" si="2"/>
        <v>22.248999999999999</v>
      </c>
      <c r="F16" s="148">
        <f t="shared" ref="F16:H23" si="5">F43*100</f>
        <v>55.917119870555979</v>
      </c>
      <c r="G16" s="148">
        <f t="shared" si="5"/>
        <v>44.082880129444021</v>
      </c>
      <c r="H16" s="148" t="s">
        <v>18</v>
      </c>
      <c r="I16" s="151" t="str">
        <f t="shared" si="4"/>
        <v>-</v>
      </c>
    </row>
    <row r="17" spans="2:20" x14ac:dyDescent="0.2">
      <c r="B17" s="28">
        <v>13</v>
      </c>
      <c r="C17" s="151" t="str">
        <f t="shared" si="0"/>
        <v>France</v>
      </c>
      <c r="D17" s="151" t="str">
        <f t="shared" si="1"/>
        <v>Netherlands</v>
      </c>
      <c r="E17" s="148">
        <f t="shared" si="2"/>
        <v>18.677</v>
      </c>
      <c r="F17" s="148">
        <f t="shared" si="5"/>
        <v>10.055148043047598</v>
      </c>
      <c r="G17" s="148">
        <f t="shared" si="5"/>
        <v>45.692563045456978</v>
      </c>
      <c r="H17" s="148">
        <f t="shared" si="5"/>
        <v>44.252288911495427</v>
      </c>
      <c r="I17" s="151" t="str">
        <f t="shared" si="4"/>
        <v>Poland</v>
      </c>
    </row>
    <row r="18" spans="2:20" x14ac:dyDescent="0.2">
      <c r="B18" s="28">
        <v>14</v>
      </c>
      <c r="C18" s="151" t="str">
        <f t="shared" si="0"/>
        <v>Czechia</v>
      </c>
      <c r="D18" s="151" t="str">
        <f t="shared" si="1"/>
        <v>Poland</v>
      </c>
      <c r="E18" s="148">
        <f t="shared" si="2"/>
        <v>16.88</v>
      </c>
      <c r="F18" s="148">
        <f t="shared" si="5"/>
        <v>6.6824644549763033</v>
      </c>
      <c r="G18" s="148">
        <f t="shared" si="5"/>
        <v>92.979857819905206</v>
      </c>
      <c r="H18" s="148">
        <f t="shared" si="5"/>
        <v>0.33767772511848343</v>
      </c>
      <c r="I18" s="151" t="str">
        <f t="shared" si="4"/>
        <v>Romania</v>
      </c>
    </row>
    <row r="19" spans="2:20" x14ac:dyDescent="0.2">
      <c r="B19" s="28">
        <v>15</v>
      </c>
      <c r="C19" s="151" t="str">
        <f t="shared" si="0"/>
        <v>Germany</v>
      </c>
      <c r="D19" s="151" t="str">
        <f t="shared" si="1"/>
        <v>Spain</v>
      </c>
      <c r="E19" s="148">
        <f t="shared" si="2"/>
        <v>14.532</v>
      </c>
      <c r="F19" s="148">
        <f t="shared" si="5"/>
        <v>2.9176988714560972</v>
      </c>
      <c r="G19" s="148">
        <f t="shared" si="5"/>
        <v>61.87035507844756</v>
      </c>
      <c r="H19" s="148">
        <f t="shared" si="5"/>
        <v>35.211946050096337</v>
      </c>
      <c r="I19" s="151" t="str">
        <f t="shared" si="4"/>
        <v>Poland</v>
      </c>
    </row>
    <row r="20" spans="2:20" x14ac:dyDescent="0.2">
      <c r="B20" s="28">
        <v>16</v>
      </c>
      <c r="C20" s="151" t="str">
        <f t="shared" si="0"/>
        <v>Austria</v>
      </c>
      <c r="D20" s="151" t="str">
        <f t="shared" si="1"/>
        <v>Italy</v>
      </c>
      <c r="E20" s="148">
        <f t="shared" si="2"/>
        <v>14.02</v>
      </c>
      <c r="F20" s="148">
        <f t="shared" si="5"/>
        <v>26.24108416547789</v>
      </c>
      <c r="G20" s="148">
        <f t="shared" si="5"/>
        <v>18.202567760342365</v>
      </c>
      <c r="H20" s="148">
        <f t="shared" si="5"/>
        <v>55.556348074179738</v>
      </c>
      <c r="I20" s="151" t="str">
        <f t="shared" si="4"/>
        <v>Slovenia</v>
      </c>
    </row>
    <row r="21" spans="2:20" x14ac:dyDescent="0.2">
      <c r="B21" s="28">
        <v>17</v>
      </c>
      <c r="C21" s="151" t="str">
        <f t="shared" si="0"/>
        <v>Germany</v>
      </c>
      <c r="D21" s="151" t="str">
        <f t="shared" si="1"/>
        <v>Denmark</v>
      </c>
      <c r="E21" s="148">
        <f t="shared" si="2"/>
        <v>12.422000000000001</v>
      </c>
      <c r="F21" s="148">
        <f t="shared" si="5"/>
        <v>45.041056190629533</v>
      </c>
      <c r="G21" s="148">
        <f t="shared" si="5"/>
        <v>7.0761552085010466</v>
      </c>
      <c r="H21" s="148">
        <f t="shared" si="5"/>
        <v>47.882788600869425</v>
      </c>
      <c r="I21" s="151" t="str">
        <f t="shared" si="4"/>
        <v>Poland</v>
      </c>
    </row>
    <row r="22" spans="2:20" x14ac:dyDescent="0.2">
      <c r="B22" s="28">
        <v>18</v>
      </c>
      <c r="C22" s="151" t="str">
        <f t="shared" si="0"/>
        <v>Czechia</v>
      </c>
      <c r="D22" s="151" t="str">
        <f t="shared" si="1"/>
        <v>Slovakia</v>
      </c>
      <c r="E22" s="148">
        <f t="shared" si="2"/>
        <v>11.237</v>
      </c>
      <c r="F22" s="148">
        <f t="shared" si="5"/>
        <v>35.329714336566695</v>
      </c>
      <c r="G22" s="148">
        <f t="shared" si="5"/>
        <v>64.02064607991457</v>
      </c>
      <c r="H22" s="148">
        <f t="shared" si="5"/>
        <v>0.64963958351873274</v>
      </c>
      <c r="I22" s="151" t="str">
        <f t="shared" si="4"/>
        <v>Hungary</v>
      </c>
    </row>
    <row r="23" spans="2:20" x14ac:dyDescent="0.2">
      <c r="B23" s="28">
        <v>19</v>
      </c>
      <c r="C23" s="151" t="str">
        <f t="shared" si="0"/>
        <v>Poland</v>
      </c>
      <c r="D23" s="151" t="str">
        <f t="shared" si="1"/>
        <v>Slovakia</v>
      </c>
      <c r="E23" s="148">
        <f t="shared" si="2"/>
        <v>9.734</v>
      </c>
      <c r="F23" s="148">
        <f t="shared" si="5"/>
        <v>93.414834600369829</v>
      </c>
      <c r="G23" s="148">
        <f t="shared" si="5"/>
        <v>6.5851653996301618</v>
      </c>
      <c r="H23" s="148" t="s">
        <v>18</v>
      </c>
      <c r="I23" s="151" t="str">
        <f t="shared" si="4"/>
        <v>-</v>
      </c>
    </row>
    <row r="24" spans="2:20" x14ac:dyDescent="0.2">
      <c r="B24" s="29">
        <v>20</v>
      </c>
      <c r="C24" s="152" t="str">
        <f t="shared" si="0"/>
        <v>Italy</v>
      </c>
      <c r="D24" s="152" t="str">
        <f t="shared" si="1"/>
        <v>Poland</v>
      </c>
      <c r="E24" s="149">
        <f t="shared" si="2"/>
        <v>9.3079999999999998</v>
      </c>
      <c r="F24" s="149" t="s">
        <v>18</v>
      </c>
      <c r="G24" s="149">
        <f>G51*100</f>
        <v>98.925655350236354</v>
      </c>
      <c r="H24" s="149">
        <f>H51*100</f>
        <v>1.0743446497636442</v>
      </c>
      <c r="I24" s="152" t="str">
        <f t="shared" si="4"/>
        <v>Lithuania</v>
      </c>
    </row>
    <row r="25" spans="2:20" ht="15" customHeight="1" x14ac:dyDescent="0.2">
      <c r="B25" s="92" t="s">
        <v>99</v>
      </c>
      <c r="C25" s="32"/>
      <c r="D25" s="32"/>
      <c r="E25" s="71"/>
      <c r="F25" s="71"/>
      <c r="G25" s="71"/>
      <c r="H25" s="71"/>
      <c r="I25" s="32"/>
    </row>
    <row r="26" spans="2:20" ht="15" customHeight="1" x14ac:dyDescent="0.2">
      <c r="B26" s="99" t="s">
        <v>137</v>
      </c>
      <c r="F26" s="35"/>
      <c r="G26" s="35"/>
      <c r="H26" s="7"/>
    </row>
    <row r="27" spans="2:20" ht="15" customHeight="1" x14ac:dyDescent="0.2">
      <c r="B27" s="99"/>
      <c r="F27" s="35"/>
      <c r="G27" s="35"/>
      <c r="H27" s="7"/>
    </row>
    <row r="28" spans="2:20" ht="15" customHeight="1" x14ac:dyDescent="0.2">
      <c r="B28" s="99"/>
      <c r="F28" s="35"/>
      <c r="G28" s="35"/>
      <c r="H28" s="7"/>
    </row>
    <row r="29" spans="2:20" ht="15" customHeight="1" x14ac:dyDescent="0.2">
      <c r="B29" s="99"/>
      <c r="F29" s="35"/>
      <c r="G29" s="35"/>
      <c r="H29" s="7"/>
    </row>
    <row r="30" spans="2:20" x14ac:dyDescent="0.2">
      <c r="F30" s="7"/>
      <c r="G30" s="7"/>
      <c r="H30" s="7"/>
    </row>
    <row r="31" spans="2:20" ht="36" x14ac:dyDescent="0.2">
      <c r="B31" s="196" t="s">
        <v>180</v>
      </c>
      <c r="C31" s="196" t="s">
        <v>178</v>
      </c>
      <c r="D31" s="196" t="s">
        <v>179</v>
      </c>
      <c r="E31" s="197" t="s">
        <v>138</v>
      </c>
      <c r="F31" s="197" t="s">
        <v>178</v>
      </c>
      <c r="G31" s="197" t="s">
        <v>179</v>
      </c>
      <c r="H31" s="1" t="s">
        <v>139</v>
      </c>
      <c r="I31" s="196" t="s">
        <v>156</v>
      </c>
    </row>
    <row r="32" spans="2:20" x14ac:dyDescent="0.2">
      <c r="B32" s="1" t="s">
        <v>78</v>
      </c>
      <c r="C32" s="1" t="s">
        <v>14</v>
      </c>
      <c r="D32" s="1" t="s">
        <v>20</v>
      </c>
      <c r="E32" s="18">
        <v>89.643000000000001</v>
      </c>
      <c r="F32" s="138">
        <v>0.27367446426380199</v>
      </c>
      <c r="G32" s="138">
        <v>0.50895217696864226</v>
      </c>
      <c r="H32" s="138">
        <v>0.21737335876755576</v>
      </c>
      <c r="I32" s="1" t="s">
        <v>22</v>
      </c>
      <c r="J32" s="1" t="s">
        <v>128</v>
      </c>
      <c r="K32" s="1" t="s">
        <v>115</v>
      </c>
      <c r="L32" s="1" t="s">
        <v>117</v>
      </c>
      <c r="N32" s="139"/>
      <c r="O32" s="139"/>
      <c r="P32" s="139"/>
      <c r="Q32" s="140"/>
      <c r="R32" s="141"/>
      <c r="S32" s="141"/>
      <c r="T32" s="141"/>
    </row>
    <row r="33" spans="2:20" x14ac:dyDescent="0.2">
      <c r="B33" s="1" t="s">
        <v>81</v>
      </c>
      <c r="C33" s="1" t="s">
        <v>14</v>
      </c>
      <c r="D33" s="1" t="s">
        <v>22</v>
      </c>
      <c r="E33" s="18">
        <v>70.411000000000001</v>
      </c>
      <c r="F33" s="138">
        <v>3.6741418244308419E-2</v>
      </c>
      <c r="G33" s="138">
        <v>0.95368621380182073</v>
      </c>
      <c r="H33" s="138">
        <v>9.5723679538708435E-3</v>
      </c>
      <c r="I33" s="1" t="s">
        <v>19</v>
      </c>
      <c r="J33" s="1" t="s">
        <v>128</v>
      </c>
      <c r="K33" s="1" t="s">
        <v>117</v>
      </c>
      <c r="L33" s="1" t="s">
        <v>112</v>
      </c>
      <c r="N33" s="139"/>
      <c r="O33" s="139"/>
      <c r="P33" s="139"/>
      <c r="Q33" s="140"/>
      <c r="R33" s="141"/>
      <c r="S33" s="141"/>
      <c r="T33" s="141"/>
    </row>
    <row r="34" spans="2:20" x14ac:dyDescent="0.2">
      <c r="B34" s="1" t="s">
        <v>80</v>
      </c>
      <c r="C34" s="1" t="s">
        <v>11</v>
      </c>
      <c r="D34" s="1" t="s">
        <v>20</v>
      </c>
      <c r="E34" s="18">
        <v>57.484000000000002</v>
      </c>
      <c r="F34" s="138">
        <v>0.17735369842043003</v>
      </c>
      <c r="G34" s="138">
        <v>0.71844339294412363</v>
      </c>
      <c r="H34" s="138">
        <v>0.10420290863544639</v>
      </c>
      <c r="I34" s="1" t="s">
        <v>22</v>
      </c>
      <c r="J34" s="1" t="s">
        <v>100</v>
      </c>
      <c r="K34" s="1" t="s">
        <v>115</v>
      </c>
      <c r="L34" s="1" t="s">
        <v>117</v>
      </c>
      <c r="N34" s="139"/>
      <c r="O34" s="139"/>
      <c r="P34" s="139"/>
      <c r="Q34" s="140"/>
      <c r="R34" s="141"/>
      <c r="S34" s="141"/>
      <c r="T34" s="141"/>
    </row>
    <row r="35" spans="2:20" x14ac:dyDescent="0.2">
      <c r="B35" s="1" t="s">
        <v>79</v>
      </c>
      <c r="C35" s="1" t="s">
        <v>11</v>
      </c>
      <c r="D35" s="1" t="s">
        <v>16</v>
      </c>
      <c r="E35" s="18">
        <v>56.173999999999999</v>
      </c>
      <c r="F35" s="138">
        <v>0.42298928329832308</v>
      </c>
      <c r="G35" s="138">
        <v>0.25554527005376154</v>
      </c>
      <c r="H35" s="138">
        <v>0.32146544664791543</v>
      </c>
      <c r="I35" s="1" t="s">
        <v>22</v>
      </c>
      <c r="J35" s="1" t="s">
        <v>100</v>
      </c>
      <c r="K35" s="1" t="s">
        <v>107</v>
      </c>
      <c r="L35" s="1" t="s">
        <v>112</v>
      </c>
      <c r="N35" s="139"/>
      <c r="O35" s="139"/>
      <c r="P35" s="139"/>
      <c r="Q35" s="140"/>
      <c r="R35" s="141"/>
      <c r="S35" s="141"/>
      <c r="T35" s="141"/>
    </row>
    <row r="36" spans="2:20" x14ac:dyDescent="0.2">
      <c r="B36" s="1" t="s">
        <v>84</v>
      </c>
      <c r="C36" s="1" t="s">
        <v>15</v>
      </c>
      <c r="D36" s="1" t="s">
        <v>16</v>
      </c>
      <c r="E36" s="18">
        <v>47.686999999999998</v>
      </c>
      <c r="F36" s="138">
        <v>0.8094658921718707</v>
      </c>
      <c r="G36" s="138">
        <v>6.3413508922767217E-2</v>
      </c>
      <c r="H36" s="138">
        <v>0.12712059890536204</v>
      </c>
      <c r="I36" s="1" t="s">
        <v>22</v>
      </c>
      <c r="J36" s="1" t="s">
        <v>106</v>
      </c>
      <c r="K36" s="1" t="s">
        <v>107</v>
      </c>
      <c r="L36" s="1" t="s">
        <v>118</v>
      </c>
      <c r="N36" s="139"/>
      <c r="O36" s="139"/>
      <c r="P36" s="139"/>
      <c r="Q36" s="140"/>
      <c r="R36" s="141"/>
      <c r="S36" s="141"/>
      <c r="T36" s="141"/>
    </row>
    <row r="37" spans="2:20" x14ac:dyDescent="0.2">
      <c r="B37" s="1" t="s">
        <v>82</v>
      </c>
      <c r="C37" s="1" t="s">
        <v>14</v>
      </c>
      <c r="D37" s="1" t="s">
        <v>16</v>
      </c>
      <c r="E37" s="18">
        <v>47.451000000000001</v>
      </c>
      <c r="F37" s="138">
        <v>0.29322880445090727</v>
      </c>
      <c r="G37" s="138">
        <v>0.1196813555035721</v>
      </c>
      <c r="H37" s="138">
        <v>0.58708984004552067</v>
      </c>
      <c r="I37" s="1" t="s">
        <v>22</v>
      </c>
      <c r="J37" s="1" t="s">
        <v>128</v>
      </c>
      <c r="K37" s="1" t="s">
        <v>107</v>
      </c>
      <c r="L37" s="1" t="s">
        <v>117</v>
      </c>
      <c r="N37" s="139"/>
      <c r="O37" s="139"/>
      <c r="P37" s="139"/>
      <c r="Q37" s="140"/>
      <c r="R37" s="141"/>
      <c r="S37" s="141"/>
      <c r="T37" s="141"/>
    </row>
    <row r="38" spans="2:20" x14ac:dyDescent="0.2">
      <c r="B38" s="1" t="s">
        <v>83</v>
      </c>
      <c r="C38" s="1" t="s">
        <v>11</v>
      </c>
      <c r="D38" s="1" t="s">
        <v>14</v>
      </c>
      <c r="E38" s="18">
        <v>44.139000000000003</v>
      </c>
      <c r="F38" s="138">
        <v>0.15804617231926416</v>
      </c>
      <c r="G38" s="138">
        <v>0.28272049661297266</v>
      </c>
      <c r="H38" s="138">
        <v>0.55923333106776318</v>
      </c>
      <c r="I38" s="1" t="s">
        <v>22</v>
      </c>
      <c r="J38" s="1" t="s">
        <v>100</v>
      </c>
      <c r="K38" s="1" t="s">
        <v>128</v>
      </c>
      <c r="L38" s="1" t="s">
        <v>117</v>
      </c>
      <c r="N38" s="139"/>
      <c r="O38" s="139"/>
      <c r="P38" s="139"/>
      <c r="Q38" s="140"/>
      <c r="R38" s="141"/>
      <c r="S38" s="141"/>
      <c r="T38" s="141"/>
    </row>
    <row r="39" spans="2:20" x14ac:dyDescent="0.2">
      <c r="B39" s="1" t="s">
        <v>85</v>
      </c>
      <c r="C39" s="1" t="s">
        <v>21</v>
      </c>
      <c r="D39" s="1" t="s">
        <v>14</v>
      </c>
      <c r="E39" s="18">
        <v>40.768999999999998</v>
      </c>
      <c r="F39" s="138">
        <v>0.30425077877799306</v>
      </c>
      <c r="G39" s="138">
        <v>0.31626971473423432</v>
      </c>
      <c r="H39" s="138">
        <v>0.37947950648777257</v>
      </c>
      <c r="I39" s="1" t="s">
        <v>22</v>
      </c>
      <c r="J39" s="1" t="s">
        <v>116</v>
      </c>
      <c r="K39" s="1" t="s">
        <v>128</v>
      </c>
      <c r="L39" s="1" t="s">
        <v>117</v>
      </c>
      <c r="N39" s="139"/>
      <c r="O39" s="139"/>
      <c r="P39" s="139"/>
      <c r="Q39" s="140"/>
      <c r="R39" s="141"/>
      <c r="S39" s="141"/>
      <c r="T39" s="141"/>
    </row>
    <row r="40" spans="2:20" x14ac:dyDescent="0.2">
      <c r="B40" s="1" t="s">
        <v>86</v>
      </c>
      <c r="C40" s="1" t="s">
        <v>12</v>
      </c>
      <c r="D40" s="1" t="s">
        <v>14</v>
      </c>
      <c r="E40" s="18">
        <v>25.753</v>
      </c>
      <c r="F40" s="138">
        <v>0.65091445656816682</v>
      </c>
      <c r="G40" s="138">
        <v>0.15132217605715839</v>
      </c>
      <c r="H40" s="138">
        <v>0.19776336737467479</v>
      </c>
      <c r="I40" s="1" t="s">
        <v>22</v>
      </c>
      <c r="J40" s="1" t="s">
        <v>144</v>
      </c>
      <c r="K40" s="1" t="s">
        <v>128</v>
      </c>
      <c r="L40" s="1" t="s">
        <v>117</v>
      </c>
      <c r="N40" s="139"/>
      <c r="O40" s="139"/>
      <c r="P40" s="139"/>
      <c r="Q40" s="140"/>
      <c r="R40" s="141"/>
      <c r="S40" s="141"/>
      <c r="T40" s="141"/>
    </row>
    <row r="41" spans="2:20" x14ac:dyDescent="0.2">
      <c r="B41" s="1" t="s">
        <v>87</v>
      </c>
      <c r="C41" s="1" t="s">
        <v>14</v>
      </c>
      <c r="D41" s="1" t="s">
        <v>17</v>
      </c>
      <c r="E41" s="18">
        <v>24.358000000000001</v>
      </c>
      <c r="F41" s="138">
        <v>0.15760735692585598</v>
      </c>
      <c r="G41" s="138">
        <v>0.21836768207570409</v>
      </c>
      <c r="H41" s="138">
        <v>0.62402496099843996</v>
      </c>
      <c r="I41" s="1" t="s">
        <v>22</v>
      </c>
      <c r="J41" s="1" t="s">
        <v>128</v>
      </c>
      <c r="K41" s="1" t="s">
        <v>109</v>
      </c>
      <c r="L41" s="1" t="s">
        <v>117</v>
      </c>
      <c r="N41" s="139"/>
      <c r="O41" s="139"/>
      <c r="P41" s="139"/>
      <c r="Q41" s="140"/>
      <c r="R41" s="141"/>
      <c r="S41" s="141"/>
      <c r="T41" s="141"/>
    </row>
    <row r="42" spans="2:20" x14ac:dyDescent="0.2">
      <c r="B42" s="1" t="s">
        <v>89</v>
      </c>
      <c r="C42" s="1" t="s">
        <v>16</v>
      </c>
      <c r="D42" s="1" t="s">
        <v>17</v>
      </c>
      <c r="E42" s="18">
        <v>23.452000000000002</v>
      </c>
      <c r="F42" s="138">
        <v>0.19482346921371313</v>
      </c>
      <c r="G42" s="138">
        <v>0.34973563022343512</v>
      </c>
      <c r="H42" s="138">
        <v>0.4554409005628518</v>
      </c>
      <c r="I42" s="1" t="s">
        <v>19</v>
      </c>
      <c r="J42" s="1" t="s">
        <v>107</v>
      </c>
      <c r="K42" s="1" t="s">
        <v>109</v>
      </c>
      <c r="L42" s="1" t="s">
        <v>117</v>
      </c>
      <c r="Q42" s="140"/>
      <c r="R42" s="141"/>
      <c r="S42" s="141"/>
      <c r="T42" s="141"/>
    </row>
    <row r="43" spans="2:20" x14ac:dyDescent="0.2">
      <c r="B43" s="1" t="s">
        <v>88</v>
      </c>
      <c r="C43" s="1" t="s">
        <v>15</v>
      </c>
      <c r="D43" s="1" t="s">
        <v>23</v>
      </c>
      <c r="E43" s="18">
        <v>22.248999999999999</v>
      </c>
      <c r="F43" s="138">
        <v>0.55917119870555976</v>
      </c>
      <c r="G43" s="138">
        <v>0.44082880129444019</v>
      </c>
      <c r="H43" s="138" t="s">
        <v>77</v>
      </c>
      <c r="I43" s="1" t="s">
        <v>18</v>
      </c>
      <c r="J43" s="1" t="s">
        <v>106</v>
      </c>
      <c r="K43" s="1" t="s">
        <v>118</v>
      </c>
      <c r="L43" s="1" t="s">
        <v>18</v>
      </c>
      <c r="N43" s="139"/>
      <c r="O43" s="139"/>
      <c r="P43" s="139"/>
      <c r="Q43" s="140"/>
      <c r="R43" s="141"/>
      <c r="S43" s="141"/>
      <c r="T43" s="141" t="s">
        <v>77</v>
      </c>
    </row>
    <row r="44" spans="2:20" x14ac:dyDescent="0.2">
      <c r="B44" s="1" t="s">
        <v>90</v>
      </c>
      <c r="C44" s="1" t="s">
        <v>16</v>
      </c>
      <c r="D44" s="1" t="s">
        <v>20</v>
      </c>
      <c r="E44" s="18">
        <v>18.677</v>
      </c>
      <c r="F44" s="138">
        <v>0.10055148043047599</v>
      </c>
      <c r="G44" s="138">
        <v>0.4569256304545698</v>
      </c>
      <c r="H44" s="138">
        <v>0.44252288911495424</v>
      </c>
      <c r="I44" s="1" t="s">
        <v>18</v>
      </c>
      <c r="J44" s="1" t="s">
        <v>107</v>
      </c>
      <c r="K44" s="1" t="s">
        <v>115</v>
      </c>
      <c r="L44" s="1" t="s">
        <v>117</v>
      </c>
      <c r="N44" s="139"/>
      <c r="O44" s="139"/>
      <c r="P44" s="139"/>
      <c r="Q44" s="140"/>
      <c r="R44" s="141"/>
      <c r="S44" s="141"/>
      <c r="T44" s="141"/>
    </row>
    <row r="45" spans="2:20" x14ac:dyDescent="0.2">
      <c r="B45" s="1" t="s">
        <v>91</v>
      </c>
      <c r="C45" s="1" t="s">
        <v>12</v>
      </c>
      <c r="D45" s="1" t="s">
        <v>22</v>
      </c>
      <c r="E45" s="18">
        <v>16.88</v>
      </c>
      <c r="F45" s="138">
        <v>6.6824644549763029E-2</v>
      </c>
      <c r="G45" s="138">
        <v>0.92979857819905209</v>
      </c>
      <c r="H45" s="138">
        <v>3.3767772511848343E-3</v>
      </c>
      <c r="I45" s="1" t="s">
        <v>22</v>
      </c>
      <c r="J45" s="1" t="s">
        <v>144</v>
      </c>
      <c r="K45" s="1" t="s">
        <v>117</v>
      </c>
      <c r="L45" s="1" t="s">
        <v>119</v>
      </c>
      <c r="N45" s="139"/>
      <c r="O45" s="139"/>
      <c r="P45" s="139"/>
      <c r="Q45" s="140"/>
      <c r="R45" s="141"/>
      <c r="S45" s="141"/>
      <c r="T45" s="141"/>
    </row>
    <row r="46" spans="2:20" x14ac:dyDescent="0.2">
      <c r="B46" s="1" t="s">
        <v>94</v>
      </c>
      <c r="C46" s="1" t="s">
        <v>14</v>
      </c>
      <c r="D46" s="1" t="s">
        <v>15</v>
      </c>
      <c r="E46" s="18">
        <v>14.532</v>
      </c>
      <c r="F46" s="138">
        <v>2.917698871456097E-2</v>
      </c>
      <c r="G46" s="138">
        <v>0.61870355078447559</v>
      </c>
      <c r="H46" s="138">
        <v>0.35211946050096338</v>
      </c>
      <c r="I46" s="1" t="s">
        <v>22</v>
      </c>
      <c r="J46" s="1" t="s">
        <v>128</v>
      </c>
      <c r="K46" s="1" t="s">
        <v>106</v>
      </c>
      <c r="L46" s="1" t="s">
        <v>117</v>
      </c>
      <c r="N46" s="139"/>
      <c r="O46" s="139"/>
      <c r="P46" s="139"/>
      <c r="Q46" s="140"/>
      <c r="R46" s="141"/>
      <c r="S46" s="141"/>
      <c r="T46" s="141"/>
    </row>
    <row r="47" spans="2:20" x14ac:dyDescent="0.2">
      <c r="B47" s="1" t="s">
        <v>95</v>
      </c>
      <c r="C47" s="1" t="s">
        <v>21</v>
      </c>
      <c r="D47" s="1" t="s">
        <v>17</v>
      </c>
      <c r="E47" s="18">
        <v>14.02</v>
      </c>
      <c r="F47" s="138">
        <v>0.2624108416547789</v>
      </c>
      <c r="G47" s="138">
        <v>0.18202567760342367</v>
      </c>
      <c r="H47" s="138">
        <v>0.5555634807417974</v>
      </c>
      <c r="I47" s="1" t="s">
        <v>24</v>
      </c>
      <c r="J47" s="1" t="s">
        <v>116</v>
      </c>
      <c r="K47" s="1" t="s">
        <v>109</v>
      </c>
      <c r="L47" s="1" t="s">
        <v>120</v>
      </c>
      <c r="N47" s="139"/>
      <c r="O47" s="139"/>
      <c r="P47" s="139"/>
      <c r="Q47" s="140"/>
      <c r="R47" s="141"/>
      <c r="S47" s="141"/>
      <c r="T47" s="141"/>
    </row>
    <row r="48" spans="2:20" x14ac:dyDescent="0.2">
      <c r="B48" s="1" t="s">
        <v>93</v>
      </c>
      <c r="C48" s="1" t="s">
        <v>14</v>
      </c>
      <c r="D48" s="1" t="s">
        <v>13</v>
      </c>
      <c r="E48" s="18">
        <v>12.422000000000001</v>
      </c>
      <c r="F48" s="138">
        <v>0.4504105619062953</v>
      </c>
      <c r="G48" s="138">
        <v>7.0761552085010462E-2</v>
      </c>
      <c r="H48" s="138">
        <v>0.47882788600869425</v>
      </c>
      <c r="I48" s="1" t="s">
        <v>22</v>
      </c>
      <c r="J48" s="1" t="s">
        <v>128</v>
      </c>
      <c r="K48" s="1" t="s">
        <v>102</v>
      </c>
      <c r="L48" s="1" t="s">
        <v>117</v>
      </c>
      <c r="N48" s="139"/>
      <c r="O48" s="139"/>
      <c r="P48" s="139"/>
      <c r="Q48" s="140"/>
      <c r="R48" s="141"/>
      <c r="S48" s="141"/>
      <c r="T48" s="141"/>
    </row>
    <row r="49" spans="2:20" x14ac:dyDescent="0.2">
      <c r="B49" s="1" t="s">
        <v>92</v>
      </c>
      <c r="C49" s="1" t="s">
        <v>12</v>
      </c>
      <c r="D49" s="1" t="s">
        <v>25</v>
      </c>
      <c r="E49" s="18">
        <v>11.237</v>
      </c>
      <c r="F49" s="138">
        <v>0.35329714336566698</v>
      </c>
      <c r="G49" s="138">
        <v>0.64020646079914567</v>
      </c>
      <c r="H49" s="138">
        <v>6.4963958351873276E-3</v>
      </c>
      <c r="I49" s="1" t="s">
        <v>22</v>
      </c>
      <c r="J49" s="1" t="s">
        <v>144</v>
      </c>
      <c r="K49" s="1" t="s">
        <v>121</v>
      </c>
      <c r="L49" s="1" t="s">
        <v>114</v>
      </c>
      <c r="N49" s="139"/>
      <c r="O49" s="139"/>
      <c r="P49" s="139"/>
      <c r="Q49" s="140"/>
      <c r="R49" s="141"/>
      <c r="S49" s="141"/>
      <c r="T49" s="141"/>
    </row>
    <row r="50" spans="2:20" x14ac:dyDescent="0.2">
      <c r="B50" s="1" t="s">
        <v>153</v>
      </c>
      <c r="C50" s="1" t="s">
        <v>22</v>
      </c>
      <c r="D50" s="1" t="s">
        <v>25</v>
      </c>
      <c r="E50" s="18">
        <v>9.734</v>
      </c>
      <c r="F50" s="138">
        <v>0.93414834600369834</v>
      </c>
      <c r="G50" s="138">
        <v>6.5851653996301621E-2</v>
      </c>
      <c r="H50" s="138" t="s">
        <v>77</v>
      </c>
      <c r="I50" s="1" t="s">
        <v>18</v>
      </c>
      <c r="J50" s="1" t="s">
        <v>117</v>
      </c>
      <c r="K50" s="1" t="s">
        <v>121</v>
      </c>
      <c r="L50" s="1" t="s">
        <v>18</v>
      </c>
      <c r="N50" s="139"/>
      <c r="O50" s="139"/>
      <c r="P50" s="139"/>
      <c r="Q50" s="140"/>
      <c r="R50" s="141"/>
      <c r="S50" s="141"/>
      <c r="T50" s="141"/>
    </row>
    <row r="51" spans="2:20" x14ac:dyDescent="0.2">
      <c r="B51" s="1" t="s">
        <v>154</v>
      </c>
      <c r="C51" s="1" t="s">
        <v>17</v>
      </c>
      <c r="D51" s="1" t="s">
        <v>22</v>
      </c>
      <c r="E51" s="18">
        <v>9.3079999999999998</v>
      </c>
      <c r="F51" s="138" t="s">
        <v>77</v>
      </c>
      <c r="G51" s="138">
        <v>0.98925655350236352</v>
      </c>
      <c r="H51" s="138">
        <v>1.0743446497636441E-2</v>
      </c>
      <c r="I51" s="1" t="s">
        <v>19</v>
      </c>
      <c r="J51" s="1" t="s">
        <v>109</v>
      </c>
      <c r="K51" s="1" t="s">
        <v>117</v>
      </c>
      <c r="L51" s="1" t="s">
        <v>112</v>
      </c>
      <c r="N51" s="139"/>
      <c r="O51" s="139"/>
      <c r="P51" s="139"/>
      <c r="Q51" s="140"/>
      <c r="R51" s="141"/>
      <c r="S51" s="141"/>
      <c r="T51" s="141"/>
    </row>
  </sheetData>
  <mergeCells count="2">
    <mergeCell ref="B2:I2"/>
    <mergeCell ref="C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Table1</vt:lpstr>
      <vt:lpstr>Figure1</vt:lpstr>
      <vt:lpstr>Figure2</vt:lpstr>
      <vt:lpstr>Table2</vt:lpstr>
      <vt:lpstr>Table3</vt:lpstr>
      <vt:lpstr>Figure3</vt:lpstr>
      <vt:lpstr>Table4</vt:lpstr>
      <vt:lpstr>Figure4</vt:lpstr>
      <vt:lpstr>Table5</vt:lpstr>
      <vt:lpstr>Table6</vt:lpstr>
    </vt:vector>
  </TitlesOfParts>
  <Company>Artemis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 freight transport statistics</dc:title>
  <dc:creator>Daniel.Ganea@artemis.lu</dc:creator>
  <cp:lastModifiedBy>PIIRTO Jukka (ESTAT)</cp:lastModifiedBy>
  <dcterms:created xsi:type="dcterms:W3CDTF">2011-08-05T11:57:41Z</dcterms:created>
  <dcterms:modified xsi:type="dcterms:W3CDTF">2022-09-29T13:32:46Z</dcterms:modified>
</cp:coreProperties>
</file>