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300" activeTab="5"/>
  </bookViews>
  <sheets>
    <sheet name="Figure 1" sheetId="7" r:id="rId1"/>
    <sheet name="Figure 2" sheetId="17" r:id="rId2"/>
    <sheet name="Figure 3" sheetId="10" r:id="rId3"/>
    <sheet name="Figure 4" sheetId="12" r:id="rId4"/>
    <sheet name="Figure 5" sheetId="13" r:id="rId5"/>
    <sheet name="Figure 6" sheetId="1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<sst xmlns="http://schemas.openxmlformats.org/spreadsheetml/2006/main" count="547" uniqueCount="104">
  <si>
    <t>Agriculture, forestry and fishing</t>
  </si>
  <si>
    <t>Transportation and storage</t>
  </si>
  <si>
    <t>Accommodation and food service activities</t>
  </si>
  <si>
    <t>Information and communication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</si>
  <si>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</si>
  <si>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</si>
  <si>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</si>
  <si>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</si>
  <si>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</si>
  <si>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</si>
  <si>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</t>
  </si>
  <si>
    <t>Construction</t>
  </si>
  <si>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</si>
  <si>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</si>
  <si>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</si>
  <si>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</si>
  <si>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</si>
  <si>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</si>
  <si>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</si>
  <si>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</si>
  <si>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</si>
  <si>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</si>
  <si>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</si>
  <si>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</si>
  <si>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</si>
  <si>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</si>
  <si>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</si>
  <si>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</si>
  <si>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</si>
  <si>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</si>
  <si>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</si>
  <si>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</si>
  <si>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</si>
  <si>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</si>
  <si>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</si>
  <si>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Iceland</t>
  </si>
  <si>
    <t>Switzerland</t>
  </si>
  <si>
    <t>Serbia</t>
  </si>
  <si>
    <t>Luxembourg</t>
  </si>
  <si>
    <t>Malta</t>
  </si>
  <si>
    <t>Slovakia</t>
  </si>
  <si>
    <t>Q1 2021</t>
  </si>
  <si>
    <t>Q2 2021</t>
  </si>
  <si>
    <t>Recent job starters</t>
  </si>
  <si>
    <t>Industry</t>
  </si>
  <si>
    <t>Financial, insurance and real estate activities</t>
  </si>
  <si>
    <t>Wholesale and retail trade*</t>
  </si>
  <si>
    <t>Public administration and defence**</t>
  </si>
  <si>
    <t>*Including repair of motor vehicles and motorcycles</t>
  </si>
  <si>
    <t>**Including compulsory social security</t>
  </si>
  <si>
    <t>Source: Eurostat (online data code: lfsq_egdn2)</t>
  </si>
  <si>
    <t>Recent job starters by economic activity (NACE Rev. 2, sections A-S) in Q2 2021</t>
  </si>
  <si>
    <t>%</t>
  </si>
  <si>
    <t>Employment (thousand)</t>
  </si>
  <si>
    <t>Recent job starters (thousand)</t>
  </si>
  <si>
    <t>Services (excluding accomm. and food serv.)</t>
  </si>
  <si>
    <t>Mainly non-business economy</t>
  </si>
  <si>
    <t>Clerical support workers</t>
  </si>
  <si>
    <t>Craft and related trades workers</t>
  </si>
  <si>
    <t>Elementary occupations</t>
  </si>
  <si>
    <t>Managers</t>
  </si>
  <si>
    <t>Plant and machine operators and assemblers</t>
  </si>
  <si>
    <t>Professionals</t>
  </si>
  <si>
    <t>Service and sales workers</t>
  </si>
  <si>
    <t>Skilled agricultural, forestry and fishery workers</t>
  </si>
  <si>
    <t>Technicians and associate professionals</t>
  </si>
  <si>
    <t>Source: Eurostat (ad hoc extraction)</t>
  </si>
  <si>
    <r>
      <t>Source:</t>
    </r>
    <r>
      <rPr>
        <sz val="9"/>
        <color theme="1"/>
        <rFont val="Arial"/>
        <family val="2"/>
      </rPr>
      <t xml:space="preserve"> Eurostat (ad hoc extraction)</t>
    </r>
  </si>
  <si>
    <t>Recent job starters by occupational group (ISCO-08) in Q2 2021</t>
  </si>
  <si>
    <t>Note: Data on armed forces occupations not available.</t>
  </si>
  <si>
    <t>Other and not stated</t>
  </si>
  <si>
    <r>
      <t>Source:</t>
    </r>
    <r>
      <rPr>
        <sz val="9"/>
        <color theme="1"/>
        <rFont val="Arial"/>
        <family val="2"/>
      </rPr>
      <t xml:space="preserve">  Eurostat  (online data code: lfsq_egdn2)</t>
    </r>
  </si>
  <si>
    <t>Clerical support workers, service and sales workers</t>
  </si>
  <si>
    <t>Managers, professionals, technicians and associate professionals</t>
  </si>
  <si>
    <t>Plant and machine operators and assemblers, elementary occupations</t>
  </si>
  <si>
    <t>Skilled agricultural, forestry and fishery workers, craft and related trades workers</t>
  </si>
  <si>
    <t>Employed people</t>
  </si>
  <si>
    <t>diff.</t>
  </si>
  <si>
    <t>Distribution of employed people and recent job starters by economic activity (NACE Rev. 2) in the EU, Q2 2021</t>
  </si>
  <si>
    <t>(in % of total, age group 15-64)</t>
  </si>
  <si>
    <t>(in % of employment, age group 15-64)</t>
  </si>
  <si>
    <t>Spain</t>
  </si>
  <si>
    <t>France</t>
  </si>
  <si>
    <t>Recent job starters by occupational group (ISCO-08) in Q2 2021, EU level</t>
  </si>
  <si>
    <t>Agriculture, forestry and fishing - A</t>
  </si>
  <si>
    <t>Construction - F</t>
  </si>
  <si>
    <t>Accommodation and food service activities - I</t>
  </si>
  <si>
    <t>Industry - B to E</t>
  </si>
  <si>
    <t>Services (excluding accomm. and food serv.) - G,H; J to N</t>
  </si>
  <si>
    <t>Mainly non-business economy - O to S</t>
  </si>
  <si>
    <t>Data reliability</t>
  </si>
  <si>
    <t/>
  </si>
  <si>
    <t>b</t>
  </si>
  <si>
    <t>a</t>
  </si>
  <si>
    <t>b - data with low reliability</t>
  </si>
  <si>
    <t>a - data not available with very low reliability</t>
  </si>
  <si>
    <t>Distribution of employed people and recent job starters by occupational group (ISCO-08) in the EU, Q2 2021</t>
  </si>
  <si>
    <t>Armed forces occupations and not stated</t>
  </si>
  <si>
    <t>Recent job starters (% of employment Q2)</t>
  </si>
  <si>
    <t>Recent job starters in Q2 2021 and employment growth rate Q2 2021 compared with Q1 2021 by economic activity (NACE Rev. 2, sections A-S), EU level</t>
  </si>
  <si>
    <t>Employment growth rate (% change Q2 to Q1)</t>
  </si>
  <si>
    <t>(age group 15-64, not seasonally adjusted data)</t>
  </si>
  <si>
    <t>Bulgaria, Estonia, Croatia, Latvia, Luxembourg, Malta, Slovenia and Slovakia: some of the data by groups of occupations are with low reliability or not available due to very low reliability; for further detail visit the attached to the article Excel file.</t>
  </si>
  <si>
    <t>Some of the data by sectors of economic activity are with low reliability or not available due to very low reliability; for further detail visit the attached to the article Excel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</si>
</sst>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 tint="0.49998000264167786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5" fontId="2" fillId="0" borderId="7" xfId="20" applyBorder="1" applyAlignment="1">
      <alignment horizontal="right"/>
    </xf>
    <xf numFmtId="165" fontId="2" fillId="0" borderId="3" xfId="20" applyBorder="1" applyAlignment="1">
      <alignment horizontal="right"/>
    </xf>
    <xf numFmtId="165" fontId="2" fillId="0" borderId="8" xfId="20" applyBorder="1" applyAlignment="1">
      <alignment horizontal="right"/>
    </xf>
    <xf numFmtId="165" fontId="2" fillId="0" borderId="5" xfId="20" applyBorder="1" applyAlignment="1">
      <alignment horizontal="right"/>
    </xf>
    <xf numFmtId="0" fontId="3" fillId="0" borderId="0" xfId="0" applyFont="1" applyBorder="1" applyAlignment="1">
      <alignment horizontal="left"/>
    </xf>
    <xf numFmtId="165" fontId="2" fillId="4" borderId="1" xfId="20" applyFont="1" applyFill="1" applyBorder="1" applyAlignment="1">
      <alignment horizontal="right"/>
    </xf>
    <xf numFmtId="165" fontId="2" fillId="0" borderId="7" xfId="20" applyFont="1" applyBorder="1" applyAlignment="1">
      <alignment horizontal="right"/>
    </xf>
    <xf numFmtId="165" fontId="2" fillId="0" borderId="3" xfId="20" applyFont="1" applyBorder="1" applyAlignment="1">
      <alignment horizontal="right"/>
    </xf>
    <xf numFmtId="165" fontId="2" fillId="0" borderId="8" xfId="20" applyFont="1" applyBorder="1" applyAlignment="1">
      <alignment horizontal="right"/>
    </xf>
    <xf numFmtId="165" fontId="2" fillId="0" borderId="5" xfId="20" applyFont="1" applyBorder="1" applyAlignment="1">
      <alignment horizontal="right"/>
    </xf>
    <xf numFmtId="165" fontId="2" fillId="0" borderId="9" xfId="20" applyFont="1" applyBorder="1" applyAlignment="1">
      <alignment horizontal="right"/>
    </xf>
    <xf numFmtId="165" fontId="2" fillId="0" borderId="6" xfId="20" applyFont="1" applyBorder="1" applyAlignment="1">
      <alignment horizontal="right"/>
    </xf>
    <xf numFmtId="165" fontId="2" fillId="0" borderId="10" xfId="20" applyFont="1" applyBorder="1" applyAlignment="1">
      <alignment horizontal="right"/>
    </xf>
    <xf numFmtId="165" fontId="2" fillId="0" borderId="4" xfId="20" applyFont="1" applyBorder="1" applyAlignment="1">
      <alignment horizontal="right"/>
    </xf>
    <xf numFmtId="165" fontId="2" fillId="0" borderId="11" xfId="20" applyFont="1" applyBorder="1" applyAlignment="1">
      <alignment horizontal="right"/>
    </xf>
    <xf numFmtId="165" fontId="2" fillId="0" borderId="2" xfId="2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9" fontId="2" fillId="0" borderId="0" xfId="15" applyFont="1"/>
    <xf numFmtId="165" fontId="2" fillId="5" borderId="13" xfId="20" applyFont="1" applyFill="1" applyBorder="1" applyAlignment="1">
      <alignment horizontal="right"/>
    </xf>
    <xf numFmtId="165" fontId="2" fillId="5" borderId="1" xfId="20" applyFont="1" applyFill="1" applyBorder="1" applyAlignment="1">
      <alignment horizontal="right"/>
    </xf>
    <xf numFmtId="164" fontId="2" fillId="4" borderId="1" xfId="0" applyNumberFormat="1" applyFont="1" applyFill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3" borderId="13" xfId="0" applyFont="1" applyFill="1" applyBorder="1" applyAlignment="1">
      <alignment horizontal="center" vertical="center"/>
    </xf>
    <xf numFmtId="164" fontId="2" fillId="4" borderId="13" xfId="0" applyNumberFormat="1" applyFont="1" applyFill="1" applyBorder="1"/>
    <xf numFmtId="164" fontId="2" fillId="0" borderId="11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0" applyNumberFormat="1" applyFont="1" applyBorder="1"/>
    <xf numFmtId="164" fontId="2" fillId="0" borderId="0" xfId="0" applyNumberFormat="1" applyFont="1" applyBorder="1"/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2" fillId="0" borderId="9" xfId="20" applyBorder="1" applyAlignment="1">
      <alignment horizontal="right"/>
    </xf>
    <xf numFmtId="165" fontId="2" fillId="0" borderId="6" xfId="20" applyBorder="1" applyAlignment="1">
      <alignment horizontal="right"/>
    </xf>
    <xf numFmtId="167" fontId="2" fillId="0" borderId="0" xfId="0" applyNumberFormat="1" applyFont="1"/>
    <xf numFmtId="164" fontId="2" fillId="0" borderId="7" xfId="0" applyNumberFormat="1" applyFont="1" applyFill="1" applyBorder="1"/>
    <xf numFmtId="164" fontId="2" fillId="0" borderId="3" xfId="0" applyNumberFormat="1" applyFont="1" applyFill="1" applyBorder="1"/>
    <xf numFmtId="164" fontId="2" fillId="0" borderId="10" xfId="0" applyNumberFormat="1" applyFont="1" applyFill="1" applyBorder="1"/>
    <xf numFmtId="164" fontId="2" fillId="0" borderId="4" xfId="0" applyNumberFormat="1" applyFont="1" applyFill="1" applyBorder="1"/>
    <xf numFmtId="164" fontId="2" fillId="0" borderId="8" xfId="0" applyNumberFormat="1" applyFont="1" applyFill="1" applyBorder="1"/>
    <xf numFmtId="164" fontId="2" fillId="0" borderId="5" xfId="0" applyNumberFormat="1" applyFont="1" applyFill="1" applyBorder="1"/>
    <xf numFmtId="0" fontId="7" fillId="0" borderId="0" xfId="0" applyFont="1"/>
    <xf numFmtId="164" fontId="7" fillId="0" borderId="0" xfId="0" applyNumberFormat="1" applyFont="1"/>
    <xf numFmtId="1" fontId="7" fillId="0" borderId="0" xfId="0" applyNumberFormat="1" applyFont="1"/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/>
    </xf>
    <xf numFmtId="165" fontId="2" fillId="4" borderId="12" xfId="20" applyFont="1" applyFill="1" applyBorder="1" applyAlignment="1">
      <alignment horizontal="right"/>
    </xf>
    <xf numFmtId="166" fontId="7" fillId="0" borderId="0" xfId="0" applyNumberFormat="1" applyFont="1"/>
    <xf numFmtId="0" fontId="2" fillId="0" borderId="2" xfId="0" applyFont="1" applyBorder="1"/>
    <xf numFmtId="0" fontId="2" fillId="0" borderId="1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employed people and recent job starters by economic activity (NACE Rev. 2) in the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total, age group 15-64)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1'!$D$4</c:f>
              <c:strCache>
                <c:ptCount val="1"/>
                <c:pt idx="0">
                  <c:v>Employed people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1'!$A$6:$A$21</c:f>
              <c:strCache/>
            </c:strRef>
          </c:cat>
          <c:val>
            <c:numRef>
              <c:f>'Figure 1'!$D$6:$D$21</c:f>
              <c:numCache/>
            </c:numRef>
          </c:val>
        </c:ser>
        <c:ser>
          <c:idx val="1"/>
          <c:order val="1"/>
          <c:tx>
            <c:strRef>
              <c:f>'Figure 1'!$E$4</c:f>
              <c:strCache>
                <c:ptCount val="1"/>
                <c:pt idx="0">
                  <c:v>Recent job starters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1'!$A$6:$A$21</c:f>
              <c:strCache/>
            </c:strRef>
          </c:cat>
          <c:val>
            <c:numRef>
              <c:f>'Figure 1'!$E$6:$E$21</c:f>
              <c:numCache/>
            </c:numRef>
          </c:val>
        </c:ser>
        <c:gapWidth val="219"/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6576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83925"/>
          <c:w val="0.371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Recent job starters in Q2 2021 and employment growth rate Q2 2021 compared with Q1 2021 by economic activity (NACE Rev. 2, sections A-S), EU level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(age group 15-64, not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seasonally adjusted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85"/>
          <c:w val="0.97075"/>
          <c:h val="0.6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2'!$E$5</c:f>
              <c:strCache>
                <c:ptCount val="1"/>
                <c:pt idx="0">
                  <c:v>Recent job starters (% of employment Q2)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2'!$A$6:$A$20</c:f>
              <c:strCache/>
            </c:strRef>
          </c:cat>
          <c:val>
            <c:numRef>
              <c:f>'Figure 2'!$E$6:$E$20</c:f>
              <c:numCache/>
            </c:numRef>
          </c:val>
        </c:ser>
        <c:ser>
          <c:idx val="1"/>
          <c:order val="1"/>
          <c:tx>
            <c:strRef>
              <c:f>'Figure 2'!$F$5</c:f>
              <c:strCache>
                <c:ptCount val="1"/>
                <c:pt idx="0">
                  <c:v>Employment growth rate (% change Q2 to Q1)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2'!$A$6:$A$20</c:f>
              <c:strCache/>
            </c:strRef>
          </c:cat>
          <c:val>
            <c:numRef>
              <c:f>'Figure 2'!$F$6:$F$20</c:f>
              <c:numCache/>
            </c:numRef>
          </c:val>
        </c:ser>
        <c:gapWidth val="219"/>
        <c:axId val="4741757"/>
        <c:axId val="42675814"/>
      </c:bar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417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83925"/>
          <c:w val="0.83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Recent job starters by economic activity (NACE Rev. 2, sections A-S) in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employment, age group 15-64)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1"/>
          <c:w val="0.937"/>
          <c:h val="0.303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3'!$B$5:$B$38</c:f>
              <c:numCache/>
            </c:numRef>
          </c:val>
          <c:smooth val="0"/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Agriculture, forestry and fishing - A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3'!$C$5:$C$38</c:f>
              <c:numCache/>
            </c:numRef>
          </c:val>
          <c:smooth val="0"/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Construction - F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3'!$D$5:$D$38</c:f>
              <c:numCache/>
            </c:numRef>
          </c:val>
          <c:smooth val="0"/>
        </c:ser>
        <c:ser>
          <c:idx val="3"/>
          <c:order val="3"/>
          <c:tx>
            <c:strRef>
              <c:f>'Figure 3'!$E$4</c:f>
              <c:strCache>
                <c:ptCount val="1"/>
                <c:pt idx="0">
                  <c:v>Industry - B to 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3'!$E$5:$E$38</c:f>
              <c:numCache/>
            </c:numRef>
          </c:val>
          <c:smooth val="0"/>
        </c:ser>
        <c:ser>
          <c:idx val="4"/>
          <c:order val="4"/>
          <c:tx>
            <c:strRef>
              <c:f>'Figure 3'!$F$4</c:f>
              <c:strCache>
                <c:ptCount val="1"/>
                <c:pt idx="0">
                  <c:v>Services (excluding accomm. and food serv.) - G,H; J to 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3'!$F$5:$F$38</c:f>
              <c:numCache/>
            </c:numRef>
          </c:val>
          <c:smooth val="0"/>
        </c:ser>
        <c:ser>
          <c:idx val="5"/>
          <c:order val="5"/>
          <c:tx>
            <c:strRef>
              <c:f>'Figure 3'!$G$4</c:f>
              <c:strCache>
                <c:ptCount val="1"/>
                <c:pt idx="0">
                  <c:v>Mainly non-business economy - O to 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3'!$G$5:$G$38</c:f>
              <c:numCache/>
            </c:numRef>
          </c:val>
          <c:smooth val="0"/>
        </c:ser>
        <c:ser>
          <c:idx val="6"/>
          <c:order val="6"/>
          <c:tx>
            <c:strRef>
              <c:f>'Figure 3'!$H$4</c:f>
              <c:strCache>
                <c:ptCount val="1"/>
                <c:pt idx="0">
                  <c:v>Accommodation and food service activities - I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3'!$A$5:$A$38</c:f>
              <c:strCache/>
            </c:strRef>
          </c:cat>
          <c:val>
            <c:numRef>
              <c:f>'Figure 3'!$H$5:$H$38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5380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6255"/>
          <c:w val="0.5655"/>
          <c:h val="0.26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employed people and recent job starters by occupational group (ISCO-08) in the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total, age group 15-64)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4'!$D$4</c:f>
              <c:strCache>
                <c:ptCount val="1"/>
                <c:pt idx="0">
                  <c:v>Employed people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4'!$A$6:$A$15</c:f>
              <c:strCache/>
            </c:strRef>
          </c:cat>
          <c:val>
            <c:numRef>
              <c:f>'Figure 4'!$D$6:$D$15</c:f>
              <c:numCache/>
            </c:numRef>
          </c:val>
        </c:ser>
        <c:ser>
          <c:idx val="1"/>
          <c:order val="1"/>
          <c:tx>
            <c:strRef>
              <c:f>'Figure 4'!$E$4</c:f>
              <c:strCache>
                <c:ptCount val="1"/>
                <c:pt idx="0">
                  <c:v>Recent job starters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4'!$A$6:$A$15</c:f>
              <c:strCache/>
            </c:strRef>
          </c:cat>
          <c:val>
            <c:numRef>
              <c:f>'Figure 4'!$E$6:$E$15</c:f>
              <c:numCache/>
            </c:numRef>
          </c:val>
        </c:ser>
        <c:gapWidth val="219"/>
        <c:axId val="39264465"/>
        <c:axId val="17835866"/>
      </c:bar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2644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87225"/>
          <c:w val="0.371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Recent job starters by occupational group (ISCO-08) in Q2 2021,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 level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employment, age group 15-64)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6825"/>
          <c:w val="0.99325"/>
          <c:h val="0.5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5'!$A$5:$A$13</c:f>
              <c:strCache/>
            </c:strRef>
          </c:cat>
          <c:val>
            <c:numRef>
              <c:f>'Figure 5'!$D$5:$D$13</c:f>
              <c:numCache/>
            </c:numRef>
          </c:val>
        </c:ser>
        <c:gapWidth val="182"/>
        <c:axId val="26305067"/>
        <c:axId val="35419012"/>
      </c:barChart>
      <c:catAx>
        <c:axId val="26305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419012"/>
        <c:crosses val="autoZero"/>
        <c:auto val="1"/>
        <c:lblOffset val="100"/>
        <c:noMultiLvlLbl val="0"/>
      </c:catAx>
      <c:valAx>
        <c:axId val="3541901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3050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Recent job starters by occupational group (ISCO-08) in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employment, age group 15-64)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75"/>
          <c:w val="0.97075"/>
          <c:h val="0.536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6'!$A$5:$A$38</c:f>
              <c:strCache/>
            </c:strRef>
          </c:cat>
          <c:val>
            <c:numRef>
              <c:f>'Figure 6'!$B$5:$B$38</c:f>
              <c:numCache/>
            </c:numRef>
          </c:val>
          <c:smooth val="0"/>
        </c:ser>
        <c:ser>
          <c:idx val="1"/>
          <c:order val="1"/>
          <c:tx>
            <c:strRef>
              <c:f>'Figure 6'!$C$4</c:f>
              <c:strCache>
                <c:ptCount val="1"/>
                <c:pt idx="0">
                  <c:v>Clerical support workers, service and sales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6'!$A$5:$A$38</c:f>
              <c:strCache/>
            </c:strRef>
          </c:cat>
          <c:val>
            <c:numRef>
              <c:f>'Figure 6'!$C$5:$C$38</c:f>
              <c:numCache/>
            </c:numRef>
          </c:val>
          <c:smooth val="0"/>
        </c:ser>
        <c:ser>
          <c:idx val="2"/>
          <c:order val="2"/>
          <c:tx>
            <c:strRef>
              <c:f>'Figure 6'!$D$4</c:f>
              <c:strCache>
                <c:ptCount val="1"/>
                <c:pt idx="0">
                  <c:v>Managers, professionals, technicians and associate professionals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6'!$A$5:$A$38</c:f>
              <c:strCache/>
            </c:strRef>
          </c:cat>
          <c:val>
            <c:numRef>
              <c:f>'Figure 6'!$D$5:$D$38</c:f>
              <c:numCache/>
            </c:numRef>
          </c:val>
          <c:smooth val="0"/>
        </c:ser>
        <c:ser>
          <c:idx val="3"/>
          <c:order val="3"/>
          <c:tx>
            <c:strRef>
              <c:f>'Figure 6'!$E$4</c:f>
              <c:strCache>
                <c:ptCount val="1"/>
                <c:pt idx="0">
                  <c:v>Plant and machine operators and assemblers, elementary occupations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6'!$A$5:$A$38</c:f>
              <c:strCache/>
            </c:strRef>
          </c:cat>
          <c:val>
            <c:numRef>
              <c:f>'Figure 6'!$E$5:$E$38</c:f>
              <c:numCache/>
            </c:numRef>
          </c:val>
          <c:smooth val="0"/>
        </c:ser>
        <c:ser>
          <c:idx val="4"/>
          <c:order val="4"/>
          <c:tx>
            <c:strRef>
              <c:f>'Figure 6'!$F$4</c:f>
              <c:strCache>
                <c:ptCount val="1"/>
                <c:pt idx="0">
                  <c:v>Skilled agricultural, forestry and fishery workers, craft and related trades workers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6'!$A$5:$A$38</c:f>
              <c:strCache/>
            </c:strRef>
          </c:cat>
          <c:val>
            <c:numRef>
              <c:f>'Figure 6'!$F$5:$F$38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1"/>
        <c:lblOffset val="100"/>
        <c:noMultiLvlLbl val="0"/>
      </c:catAx>
      <c:valAx>
        <c:axId val="503676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335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67125"/>
          <c:w val="0.63625"/>
          <c:h val="0.1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*Including repair of motor vehicles and motorcycles</a:t>
          </a:r>
        </a:p>
        <a:p>
          <a:r>
            <a:rPr lang="en-GB" sz="1200">
              <a:latin typeface="Arial" panose="020B0604020202020204" pitchFamily="34" charset="0"/>
            </a:rPr>
            <a:t>**Including compulsory social security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 Eurostat  (online data code: lfsq_egdn2)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0</xdr:rowOff>
    </xdr:from>
    <xdr:to>
      <xdr:col>20</xdr:col>
      <xdr:colOff>361950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6210300" y="0"/>
        <a:ext cx="9525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Bulgaria, Estonia, Croatia, Latvia, Luxembourg, Malta, Slovenia and Slovakia: some of the data by groups of occupations are with low reliability or not available due to very low reliability; for further detail visit the attached to the article Excel file.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</xdr:rowOff>
    </xdr:from>
    <xdr:to>
      <xdr:col>26</xdr:col>
      <xdr:colOff>361950</xdr:colOff>
      <xdr:row>38</xdr:row>
      <xdr:rowOff>76200</xdr:rowOff>
    </xdr:to>
    <xdr:graphicFrame macro="">
      <xdr:nvGraphicFramePr>
        <xdr:cNvPr id="3" name="Chart 2"/>
        <xdr:cNvGraphicFramePr/>
      </xdr:nvGraphicFramePr>
      <xdr:xfrm>
        <a:off x="9515475" y="9525"/>
        <a:ext cx="95059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0</xdr:rowOff>
    </xdr:from>
    <xdr:to>
      <xdr:col>23</xdr:col>
      <xdr:colOff>371475</xdr:colOff>
      <xdr:row>39</xdr:row>
      <xdr:rowOff>85725</xdr:rowOff>
    </xdr:to>
    <xdr:graphicFrame macro="">
      <xdr:nvGraphicFramePr>
        <xdr:cNvPr id="7" name="Chart 6"/>
        <xdr:cNvGraphicFramePr/>
      </xdr:nvGraphicFramePr>
      <xdr:xfrm>
        <a:off x="8239125" y="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*Including repair of motor vehicles and motorcycles</a:t>
          </a:r>
        </a:p>
        <a:p>
          <a:r>
            <a:rPr lang="en-GB" sz="1200">
              <a:latin typeface="Arial" panose="020B0604020202020204" pitchFamily="34" charset="0"/>
            </a:rPr>
            <a:t>**Including compulsory social security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 Eurostat (online data code: lfsq_egdn2)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23</xdr:col>
      <xdr:colOff>400050</xdr:colOff>
      <xdr:row>38</xdr:row>
      <xdr:rowOff>95250</xdr:rowOff>
    </xdr:to>
    <xdr:graphicFrame macro="">
      <xdr:nvGraphicFramePr>
        <xdr:cNvPr id="3" name="Chart 2"/>
        <xdr:cNvGraphicFramePr/>
      </xdr:nvGraphicFramePr>
      <xdr:xfrm>
        <a:off x="8458200" y="0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Some of the data by sectors of economic activity are with low reliability or not available due to very low reliability; for further detail visit the attached to the article Excel file.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0</xdr:rowOff>
    </xdr:from>
    <xdr:to>
      <xdr:col>27</xdr:col>
      <xdr:colOff>390525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11163300" y="0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</xdr:rowOff>
    </xdr:from>
    <xdr:to>
      <xdr:col>22</xdr:col>
      <xdr:colOff>409575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7248525" y="9525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54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on armed forces occupations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(ad hoc extraction)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 topLeftCell="A1">
      <selection activeCell="D36" sqref="D36"/>
    </sheetView>
  </sheetViews>
  <sheetFormatPr defaultColWidth="9.140625" defaultRowHeight="15"/>
  <cols>
    <col min="1" max="1" width="45.8515625" style="1" customWidth="1"/>
    <col min="2" max="2" width="12.7109375" style="1" customWidth="1"/>
    <col min="3" max="3" width="12.421875" style="1" customWidth="1"/>
    <col min="4" max="4" width="13.28125" style="1" customWidth="1"/>
    <col min="5" max="5" width="14.8515625" style="1" customWidth="1"/>
    <col min="6" max="6" width="6.28125" style="1" customWidth="1"/>
    <col min="7" max="16384" width="9.140625" style="1" customWidth="1"/>
  </cols>
  <sheetData>
    <row r="1" ht="12">
      <c r="A1" s="6" t="s">
        <v>78</v>
      </c>
    </row>
    <row r="2" ht="12">
      <c r="A2" s="2" t="s">
        <v>79</v>
      </c>
    </row>
    <row r="3" ht="12"/>
    <row r="4" spans="1:5" ht="36">
      <c r="A4" s="4"/>
      <c r="B4" s="32" t="s">
        <v>53</v>
      </c>
      <c r="C4" s="33" t="s">
        <v>54</v>
      </c>
      <c r="D4" s="33" t="s">
        <v>76</v>
      </c>
      <c r="E4" s="33" t="s">
        <v>43</v>
      </c>
    </row>
    <row r="5" spans="1:6" ht="12">
      <c r="A5" s="47" t="s">
        <v>10</v>
      </c>
      <c r="B5" s="55">
        <v>192946.889</v>
      </c>
      <c r="C5" s="56">
        <v>8130.588</v>
      </c>
      <c r="D5" s="18">
        <v>100</v>
      </c>
      <c r="E5" s="18">
        <v>100</v>
      </c>
      <c r="F5" s="52" t="s">
        <v>77</v>
      </c>
    </row>
    <row r="6" spans="1:6" ht="12">
      <c r="A6" s="48" t="s">
        <v>44</v>
      </c>
      <c r="B6" s="27">
        <v>35270.729</v>
      </c>
      <c r="C6" s="28">
        <v>1134.4189999999999</v>
      </c>
      <c r="D6" s="28">
        <f aca="true" t="shared" si="0" ref="D6:D21">B6/$B$5*100</f>
        <v>18.28001953428749</v>
      </c>
      <c r="E6" s="28">
        <f aca="true" t="shared" si="1" ref="E6:E21">C6/$C$5*100</f>
        <v>13.95248412537937</v>
      </c>
      <c r="F6" s="53">
        <f>E6-D6</f>
        <v>-4.327535408908121</v>
      </c>
    </row>
    <row r="7" spans="1:6" ht="12">
      <c r="A7" s="49" t="s">
        <v>46</v>
      </c>
      <c r="B7" s="19">
        <v>26243.336</v>
      </c>
      <c r="C7" s="20">
        <v>1110.543</v>
      </c>
      <c r="D7" s="20">
        <f t="shared" si="0"/>
        <v>13.601326321462484</v>
      </c>
      <c r="E7" s="20">
        <f t="shared" si="1"/>
        <v>13.65882762722696</v>
      </c>
      <c r="F7" s="53">
        <f aca="true" t="shared" si="2" ref="F7:F21">E7-D7</f>
        <v>0.057501305764477095</v>
      </c>
    </row>
    <row r="8" spans="1:6" ht="12">
      <c r="A8" s="49" t="s">
        <v>7</v>
      </c>
      <c r="B8" s="19">
        <v>21239.454</v>
      </c>
      <c r="C8" s="20">
        <v>805.996</v>
      </c>
      <c r="D8" s="20">
        <f t="shared" si="0"/>
        <v>11.00792767899979</v>
      </c>
      <c r="E8" s="20">
        <f t="shared" si="1"/>
        <v>9.913132973900534</v>
      </c>
      <c r="F8" s="53">
        <f t="shared" si="2"/>
        <v>-1.0947947050992557</v>
      </c>
    </row>
    <row r="9" spans="1:6" ht="12">
      <c r="A9" s="49" t="s">
        <v>6</v>
      </c>
      <c r="B9" s="19">
        <v>14546.684</v>
      </c>
      <c r="C9" s="20">
        <v>341.546</v>
      </c>
      <c r="D9" s="20">
        <f t="shared" si="0"/>
        <v>7.5392166597721095</v>
      </c>
      <c r="E9" s="20">
        <f t="shared" si="1"/>
        <v>4.200753992208189</v>
      </c>
      <c r="F9" s="53">
        <f t="shared" si="2"/>
        <v>-3.3384626675639204</v>
      </c>
    </row>
    <row r="10" spans="1:6" ht="12">
      <c r="A10" s="49" t="s">
        <v>47</v>
      </c>
      <c r="B10" s="19">
        <v>14159.994</v>
      </c>
      <c r="C10" s="20">
        <v>372.895</v>
      </c>
      <c r="D10" s="20">
        <f t="shared" si="0"/>
        <v>7.338803995953519</v>
      </c>
      <c r="E10" s="20">
        <f t="shared" si="1"/>
        <v>4.5863226620264115</v>
      </c>
      <c r="F10" s="53">
        <f t="shared" si="2"/>
        <v>-2.7524813339271077</v>
      </c>
    </row>
    <row r="11" spans="1:6" ht="12">
      <c r="A11" s="49" t="s">
        <v>11</v>
      </c>
      <c r="B11" s="19">
        <v>12795.966</v>
      </c>
      <c r="C11" s="20">
        <v>692.458</v>
      </c>
      <c r="D11" s="20">
        <f t="shared" si="0"/>
        <v>6.631859195200603</v>
      </c>
      <c r="E11" s="20">
        <f t="shared" si="1"/>
        <v>8.516702605026845</v>
      </c>
      <c r="F11" s="53">
        <f t="shared" si="2"/>
        <v>1.8848434098262423</v>
      </c>
    </row>
    <row r="12" spans="1:6" ht="12">
      <c r="A12" s="49" t="s">
        <v>4</v>
      </c>
      <c r="B12" s="19">
        <v>10811.054</v>
      </c>
      <c r="C12" s="20">
        <v>401.082</v>
      </c>
      <c r="D12" s="20">
        <f t="shared" si="0"/>
        <v>5.603124287741172</v>
      </c>
      <c r="E12" s="20">
        <f t="shared" si="1"/>
        <v>4.933001155635976</v>
      </c>
      <c r="F12" s="53">
        <f t="shared" si="2"/>
        <v>-0.6701231321051964</v>
      </c>
    </row>
    <row r="13" spans="1:6" ht="12">
      <c r="A13" s="49" t="s">
        <v>1</v>
      </c>
      <c r="B13" s="19">
        <v>10210.981</v>
      </c>
      <c r="C13" s="20">
        <v>439.03</v>
      </c>
      <c r="D13" s="20">
        <f t="shared" si="0"/>
        <v>5.292120050715096</v>
      </c>
      <c r="E13" s="20">
        <f t="shared" si="1"/>
        <v>5.399732467073722</v>
      </c>
      <c r="F13" s="53">
        <f t="shared" si="2"/>
        <v>0.10761241635862628</v>
      </c>
    </row>
    <row r="14" spans="1:6" ht="12">
      <c r="A14" s="49" t="s">
        <v>2</v>
      </c>
      <c r="B14" s="19">
        <v>7451.022</v>
      </c>
      <c r="C14" s="20">
        <v>806.851</v>
      </c>
      <c r="D14" s="20">
        <f t="shared" si="0"/>
        <v>3.861695847296092</v>
      </c>
      <c r="E14" s="20">
        <f t="shared" si="1"/>
        <v>9.923648818511035</v>
      </c>
      <c r="F14" s="53">
        <f t="shared" si="2"/>
        <v>6.061952971214943</v>
      </c>
    </row>
    <row r="15" spans="1:6" ht="12">
      <c r="A15" s="49" t="s">
        <v>5</v>
      </c>
      <c r="B15" s="19">
        <v>7447.091</v>
      </c>
      <c r="C15" s="20">
        <v>452.306</v>
      </c>
      <c r="D15" s="20">
        <f t="shared" si="0"/>
        <v>3.8596584990805427</v>
      </c>
      <c r="E15" s="20">
        <f t="shared" si="1"/>
        <v>5.56301709052285</v>
      </c>
      <c r="F15" s="53">
        <f t="shared" si="2"/>
        <v>1.7033585914423073</v>
      </c>
    </row>
    <row r="16" spans="1:6" ht="12">
      <c r="A16" s="49" t="s">
        <v>3</v>
      </c>
      <c r="B16" s="19">
        <v>7115.417</v>
      </c>
      <c r="C16" s="20">
        <v>299.497</v>
      </c>
      <c r="D16" s="20">
        <f t="shared" si="0"/>
        <v>3.6877593812875626</v>
      </c>
      <c r="E16" s="20">
        <f t="shared" si="1"/>
        <v>3.6835835243404293</v>
      </c>
      <c r="F16" s="53">
        <f t="shared" si="2"/>
        <v>-0.004175856947133294</v>
      </c>
    </row>
    <row r="17" spans="1:6" ht="12">
      <c r="A17" s="49" t="s">
        <v>45</v>
      </c>
      <c r="B17" s="19">
        <v>7107.8910000000005</v>
      </c>
      <c r="C17" s="20">
        <v>215.88299999999998</v>
      </c>
      <c r="D17" s="20">
        <f t="shared" si="0"/>
        <v>3.6838588260420204</v>
      </c>
      <c r="E17" s="20">
        <f t="shared" si="1"/>
        <v>2.6551954176007935</v>
      </c>
      <c r="F17" s="53">
        <f t="shared" si="2"/>
        <v>-1.028663408441227</v>
      </c>
    </row>
    <row r="18" spans="1:6" ht="12">
      <c r="A18" s="49" t="s">
        <v>0</v>
      </c>
      <c r="B18" s="19">
        <v>7001.162</v>
      </c>
      <c r="C18" s="20">
        <v>379.432</v>
      </c>
      <c r="D18" s="20">
        <f t="shared" si="0"/>
        <v>3.6285436040381045</v>
      </c>
      <c r="E18" s="20">
        <f t="shared" si="1"/>
        <v>4.666722751171257</v>
      </c>
      <c r="F18" s="53">
        <f t="shared" si="2"/>
        <v>1.0381791471331523</v>
      </c>
    </row>
    <row r="19" spans="1:6" ht="12">
      <c r="A19" s="49" t="s">
        <v>9</v>
      </c>
      <c r="B19" s="19">
        <v>5138.962</v>
      </c>
      <c r="C19" s="20">
        <v>201.623</v>
      </c>
      <c r="D19" s="20">
        <f t="shared" si="0"/>
        <v>2.663407545275322</v>
      </c>
      <c r="E19" s="20">
        <f t="shared" si="1"/>
        <v>2.4798083484244926</v>
      </c>
      <c r="F19" s="53">
        <f t="shared" si="2"/>
        <v>-0.18359919685082948</v>
      </c>
    </row>
    <row r="20" spans="1:6" ht="12">
      <c r="A20" s="50" t="s">
        <v>8</v>
      </c>
      <c r="B20" s="25">
        <v>2833.702</v>
      </c>
      <c r="C20" s="26">
        <v>174.184</v>
      </c>
      <c r="D20" s="26">
        <f t="shared" si="0"/>
        <v>1.4686435291527298</v>
      </c>
      <c r="E20" s="26">
        <f t="shared" si="1"/>
        <v>2.1423296814449335</v>
      </c>
      <c r="F20" s="53">
        <f t="shared" si="2"/>
        <v>0.6736861522922037</v>
      </c>
    </row>
    <row r="21" spans="1:6" ht="12">
      <c r="A21" s="51" t="s">
        <v>70</v>
      </c>
      <c r="B21" s="21">
        <v>3573.443</v>
      </c>
      <c r="C21" s="22">
        <v>302.842</v>
      </c>
      <c r="D21" s="22">
        <f t="shared" si="0"/>
        <v>1.8520345254180286</v>
      </c>
      <c r="E21" s="22">
        <f t="shared" si="1"/>
        <v>3.7247244602727383</v>
      </c>
      <c r="F21" s="53">
        <f t="shared" si="2"/>
        <v>1.8726899348547097</v>
      </c>
    </row>
    <row r="22" ht="12"/>
    <row r="23" ht="12">
      <c r="A23" s="2" t="s">
        <v>48</v>
      </c>
    </row>
    <row r="24" ht="12">
      <c r="A24" s="2" t="s">
        <v>49</v>
      </c>
    </row>
    <row r="25" ht="15" customHeight="1">
      <c r="A25" s="35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 topLeftCell="A1">
      <selection activeCell="C28" sqref="C28"/>
    </sheetView>
  </sheetViews>
  <sheetFormatPr defaultColWidth="9.140625" defaultRowHeight="15"/>
  <cols>
    <col min="1" max="1" width="39.7109375" style="1" customWidth="1"/>
    <col min="2" max="6" width="13.7109375" style="1" customWidth="1"/>
    <col min="7" max="16384" width="9.140625" style="1" customWidth="1"/>
  </cols>
  <sheetData>
    <row r="1" ht="15.75">
      <c r="A1" s="29" t="s">
        <v>99</v>
      </c>
    </row>
    <row r="2" ht="12.75">
      <c r="A2" s="30" t="s">
        <v>101</v>
      </c>
    </row>
    <row r="3" ht="12"/>
    <row r="4" spans="1:6" ht="15" customHeight="1">
      <c r="A4" s="4"/>
      <c r="B4" s="44" t="s">
        <v>41</v>
      </c>
      <c r="C4" s="94" t="s">
        <v>42</v>
      </c>
      <c r="D4" s="95"/>
      <c r="E4" s="45"/>
      <c r="F4" s="46"/>
    </row>
    <row r="5" spans="1:6" ht="45" customHeight="1">
      <c r="A5" s="78"/>
      <c r="B5" s="79" t="s">
        <v>53</v>
      </c>
      <c r="C5" s="79" t="s">
        <v>53</v>
      </c>
      <c r="D5" s="80" t="s">
        <v>54</v>
      </c>
      <c r="E5" s="81" t="s">
        <v>98</v>
      </c>
      <c r="F5" s="80" t="s">
        <v>100</v>
      </c>
    </row>
    <row r="6" spans="1:7" ht="12">
      <c r="A6" s="12" t="s">
        <v>2</v>
      </c>
      <c r="B6" s="82">
        <v>6345.891</v>
      </c>
      <c r="C6" s="82">
        <v>7451.022</v>
      </c>
      <c r="D6" s="83">
        <v>806.851</v>
      </c>
      <c r="E6" s="82">
        <f aca="true" t="shared" si="0" ref="E6:E20">D6/C6*100</f>
        <v>10.828729266938145</v>
      </c>
      <c r="F6" s="83">
        <f aca="true" t="shared" si="1" ref="F6:F20">(C6/B6-1)*100</f>
        <v>17.414906748319513</v>
      </c>
      <c r="G6" s="54"/>
    </row>
    <row r="7" spans="1:7" ht="12">
      <c r="A7" s="9" t="s">
        <v>8</v>
      </c>
      <c r="B7" s="13">
        <v>2613.226</v>
      </c>
      <c r="C7" s="13">
        <v>2833.702</v>
      </c>
      <c r="D7" s="14">
        <v>174.184</v>
      </c>
      <c r="E7" s="13">
        <f t="shared" si="0"/>
        <v>6.146870771873682</v>
      </c>
      <c r="F7" s="14">
        <f t="shared" si="1"/>
        <v>8.436928149344913</v>
      </c>
      <c r="G7" s="54"/>
    </row>
    <row r="8" spans="1:7" ht="12">
      <c r="A8" s="9" t="s">
        <v>5</v>
      </c>
      <c r="B8" s="13">
        <v>7237.614</v>
      </c>
      <c r="C8" s="13">
        <v>7447.091</v>
      </c>
      <c r="D8" s="14">
        <v>452.306</v>
      </c>
      <c r="E8" s="13">
        <f t="shared" si="0"/>
        <v>6.073593031158072</v>
      </c>
      <c r="F8" s="14">
        <f t="shared" si="1"/>
        <v>2.894282563286743</v>
      </c>
      <c r="G8" s="54"/>
    </row>
    <row r="9" spans="1:7" ht="12">
      <c r="A9" s="9" t="s">
        <v>0</v>
      </c>
      <c r="B9" s="13">
        <v>6872.225</v>
      </c>
      <c r="C9" s="13">
        <v>7001.162</v>
      </c>
      <c r="D9" s="14">
        <v>379.432</v>
      </c>
      <c r="E9" s="13">
        <f t="shared" si="0"/>
        <v>5.419557496312755</v>
      </c>
      <c r="F9" s="14">
        <f t="shared" si="1"/>
        <v>1.8762045771202107</v>
      </c>
      <c r="G9" s="54"/>
    </row>
    <row r="10" spans="1:7" ht="12">
      <c r="A10" s="9" t="s">
        <v>11</v>
      </c>
      <c r="B10" s="13">
        <v>12613.012</v>
      </c>
      <c r="C10" s="13">
        <v>12795.966</v>
      </c>
      <c r="D10" s="14">
        <v>692.458</v>
      </c>
      <c r="E10" s="13">
        <f t="shared" si="0"/>
        <v>5.411533603637271</v>
      </c>
      <c r="F10" s="14">
        <f t="shared" si="1"/>
        <v>1.4505179254566514</v>
      </c>
      <c r="G10" s="54"/>
    </row>
    <row r="11" spans="1:7" ht="12">
      <c r="A11" s="9" t="s">
        <v>1</v>
      </c>
      <c r="B11" s="13">
        <v>10007.546</v>
      </c>
      <c r="C11" s="13">
        <v>10210.981</v>
      </c>
      <c r="D11" s="14">
        <v>439.03</v>
      </c>
      <c r="E11" s="13">
        <f t="shared" si="0"/>
        <v>4.2995868859221265</v>
      </c>
      <c r="F11" s="14">
        <f t="shared" si="1"/>
        <v>2.032816037018459</v>
      </c>
      <c r="G11" s="54"/>
    </row>
    <row r="12" spans="1:7" ht="12">
      <c r="A12" s="9" t="s">
        <v>46</v>
      </c>
      <c r="B12" s="13">
        <v>25816.413</v>
      </c>
      <c r="C12" s="13">
        <v>26243.336</v>
      </c>
      <c r="D12" s="14">
        <v>1110.543</v>
      </c>
      <c r="E12" s="13">
        <f t="shared" si="0"/>
        <v>4.231714291201392</v>
      </c>
      <c r="F12" s="14">
        <f t="shared" si="1"/>
        <v>1.6536882951167398</v>
      </c>
      <c r="G12" s="54"/>
    </row>
    <row r="13" spans="1:7" ht="12">
      <c r="A13" s="9" t="s">
        <v>3</v>
      </c>
      <c r="B13" s="13">
        <v>6797.061</v>
      </c>
      <c r="C13" s="13">
        <v>7115.417</v>
      </c>
      <c r="D13" s="14">
        <v>299.497</v>
      </c>
      <c r="E13" s="13">
        <f t="shared" si="0"/>
        <v>4.209127869807209</v>
      </c>
      <c r="F13" s="14">
        <f t="shared" si="1"/>
        <v>4.683730218104576</v>
      </c>
      <c r="G13" s="54"/>
    </row>
    <row r="14" spans="1:7" ht="12">
      <c r="A14" s="9" t="s">
        <v>9</v>
      </c>
      <c r="B14" s="13">
        <v>4958.078</v>
      </c>
      <c r="C14" s="13">
        <v>5138.962</v>
      </c>
      <c r="D14" s="14">
        <v>201.623</v>
      </c>
      <c r="E14" s="13">
        <f t="shared" si="0"/>
        <v>3.9234187760096297</v>
      </c>
      <c r="F14" s="14">
        <f t="shared" si="1"/>
        <v>3.6482685427700057</v>
      </c>
      <c r="G14" s="54"/>
    </row>
    <row r="15" spans="1:7" ht="12">
      <c r="A15" s="9" t="s">
        <v>7</v>
      </c>
      <c r="B15" s="13">
        <v>21117.726</v>
      </c>
      <c r="C15" s="13">
        <v>21239.454</v>
      </c>
      <c r="D15" s="14">
        <v>805.996</v>
      </c>
      <c r="E15" s="13">
        <f t="shared" si="0"/>
        <v>3.7948056480171286</v>
      </c>
      <c r="F15" s="14">
        <f t="shared" si="1"/>
        <v>0.5764257003808115</v>
      </c>
      <c r="G15" s="54"/>
    </row>
    <row r="16" spans="1:7" ht="12">
      <c r="A16" s="9" t="s">
        <v>4</v>
      </c>
      <c r="B16" s="13">
        <v>10677.052</v>
      </c>
      <c r="C16" s="13">
        <v>10811.054</v>
      </c>
      <c r="D16" s="14">
        <v>401.082</v>
      </c>
      <c r="E16" s="13">
        <f t="shared" si="0"/>
        <v>3.7099250452361074</v>
      </c>
      <c r="F16" s="14">
        <f t="shared" si="1"/>
        <v>1.2550468050544383</v>
      </c>
      <c r="G16" s="54"/>
    </row>
    <row r="17" spans="1:7" ht="12">
      <c r="A17" s="9" t="s">
        <v>44</v>
      </c>
      <c r="B17" s="13">
        <v>35083.352999999996</v>
      </c>
      <c r="C17" s="13">
        <v>35270.729</v>
      </c>
      <c r="D17" s="14">
        <v>1134.4189999999999</v>
      </c>
      <c r="E17" s="13">
        <f t="shared" si="0"/>
        <v>3.2163185512837</v>
      </c>
      <c r="F17" s="14">
        <f t="shared" si="1"/>
        <v>0.534088061651361</v>
      </c>
      <c r="G17" s="54"/>
    </row>
    <row r="18" spans="1:7" ht="12">
      <c r="A18" s="9" t="s">
        <v>45</v>
      </c>
      <c r="B18" s="13">
        <v>7031.25</v>
      </c>
      <c r="C18" s="13">
        <v>7107.8910000000005</v>
      </c>
      <c r="D18" s="14">
        <v>215.88299999999998</v>
      </c>
      <c r="E18" s="13">
        <f t="shared" si="0"/>
        <v>3.037230030679986</v>
      </c>
      <c r="F18" s="14">
        <f t="shared" si="1"/>
        <v>1.0900053333333437</v>
      </c>
      <c r="G18" s="54"/>
    </row>
    <row r="19" spans="1:7" ht="12">
      <c r="A19" s="9" t="s">
        <v>47</v>
      </c>
      <c r="B19" s="13">
        <v>14048.213</v>
      </c>
      <c r="C19" s="13">
        <v>14159.994</v>
      </c>
      <c r="D19" s="14">
        <v>372.895</v>
      </c>
      <c r="E19" s="13">
        <f t="shared" si="0"/>
        <v>2.633440381401291</v>
      </c>
      <c r="F19" s="14">
        <f t="shared" si="1"/>
        <v>0.7956955094573281</v>
      </c>
      <c r="G19" s="54"/>
    </row>
    <row r="20" spans="1:7" ht="12">
      <c r="A20" s="11" t="s">
        <v>6</v>
      </c>
      <c r="B20" s="15">
        <v>14525.44</v>
      </c>
      <c r="C20" s="15">
        <v>14546.684</v>
      </c>
      <c r="D20" s="16">
        <v>341.546</v>
      </c>
      <c r="E20" s="15">
        <f t="shared" si="0"/>
        <v>2.347930291192137</v>
      </c>
      <c r="F20" s="16">
        <f t="shared" si="1"/>
        <v>0.14625374515331302</v>
      </c>
      <c r="G20" s="54"/>
    </row>
    <row r="21" ht="12"/>
    <row r="22" ht="12">
      <c r="A22" s="1" t="s">
        <v>48</v>
      </c>
    </row>
    <row r="23" ht="12">
      <c r="A23" s="1" t="s">
        <v>49</v>
      </c>
    </row>
    <row r="24" ht="12">
      <c r="A24" s="1" t="s">
        <v>50</v>
      </c>
    </row>
    <row r="25" ht="12">
      <c r="C25" s="84"/>
    </row>
    <row r="26" ht="12"/>
    <row r="27" ht="12">
      <c r="C27" s="84"/>
    </row>
    <row r="28" ht="12"/>
    <row r="29" ht="12"/>
    <row r="30" ht="12"/>
    <row r="31" ht="12">
      <c r="E31" s="3"/>
    </row>
    <row r="32" ht="12">
      <c r="E32" s="3"/>
    </row>
    <row r="33" ht="12">
      <c r="E33" s="3"/>
    </row>
    <row r="34" ht="12">
      <c r="E34" s="3"/>
    </row>
    <row r="35" ht="12">
      <c r="E35" s="3"/>
    </row>
    <row r="36" ht="12">
      <c r="E36" s="3"/>
    </row>
    <row r="37" ht="12">
      <c r="E37" s="3"/>
    </row>
    <row r="38" ht="12">
      <c r="E38" s="3"/>
    </row>
    <row r="39" ht="12">
      <c r="E39" s="3"/>
    </row>
    <row r="40" ht="15">
      <c r="E40" s="3"/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</sheetData>
  <mergeCells count="1"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workbookViewId="0" topLeftCell="A1">
      <selection activeCell="J4" sqref="J4"/>
    </sheetView>
  </sheetViews>
  <sheetFormatPr defaultColWidth="9.140625" defaultRowHeight="15"/>
  <cols>
    <col min="1" max="1" width="14.00390625" style="1" customWidth="1"/>
    <col min="2" max="2" width="15.421875" style="1" customWidth="1"/>
    <col min="3" max="3" width="16.7109375" style="1" customWidth="1"/>
    <col min="4" max="4" width="19.140625" style="1" customWidth="1"/>
    <col min="5" max="5" width="18.421875" style="1" customWidth="1"/>
    <col min="6" max="6" width="15.28125" style="1" customWidth="1"/>
    <col min="7" max="7" width="14.421875" style="1" customWidth="1"/>
    <col min="8" max="8" width="15.8515625" style="1" customWidth="1"/>
    <col min="9" max="11" width="9.140625" style="91" customWidth="1"/>
    <col min="12" max="12" width="10.57421875" style="1" customWidth="1"/>
    <col min="13" max="16384" width="9.140625" style="1" customWidth="1"/>
  </cols>
  <sheetData>
    <row r="1" ht="12">
      <c r="A1" s="6" t="s">
        <v>51</v>
      </c>
    </row>
    <row r="2" ht="12">
      <c r="A2" s="2" t="s">
        <v>80</v>
      </c>
    </row>
    <row r="3" ht="12"/>
    <row r="4" spans="1:8" ht="60">
      <c r="A4" s="5"/>
      <c r="B4" s="43" t="s">
        <v>10</v>
      </c>
      <c r="C4" s="34" t="s">
        <v>84</v>
      </c>
      <c r="D4" s="34" t="s">
        <v>85</v>
      </c>
      <c r="E4" s="34" t="s">
        <v>87</v>
      </c>
      <c r="F4" s="34" t="s">
        <v>88</v>
      </c>
      <c r="G4" s="34" t="s">
        <v>89</v>
      </c>
      <c r="H4" s="34" t="s">
        <v>86</v>
      </c>
    </row>
    <row r="5" spans="1:8" ht="12">
      <c r="A5" s="7" t="s">
        <v>12</v>
      </c>
      <c r="B5" s="64">
        <v>4.213899504749206</v>
      </c>
      <c r="C5" s="57">
        <v>5.419557496312755</v>
      </c>
      <c r="D5" s="57">
        <v>5.411533603637271</v>
      </c>
      <c r="E5" s="57">
        <v>3.2163185512836994</v>
      </c>
      <c r="F5" s="57">
        <v>4.2334204724194695</v>
      </c>
      <c r="G5" s="57">
        <v>3.27396999067453</v>
      </c>
      <c r="H5" s="57">
        <v>10.828729266938145</v>
      </c>
    </row>
    <row r="6" spans="1:8" ht="12">
      <c r="A6" s="8"/>
      <c r="B6" s="65"/>
      <c r="C6" s="58"/>
      <c r="D6" s="58"/>
      <c r="E6" s="58"/>
      <c r="F6" s="58"/>
      <c r="G6" s="58"/>
      <c r="H6" s="58"/>
    </row>
    <row r="7" spans="1:12" ht="12">
      <c r="A7" s="9" t="s">
        <v>33</v>
      </c>
      <c r="B7" s="85">
        <v>8.913022694479968</v>
      </c>
      <c r="C7" s="86">
        <v>9.705232943254583</v>
      </c>
      <c r="D7" s="86">
        <v>9.813061884602577</v>
      </c>
      <c r="E7" s="86">
        <v>7.482945571449375</v>
      </c>
      <c r="F7" s="86">
        <v>9.214706576048501</v>
      </c>
      <c r="G7" s="86">
        <v>8.105996429614102</v>
      </c>
      <c r="H7" s="86">
        <v>13.8158470013616</v>
      </c>
      <c r="I7" s="92">
        <f aca="true" t="shared" si="0" ref="I7:I33">LARGE(C7:H7,1)</f>
        <v>13.8158470013616</v>
      </c>
      <c r="J7" s="91" t="b">
        <f aca="true" t="shared" si="1" ref="J7:J33">H7=I7</f>
        <v>1</v>
      </c>
      <c r="K7" s="91">
        <f aca="true" t="shared" si="2" ref="K7:K33">COUNTIF(C7:H7,"&gt;0")</f>
        <v>6</v>
      </c>
      <c r="L7" s="93">
        <f>MIN(C7:H7)-MAX(C7:H7)</f>
        <v>-6.3329014299122255</v>
      </c>
    </row>
    <row r="8" spans="1:12" ht="12">
      <c r="A8" s="9" t="s">
        <v>81</v>
      </c>
      <c r="B8" s="85">
        <v>6.436609002970243</v>
      </c>
      <c r="C8" s="86">
        <v>14.278807006469938</v>
      </c>
      <c r="D8" s="86">
        <v>8.721425171479485</v>
      </c>
      <c r="E8" s="86">
        <v>5.128460097063446</v>
      </c>
      <c r="F8" s="86">
        <v>5.557150972570392</v>
      </c>
      <c r="G8" s="86">
        <v>4.455357598838525</v>
      </c>
      <c r="H8" s="86">
        <v>12.895189746641094</v>
      </c>
      <c r="I8" s="92">
        <f t="shared" si="0"/>
        <v>14.278807006469938</v>
      </c>
      <c r="J8" s="91" t="b">
        <f t="shared" si="1"/>
        <v>0</v>
      </c>
      <c r="K8" s="91">
        <f t="shared" si="2"/>
        <v>6</v>
      </c>
      <c r="L8" s="93">
        <f aca="true" t="shared" si="3" ref="L8:L33">MIN(C8:H8)-MAX(C8:H8)</f>
        <v>-9.823449407631413</v>
      </c>
    </row>
    <row r="9" spans="1:12" ht="12">
      <c r="A9" s="9" t="s">
        <v>16</v>
      </c>
      <c r="B9" s="85">
        <v>6.311029704318901</v>
      </c>
      <c r="C9" s="86">
        <v>8.880902379354392</v>
      </c>
      <c r="D9" s="86">
        <v>7.919518012609634</v>
      </c>
      <c r="E9" s="86">
        <v>4.766151161606571</v>
      </c>
      <c r="F9" s="86">
        <v>6.011877552043853</v>
      </c>
      <c r="G9" s="86">
        <v>5.874024744122843</v>
      </c>
      <c r="H9" s="86">
        <v>14.159193573510759</v>
      </c>
      <c r="I9" s="92">
        <f t="shared" si="0"/>
        <v>14.159193573510759</v>
      </c>
      <c r="J9" s="91" t="b">
        <f t="shared" si="1"/>
        <v>1</v>
      </c>
      <c r="K9" s="91">
        <f t="shared" si="2"/>
        <v>6</v>
      </c>
      <c r="L9" s="93">
        <f t="shared" si="3"/>
        <v>-9.393042411904188</v>
      </c>
    </row>
    <row r="10" spans="1:12" ht="12">
      <c r="A10" s="9" t="s">
        <v>34</v>
      </c>
      <c r="B10" s="85">
        <v>5.815575580310373</v>
      </c>
      <c r="C10" s="86"/>
      <c r="D10" s="86">
        <v>5.8617521055450075</v>
      </c>
      <c r="E10" s="86">
        <v>4.970997150691399</v>
      </c>
      <c r="F10" s="86">
        <v>6.064336096803629</v>
      </c>
      <c r="G10" s="86">
        <v>4.210389953790679</v>
      </c>
      <c r="H10" s="86">
        <v>17.048352459566473</v>
      </c>
      <c r="I10" s="92">
        <f t="shared" si="0"/>
        <v>17.048352459566473</v>
      </c>
      <c r="J10" s="91" t="b">
        <f t="shared" si="1"/>
        <v>1</v>
      </c>
      <c r="K10" s="91">
        <f t="shared" si="2"/>
        <v>5</v>
      </c>
      <c r="L10" s="93">
        <f t="shared" si="3"/>
        <v>-12.837962505775796</v>
      </c>
    </row>
    <row r="11" spans="1:12" ht="12">
      <c r="A11" s="9" t="s">
        <v>27</v>
      </c>
      <c r="B11" s="85">
        <v>5.774574458900335</v>
      </c>
      <c r="C11" s="86">
        <v>4.252338197782923</v>
      </c>
      <c r="D11" s="86">
        <v>4.324593383826833</v>
      </c>
      <c r="E11" s="86">
        <v>4.179045451037888</v>
      </c>
      <c r="F11" s="86">
        <v>5.993615070633216</v>
      </c>
      <c r="G11" s="86">
        <v>4.516615641249657</v>
      </c>
      <c r="H11" s="86">
        <v>14.007099827882962</v>
      </c>
      <c r="I11" s="92">
        <f t="shared" si="0"/>
        <v>14.007099827882962</v>
      </c>
      <c r="J11" s="91" t="b">
        <f t="shared" si="1"/>
        <v>1</v>
      </c>
      <c r="K11" s="91">
        <f t="shared" si="2"/>
        <v>6</v>
      </c>
      <c r="L11" s="93">
        <f t="shared" si="3"/>
        <v>-9.828054376845074</v>
      </c>
    </row>
    <row r="12" spans="1:12" ht="12">
      <c r="A12" s="9" t="s">
        <v>19</v>
      </c>
      <c r="B12" s="85">
        <v>5.073622006950594</v>
      </c>
      <c r="C12" s="86"/>
      <c r="D12" s="86">
        <v>6.799298413195102</v>
      </c>
      <c r="E12" s="86">
        <v>5.413754767534526</v>
      </c>
      <c r="F12" s="86">
        <v>5.39543852516831</v>
      </c>
      <c r="G12" s="86">
        <v>3.561604796676301</v>
      </c>
      <c r="H12" s="86">
        <v>10.945505751416647</v>
      </c>
      <c r="I12" s="92">
        <f t="shared" si="0"/>
        <v>10.945505751416647</v>
      </c>
      <c r="J12" s="91" t="b">
        <f t="shared" si="1"/>
        <v>1</v>
      </c>
      <c r="K12" s="91">
        <f t="shared" si="2"/>
        <v>5</v>
      </c>
      <c r="L12" s="93">
        <f t="shared" si="3"/>
        <v>-7.383900954740346</v>
      </c>
    </row>
    <row r="13" spans="1:12" ht="12">
      <c r="A13" s="9" t="s">
        <v>23</v>
      </c>
      <c r="B13" s="85">
        <v>5.026590849647877</v>
      </c>
      <c r="C13" s="86"/>
      <c r="D13" s="86">
        <v>7.310698461691641</v>
      </c>
      <c r="E13" s="86">
        <v>5.7714070162202935</v>
      </c>
      <c r="F13" s="86">
        <v>3.914895123044617</v>
      </c>
      <c r="G13" s="86">
        <v>3.131286705337892</v>
      </c>
      <c r="H13" s="86">
        <v>17.289809039072367</v>
      </c>
      <c r="I13" s="92">
        <f t="shared" si="0"/>
        <v>17.289809039072367</v>
      </c>
      <c r="J13" s="91" t="b">
        <f t="shared" si="1"/>
        <v>1</v>
      </c>
      <c r="K13" s="91">
        <f t="shared" si="2"/>
        <v>5</v>
      </c>
      <c r="L13" s="93">
        <f t="shared" si="3"/>
        <v>-14.158522333734474</v>
      </c>
    </row>
    <row r="14" spans="1:12" ht="12">
      <c r="A14" s="9" t="s">
        <v>21</v>
      </c>
      <c r="B14" s="85">
        <v>4.698175939021952</v>
      </c>
      <c r="C14" s="86">
        <v>4.491699413803034</v>
      </c>
      <c r="D14" s="86">
        <v>5.280204822900681</v>
      </c>
      <c r="E14" s="86">
        <v>3.184331981194938</v>
      </c>
      <c r="F14" s="86">
        <v>5.299333909970649</v>
      </c>
      <c r="G14" s="86">
        <v>2.5609363623291284</v>
      </c>
      <c r="H14" s="86">
        <v>14.422174262293494</v>
      </c>
      <c r="I14" s="92">
        <f t="shared" si="0"/>
        <v>14.422174262293494</v>
      </c>
      <c r="J14" s="91" t="b">
        <f t="shared" si="1"/>
        <v>1</v>
      </c>
      <c r="K14" s="91">
        <f t="shared" si="2"/>
        <v>6</v>
      </c>
      <c r="L14" s="93">
        <f t="shared" si="3"/>
        <v>-11.861237899964365</v>
      </c>
    </row>
    <row r="15" spans="1:12" ht="12">
      <c r="A15" s="9" t="s">
        <v>18</v>
      </c>
      <c r="B15" s="85">
        <v>4.595593700756187</v>
      </c>
      <c r="C15" s="86"/>
      <c r="D15" s="86">
        <v>8.080103269022782</v>
      </c>
      <c r="E15" s="86">
        <v>4.4998653467932135</v>
      </c>
      <c r="F15" s="86">
        <v>4.784588409997674</v>
      </c>
      <c r="G15" s="86">
        <v>2.6299571030198745</v>
      </c>
      <c r="H15" s="86"/>
      <c r="I15" s="92">
        <f t="shared" si="0"/>
        <v>8.080103269022782</v>
      </c>
      <c r="J15" s="91" t="b">
        <f t="shared" si="1"/>
        <v>0</v>
      </c>
      <c r="K15" s="91">
        <f t="shared" si="2"/>
        <v>4</v>
      </c>
      <c r="L15" s="93">
        <f t="shared" si="3"/>
        <v>-5.450146166002908</v>
      </c>
    </row>
    <row r="16" spans="1:12" ht="12">
      <c r="A16" s="9" t="s">
        <v>82</v>
      </c>
      <c r="B16" s="85">
        <v>4.470457795532233</v>
      </c>
      <c r="C16" s="86">
        <v>4.581122664277011</v>
      </c>
      <c r="D16" s="86">
        <v>4.701112627269865</v>
      </c>
      <c r="E16" s="86">
        <v>4.534117629714808</v>
      </c>
      <c r="F16" s="86">
        <v>4.92142904082981</v>
      </c>
      <c r="G16" s="86">
        <v>2.9263930760976353</v>
      </c>
      <c r="H16" s="86">
        <v>11.723321150135689</v>
      </c>
      <c r="I16" s="92">
        <f t="shared" si="0"/>
        <v>11.723321150135689</v>
      </c>
      <c r="J16" s="91" t="b">
        <f t="shared" si="1"/>
        <v>1</v>
      </c>
      <c r="K16" s="91">
        <f t="shared" si="2"/>
        <v>6</v>
      </c>
      <c r="L16" s="93">
        <f t="shared" si="3"/>
        <v>-8.796928074038053</v>
      </c>
    </row>
    <row r="17" spans="1:12" ht="12">
      <c r="A17" s="9" t="s">
        <v>28</v>
      </c>
      <c r="B17" s="85">
        <v>4.32305811246354</v>
      </c>
      <c r="C17" s="86">
        <v>3.5716330737517183</v>
      </c>
      <c r="D17" s="86">
        <v>7.590112891826327</v>
      </c>
      <c r="E17" s="86">
        <v>4.020885887532708</v>
      </c>
      <c r="F17" s="86">
        <v>3.9898644545708963</v>
      </c>
      <c r="G17" s="86">
        <v>3.285868440033796</v>
      </c>
      <c r="H17" s="86">
        <v>9.738602423913312</v>
      </c>
      <c r="I17" s="92">
        <f t="shared" si="0"/>
        <v>9.738602423913312</v>
      </c>
      <c r="J17" s="91" t="b">
        <f t="shared" si="1"/>
        <v>1</v>
      </c>
      <c r="K17" s="91">
        <f t="shared" si="2"/>
        <v>6</v>
      </c>
      <c r="L17" s="93">
        <f t="shared" si="3"/>
        <v>-6.452733983879516</v>
      </c>
    </row>
    <row r="18" spans="1:12" ht="12">
      <c r="A18" s="9" t="s">
        <v>25</v>
      </c>
      <c r="B18" s="85">
        <v>4.278129929927315</v>
      </c>
      <c r="C18" s="86"/>
      <c r="D18" s="86">
        <v>4.481450587861455</v>
      </c>
      <c r="E18" s="86">
        <v>5.969130433086684</v>
      </c>
      <c r="F18" s="86">
        <v>4.778794873208813</v>
      </c>
      <c r="G18" s="86">
        <v>2.4706255577660303</v>
      </c>
      <c r="H18" s="86"/>
      <c r="I18" s="92">
        <f t="shared" si="0"/>
        <v>5.969130433086684</v>
      </c>
      <c r="J18" s="91" t="b">
        <f t="shared" si="1"/>
        <v>0</v>
      </c>
      <c r="K18" s="91">
        <f t="shared" si="2"/>
        <v>4</v>
      </c>
      <c r="L18" s="93">
        <f t="shared" si="3"/>
        <v>-3.4985048753206534</v>
      </c>
    </row>
    <row r="19" spans="1:12" ht="12">
      <c r="A19" s="9" t="s">
        <v>22</v>
      </c>
      <c r="B19" s="85">
        <v>4.22724304510722</v>
      </c>
      <c r="C19" s="86">
        <v>6.116019161556386</v>
      </c>
      <c r="D19" s="86">
        <v>5.644755059771719</v>
      </c>
      <c r="E19" s="86">
        <v>3.1158771189347414</v>
      </c>
      <c r="F19" s="86">
        <v>3.5424428953600593</v>
      </c>
      <c r="G19" s="86">
        <v>3.1637161679492647</v>
      </c>
      <c r="H19" s="86">
        <v>12.513556078994812</v>
      </c>
      <c r="I19" s="92">
        <f t="shared" si="0"/>
        <v>12.513556078994812</v>
      </c>
      <c r="J19" s="91" t="b">
        <f t="shared" si="1"/>
        <v>1</v>
      </c>
      <c r="K19" s="91">
        <f t="shared" si="2"/>
        <v>6</v>
      </c>
      <c r="L19" s="93">
        <f t="shared" si="3"/>
        <v>-9.39767896006007</v>
      </c>
    </row>
    <row r="20" spans="1:12" ht="12">
      <c r="A20" s="9" t="s">
        <v>30</v>
      </c>
      <c r="B20" s="85">
        <v>4.149843003153337</v>
      </c>
      <c r="C20" s="86">
        <v>8.47677488799139</v>
      </c>
      <c r="D20" s="86">
        <v>5.144359679623575</v>
      </c>
      <c r="E20" s="86">
        <v>3.746256606731202</v>
      </c>
      <c r="F20" s="86">
        <v>4.5096362216843415</v>
      </c>
      <c r="G20" s="86">
        <v>2.7055100884265384</v>
      </c>
      <c r="H20" s="86">
        <v>8.5029674413445</v>
      </c>
      <c r="I20" s="92">
        <f t="shared" si="0"/>
        <v>8.5029674413445</v>
      </c>
      <c r="J20" s="91" t="b">
        <f t="shared" si="1"/>
        <v>1</v>
      </c>
      <c r="K20" s="91">
        <f t="shared" si="2"/>
        <v>6</v>
      </c>
      <c r="L20" s="93">
        <f t="shared" si="3"/>
        <v>-5.797457352917962</v>
      </c>
    </row>
    <row r="21" spans="1:12" ht="12">
      <c r="A21" s="9" t="s">
        <v>32</v>
      </c>
      <c r="B21" s="85">
        <v>3.93919962692005</v>
      </c>
      <c r="C21" s="86"/>
      <c r="D21" s="86">
        <v>5.214871077353587</v>
      </c>
      <c r="E21" s="86">
        <v>3.5317306587086366</v>
      </c>
      <c r="F21" s="86">
        <v>4.178639012943759</v>
      </c>
      <c r="G21" s="86">
        <v>3.1471955156632494</v>
      </c>
      <c r="H21" s="86">
        <v>9.783100794336749</v>
      </c>
      <c r="I21" s="92">
        <f t="shared" si="0"/>
        <v>9.783100794336749</v>
      </c>
      <c r="J21" s="91" t="b">
        <f t="shared" si="1"/>
        <v>1</v>
      </c>
      <c r="K21" s="91">
        <f t="shared" si="2"/>
        <v>5</v>
      </c>
      <c r="L21" s="93">
        <f t="shared" si="3"/>
        <v>-6.6359052786734996</v>
      </c>
    </row>
    <row r="22" spans="1:12" ht="12">
      <c r="A22" s="9" t="s">
        <v>26</v>
      </c>
      <c r="B22" s="85">
        <v>3.8625641859872974</v>
      </c>
      <c r="C22" s="86">
        <v>4.528313696036552</v>
      </c>
      <c r="D22" s="86">
        <v>6.760930152478721</v>
      </c>
      <c r="E22" s="86">
        <v>3.520400758444721</v>
      </c>
      <c r="F22" s="86">
        <v>3.1687388841821527</v>
      </c>
      <c r="G22" s="86">
        <v>3.2226757355136035</v>
      </c>
      <c r="H22" s="86">
        <v>9.315261136010246</v>
      </c>
      <c r="I22" s="92">
        <f t="shared" si="0"/>
        <v>9.315261136010246</v>
      </c>
      <c r="J22" s="91" t="b">
        <f t="shared" si="1"/>
        <v>1</v>
      </c>
      <c r="K22" s="91">
        <f t="shared" si="2"/>
        <v>6</v>
      </c>
      <c r="L22" s="93">
        <f t="shared" si="3"/>
        <v>-6.1465222518280935</v>
      </c>
    </row>
    <row r="23" spans="1:12" ht="12">
      <c r="A23" s="9" t="s">
        <v>17</v>
      </c>
      <c r="B23" s="85">
        <v>3.7023495109762004</v>
      </c>
      <c r="C23" s="86"/>
      <c r="D23" s="86">
        <v>4.300194104302</v>
      </c>
      <c r="E23" s="86">
        <v>2.8962451712260604</v>
      </c>
      <c r="F23" s="86">
        <v>4.08383098376862</v>
      </c>
      <c r="G23" s="86">
        <v>3.5436905806972736</v>
      </c>
      <c r="H23" s="86">
        <v>5.831496665754419</v>
      </c>
      <c r="I23" s="92">
        <f t="shared" si="0"/>
        <v>5.831496665754419</v>
      </c>
      <c r="J23" s="91" t="b">
        <f t="shared" si="1"/>
        <v>1</v>
      </c>
      <c r="K23" s="91">
        <f t="shared" si="2"/>
        <v>5</v>
      </c>
      <c r="L23" s="93">
        <f t="shared" si="3"/>
        <v>-2.9352514945283588</v>
      </c>
    </row>
    <row r="24" spans="1:12" ht="12">
      <c r="A24" s="9" t="s">
        <v>38</v>
      </c>
      <c r="B24" s="85">
        <v>3.640665347157594</v>
      </c>
      <c r="C24" s="86"/>
      <c r="D24" s="86"/>
      <c r="E24" s="86"/>
      <c r="F24" s="86">
        <v>3.93191295653517</v>
      </c>
      <c r="G24" s="86">
        <v>3.2142892464717</v>
      </c>
      <c r="H24" s="86"/>
      <c r="I24" s="92">
        <f t="shared" si="0"/>
        <v>3.93191295653517</v>
      </c>
      <c r="J24" s="91" t="b">
        <f t="shared" si="1"/>
        <v>0</v>
      </c>
      <c r="K24" s="91">
        <f t="shared" si="2"/>
        <v>2</v>
      </c>
      <c r="L24" s="93">
        <f t="shared" si="3"/>
        <v>-0.7176237100634699</v>
      </c>
    </row>
    <row r="25" spans="1:12" ht="12">
      <c r="A25" s="9" t="s">
        <v>13</v>
      </c>
      <c r="B25" s="85">
        <v>3.598468246095642</v>
      </c>
      <c r="C25" s="86"/>
      <c r="D25" s="86">
        <v>5.024268188040794</v>
      </c>
      <c r="E25" s="86">
        <v>3.1887818196034132</v>
      </c>
      <c r="F25" s="86">
        <v>3.626442885210315</v>
      </c>
      <c r="G25" s="86">
        <v>3.187686834665693</v>
      </c>
      <c r="H25" s="86">
        <v>8.642782997060337</v>
      </c>
      <c r="I25" s="92">
        <f t="shared" si="0"/>
        <v>8.642782997060337</v>
      </c>
      <c r="J25" s="91" t="b">
        <f t="shared" si="1"/>
        <v>1</v>
      </c>
      <c r="K25" s="91">
        <f t="shared" si="2"/>
        <v>5</v>
      </c>
      <c r="L25" s="93">
        <f t="shared" si="3"/>
        <v>-5.455096162394645</v>
      </c>
    </row>
    <row r="26" spans="1:12" ht="12">
      <c r="A26" s="9" t="s">
        <v>39</v>
      </c>
      <c r="B26" s="85">
        <v>3.417026103193648</v>
      </c>
      <c r="C26" s="86"/>
      <c r="D26" s="86"/>
      <c r="E26" s="86"/>
      <c r="F26" s="86">
        <v>3.694287145113448</v>
      </c>
      <c r="G26" s="86">
        <v>2.8732558139534885</v>
      </c>
      <c r="H26" s="86"/>
      <c r="I26" s="92">
        <f t="shared" si="0"/>
        <v>3.694287145113448</v>
      </c>
      <c r="J26" s="91" t="b">
        <f t="shared" si="1"/>
        <v>0</v>
      </c>
      <c r="K26" s="91">
        <f t="shared" si="2"/>
        <v>2</v>
      </c>
      <c r="L26" s="93">
        <f t="shared" si="3"/>
        <v>-0.8210313311599595</v>
      </c>
    </row>
    <row r="27" spans="1:12" ht="12">
      <c r="A27" s="9" t="s">
        <v>24</v>
      </c>
      <c r="B27" s="85">
        <v>3.1119987499267534</v>
      </c>
      <c r="C27" s="86"/>
      <c r="D27" s="86"/>
      <c r="E27" s="86"/>
      <c r="F27" s="86">
        <v>3.9738276709267537</v>
      </c>
      <c r="G27" s="86"/>
      <c r="H27" s="86"/>
      <c r="I27" s="92">
        <f t="shared" si="0"/>
        <v>3.9738276709267537</v>
      </c>
      <c r="J27" s="91" t="b">
        <f t="shared" si="1"/>
        <v>0</v>
      </c>
      <c r="K27" s="91">
        <f t="shared" si="2"/>
        <v>1</v>
      </c>
      <c r="L27" s="93">
        <f t="shared" si="3"/>
        <v>0</v>
      </c>
    </row>
    <row r="28" spans="1:12" ht="12">
      <c r="A28" s="9" t="s">
        <v>20</v>
      </c>
      <c r="B28" s="85">
        <v>3.1057188589475517</v>
      </c>
      <c r="C28" s="86">
        <v>0.7942140743378479</v>
      </c>
      <c r="D28" s="86">
        <v>5.738525894067048</v>
      </c>
      <c r="E28" s="86">
        <v>2.51750777932996</v>
      </c>
      <c r="F28" s="86">
        <v>1.7891013188248972</v>
      </c>
      <c r="G28" s="86">
        <v>1.3973436885888728</v>
      </c>
      <c r="H28" s="86">
        <v>17.801512985657155</v>
      </c>
      <c r="I28" s="92">
        <f t="shared" si="0"/>
        <v>17.801512985657155</v>
      </c>
      <c r="J28" s="91" t="b">
        <f t="shared" si="1"/>
        <v>1</v>
      </c>
      <c r="K28" s="91">
        <f t="shared" si="2"/>
        <v>6</v>
      </c>
      <c r="L28" s="93">
        <f t="shared" si="3"/>
        <v>-17.007298911319307</v>
      </c>
    </row>
    <row r="29" spans="1:12" ht="12">
      <c r="A29" s="9" t="s">
        <v>14</v>
      </c>
      <c r="B29" s="85">
        <v>2.992991192337889</v>
      </c>
      <c r="C29" s="86">
        <v>10.48166332332177</v>
      </c>
      <c r="D29" s="86">
        <v>5.5340297162015775</v>
      </c>
      <c r="E29" s="86">
        <v>1.2942360913861846</v>
      </c>
      <c r="F29" s="86">
        <v>2.1342105554878112</v>
      </c>
      <c r="G29" s="86">
        <v>1.3442705665598935</v>
      </c>
      <c r="H29" s="86">
        <v>12.193569433725065</v>
      </c>
      <c r="I29" s="92">
        <f t="shared" si="0"/>
        <v>12.193569433725065</v>
      </c>
      <c r="J29" s="91" t="b">
        <f t="shared" si="1"/>
        <v>1</v>
      </c>
      <c r="K29" s="91">
        <f t="shared" si="2"/>
        <v>6</v>
      </c>
      <c r="L29" s="93">
        <f t="shared" si="3"/>
        <v>-10.899333342338881</v>
      </c>
    </row>
    <row r="30" spans="1:12" ht="12">
      <c r="A30" s="9" t="s">
        <v>29</v>
      </c>
      <c r="B30" s="85">
        <v>2.540658197950158</v>
      </c>
      <c r="C30" s="86">
        <v>1.1062621517504558</v>
      </c>
      <c r="D30" s="86">
        <v>4.677189583452049</v>
      </c>
      <c r="E30" s="86">
        <v>2.023581680278946</v>
      </c>
      <c r="F30" s="86">
        <v>3.177433034299045</v>
      </c>
      <c r="G30" s="86">
        <v>1.6094818362001748</v>
      </c>
      <c r="H30" s="86">
        <v>5.768555638603882</v>
      </c>
      <c r="I30" s="92">
        <f t="shared" si="0"/>
        <v>5.768555638603882</v>
      </c>
      <c r="J30" s="91" t="b">
        <f t="shared" si="1"/>
        <v>1</v>
      </c>
      <c r="K30" s="91">
        <f t="shared" si="2"/>
        <v>6</v>
      </c>
      <c r="L30" s="93">
        <f t="shared" si="3"/>
        <v>-4.662293486853426</v>
      </c>
    </row>
    <row r="31" spans="1:12" ht="12">
      <c r="A31" s="10" t="s">
        <v>31</v>
      </c>
      <c r="B31" s="87">
        <v>2.2239534738587023</v>
      </c>
      <c r="C31" s="88">
        <v>6.35491713494403</v>
      </c>
      <c r="D31" s="88">
        <v>5.092351066504121</v>
      </c>
      <c r="E31" s="88">
        <v>1.158433513541427</v>
      </c>
      <c r="F31" s="88">
        <v>1.1546929395023593</v>
      </c>
      <c r="G31" s="88">
        <v>0.6991341384818001</v>
      </c>
      <c r="H31" s="88">
        <v>5.306370842552051</v>
      </c>
      <c r="I31" s="92">
        <f t="shared" si="0"/>
        <v>6.35491713494403</v>
      </c>
      <c r="J31" s="91" t="b">
        <f t="shared" si="1"/>
        <v>0</v>
      </c>
      <c r="K31" s="91">
        <f t="shared" si="2"/>
        <v>6</v>
      </c>
      <c r="L31" s="93">
        <f t="shared" si="3"/>
        <v>-5.6557829964622295</v>
      </c>
    </row>
    <row r="32" spans="1:12" ht="12">
      <c r="A32" s="9" t="s">
        <v>15</v>
      </c>
      <c r="B32" s="85">
        <v>2.202117660453764</v>
      </c>
      <c r="C32" s="86">
        <v>3.5135392829900836</v>
      </c>
      <c r="D32" s="86">
        <v>2.5695698419373194</v>
      </c>
      <c r="E32" s="86">
        <v>1.8952699394978227</v>
      </c>
      <c r="F32" s="86">
        <v>2.4270244717643394</v>
      </c>
      <c r="G32" s="86">
        <v>1.7240449409258822</v>
      </c>
      <c r="H32" s="86">
        <v>5.090319383756025</v>
      </c>
      <c r="I32" s="92">
        <f t="shared" si="0"/>
        <v>5.090319383756025</v>
      </c>
      <c r="J32" s="91" t="b">
        <f t="shared" si="1"/>
        <v>1</v>
      </c>
      <c r="K32" s="91">
        <f t="shared" si="2"/>
        <v>6</v>
      </c>
      <c r="L32" s="93">
        <f t="shared" si="3"/>
        <v>-3.366274442830143</v>
      </c>
    </row>
    <row r="33" spans="1:12" ht="12">
      <c r="A33" s="11" t="s">
        <v>40</v>
      </c>
      <c r="B33" s="89">
        <v>1.6558322679007678</v>
      </c>
      <c r="C33" s="90"/>
      <c r="D33" s="90"/>
      <c r="E33" s="90"/>
      <c r="F33" s="90">
        <v>1.4108075056268634</v>
      </c>
      <c r="G33" s="90"/>
      <c r="H33" s="90"/>
      <c r="I33" s="92">
        <f t="shared" si="0"/>
        <v>1.4108075056268634</v>
      </c>
      <c r="J33" s="91" t="b">
        <f t="shared" si="1"/>
        <v>0</v>
      </c>
      <c r="K33" s="91">
        <f t="shared" si="2"/>
        <v>1</v>
      </c>
      <c r="L33" s="93">
        <f t="shared" si="3"/>
        <v>0</v>
      </c>
    </row>
    <row r="34" spans="1:8" ht="12">
      <c r="A34" s="12"/>
      <c r="B34" s="69"/>
      <c r="C34" s="62"/>
      <c r="D34" s="62"/>
      <c r="E34" s="62"/>
      <c r="F34" s="62"/>
      <c r="G34" s="62"/>
      <c r="H34" s="62"/>
    </row>
    <row r="35" spans="1:8" ht="12">
      <c r="A35" s="10" t="s">
        <v>35</v>
      </c>
      <c r="B35" s="67">
        <v>7.545177443936425</v>
      </c>
      <c r="C35" s="60"/>
      <c r="D35" s="60"/>
      <c r="E35" s="60">
        <v>6.386941816577618</v>
      </c>
      <c r="F35" s="60">
        <v>8.654718867779403</v>
      </c>
      <c r="G35" s="60">
        <v>7.4369692820834</v>
      </c>
      <c r="H35" s="60"/>
    </row>
    <row r="36" spans="1:8" ht="12">
      <c r="A36" s="11" t="s">
        <v>36</v>
      </c>
      <c r="B36" s="68">
        <v>4.231033064135873</v>
      </c>
      <c r="C36" s="61">
        <v>2.187917997434007</v>
      </c>
      <c r="D36" s="61">
        <v>5.174353205849268</v>
      </c>
      <c r="E36" s="61">
        <v>3.75475803627303</v>
      </c>
      <c r="F36" s="61">
        <v>4.671767843535687</v>
      </c>
      <c r="G36" s="61">
        <v>3.937898558737882</v>
      </c>
      <c r="H36" s="61">
        <v>5.176154481651057</v>
      </c>
    </row>
    <row r="37" spans="1:8" ht="12">
      <c r="A37" s="12"/>
      <c r="B37" s="69"/>
      <c r="C37" s="62"/>
      <c r="D37" s="62"/>
      <c r="E37" s="62"/>
      <c r="F37" s="62"/>
      <c r="G37" s="62"/>
      <c r="H37" s="62"/>
    </row>
    <row r="38" spans="1:8" ht="12">
      <c r="A38" s="11" t="s">
        <v>37</v>
      </c>
      <c r="B38" s="68">
        <v>5.595861450548026</v>
      </c>
      <c r="C38" s="61">
        <v>6.480708773935411</v>
      </c>
      <c r="D38" s="61">
        <v>13.728638393681026</v>
      </c>
      <c r="E38" s="61">
        <v>4.886412150633826</v>
      </c>
      <c r="F38" s="61">
        <v>5.235411616945743</v>
      </c>
      <c r="G38" s="61">
        <v>3.1194528558003554</v>
      </c>
      <c r="H38" s="61">
        <v>10.662646831771996</v>
      </c>
    </row>
    <row r="39" ht="12"/>
    <row r="40" ht="15" customHeight="1">
      <c r="A40" s="2" t="s">
        <v>103</v>
      </c>
    </row>
    <row r="41" ht="15" customHeight="1">
      <c r="A41" s="35" t="s">
        <v>67</v>
      </c>
    </row>
    <row r="43" ht="15">
      <c r="A43" s="6" t="s">
        <v>90</v>
      </c>
    </row>
    <row r="45" spans="1:7" ht="48">
      <c r="A45" s="31"/>
      <c r="B45" s="39" t="s">
        <v>0</v>
      </c>
      <c r="C45" s="40" t="s">
        <v>11</v>
      </c>
      <c r="D45" s="40" t="s">
        <v>44</v>
      </c>
      <c r="E45" s="40" t="s">
        <v>55</v>
      </c>
      <c r="F45" s="40" t="s">
        <v>56</v>
      </c>
      <c r="G45" s="40" t="s">
        <v>2</v>
      </c>
    </row>
    <row r="46" spans="1:7" ht="15">
      <c r="A46" s="12" t="s">
        <v>33</v>
      </c>
      <c r="B46" s="73" t="s">
        <v>91</v>
      </c>
      <c r="C46" s="70" t="s">
        <v>91</v>
      </c>
      <c r="D46" s="70" t="s">
        <v>91</v>
      </c>
      <c r="E46" s="70" t="s">
        <v>91</v>
      </c>
      <c r="F46" s="70" t="s">
        <v>91</v>
      </c>
      <c r="G46" s="70" t="s">
        <v>91</v>
      </c>
    </row>
    <row r="47" spans="1:7" ht="15">
      <c r="A47" s="9" t="s">
        <v>81</v>
      </c>
      <c r="B47" s="74" t="s">
        <v>91</v>
      </c>
      <c r="C47" s="71" t="s">
        <v>91</v>
      </c>
      <c r="D47" s="71" t="s">
        <v>91</v>
      </c>
      <c r="E47" s="71" t="s">
        <v>91</v>
      </c>
      <c r="F47" s="71" t="s">
        <v>91</v>
      </c>
      <c r="G47" s="71" t="s">
        <v>91</v>
      </c>
    </row>
    <row r="48" spans="1:7" ht="15">
      <c r="A48" s="9" t="s">
        <v>16</v>
      </c>
      <c r="B48" s="74" t="s">
        <v>92</v>
      </c>
      <c r="C48" s="71" t="s">
        <v>91</v>
      </c>
      <c r="D48" s="71" t="s">
        <v>91</v>
      </c>
      <c r="E48" s="71" t="s">
        <v>91</v>
      </c>
      <c r="F48" s="71" t="s">
        <v>91</v>
      </c>
      <c r="G48" s="71" t="s">
        <v>91</v>
      </c>
    </row>
    <row r="49" spans="1:7" ht="15">
      <c r="A49" s="9" t="s">
        <v>34</v>
      </c>
      <c r="B49" s="74" t="s">
        <v>93</v>
      </c>
      <c r="C49" s="71" t="s">
        <v>91</v>
      </c>
      <c r="D49" s="71" t="s">
        <v>91</v>
      </c>
      <c r="E49" s="71" t="s">
        <v>91</v>
      </c>
      <c r="F49" s="71" t="s">
        <v>91</v>
      </c>
      <c r="G49" s="71" t="s">
        <v>91</v>
      </c>
    </row>
    <row r="50" spans="1:7" ht="15">
      <c r="A50" s="9" t="s">
        <v>27</v>
      </c>
      <c r="B50" s="74" t="s">
        <v>92</v>
      </c>
      <c r="C50" s="71" t="s">
        <v>91</v>
      </c>
      <c r="D50" s="71" t="s">
        <v>91</v>
      </c>
      <c r="E50" s="71" t="s">
        <v>91</v>
      </c>
      <c r="F50" s="71" t="s">
        <v>91</v>
      </c>
      <c r="G50" s="71" t="s">
        <v>91</v>
      </c>
    </row>
    <row r="51" spans="1:7" ht="15">
      <c r="A51" s="9" t="s">
        <v>19</v>
      </c>
      <c r="B51" s="74" t="s">
        <v>93</v>
      </c>
      <c r="C51" s="71" t="s">
        <v>91</v>
      </c>
      <c r="D51" s="71" t="s">
        <v>91</v>
      </c>
      <c r="E51" s="71" t="s">
        <v>91</v>
      </c>
      <c r="F51" s="71" t="s">
        <v>91</v>
      </c>
      <c r="G51" s="71" t="s">
        <v>91</v>
      </c>
    </row>
    <row r="52" spans="1:7" ht="15">
      <c r="A52" s="9" t="s">
        <v>23</v>
      </c>
      <c r="B52" s="74" t="s">
        <v>93</v>
      </c>
      <c r="C52" s="71" t="s">
        <v>91</v>
      </c>
      <c r="D52" s="71" t="s">
        <v>91</v>
      </c>
      <c r="E52" s="71" t="s">
        <v>91</v>
      </c>
      <c r="F52" s="71" t="s">
        <v>91</v>
      </c>
      <c r="G52" s="71" t="s">
        <v>91</v>
      </c>
    </row>
    <row r="53" spans="1:7" ht="15">
      <c r="A53" s="9" t="s">
        <v>21</v>
      </c>
      <c r="B53" s="74" t="s">
        <v>92</v>
      </c>
      <c r="C53" s="71" t="s">
        <v>92</v>
      </c>
      <c r="D53" s="71" t="s">
        <v>92</v>
      </c>
      <c r="E53" s="71" t="s">
        <v>92</v>
      </c>
      <c r="F53" s="71" t="s">
        <v>92</v>
      </c>
      <c r="G53" s="71" t="s">
        <v>92</v>
      </c>
    </row>
    <row r="54" spans="1:7" ht="15">
      <c r="A54" s="9" t="s">
        <v>18</v>
      </c>
      <c r="B54" s="74" t="s">
        <v>93</v>
      </c>
      <c r="C54" s="71" t="s">
        <v>92</v>
      </c>
      <c r="D54" s="71" t="s">
        <v>92</v>
      </c>
      <c r="E54" s="71" t="s">
        <v>91</v>
      </c>
      <c r="F54" s="71" t="s">
        <v>92</v>
      </c>
      <c r="G54" s="71" t="s">
        <v>93</v>
      </c>
    </row>
    <row r="55" spans="1:7" ht="15">
      <c r="A55" s="9" t="s">
        <v>82</v>
      </c>
      <c r="B55" s="74" t="s">
        <v>92</v>
      </c>
      <c r="C55" s="71" t="s">
        <v>91</v>
      </c>
      <c r="D55" s="71" t="s">
        <v>91</v>
      </c>
      <c r="E55" s="71" t="s">
        <v>91</v>
      </c>
      <c r="F55" s="71" t="s">
        <v>91</v>
      </c>
      <c r="G55" s="71" t="s">
        <v>91</v>
      </c>
    </row>
    <row r="56" spans="1:7" ht="15">
      <c r="A56" s="9" t="s">
        <v>28</v>
      </c>
      <c r="B56" s="74" t="s">
        <v>92</v>
      </c>
      <c r="C56" s="71" t="s">
        <v>91</v>
      </c>
      <c r="D56" s="71" t="s">
        <v>91</v>
      </c>
      <c r="E56" s="71" t="s">
        <v>91</v>
      </c>
      <c r="F56" s="71" t="s">
        <v>91</v>
      </c>
      <c r="G56" s="71" t="s">
        <v>91</v>
      </c>
    </row>
    <row r="57" spans="1:7" ht="15">
      <c r="A57" s="9" t="s">
        <v>25</v>
      </c>
      <c r="B57" s="74" t="s">
        <v>93</v>
      </c>
      <c r="C57" s="71" t="s">
        <v>92</v>
      </c>
      <c r="D57" s="71" t="s">
        <v>91</v>
      </c>
      <c r="E57" s="71" t="s">
        <v>91</v>
      </c>
      <c r="F57" s="71" t="s">
        <v>91</v>
      </c>
      <c r="G57" s="71" t="s">
        <v>93</v>
      </c>
    </row>
    <row r="58" spans="1:7" ht="15">
      <c r="A58" s="9" t="s">
        <v>22</v>
      </c>
      <c r="B58" s="74" t="s">
        <v>91</v>
      </c>
      <c r="C58" s="71" t="s">
        <v>91</v>
      </c>
      <c r="D58" s="71" t="s">
        <v>91</v>
      </c>
      <c r="E58" s="71" t="s">
        <v>91</v>
      </c>
      <c r="F58" s="71" t="s">
        <v>91</v>
      </c>
      <c r="G58" s="71" t="s">
        <v>91</v>
      </c>
    </row>
    <row r="59" spans="1:7" ht="15">
      <c r="A59" s="9" t="s">
        <v>30</v>
      </c>
      <c r="B59" s="74" t="s">
        <v>92</v>
      </c>
      <c r="C59" s="71" t="s">
        <v>91</v>
      </c>
      <c r="D59" s="71" t="s">
        <v>91</v>
      </c>
      <c r="E59" s="71" t="s">
        <v>91</v>
      </c>
      <c r="F59" s="71" t="s">
        <v>91</v>
      </c>
      <c r="G59" s="71" t="s">
        <v>91</v>
      </c>
    </row>
    <row r="60" spans="1:7" ht="15">
      <c r="A60" s="9" t="s">
        <v>32</v>
      </c>
      <c r="B60" s="74" t="s">
        <v>93</v>
      </c>
      <c r="C60" s="71" t="s">
        <v>92</v>
      </c>
      <c r="D60" s="71" t="s">
        <v>92</v>
      </c>
      <c r="E60" s="71" t="s">
        <v>91</v>
      </c>
      <c r="F60" s="71" t="s">
        <v>92</v>
      </c>
      <c r="G60" s="71" t="s">
        <v>92</v>
      </c>
    </row>
    <row r="61" spans="1:7" ht="15">
      <c r="A61" s="9" t="s">
        <v>26</v>
      </c>
      <c r="B61" s="74" t="s">
        <v>91</v>
      </c>
      <c r="C61" s="71" t="s">
        <v>91</v>
      </c>
      <c r="D61" s="71" t="s">
        <v>91</v>
      </c>
      <c r="E61" s="71" t="s">
        <v>91</v>
      </c>
      <c r="F61" s="71" t="s">
        <v>91</v>
      </c>
      <c r="G61" s="71" t="s">
        <v>91</v>
      </c>
    </row>
    <row r="62" spans="1:7" ht="15">
      <c r="A62" s="9" t="s">
        <v>17</v>
      </c>
      <c r="B62" s="74" t="s">
        <v>93</v>
      </c>
      <c r="C62" s="71" t="s">
        <v>91</v>
      </c>
      <c r="D62" s="71" t="s">
        <v>91</v>
      </c>
      <c r="E62" s="71" t="s">
        <v>91</v>
      </c>
      <c r="F62" s="71" t="s">
        <v>91</v>
      </c>
      <c r="G62" s="71" t="s">
        <v>91</v>
      </c>
    </row>
    <row r="63" spans="1:7" ht="15">
      <c r="A63" s="9" t="s">
        <v>38</v>
      </c>
      <c r="B63" s="74" t="s">
        <v>93</v>
      </c>
      <c r="C63" s="71" t="s">
        <v>93</v>
      </c>
      <c r="D63" s="71" t="s">
        <v>93</v>
      </c>
      <c r="E63" s="71" t="s">
        <v>91</v>
      </c>
      <c r="F63" s="71" t="s">
        <v>92</v>
      </c>
      <c r="G63" s="71" t="s">
        <v>93</v>
      </c>
    </row>
    <row r="64" spans="1:7" ht="15">
      <c r="A64" s="9" t="s">
        <v>13</v>
      </c>
      <c r="B64" s="74" t="s">
        <v>93</v>
      </c>
      <c r="C64" s="71" t="s">
        <v>91</v>
      </c>
      <c r="D64" s="71" t="s">
        <v>91</v>
      </c>
      <c r="E64" s="71" t="s">
        <v>91</v>
      </c>
      <c r="F64" s="71" t="s">
        <v>91</v>
      </c>
      <c r="G64" s="71" t="s">
        <v>92</v>
      </c>
    </row>
    <row r="65" spans="1:7" ht="15">
      <c r="A65" s="9" t="s">
        <v>39</v>
      </c>
      <c r="B65" s="74" t="s">
        <v>93</v>
      </c>
      <c r="C65" s="71" t="s">
        <v>93</v>
      </c>
      <c r="D65" s="71" t="s">
        <v>93</v>
      </c>
      <c r="E65" s="71" t="s">
        <v>92</v>
      </c>
      <c r="F65" s="71" t="s">
        <v>92</v>
      </c>
      <c r="G65" s="71" t="s">
        <v>93</v>
      </c>
    </row>
    <row r="66" spans="1:7" ht="15">
      <c r="A66" s="9" t="s">
        <v>24</v>
      </c>
      <c r="B66" s="74" t="s">
        <v>93</v>
      </c>
      <c r="C66" s="71" t="s">
        <v>93</v>
      </c>
      <c r="D66" s="71" t="s">
        <v>93</v>
      </c>
      <c r="E66" s="71" t="s">
        <v>91</v>
      </c>
      <c r="F66" s="71" t="s">
        <v>93</v>
      </c>
      <c r="G66" s="71" t="s">
        <v>93</v>
      </c>
    </row>
    <row r="67" spans="1:7" ht="15">
      <c r="A67" s="9" t="s">
        <v>20</v>
      </c>
      <c r="B67" s="74" t="s">
        <v>92</v>
      </c>
      <c r="C67" s="71" t="s">
        <v>91</v>
      </c>
      <c r="D67" s="71" t="s">
        <v>91</v>
      </c>
      <c r="E67" s="71" t="s">
        <v>91</v>
      </c>
      <c r="F67" s="71" t="s">
        <v>91</v>
      </c>
      <c r="G67" s="71" t="s">
        <v>91</v>
      </c>
    </row>
    <row r="68" spans="1:7" ht="15">
      <c r="A68" s="9" t="s">
        <v>14</v>
      </c>
      <c r="B68" s="74" t="s">
        <v>91</v>
      </c>
      <c r="C68" s="71" t="s">
        <v>92</v>
      </c>
      <c r="D68" s="71" t="s">
        <v>92</v>
      </c>
      <c r="E68" s="71" t="s">
        <v>91</v>
      </c>
      <c r="F68" s="71" t="s">
        <v>92</v>
      </c>
      <c r="G68" s="71" t="s">
        <v>91</v>
      </c>
    </row>
    <row r="69" spans="1:7" ht="15">
      <c r="A69" s="9" t="s">
        <v>29</v>
      </c>
      <c r="B69" s="74" t="s">
        <v>92</v>
      </c>
      <c r="C69" s="71" t="s">
        <v>91</v>
      </c>
      <c r="D69" s="71" t="s">
        <v>91</v>
      </c>
      <c r="E69" s="71" t="s">
        <v>91</v>
      </c>
      <c r="F69" s="71" t="s">
        <v>91</v>
      </c>
      <c r="G69" s="71" t="s">
        <v>91</v>
      </c>
    </row>
    <row r="70" spans="1:7" ht="15">
      <c r="A70" s="9" t="s">
        <v>31</v>
      </c>
      <c r="B70" s="74" t="s">
        <v>91</v>
      </c>
      <c r="C70" s="71" t="s">
        <v>91</v>
      </c>
      <c r="D70" s="71" t="s">
        <v>91</v>
      </c>
      <c r="E70" s="71" t="s">
        <v>91</v>
      </c>
      <c r="F70" s="71" t="s">
        <v>92</v>
      </c>
      <c r="G70" s="71" t="s">
        <v>92</v>
      </c>
    </row>
    <row r="71" spans="1:7" ht="15">
      <c r="A71" s="9" t="s">
        <v>15</v>
      </c>
      <c r="B71" s="74" t="s">
        <v>92</v>
      </c>
      <c r="C71" s="71" t="s">
        <v>91</v>
      </c>
      <c r="D71" s="71" t="s">
        <v>91</v>
      </c>
      <c r="E71" s="71" t="s">
        <v>91</v>
      </c>
      <c r="F71" s="71" t="s">
        <v>91</v>
      </c>
      <c r="G71" s="71" t="s">
        <v>91</v>
      </c>
    </row>
    <row r="72" spans="1:7" ht="15">
      <c r="A72" s="9" t="s">
        <v>40</v>
      </c>
      <c r="B72" s="74" t="s">
        <v>93</v>
      </c>
      <c r="C72" s="71" t="s">
        <v>93</v>
      </c>
      <c r="D72" s="71" t="s">
        <v>93</v>
      </c>
      <c r="E72" s="71" t="s">
        <v>92</v>
      </c>
      <c r="F72" s="71" t="s">
        <v>93</v>
      </c>
      <c r="G72" s="71" t="s">
        <v>93</v>
      </c>
    </row>
    <row r="73" spans="1:7" ht="15">
      <c r="A73" s="9" t="s">
        <v>35</v>
      </c>
      <c r="B73" s="74" t="s">
        <v>93</v>
      </c>
      <c r="C73" s="71" t="s">
        <v>93</v>
      </c>
      <c r="D73" s="71" t="s">
        <v>91</v>
      </c>
      <c r="E73" s="71" t="s">
        <v>91</v>
      </c>
      <c r="F73" s="71" t="s">
        <v>91</v>
      </c>
      <c r="G73" s="71" t="s">
        <v>93</v>
      </c>
    </row>
    <row r="74" spans="1:7" ht="15">
      <c r="A74" s="9" t="s">
        <v>36</v>
      </c>
      <c r="B74" s="74" t="s">
        <v>92</v>
      </c>
      <c r="C74" s="71" t="s">
        <v>91</v>
      </c>
      <c r="D74" s="71" t="s">
        <v>91</v>
      </c>
      <c r="E74" s="71" t="s">
        <v>91</v>
      </c>
      <c r="F74" s="71" t="s">
        <v>91</v>
      </c>
      <c r="G74" s="71" t="s">
        <v>92</v>
      </c>
    </row>
    <row r="75" spans="1:7" ht="15">
      <c r="A75" s="11" t="s">
        <v>37</v>
      </c>
      <c r="B75" s="75" t="s">
        <v>91</v>
      </c>
      <c r="C75" s="72" t="s">
        <v>91</v>
      </c>
      <c r="D75" s="72" t="s">
        <v>91</v>
      </c>
      <c r="E75" s="72" t="s">
        <v>91</v>
      </c>
      <c r="F75" s="72" t="s">
        <v>91</v>
      </c>
      <c r="G75" s="72" t="s">
        <v>92</v>
      </c>
    </row>
    <row r="77" ht="15">
      <c r="A77" s="1" t="s">
        <v>95</v>
      </c>
    </row>
    <row r="78" ht="15">
      <c r="A78" s="1" t="s">
        <v>94</v>
      </c>
    </row>
  </sheetData>
  <conditionalFormatting sqref="C5:H5">
    <cfRule type="cellIs" priority="3" dxfId="0" operator="equal">
      <formula>":"</formula>
    </cfRule>
    <cfRule type="cellIs" priority="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 topLeftCell="A1">
      <selection activeCell="E34" sqref="E34"/>
    </sheetView>
  </sheetViews>
  <sheetFormatPr defaultColWidth="9.140625" defaultRowHeight="15"/>
  <cols>
    <col min="1" max="1" width="40.00390625" style="1" customWidth="1"/>
    <col min="2" max="5" width="13.00390625" style="1" customWidth="1"/>
    <col min="6" max="6" width="7.140625" style="1" customWidth="1"/>
    <col min="7" max="16384" width="9.140625" style="1" customWidth="1"/>
  </cols>
  <sheetData>
    <row r="1" ht="12">
      <c r="A1" s="6" t="s">
        <v>96</v>
      </c>
    </row>
    <row r="2" ht="12">
      <c r="A2" s="2" t="s">
        <v>79</v>
      </c>
    </row>
    <row r="3" ht="15" customHeight="1"/>
    <row r="4" spans="1:5" ht="42.75" customHeight="1">
      <c r="A4" s="42"/>
      <c r="B4" s="34" t="s">
        <v>53</v>
      </c>
      <c r="C4" s="34" t="s">
        <v>54</v>
      </c>
      <c r="D4" s="34" t="s">
        <v>76</v>
      </c>
      <c r="E4" s="34" t="s">
        <v>43</v>
      </c>
    </row>
    <row r="5" spans="1:6" ht="12">
      <c r="A5" s="96" t="s">
        <v>10</v>
      </c>
      <c r="B5" s="97">
        <v>192946.889</v>
      </c>
      <c r="C5" s="97">
        <v>8130.588</v>
      </c>
      <c r="D5" s="97">
        <f>SUM(D6:D15)</f>
        <v>100.00000000000001</v>
      </c>
      <c r="E5" s="97">
        <f>SUM(E6:E15)</f>
        <v>100.00001229923348</v>
      </c>
      <c r="F5" s="91" t="s">
        <v>77</v>
      </c>
    </row>
    <row r="6" spans="1:6" ht="12">
      <c r="A6" s="12" t="s">
        <v>62</v>
      </c>
      <c r="B6" s="24">
        <v>41421.508</v>
      </c>
      <c r="C6" s="24">
        <v>1260.797</v>
      </c>
      <c r="D6" s="24">
        <f aca="true" t="shared" si="0" ref="D6:D15">B6/$B$5*100</f>
        <v>21.467828900832913</v>
      </c>
      <c r="E6" s="24">
        <f aca="true" t="shared" si="1" ref="E6:E15">C6/$C$5*100</f>
        <v>15.506836651912506</v>
      </c>
      <c r="F6" s="98">
        <f>E6-D6</f>
        <v>-5.960992248920407</v>
      </c>
    </row>
    <row r="7" spans="1:6" ht="12">
      <c r="A7" s="9" t="s">
        <v>65</v>
      </c>
      <c r="B7" s="20">
        <v>30893.315</v>
      </c>
      <c r="C7" s="20">
        <v>1030.317</v>
      </c>
      <c r="D7" s="20">
        <f t="shared" si="0"/>
        <v>16.01130505918652</v>
      </c>
      <c r="E7" s="20">
        <f t="shared" si="1"/>
        <v>12.672109323458525</v>
      </c>
      <c r="F7" s="98">
        <f aca="true" t="shared" si="2" ref="F7:F15">E7-D7</f>
        <v>-3.339195735727994</v>
      </c>
    </row>
    <row r="8" spans="1:6" ht="12">
      <c r="A8" s="9" t="s">
        <v>63</v>
      </c>
      <c r="B8" s="20">
        <v>29850.239</v>
      </c>
      <c r="C8" s="20">
        <v>1706.727</v>
      </c>
      <c r="D8" s="20">
        <f t="shared" si="0"/>
        <v>15.470702406608899</v>
      </c>
      <c r="E8" s="20">
        <f t="shared" si="1"/>
        <v>20.99143382987799</v>
      </c>
      <c r="F8" s="98">
        <f t="shared" si="2"/>
        <v>5.520731423269092</v>
      </c>
    </row>
    <row r="9" spans="1:6" ht="12">
      <c r="A9" s="9" t="s">
        <v>58</v>
      </c>
      <c r="B9" s="20">
        <v>22584.814</v>
      </c>
      <c r="C9" s="20">
        <v>895.062</v>
      </c>
      <c r="D9" s="20">
        <f t="shared" si="0"/>
        <v>11.705197278407532</v>
      </c>
      <c r="E9" s="20">
        <f t="shared" si="1"/>
        <v>11.008576501478123</v>
      </c>
      <c r="F9" s="98">
        <f t="shared" si="2"/>
        <v>-0.696620776929409</v>
      </c>
    </row>
    <row r="10" spans="1:6" ht="12">
      <c r="A10" s="9" t="s">
        <v>57</v>
      </c>
      <c r="B10" s="20">
        <v>19473.231</v>
      </c>
      <c r="C10" s="20">
        <v>797.245</v>
      </c>
      <c r="D10" s="20">
        <f t="shared" si="0"/>
        <v>10.092534324303099</v>
      </c>
      <c r="E10" s="20">
        <f t="shared" si="1"/>
        <v>9.805502381869553</v>
      </c>
      <c r="F10" s="98">
        <f t="shared" si="2"/>
        <v>-0.28703194243354524</v>
      </c>
    </row>
    <row r="11" spans="1:6" ht="12">
      <c r="A11" s="9" t="s">
        <v>59</v>
      </c>
      <c r="B11" s="20">
        <v>16171.559</v>
      </c>
      <c r="C11" s="20">
        <v>1405.035</v>
      </c>
      <c r="D11" s="20">
        <f t="shared" si="0"/>
        <v>8.381352549301791</v>
      </c>
      <c r="E11" s="20">
        <f t="shared" si="1"/>
        <v>17.28085348808721</v>
      </c>
      <c r="F11" s="98">
        <f t="shared" si="2"/>
        <v>8.899500938785419</v>
      </c>
    </row>
    <row r="12" spans="1:6" ht="12">
      <c r="A12" s="9" t="s">
        <v>61</v>
      </c>
      <c r="B12" s="20">
        <v>14608.938</v>
      </c>
      <c r="C12" s="20">
        <v>592.311</v>
      </c>
      <c r="D12" s="20">
        <f t="shared" si="0"/>
        <v>7.571481497169928</v>
      </c>
      <c r="E12" s="20">
        <f t="shared" si="1"/>
        <v>7.284971271450479</v>
      </c>
      <c r="F12" s="98">
        <f t="shared" si="2"/>
        <v>-0.2865102257194492</v>
      </c>
    </row>
    <row r="13" spans="1:6" ht="12">
      <c r="A13" s="9" t="s">
        <v>60</v>
      </c>
      <c r="B13" s="20">
        <v>9457.188</v>
      </c>
      <c r="C13" s="20">
        <v>144.172</v>
      </c>
      <c r="D13" s="20">
        <f t="shared" si="0"/>
        <v>4.9014462212966805</v>
      </c>
      <c r="E13" s="20">
        <f t="shared" si="1"/>
        <v>1.7732050867661724</v>
      </c>
      <c r="F13" s="98">
        <f t="shared" si="2"/>
        <v>-3.128241134530508</v>
      </c>
    </row>
    <row r="14" spans="1:6" ht="12">
      <c r="A14" s="9" t="s">
        <v>64</v>
      </c>
      <c r="B14" s="20">
        <v>5548.477</v>
      </c>
      <c r="C14" s="20">
        <v>209.439</v>
      </c>
      <c r="D14" s="20">
        <f t="shared" si="0"/>
        <v>2.8756498893330176</v>
      </c>
      <c r="E14" s="20">
        <f t="shared" si="1"/>
        <v>2.5759391571679684</v>
      </c>
      <c r="F14" s="98">
        <f t="shared" si="2"/>
        <v>-0.2997107321650492</v>
      </c>
    </row>
    <row r="15" spans="1:6" ht="12">
      <c r="A15" s="11" t="s">
        <v>97</v>
      </c>
      <c r="B15" s="22">
        <v>2937.62</v>
      </c>
      <c r="C15" s="22">
        <v>89.484</v>
      </c>
      <c r="D15" s="22">
        <f t="shared" si="0"/>
        <v>1.5225018735596199</v>
      </c>
      <c r="E15" s="22">
        <f t="shared" si="1"/>
        <v>1.100584607164943</v>
      </c>
      <c r="F15" s="98">
        <f t="shared" si="2"/>
        <v>-0.42191726639467686</v>
      </c>
    </row>
    <row r="16" ht="12"/>
    <row r="17" ht="12">
      <c r="A17" s="35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 topLeftCell="A1">
      <selection activeCell="E32" sqref="E32"/>
    </sheetView>
  </sheetViews>
  <sheetFormatPr defaultColWidth="9.140625" defaultRowHeight="15"/>
  <cols>
    <col min="1" max="1" width="36.57421875" style="1" customWidth="1"/>
    <col min="2" max="3" width="18.57421875" style="1" customWidth="1"/>
    <col min="4" max="4" width="10.57421875" style="1" bestFit="1" customWidth="1"/>
    <col min="5" max="16384" width="9.140625" style="1" customWidth="1"/>
  </cols>
  <sheetData>
    <row r="1" ht="12">
      <c r="A1" s="6" t="s">
        <v>83</v>
      </c>
    </row>
    <row r="2" ht="12">
      <c r="A2" s="2" t="s">
        <v>80</v>
      </c>
    </row>
    <row r="3" ht="12">
      <c r="A3" s="2"/>
    </row>
    <row r="4" spans="1:4" ht="36">
      <c r="A4" s="31"/>
      <c r="B4" s="39" t="s">
        <v>53</v>
      </c>
      <c r="C4" s="40" t="s">
        <v>54</v>
      </c>
      <c r="D4" s="40" t="s">
        <v>52</v>
      </c>
    </row>
    <row r="5" spans="1:4" ht="12">
      <c r="A5" s="38" t="s">
        <v>59</v>
      </c>
      <c r="B5" s="23">
        <v>16171.559</v>
      </c>
      <c r="C5" s="24">
        <v>1405.035</v>
      </c>
      <c r="D5" s="24">
        <f aca="true" t="shared" si="0" ref="D5:D13">C5/B5*100</f>
        <v>8.688308900830156</v>
      </c>
    </row>
    <row r="6" spans="1:4" ht="12">
      <c r="A6" s="36" t="s">
        <v>63</v>
      </c>
      <c r="B6" s="19">
        <v>29850.239</v>
      </c>
      <c r="C6" s="20">
        <v>1706.727</v>
      </c>
      <c r="D6" s="20">
        <f t="shared" si="0"/>
        <v>5.717632612589802</v>
      </c>
    </row>
    <row r="7" spans="1:4" ht="12">
      <c r="A7" s="36" t="s">
        <v>57</v>
      </c>
      <c r="B7" s="19">
        <v>19473.231</v>
      </c>
      <c r="C7" s="20">
        <v>797.245</v>
      </c>
      <c r="D7" s="20">
        <f t="shared" si="0"/>
        <v>4.094056091667582</v>
      </c>
    </row>
    <row r="8" spans="1:4" ht="24">
      <c r="A8" s="36" t="s">
        <v>61</v>
      </c>
      <c r="B8" s="19">
        <v>14608.938</v>
      </c>
      <c r="C8" s="20">
        <v>592.311</v>
      </c>
      <c r="D8" s="20">
        <f t="shared" si="0"/>
        <v>4.054442561122513</v>
      </c>
    </row>
    <row r="9" spans="1:4" ht="12">
      <c r="A9" s="36" t="s">
        <v>58</v>
      </c>
      <c r="B9" s="19">
        <v>22584.814</v>
      </c>
      <c r="C9" s="20">
        <v>895.062</v>
      </c>
      <c r="D9" s="20">
        <f t="shared" si="0"/>
        <v>3.9631143298324267</v>
      </c>
    </row>
    <row r="10" spans="1:4" ht="24">
      <c r="A10" s="36" t="s">
        <v>64</v>
      </c>
      <c r="B10" s="19">
        <v>5548.477</v>
      </c>
      <c r="C10" s="20">
        <v>209.439</v>
      </c>
      <c r="D10" s="20">
        <f t="shared" si="0"/>
        <v>3.7747115109245293</v>
      </c>
    </row>
    <row r="11" spans="1:4" ht="24">
      <c r="A11" s="36" t="s">
        <v>65</v>
      </c>
      <c r="B11" s="19">
        <v>30893.315</v>
      </c>
      <c r="C11" s="20">
        <v>1030.317</v>
      </c>
      <c r="D11" s="20">
        <f t="shared" si="0"/>
        <v>3.335080744814858</v>
      </c>
    </row>
    <row r="12" spans="1:4" ht="12">
      <c r="A12" s="41" t="s">
        <v>62</v>
      </c>
      <c r="B12" s="25">
        <v>41421.508</v>
      </c>
      <c r="C12" s="26">
        <v>1260.797</v>
      </c>
      <c r="D12" s="26">
        <f t="shared" si="0"/>
        <v>3.0438220646143543</v>
      </c>
    </row>
    <row r="13" spans="1:4" ht="12">
      <c r="A13" s="37" t="s">
        <v>60</v>
      </c>
      <c r="B13" s="21">
        <v>9457.188</v>
      </c>
      <c r="C13" s="22">
        <v>144.172</v>
      </c>
      <c r="D13" s="22">
        <f t="shared" si="0"/>
        <v>1.5244700644631364</v>
      </c>
    </row>
    <row r="14" ht="12"/>
    <row r="15" ht="15" customHeight="1">
      <c r="A15" s="2" t="s">
        <v>69</v>
      </c>
    </row>
    <row r="16" ht="12">
      <c r="A16" s="1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workbookViewId="0" topLeftCell="A1">
      <selection activeCell="J2" sqref="J2"/>
    </sheetView>
  </sheetViews>
  <sheetFormatPr defaultColWidth="9.140625" defaultRowHeight="15"/>
  <cols>
    <col min="1" max="1" width="11.28125" style="1" customWidth="1"/>
    <col min="2" max="2" width="13.7109375" style="1" customWidth="1"/>
    <col min="3" max="6" width="18.00390625" style="1" customWidth="1"/>
    <col min="7" max="10" width="9.140625" style="1" customWidth="1"/>
    <col min="11" max="11" width="9.140625" style="91" customWidth="1"/>
    <col min="12" max="16384" width="9.140625" style="1" customWidth="1"/>
  </cols>
  <sheetData>
    <row r="1" ht="15.75">
      <c r="A1" s="29" t="s">
        <v>68</v>
      </c>
    </row>
    <row r="2" ht="12.75">
      <c r="A2" s="30" t="s">
        <v>80</v>
      </c>
    </row>
    <row r="3" ht="12"/>
    <row r="4" spans="1:6" ht="64.5" customHeight="1">
      <c r="A4" s="42"/>
      <c r="B4" s="63" t="s">
        <v>10</v>
      </c>
      <c r="C4" s="34" t="s">
        <v>72</v>
      </c>
      <c r="D4" s="34" t="s">
        <v>73</v>
      </c>
      <c r="E4" s="34" t="s">
        <v>74</v>
      </c>
      <c r="F4" s="34" t="s">
        <v>75</v>
      </c>
    </row>
    <row r="5" spans="1:6" ht="12">
      <c r="A5" s="7" t="s">
        <v>12</v>
      </c>
      <c r="B5" s="64">
        <v>4.213899504749206</v>
      </c>
      <c r="C5" s="57">
        <v>5.0766339026836516</v>
      </c>
      <c r="D5" s="57">
        <v>2.9781412615619787</v>
      </c>
      <c r="E5" s="57">
        <v>6.488998536963194</v>
      </c>
      <c r="F5" s="57">
        <v>3.9259573293433747</v>
      </c>
    </row>
    <row r="6" spans="1:6" ht="12">
      <c r="A6" s="8"/>
      <c r="B6" s="65"/>
      <c r="C6" s="58"/>
      <c r="D6" s="58"/>
      <c r="E6" s="58"/>
      <c r="F6" s="58"/>
    </row>
    <row r="7" spans="1:11" ht="12">
      <c r="A7" s="9" t="s">
        <v>33</v>
      </c>
      <c r="B7" s="66">
        <v>8.913022694479968</v>
      </c>
      <c r="C7" s="59">
        <v>11.94987463730255</v>
      </c>
      <c r="D7" s="59">
        <v>6.3583800449137415</v>
      </c>
      <c r="E7" s="59">
        <v>12.162473249379728</v>
      </c>
      <c r="F7" s="59">
        <v>9.20906008473718</v>
      </c>
      <c r="G7" s="92">
        <f>LARGE(C7:F7,1)</f>
        <v>12.162473249379728</v>
      </c>
      <c r="H7" s="92" t="b">
        <f>G7=E7</f>
        <v>1</v>
      </c>
      <c r="I7" s="93">
        <f>COUNTIF(C7:F7,"&gt;0")</f>
        <v>4</v>
      </c>
      <c r="J7" s="92">
        <f>SMALL(C7:F7,1)</f>
        <v>6.3583800449137415</v>
      </c>
      <c r="K7" s="93" t="b">
        <f>J7=D7</f>
        <v>1</v>
      </c>
    </row>
    <row r="8" spans="1:11" ht="12">
      <c r="A8" s="9" t="s">
        <v>81</v>
      </c>
      <c r="B8" s="66">
        <v>6.436609002970243</v>
      </c>
      <c r="C8" s="59">
        <v>6.872573430184819</v>
      </c>
      <c r="D8" s="59">
        <v>3.7619800267025503</v>
      </c>
      <c r="E8" s="59">
        <v>10.757613762933293</v>
      </c>
      <c r="F8" s="59">
        <v>6.244766699155727</v>
      </c>
      <c r="G8" s="92">
        <f>LARGE(C8:F8,1)</f>
        <v>10.757613762933293</v>
      </c>
      <c r="H8" s="92" t="b">
        <f>G8=E8</f>
        <v>1</v>
      </c>
      <c r="I8" s="93">
        <f>COUNTIF(C8:F8,"&gt;0")</f>
        <v>4</v>
      </c>
      <c r="J8" s="92">
        <f>SMALL(C8:F8,1)</f>
        <v>3.7619800267025503</v>
      </c>
      <c r="K8" s="93" t="b">
        <f>J8=D8</f>
        <v>1</v>
      </c>
    </row>
    <row r="9" spans="1:11" ht="12">
      <c r="A9" s="9" t="s">
        <v>16</v>
      </c>
      <c r="B9" s="66">
        <v>6.311029704318901</v>
      </c>
      <c r="C9" s="59">
        <v>7.05301065727012</v>
      </c>
      <c r="D9" s="59">
        <v>4.986812328388383</v>
      </c>
      <c r="E9" s="59">
        <v>9.48408337258372</v>
      </c>
      <c r="F9" s="59">
        <v>5.657820718652865</v>
      </c>
      <c r="G9" s="92">
        <f>LARGE(C9:F9,1)</f>
        <v>9.48408337258372</v>
      </c>
      <c r="H9" s="92" t="b">
        <f>G9=E9</f>
        <v>1</v>
      </c>
      <c r="I9" s="93">
        <f>COUNTIF(C9:F9,"&gt;0")</f>
        <v>4</v>
      </c>
      <c r="J9" s="92">
        <f>SMALL(C9:F9,1)</f>
        <v>4.986812328388383</v>
      </c>
      <c r="K9" s="93" t="b">
        <f>J9=D9</f>
        <v>1</v>
      </c>
    </row>
    <row r="10" spans="1:11" ht="12">
      <c r="A10" s="9" t="s">
        <v>34</v>
      </c>
      <c r="B10" s="66">
        <v>5.815575580310373</v>
      </c>
      <c r="C10" s="59">
        <v>8.599333930515503</v>
      </c>
      <c r="D10" s="59">
        <v>3.8826385493937723</v>
      </c>
      <c r="E10" s="59">
        <v>9.361646832057348</v>
      </c>
      <c r="F10" s="59">
        <v>6.9428909019298946</v>
      </c>
      <c r="G10" s="92">
        <f>LARGE(C10:F10,1)</f>
        <v>9.361646832057348</v>
      </c>
      <c r="H10" s="92" t="b">
        <f>G10=E10</f>
        <v>1</v>
      </c>
      <c r="I10" s="93">
        <f>COUNTIF(C10:F10,"&gt;0")</f>
        <v>4</v>
      </c>
      <c r="J10" s="92">
        <f>SMALL(C10:F10,1)</f>
        <v>3.8826385493937723</v>
      </c>
      <c r="K10" s="93" t="b">
        <f>J10=D10</f>
        <v>1</v>
      </c>
    </row>
    <row r="11" spans="1:11" ht="12">
      <c r="A11" s="9" t="s">
        <v>27</v>
      </c>
      <c r="B11" s="66">
        <v>5.774574458900335</v>
      </c>
      <c r="C11" s="59">
        <v>6.932311533693037</v>
      </c>
      <c r="D11" s="59">
        <v>4.575354513614047</v>
      </c>
      <c r="E11" s="59">
        <v>9.805329004099605</v>
      </c>
      <c r="F11" s="59">
        <v>4.365541163507162</v>
      </c>
      <c r="G11" s="92">
        <f>LARGE(C11:F11,1)</f>
        <v>9.805329004099605</v>
      </c>
      <c r="H11" s="92" t="b">
        <f>G11=E11</f>
        <v>1</v>
      </c>
      <c r="I11" s="93">
        <f>COUNTIF(C11:F11,"&gt;0")</f>
        <v>4</v>
      </c>
      <c r="J11" s="92">
        <f>SMALL(C11:F11,1)</f>
        <v>4.365541163507162</v>
      </c>
      <c r="K11" s="93" t="b">
        <f>J11=D11</f>
        <v>0</v>
      </c>
    </row>
    <row r="12" spans="1:11" ht="12">
      <c r="A12" s="9" t="s">
        <v>19</v>
      </c>
      <c r="B12" s="66">
        <v>5.073622006950594</v>
      </c>
      <c r="C12" s="59">
        <v>5.9929134632908045</v>
      </c>
      <c r="D12" s="59">
        <v>3.772755238346861</v>
      </c>
      <c r="E12" s="59">
        <v>8.154565874584115</v>
      </c>
      <c r="F12" s="59">
        <v>4.794052370866068</v>
      </c>
      <c r="G12" s="92">
        <f>LARGE(C12:F12,1)</f>
        <v>8.154565874584115</v>
      </c>
      <c r="H12" s="92" t="b">
        <f>G12=E12</f>
        <v>1</v>
      </c>
      <c r="I12" s="93">
        <f>COUNTIF(C12:F12,"&gt;0")</f>
        <v>4</v>
      </c>
      <c r="J12" s="92">
        <f>SMALL(C12:F12,1)</f>
        <v>3.772755238346861</v>
      </c>
      <c r="K12" s="93" t="b">
        <f>J12=D12</f>
        <v>1</v>
      </c>
    </row>
    <row r="13" spans="1:11" ht="12">
      <c r="A13" s="9" t="s">
        <v>23</v>
      </c>
      <c r="B13" s="66">
        <v>5.026590849647877</v>
      </c>
      <c r="C13" s="59">
        <v>6.182883736964579</v>
      </c>
      <c r="D13" s="59">
        <v>2.9997663831694856</v>
      </c>
      <c r="E13" s="59">
        <v>7.515252357182475</v>
      </c>
      <c r="F13" s="59">
        <v>5.068052552197852</v>
      </c>
      <c r="G13" s="92">
        <f>LARGE(C13:F13,1)</f>
        <v>7.515252357182475</v>
      </c>
      <c r="H13" s="92" t="b">
        <f>G13=E13</f>
        <v>1</v>
      </c>
      <c r="I13" s="93">
        <f>COUNTIF(C13:F13,"&gt;0")</f>
        <v>4</v>
      </c>
      <c r="J13" s="92">
        <f>SMALL(C13:F13,1)</f>
        <v>2.9997663831694856</v>
      </c>
      <c r="K13" s="93" t="b">
        <f>J13=D13</f>
        <v>1</v>
      </c>
    </row>
    <row r="14" spans="1:11" ht="12">
      <c r="A14" s="9" t="s">
        <v>21</v>
      </c>
      <c r="B14" s="66">
        <v>4.698175939021952</v>
      </c>
      <c r="C14" s="59">
        <v>5.333875531608466</v>
      </c>
      <c r="D14" s="59">
        <v>3.074473276719481</v>
      </c>
      <c r="E14" s="59">
        <v>7.998501360178533</v>
      </c>
      <c r="F14" s="59">
        <v>3.316448152562574</v>
      </c>
      <c r="G14" s="92">
        <f>LARGE(C14:F14,1)</f>
        <v>7.998501360178533</v>
      </c>
      <c r="H14" s="92" t="b">
        <f>G14=E14</f>
        <v>1</v>
      </c>
      <c r="I14" s="93">
        <f>COUNTIF(C14:F14,"&gt;0")</f>
        <v>4</v>
      </c>
      <c r="J14" s="92">
        <f>SMALL(C14:F14,1)</f>
        <v>3.074473276719481</v>
      </c>
      <c r="K14" s="93" t="b">
        <f>J14=D14</f>
        <v>1</v>
      </c>
    </row>
    <row r="15" spans="1:11" ht="12">
      <c r="A15" s="9" t="s">
        <v>18</v>
      </c>
      <c r="B15" s="66">
        <v>4.595593700756187</v>
      </c>
      <c r="C15" s="59">
        <v>6.545484866171934</v>
      </c>
      <c r="D15" s="59">
        <v>2.6219179441385125</v>
      </c>
      <c r="E15" s="59">
        <v>6.878326434062684</v>
      </c>
      <c r="F15" s="59">
        <v>5.562060889929742</v>
      </c>
      <c r="G15" s="92">
        <f>LARGE(C15:F15,1)</f>
        <v>6.878326434062684</v>
      </c>
      <c r="H15" s="92" t="b">
        <f>G15=E15</f>
        <v>1</v>
      </c>
      <c r="I15" s="93">
        <f>COUNTIF(C15:F15,"&gt;0")</f>
        <v>4</v>
      </c>
      <c r="J15" s="92">
        <f>SMALL(C15:F15,1)</f>
        <v>2.6219179441385125</v>
      </c>
      <c r="K15" s="93" t="b">
        <f>J15=D15</f>
        <v>1</v>
      </c>
    </row>
    <row r="16" spans="1:11" ht="12">
      <c r="A16" s="9" t="s">
        <v>82</v>
      </c>
      <c r="B16" s="66">
        <v>4.470457795532233</v>
      </c>
      <c r="C16" s="59">
        <v>5.611498133646388</v>
      </c>
      <c r="D16" s="59">
        <v>2.773760030321028</v>
      </c>
      <c r="E16" s="59">
        <v>7.694547996272133</v>
      </c>
      <c r="F16" s="59">
        <v>5.392018418430271</v>
      </c>
      <c r="G16" s="92">
        <f>LARGE(C16:F16,1)</f>
        <v>7.694547996272133</v>
      </c>
      <c r="H16" s="92" t="b">
        <f>G16=E16</f>
        <v>1</v>
      </c>
      <c r="I16" s="93">
        <f>COUNTIF(C16:F16,"&gt;0")</f>
        <v>4</v>
      </c>
      <c r="J16" s="92">
        <f>SMALL(C16:F16,1)</f>
        <v>2.773760030321028</v>
      </c>
      <c r="K16" s="93" t="b">
        <f>J16=D16</f>
        <v>1</v>
      </c>
    </row>
    <row r="17" spans="1:11" ht="12">
      <c r="A17" s="9" t="s">
        <v>28</v>
      </c>
      <c r="B17" s="66">
        <v>4.32305811246354</v>
      </c>
      <c r="C17" s="59">
        <v>4.76615574143672</v>
      </c>
      <c r="D17" s="59">
        <v>3.2356988186278537</v>
      </c>
      <c r="E17" s="59">
        <v>6.548820010263838</v>
      </c>
      <c r="F17" s="59">
        <v>4.715927569046874</v>
      </c>
      <c r="G17" s="92">
        <f>LARGE(C17:F17,1)</f>
        <v>6.548820010263838</v>
      </c>
      <c r="H17" s="92" t="b">
        <f>G17=E17</f>
        <v>1</v>
      </c>
      <c r="I17" s="93">
        <f>COUNTIF(C17:F17,"&gt;0")</f>
        <v>4</v>
      </c>
      <c r="J17" s="92">
        <f>SMALL(C17:F17,1)</f>
        <v>3.2356988186278537</v>
      </c>
      <c r="K17" s="93" t="b">
        <f>J17=D17</f>
        <v>1</v>
      </c>
    </row>
    <row r="18" spans="1:11" ht="12">
      <c r="A18" s="9" t="s">
        <v>25</v>
      </c>
      <c r="B18" s="66">
        <v>4.278129929927315</v>
      </c>
      <c r="C18" s="59">
        <v>3.9196717327500794</v>
      </c>
      <c r="D18" s="59">
        <v>2.311489783147323</v>
      </c>
      <c r="E18" s="59">
        <v>8.876220256253815</v>
      </c>
      <c r="F18" s="59">
        <v>4.46510747739921</v>
      </c>
      <c r="G18" s="92">
        <f>LARGE(C18:F18,1)</f>
        <v>8.876220256253815</v>
      </c>
      <c r="H18" s="92" t="b">
        <f>G18=E18</f>
        <v>1</v>
      </c>
      <c r="I18" s="93">
        <f>COUNTIF(C18:F18,"&gt;0")</f>
        <v>4</v>
      </c>
      <c r="J18" s="92">
        <f>SMALL(C18:F18,1)</f>
        <v>2.311489783147323</v>
      </c>
      <c r="K18" s="93" t="b">
        <f>J18=D18</f>
        <v>1</v>
      </c>
    </row>
    <row r="19" spans="1:11" ht="12">
      <c r="A19" s="9" t="s">
        <v>22</v>
      </c>
      <c r="B19" s="66">
        <v>4.22724304510722</v>
      </c>
      <c r="C19" s="59">
        <v>5.411424531214698</v>
      </c>
      <c r="D19" s="59">
        <v>2.659714241512029</v>
      </c>
      <c r="E19" s="59">
        <v>5.690916085025576</v>
      </c>
      <c r="F19" s="59">
        <v>4.064466269596435</v>
      </c>
      <c r="G19" s="92">
        <f>LARGE(C19:F19,1)</f>
        <v>5.690916085025576</v>
      </c>
      <c r="H19" s="92" t="b">
        <f>G19=E19</f>
        <v>1</v>
      </c>
      <c r="I19" s="93">
        <f>COUNTIF(C19:F19,"&gt;0")</f>
        <v>4</v>
      </c>
      <c r="J19" s="92">
        <f>SMALL(C19:F19,1)</f>
        <v>2.659714241512029</v>
      </c>
      <c r="K19" s="93" t="b">
        <f>J19=D19</f>
        <v>1</v>
      </c>
    </row>
    <row r="20" spans="1:11" ht="12">
      <c r="A20" s="9" t="s">
        <v>30</v>
      </c>
      <c r="B20" s="66">
        <v>4.149843003153337</v>
      </c>
      <c r="C20" s="59">
        <v>5.895416478220864</v>
      </c>
      <c r="D20" s="59">
        <v>2.904431815647498</v>
      </c>
      <c r="E20" s="59">
        <v>5.373806277564929</v>
      </c>
      <c r="F20" s="59">
        <v>3.363989961407525</v>
      </c>
      <c r="G20" s="92">
        <f>LARGE(C20:F20,1)</f>
        <v>5.895416478220864</v>
      </c>
      <c r="H20" s="92" t="b">
        <f>G20=E20</f>
        <v>0</v>
      </c>
      <c r="I20" s="93">
        <f>COUNTIF(C20:F20,"&gt;0")</f>
        <v>4</v>
      </c>
      <c r="J20" s="92">
        <f>SMALL(C20:F20,1)</f>
        <v>2.904431815647498</v>
      </c>
      <c r="K20" s="93" t="b">
        <f>J20=D20</f>
        <v>1</v>
      </c>
    </row>
    <row r="21" spans="1:11" ht="12">
      <c r="A21" s="9" t="s">
        <v>32</v>
      </c>
      <c r="B21" s="66">
        <v>3.93919962692005</v>
      </c>
      <c r="C21" s="59">
        <v>5.594514906668248</v>
      </c>
      <c r="D21" s="59">
        <v>2.729086067108188</v>
      </c>
      <c r="E21" s="59">
        <v>5.449934097535648</v>
      </c>
      <c r="F21" s="59">
        <v>3.8464067328555465</v>
      </c>
      <c r="G21" s="92">
        <f>LARGE(C21:F21,1)</f>
        <v>5.594514906668248</v>
      </c>
      <c r="H21" s="92" t="b">
        <f>G21=E21</f>
        <v>0</v>
      </c>
      <c r="I21" s="93">
        <f>COUNTIF(C21:F21,"&gt;0")</f>
        <v>4</v>
      </c>
      <c r="J21" s="92">
        <f>SMALL(C21:F21,1)</f>
        <v>2.729086067108188</v>
      </c>
      <c r="K21" s="93" t="b">
        <f>J21=D21</f>
        <v>1</v>
      </c>
    </row>
    <row r="22" spans="1:11" ht="12">
      <c r="A22" s="9" t="s">
        <v>26</v>
      </c>
      <c r="B22" s="66">
        <v>3.8625641859872974</v>
      </c>
      <c r="C22" s="59">
        <v>4.4003539066782755</v>
      </c>
      <c r="D22" s="59">
        <v>1.715365045100609</v>
      </c>
      <c r="E22" s="59">
        <v>6.871819140620654</v>
      </c>
      <c r="F22" s="59">
        <v>4.252172717091604</v>
      </c>
      <c r="G22" s="92">
        <f>LARGE(C22:F22,1)</f>
        <v>6.871819140620654</v>
      </c>
      <c r="H22" s="92" t="b">
        <f>G22=E22</f>
        <v>1</v>
      </c>
      <c r="I22" s="93">
        <f>COUNTIF(C22:F22,"&gt;0")</f>
        <v>4</v>
      </c>
      <c r="J22" s="92">
        <f>SMALL(C22:F22,1)</f>
        <v>1.715365045100609</v>
      </c>
      <c r="K22" s="93" t="b">
        <f>J22=D22</f>
        <v>1</v>
      </c>
    </row>
    <row r="23" spans="1:11" ht="12">
      <c r="A23" s="9" t="s">
        <v>17</v>
      </c>
      <c r="B23" s="66">
        <v>3.7023495109762004</v>
      </c>
      <c r="C23" s="59">
        <v>3.838736058355759</v>
      </c>
      <c r="D23" s="59">
        <v>3.384830359755348</v>
      </c>
      <c r="E23" s="59">
        <v>5.374869258749636</v>
      </c>
      <c r="F23" s="59">
        <v>2.999010312816071</v>
      </c>
      <c r="G23" s="92">
        <f>LARGE(C23:F23,1)</f>
        <v>5.374869258749636</v>
      </c>
      <c r="H23" s="92" t="b">
        <f>G23=E23</f>
        <v>1</v>
      </c>
      <c r="I23" s="93">
        <f>COUNTIF(C23:F23,"&gt;0")</f>
        <v>4</v>
      </c>
      <c r="J23" s="92">
        <f>SMALL(C23:F23,1)</f>
        <v>2.999010312816071</v>
      </c>
      <c r="K23" s="93" t="b">
        <f>J23=D23</f>
        <v>0</v>
      </c>
    </row>
    <row r="24" spans="1:11" ht="12">
      <c r="A24" s="9" t="s">
        <v>38</v>
      </c>
      <c r="B24" s="66">
        <v>3.640665347157594</v>
      </c>
      <c r="C24" s="59">
        <v>5.0576171681310615</v>
      </c>
      <c r="D24" s="59">
        <v>3.0968307013748055</v>
      </c>
      <c r="E24" s="59"/>
      <c r="F24" s="59"/>
      <c r="G24" s="92">
        <f>LARGE(C24:F24,1)</f>
        <v>5.0576171681310615</v>
      </c>
      <c r="H24" s="92" t="b">
        <f>G24=E24</f>
        <v>0</v>
      </c>
      <c r="I24" s="93">
        <f>COUNTIF(C24:F24,"&gt;0")</f>
        <v>2</v>
      </c>
      <c r="J24" s="92">
        <f>SMALL(C24:F24,1)</f>
        <v>3.0968307013748055</v>
      </c>
      <c r="K24" s="93" t="b">
        <f>J24=D24</f>
        <v>1</v>
      </c>
    </row>
    <row r="25" spans="1:11" ht="12">
      <c r="A25" s="9" t="s">
        <v>13</v>
      </c>
      <c r="B25" s="66">
        <v>3.598468246095642</v>
      </c>
      <c r="C25" s="59">
        <v>4.381914266209566</v>
      </c>
      <c r="D25" s="59">
        <v>2.9024958087237778</v>
      </c>
      <c r="E25" s="59">
        <v>4.373268429092981</v>
      </c>
      <c r="F25" s="59">
        <v>3.958443796394485</v>
      </c>
      <c r="G25" s="92">
        <f>LARGE(C25:F25,1)</f>
        <v>4.381914266209566</v>
      </c>
      <c r="H25" s="92" t="b">
        <f>G25=E25</f>
        <v>0</v>
      </c>
      <c r="I25" s="93">
        <f>COUNTIF(C25:F25,"&gt;0")</f>
        <v>4</v>
      </c>
      <c r="J25" s="92">
        <f>SMALL(C25:F25,1)</f>
        <v>2.9024958087237778</v>
      </c>
      <c r="K25" s="93" t="b">
        <f>J25=D25</f>
        <v>1</v>
      </c>
    </row>
    <row r="26" spans="1:11" ht="12">
      <c r="A26" s="9" t="s">
        <v>39</v>
      </c>
      <c r="B26" s="66">
        <v>3.417026103193648</v>
      </c>
      <c r="C26" s="59">
        <v>3.3954116059379222</v>
      </c>
      <c r="D26" s="59">
        <v>1.9865058270292377</v>
      </c>
      <c r="E26" s="59">
        <v>6.655471097754993</v>
      </c>
      <c r="F26" s="59"/>
      <c r="G26" s="92">
        <f>LARGE(C26:F26,1)</f>
        <v>6.655471097754993</v>
      </c>
      <c r="H26" s="92" t="b">
        <f>G26=E26</f>
        <v>1</v>
      </c>
      <c r="I26" s="93">
        <f>COUNTIF(C26:F26,"&gt;0")</f>
        <v>3</v>
      </c>
      <c r="J26" s="92">
        <f>SMALL(C26:F26,1)</f>
        <v>1.9865058270292377</v>
      </c>
      <c r="K26" s="93" t="b">
        <f>J26=D26</f>
        <v>1</v>
      </c>
    </row>
    <row r="27" spans="1:11" ht="12">
      <c r="A27" s="9" t="s">
        <v>24</v>
      </c>
      <c r="B27" s="66">
        <v>3.1119987499267534</v>
      </c>
      <c r="C27" s="59">
        <v>3.3083875189138343</v>
      </c>
      <c r="D27" s="59">
        <v>1.8818797345310712</v>
      </c>
      <c r="E27" s="59">
        <v>4.9856212219026945</v>
      </c>
      <c r="F27" s="59">
        <v>4.159476589654468</v>
      </c>
      <c r="G27" s="92">
        <f>LARGE(C27:F27,1)</f>
        <v>4.9856212219026945</v>
      </c>
      <c r="H27" s="92" t="b">
        <f>G27=E27</f>
        <v>1</v>
      </c>
      <c r="I27" s="93">
        <f>COUNTIF(C27:F27,"&gt;0")</f>
        <v>4</v>
      </c>
      <c r="J27" s="92">
        <f>SMALL(C27:F27,1)</f>
        <v>1.8818797345310712</v>
      </c>
      <c r="K27" s="93" t="b">
        <f>J27=D27</f>
        <v>1</v>
      </c>
    </row>
    <row r="28" spans="1:11" ht="12">
      <c r="A28" s="9" t="s">
        <v>20</v>
      </c>
      <c r="B28" s="66">
        <v>3.1057188589475517</v>
      </c>
      <c r="C28" s="59">
        <v>4.9890010321749</v>
      </c>
      <c r="D28" s="59">
        <v>0.8932627169624157</v>
      </c>
      <c r="E28" s="59">
        <v>6.340752896927677</v>
      </c>
      <c r="F28" s="59">
        <v>1.513604437194486</v>
      </c>
      <c r="G28" s="92">
        <f>LARGE(C28:F28,1)</f>
        <v>6.340752896927677</v>
      </c>
      <c r="H28" s="92" t="b">
        <f>G28=E28</f>
        <v>1</v>
      </c>
      <c r="I28" s="93">
        <f>COUNTIF(C28:F28,"&gt;0")</f>
        <v>4</v>
      </c>
      <c r="J28" s="92">
        <f>SMALL(C28:F28,1)</f>
        <v>0.8932627169624157</v>
      </c>
      <c r="K28" s="93" t="b">
        <f>J28=D28</f>
        <v>1</v>
      </c>
    </row>
    <row r="29" spans="1:11" ht="12">
      <c r="A29" s="9" t="s">
        <v>14</v>
      </c>
      <c r="B29" s="66">
        <v>2.992991192337889</v>
      </c>
      <c r="C29" s="59">
        <v>3.4875994662719525</v>
      </c>
      <c r="D29" s="59">
        <v>0.8025883043921853</v>
      </c>
      <c r="E29" s="59">
        <v>5.449481673132667</v>
      </c>
      <c r="F29" s="59">
        <v>3.081591210795584</v>
      </c>
      <c r="G29" s="92">
        <f>LARGE(C29:F29,1)</f>
        <v>5.449481673132667</v>
      </c>
      <c r="H29" s="92" t="b">
        <f>G29=E29</f>
        <v>1</v>
      </c>
      <c r="I29" s="93">
        <f>COUNTIF(C29:F29,"&gt;0")</f>
        <v>4</v>
      </c>
      <c r="J29" s="92">
        <f>SMALL(C29:F29,1)</f>
        <v>0.8025883043921853</v>
      </c>
      <c r="K29" s="93" t="b">
        <f>J29=D29</f>
        <v>1</v>
      </c>
    </row>
    <row r="30" spans="1:11" ht="12">
      <c r="A30" s="9" t="s">
        <v>29</v>
      </c>
      <c r="B30" s="66">
        <v>2.540658197950158</v>
      </c>
      <c r="C30" s="59">
        <v>3.6377363065673616</v>
      </c>
      <c r="D30" s="59">
        <v>1.875779641207214</v>
      </c>
      <c r="E30" s="59">
        <v>3.5371514228418257</v>
      </c>
      <c r="F30" s="59">
        <v>2.0979108249236726</v>
      </c>
      <c r="G30" s="92">
        <f>LARGE(C30:F30,1)</f>
        <v>3.6377363065673616</v>
      </c>
      <c r="H30" s="92" t="b">
        <f>G30=E30</f>
        <v>0</v>
      </c>
      <c r="I30" s="93">
        <f>COUNTIF(C30:F30,"&gt;0")</f>
        <v>4</v>
      </c>
      <c r="J30" s="92">
        <f>SMALL(C30:F30,1)</f>
        <v>1.875779641207214</v>
      </c>
      <c r="K30" s="93" t="b">
        <f>J30=D30</f>
        <v>1</v>
      </c>
    </row>
    <row r="31" spans="1:11" ht="12">
      <c r="A31" s="10" t="s">
        <v>31</v>
      </c>
      <c r="B31" s="67">
        <v>2.2239534738587023</v>
      </c>
      <c r="C31" s="60">
        <v>1.4258961016411624</v>
      </c>
      <c r="D31" s="60">
        <v>0.6289155525604929</v>
      </c>
      <c r="E31" s="60">
        <v>2.9413404035811705</v>
      </c>
      <c r="F31" s="60">
        <v>3.8999424785829873</v>
      </c>
      <c r="G31" s="92">
        <f>LARGE(C31:F31,1)</f>
        <v>3.8999424785829873</v>
      </c>
      <c r="H31" s="92" t="b">
        <f>G31=E31</f>
        <v>0</v>
      </c>
      <c r="I31" s="93">
        <f>COUNTIF(C31:F31,"&gt;0")</f>
        <v>4</v>
      </c>
      <c r="J31" s="92">
        <f>SMALL(C31:F31,1)</f>
        <v>0.6289155525604929</v>
      </c>
      <c r="K31" s="93" t="b">
        <f>J31=D31</f>
        <v>1</v>
      </c>
    </row>
    <row r="32" spans="1:11" ht="12">
      <c r="A32" s="9" t="s">
        <v>15</v>
      </c>
      <c r="B32" s="66">
        <v>2.202117660453764</v>
      </c>
      <c r="C32" s="59">
        <v>3.0562606744868783</v>
      </c>
      <c r="D32" s="59">
        <v>1.2945005982821525</v>
      </c>
      <c r="E32" s="59">
        <v>3.3560721816380443</v>
      </c>
      <c r="F32" s="59">
        <v>1.925372372365072</v>
      </c>
      <c r="G32" s="92">
        <f>LARGE(C32:F32,1)</f>
        <v>3.3560721816380443</v>
      </c>
      <c r="H32" s="92" t="b">
        <f>G32=E32</f>
        <v>1</v>
      </c>
      <c r="I32" s="93">
        <f>COUNTIF(C32:F32,"&gt;0")</f>
        <v>4</v>
      </c>
      <c r="J32" s="92">
        <f>SMALL(C32:F32,1)</f>
        <v>1.2945005982821525</v>
      </c>
      <c r="K32" s="93" t="b">
        <f>J32=D32</f>
        <v>1</v>
      </c>
    </row>
    <row r="33" spans="1:11" ht="12">
      <c r="A33" s="11" t="s">
        <v>40</v>
      </c>
      <c r="B33" s="68">
        <v>1.6558322679007678</v>
      </c>
      <c r="C33" s="61">
        <v>2.1844920611357947</v>
      </c>
      <c r="D33" s="61"/>
      <c r="E33" s="61">
        <v>2.6919360832404307</v>
      </c>
      <c r="F33" s="61"/>
      <c r="G33" s="92">
        <f>LARGE(C33:F33,1)</f>
        <v>2.6919360832404307</v>
      </c>
      <c r="H33" s="92" t="b">
        <f>G33=E33</f>
        <v>1</v>
      </c>
      <c r="I33" s="93">
        <f>COUNTIF(C33:F33,"&gt;0")</f>
        <v>2</v>
      </c>
      <c r="J33" s="92">
        <f>SMALL(C33:F33,1)</f>
        <v>2.1844920611357947</v>
      </c>
      <c r="K33" s="93" t="b">
        <f>J33=D33</f>
        <v>0</v>
      </c>
    </row>
    <row r="34" spans="1:6" ht="12">
      <c r="A34" s="17"/>
      <c r="B34" s="76"/>
      <c r="C34" s="77"/>
      <c r="D34" s="77"/>
      <c r="E34" s="77"/>
      <c r="F34" s="77"/>
    </row>
    <row r="35" spans="1:6" ht="12">
      <c r="A35" s="9" t="s">
        <v>35</v>
      </c>
      <c r="B35" s="66">
        <v>7.545177443936425</v>
      </c>
      <c r="C35" s="59">
        <v>12.3124124591476</v>
      </c>
      <c r="D35" s="59">
        <v>4.240528328119568</v>
      </c>
      <c r="E35" s="59">
        <v>16.111417539988967</v>
      </c>
      <c r="F35" s="59">
        <v>4.92160464818217</v>
      </c>
    </row>
    <row r="36" spans="1:6" ht="12">
      <c r="A36" s="11" t="s">
        <v>36</v>
      </c>
      <c r="B36" s="68">
        <v>4.231033064135873</v>
      </c>
      <c r="C36" s="61">
        <v>4.357655937363307</v>
      </c>
      <c r="D36" s="61">
        <v>3.5893213632111376</v>
      </c>
      <c r="E36" s="61">
        <v>6.781622699900258</v>
      </c>
      <c r="F36" s="61">
        <v>3.883288634051605</v>
      </c>
    </row>
    <row r="37" spans="1:6" ht="12">
      <c r="A37" s="12"/>
      <c r="B37" s="69"/>
      <c r="C37" s="62"/>
      <c r="D37" s="62"/>
      <c r="E37" s="62"/>
      <c r="F37" s="62"/>
    </row>
    <row r="38" spans="1:6" ht="12">
      <c r="A38" s="11" t="s">
        <v>37</v>
      </c>
      <c r="B38" s="68">
        <v>5.595861450548026</v>
      </c>
      <c r="C38" s="61">
        <v>6.411527141010147</v>
      </c>
      <c r="D38" s="61">
        <v>2.715190668547904</v>
      </c>
      <c r="E38" s="61">
        <v>10.605665453168372</v>
      </c>
      <c r="F38" s="61">
        <v>4.1504409176531</v>
      </c>
    </row>
    <row r="39" ht="12"/>
    <row r="40" ht="15" customHeight="1">
      <c r="A40" s="2" t="s">
        <v>102</v>
      </c>
    </row>
    <row r="41" ht="15">
      <c r="A41" s="35" t="s">
        <v>67</v>
      </c>
    </row>
    <row r="44" ht="15.75">
      <c r="A44" s="29" t="s">
        <v>90</v>
      </c>
    </row>
    <row r="46" spans="1:5" ht="66" customHeight="1">
      <c r="A46" s="42"/>
      <c r="B46" s="43" t="s">
        <v>72</v>
      </c>
      <c r="C46" s="34" t="s">
        <v>73</v>
      </c>
      <c r="D46" s="34" t="s">
        <v>74</v>
      </c>
      <c r="E46" s="34" t="s">
        <v>75</v>
      </c>
    </row>
    <row r="47" spans="1:5" ht="15">
      <c r="A47" s="8" t="s">
        <v>13</v>
      </c>
      <c r="B47" s="100" t="s">
        <v>91</v>
      </c>
      <c r="C47" s="99" t="s">
        <v>91</v>
      </c>
      <c r="D47" s="99" t="s">
        <v>91</v>
      </c>
      <c r="E47" s="99" t="s">
        <v>91</v>
      </c>
    </row>
    <row r="48" spans="1:5" ht="15">
      <c r="A48" s="9" t="s">
        <v>14</v>
      </c>
      <c r="B48" s="74" t="s">
        <v>91</v>
      </c>
      <c r="C48" s="71" t="s">
        <v>92</v>
      </c>
      <c r="D48" s="71" t="s">
        <v>91</v>
      </c>
      <c r="E48" s="71" t="s">
        <v>91</v>
      </c>
    </row>
    <row r="49" spans="1:5" ht="15">
      <c r="A49" s="9" t="s">
        <v>15</v>
      </c>
      <c r="B49" s="74" t="s">
        <v>91</v>
      </c>
      <c r="C49" s="71" t="s">
        <v>91</v>
      </c>
      <c r="D49" s="71" t="s">
        <v>91</v>
      </c>
      <c r="E49" s="71" t="s">
        <v>91</v>
      </c>
    </row>
    <row r="50" spans="1:5" ht="15">
      <c r="A50" s="9" t="s">
        <v>16</v>
      </c>
      <c r="B50" s="74" t="s">
        <v>91</v>
      </c>
      <c r="C50" s="71" t="s">
        <v>91</v>
      </c>
      <c r="D50" s="71" t="s">
        <v>91</v>
      </c>
      <c r="E50" s="71" t="s">
        <v>91</v>
      </c>
    </row>
    <row r="51" spans="1:5" ht="15">
      <c r="A51" s="9" t="s">
        <v>17</v>
      </c>
      <c r="B51" s="74" t="s">
        <v>91</v>
      </c>
      <c r="C51" s="71" t="s">
        <v>91</v>
      </c>
      <c r="D51" s="71" t="s">
        <v>91</v>
      </c>
      <c r="E51" s="71" t="s">
        <v>91</v>
      </c>
    </row>
    <row r="52" spans="1:5" ht="15">
      <c r="A52" s="9" t="s">
        <v>18</v>
      </c>
      <c r="B52" s="74" t="s">
        <v>92</v>
      </c>
      <c r="C52" s="71" t="s">
        <v>92</v>
      </c>
      <c r="D52" s="71" t="s">
        <v>92</v>
      </c>
      <c r="E52" s="71" t="s">
        <v>92</v>
      </c>
    </row>
    <row r="53" spans="1:5" ht="15">
      <c r="A53" s="9" t="s">
        <v>19</v>
      </c>
      <c r="B53" s="74" t="s">
        <v>91</v>
      </c>
      <c r="C53" s="71" t="s">
        <v>91</v>
      </c>
      <c r="D53" s="71" t="s">
        <v>91</v>
      </c>
      <c r="E53" s="71" t="s">
        <v>91</v>
      </c>
    </row>
    <row r="54" spans="1:5" ht="15">
      <c r="A54" s="9" t="s">
        <v>20</v>
      </c>
      <c r="B54" s="74" t="s">
        <v>91</v>
      </c>
      <c r="C54" s="71" t="s">
        <v>91</v>
      </c>
      <c r="D54" s="71" t="s">
        <v>91</v>
      </c>
      <c r="E54" s="71" t="s">
        <v>91</v>
      </c>
    </row>
    <row r="55" spans="1:5" ht="15">
      <c r="A55" s="9" t="s">
        <v>81</v>
      </c>
      <c r="B55" s="74" t="s">
        <v>91</v>
      </c>
      <c r="C55" s="71" t="s">
        <v>91</v>
      </c>
      <c r="D55" s="71" t="s">
        <v>91</v>
      </c>
      <c r="E55" s="71" t="s">
        <v>91</v>
      </c>
    </row>
    <row r="56" spans="1:5" ht="15">
      <c r="A56" s="9" t="s">
        <v>82</v>
      </c>
      <c r="B56" s="74" t="s">
        <v>91</v>
      </c>
      <c r="C56" s="71" t="s">
        <v>91</v>
      </c>
      <c r="D56" s="71" t="s">
        <v>91</v>
      </c>
      <c r="E56" s="71" t="s">
        <v>91</v>
      </c>
    </row>
    <row r="57" spans="1:5" ht="15">
      <c r="A57" s="9" t="s">
        <v>21</v>
      </c>
      <c r="B57" s="74" t="s">
        <v>92</v>
      </c>
      <c r="C57" s="71" t="s">
        <v>92</v>
      </c>
      <c r="D57" s="71" t="s">
        <v>92</v>
      </c>
      <c r="E57" s="71" t="s">
        <v>92</v>
      </c>
    </row>
    <row r="58" spans="1:5" ht="15">
      <c r="A58" s="9" t="s">
        <v>22</v>
      </c>
      <c r="B58" s="74" t="s">
        <v>91</v>
      </c>
      <c r="C58" s="71" t="s">
        <v>91</v>
      </c>
      <c r="D58" s="71" t="s">
        <v>91</v>
      </c>
      <c r="E58" s="71" t="s">
        <v>91</v>
      </c>
    </row>
    <row r="59" spans="1:5" ht="15">
      <c r="A59" s="9" t="s">
        <v>23</v>
      </c>
      <c r="B59" s="74" t="s">
        <v>91</v>
      </c>
      <c r="C59" s="71" t="s">
        <v>91</v>
      </c>
      <c r="D59" s="71" t="s">
        <v>91</v>
      </c>
      <c r="E59" s="71" t="s">
        <v>91</v>
      </c>
    </row>
    <row r="60" spans="1:5" ht="15">
      <c r="A60" s="9" t="s">
        <v>24</v>
      </c>
      <c r="B60" s="74" t="s">
        <v>92</v>
      </c>
      <c r="C60" s="71" t="s">
        <v>91</v>
      </c>
      <c r="D60" s="71" t="s">
        <v>91</v>
      </c>
      <c r="E60" s="71" t="s">
        <v>92</v>
      </c>
    </row>
    <row r="61" spans="1:5" ht="15">
      <c r="A61" s="9" t="s">
        <v>25</v>
      </c>
      <c r="B61" s="74" t="s">
        <v>91</v>
      </c>
      <c r="C61" s="71" t="s">
        <v>91</v>
      </c>
      <c r="D61" s="71" t="s">
        <v>91</v>
      </c>
      <c r="E61" s="71" t="s">
        <v>91</v>
      </c>
    </row>
    <row r="62" spans="1:5" ht="15">
      <c r="A62" s="9" t="s">
        <v>38</v>
      </c>
      <c r="B62" s="74" t="s">
        <v>92</v>
      </c>
      <c r="C62" s="71" t="s">
        <v>91</v>
      </c>
      <c r="D62" s="71" t="s">
        <v>93</v>
      </c>
      <c r="E62" s="71" t="s">
        <v>93</v>
      </c>
    </row>
    <row r="63" spans="1:5" ht="15">
      <c r="A63" s="9" t="s">
        <v>26</v>
      </c>
      <c r="B63" s="74" t="s">
        <v>91</v>
      </c>
      <c r="C63" s="71" t="s">
        <v>91</v>
      </c>
      <c r="D63" s="71" t="s">
        <v>91</v>
      </c>
      <c r="E63" s="71" t="s">
        <v>91</v>
      </c>
    </row>
    <row r="64" spans="1:5" ht="15">
      <c r="A64" s="9" t="s">
        <v>39</v>
      </c>
      <c r="B64" s="74" t="s">
        <v>92</v>
      </c>
      <c r="C64" s="71" t="s">
        <v>92</v>
      </c>
      <c r="D64" s="71" t="s">
        <v>92</v>
      </c>
      <c r="E64" s="71" t="s">
        <v>93</v>
      </c>
    </row>
    <row r="65" spans="1:5" ht="15">
      <c r="A65" s="9" t="s">
        <v>27</v>
      </c>
      <c r="B65" s="74" t="s">
        <v>91</v>
      </c>
      <c r="C65" s="71" t="s">
        <v>91</v>
      </c>
      <c r="D65" s="71" t="s">
        <v>91</v>
      </c>
      <c r="E65" s="71" t="s">
        <v>91</v>
      </c>
    </row>
    <row r="66" spans="1:5" ht="15">
      <c r="A66" s="9" t="s">
        <v>28</v>
      </c>
      <c r="B66" s="74" t="s">
        <v>91</v>
      </c>
      <c r="C66" s="71" t="s">
        <v>91</v>
      </c>
      <c r="D66" s="71" t="s">
        <v>91</v>
      </c>
      <c r="E66" s="71" t="s">
        <v>91</v>
      </c>
    </row>
    <row r="67" spans="1:5" ht="15">
      <c r="A67" s="9" t="s">
        <v>29</v>
      </c>
      <c r="B67" s="74" t="s">
        <v>91</v>
      </c>
      <c r="C67" s="71" t="s">
        <v>91</v>
      </c>
      <c r="D67" s="71" t="s">
        <v>91</v>
      </c>
      <c r="E67" s="71" t="s">
        <v>91</v>
      </c>
    </row>
    <row r="68" spans="1:5" ht="15">
      <c r="A68" s="9" t="s">
        <v>30</v>
      </c>
      <c r="B68" s="74" t="s">
        <v>91</v>
      </c>
      <c r="C68" s="71" t="s">
        <v>91</v>
      </c>
      <c r="D68" s="71" t="s">
        <v>91</v>
      </c>
      <c r="E68" s="71" t="s">
        <v>91</v>
      </c>
    </row>
    <row r="69" spans="1:5" ht="15">
      <c r="A69" s="9" t="s">
        <v>31</v>
      </c>
      <c r="B69" s="74" t="s">
        <v>91</v>
      </c>
      <c r="C69" s="71" t="s">
        <v>91</v>
      </c>
      <c r="D69" s="71" t="s">
        <v>91</v>
      </c>
      <c r="E69" s="71" t="s">
        <v>91</v>
      </c>
    </row>
    <row r="70" spans="1:5" ht="15">
      <c r="A70" s="9" t="s">
        <v>32</v>
      </c>
      <c r="B70" s="74" t="s">
        <v>92</v>
      </c>
      <c r="C70" s="71" t="s">
        <v>91</v>
      </c>
      <c r="D70" s="71" t="s">
        <v>92</v>
      </c>
      <c r="E70" s="71" t="s">
        <v>92</v>
      </c>
    </row>
    <row r="71" spans="1:5" ht="15">
      <c r="A71" s="9" t="s">
        <v>40</v>
      </c>
      <c r="B71" s="74" t="s">
        <v>92</v>
      </c>
      <c r="C71" s="71" t="s">
        <v>93</v>
      </c>
      <c r="D71" s="71" t="s">
        <v>92</v>
      </c>
      <c r="E71" s="71" t="s">
        <v>93</v>
      </c>
    </row>
    <row r="72" spans="1:5" ht="15">
      <c r="A72" s="9" t="s">
        <v>33</v>
      </c>
      <c r="B72" s="74" t="s">
        <v>91</v>
      </c>
      <c r="C72" s="71" t="s">
        <v>91</v>
      </c>
      <c r="D72" s="71" t="s">
        <v>91</v>
      </c>
      <c r="E72" s="71" t="s">
        <v>91</v>
      </c>
    </row>
    <row r="73" spans="1:5" ht="15">
      <c r="A73" s="9" t="s">
        <v>34</v>
      </c>
      <c r="B73" s="74" t="s">
        <v>91</v>
      </c>
      <c r="C73" s="71" t="s">
        <v>91</v>
      </c>
      <c r="D73" s="71" t="s">
        <v>91</v>
      </c>
      <c r="E73" s="71" t="s">
        <v>91</v>
      </c>
    </row>
    <row r="74" spans="1:5" ht="15">
      <c r="A74" s="9" t="s">
        <v>35</v>
      </c>
      <c r="B74" s="74" t="s">
        <v>91</v>
      </c>
      <c r="C74" s="71" t="s">
        <v>91</v>
      </c>
      <c r="D74" s="71" t="s">
        <v>91</v>
      </c>
      <c r="E74" s="71" t="s">
        <v>91</v>
      </c>
    </row>
    <row r="75" spans="1:5" ht="15">
      <c r="A75" s="9" t="s">
        <v>36</v>
      </c>
      <c r="B75" s="74" t="s">
        <v>91</v>
      </c>
      <c r="C75" s="71" t="s">
        <v>91</v>
      </c>
      <c r="D75" s="71" t="s">
        <v>91</v>
      </c>
      <c r="E75" s="71" t="s">
        <v>91</v>
      </c>
    </row>
    <row r="76" spans="1:5" ht="15">
      <c r="A76" s="11" t="s">
        <v>37</v>
      </c>
      <c r="B76" s="75" t="s">
        <v>91</v>
      </c>
      <c r="C76" s="72" t="s">
        <v>91</v>
      </c>
      <c r="D76" s="72" t="s">
        <v>91</v>
      </c>
      <c r="E76" s="72" t="s">
        <v>91</v>
      </c>
    </row>
    <row r="78" ht="15">
      <c r="A78" s="1" t="s">
        <v>95</v>
      </c>
    </row>
    <row r="79" ht="15">
      <c r="A79" s="1" t="s">
        <v>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2021-09-30T07:46:51Z</dcterms:created>
  <dcterms:modified xsi:type="dcterms:W3CDTF">2021-10-14T13:27:58Z</dcterms:modified>
  <cp:category/>
  <cp:version/>
  <cp:contentType/>
  <cp:contentStatus/>
</cp:coreProperties>
</file>