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ET1.cec.eu.int\HOMES\048\PIIRTJU\Desktop\"/>
    </mc:Choice>
  </mc:AlternateContent>
  <bookViews>
    <workbookView xWindow="0" yWindow="0" windowWidth="28800" windowHeight="11700"/>
  </bookViews>
  <sheets>
    <sheet name="Figure 1" sheetId="1" r:id="rId1"/>
    <sheet name="Figure 2" sheetId="2" r:id="rId2"/>
    <sheet name="Table 1" sheetId="3" r:id="rId3"/>
    <sheet name="Figure 3" sheetId="4" r:id="rId4"/>
    <sheet name="Figure 4" sheetId="5" r:id="rId5"/>
    <sheet name="Figure 5" sheetId="6" r:id="rId6"/>
    <sheet name="Figure 6"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7" l="1"/>
  <c r="E35" i="7"/>
  <c r="E34" i="7"/>
  <c r="M8" i="1" l="1" a="1"/>
  <c r="M9" i="1" s="1"/>
  <c r="M12" i="1" l="1"/>
  <c r="M32" i="1"/>
  <c r="M24" i="1"/>
  <c r="M16" i="1"/>
  <c r="M8" i="1"/>
  <c r="M31" i="1"/>
  <c r="M23" i="1"/>
  <c r="M15" i="1"/>
  <c r="M28" i="1"/>
  <c r="M20" i="1"/>
  <c r="M27" i="1"/>
  <c r="M19" i="1"/>
  <c r="M11" i="1"/>
  <c r="M34" i="1"/>
  <c r="M30" i="1"/>
  <c r="M26" i="1"/>
  <c r="M22" i="1"/>
  <c r="M18" i="1"/>
  <c r="M14" i="1"/>
  <c r="M10" i="1"/>
  <c r="M33" i="1"/>
  <c r="M29" i="1"/>
  <c r="M25" i="1"/>
  <c r="M21" i="1"/>
  <c r="M17" i="1"/>
  <c r="M13" i="1"/>
  <c r="C7" i="6"/>
  <c r="D7" i="6"/>
  <c r="F7" i="6"/>
  <c r="G7" i="6"/>
  <c r="H7" i="6"/>
  <c r="I7" i="6"/>
  <c r="J7" i="6"/>
  <c r="K7" i="6"/>
  <c r="C8" i="6"/>
  <c r="D8" i="6"/>
  <c r="F8" i="6"/>
  <c r="G8" i="6"/>
  <c r="H8" i="6"/>
  <c r="I8" i="6"/>
  <c r="J8" i="6"/>
  <c r="K8" i="6"/>
  <c r="B8" i="6"/>
  <c r="B7" i="6"/>
  <c r="C7" i="3"/>
  <c r="D7" i="3"/>
  <c r="E7" i="3"/>
  <c r="F7" i="3"/>
  <c r="G7" i="3"/>
  <c r="H7" i="3"/>
  <c r="I7" i="3"/>
  <c r="J7" i="3"/>
  <c r="K7" i="3"/>
  <c r="B7" i="3"/>
  <c r="C6" i="3"/>
  <c r="D6" i="3"/>
  <c r="E6" i="3"/>
  <c r="F6" i="3"/>
  <c r="G6" i="3"/>
  <c r="H6" i="3"/>
  <c r="I6" i="3"/>
  <c r="J6" i="3"/>
  <c r="K6" i="3"/>
  <c r="B6" i="3"/>
  <c r="N6" i="1" l="1"/>
  <c r="N8" i="1" a="1"/>
  <c r="I7" i="5"/>
  <c r="I6" i="5"/>
  <c r="H7" i="5"/>
  <c r="H6" i="5"/>
  <c r="C6" i="5"/>
  <c r="D6" i="5"/>
  <c r="E6" i="5"/>
  <c r="F6" i="5"/>
  <c r="G6" i="5"/>
  <c r="C7" i="5"/>
  <c r="D7" i="5"/>
  <c r="E7" i="5"/>
  <c r="F7" i="5"/>
  <c r="G7" i="5"/>
  <c r="B7" i="5"/>
  <c r="B6" i="5"/>
  <c r="N8" i="1" l="1"/>
  <c r="N27" i="1"/>
  <c r="N31" i="1"/>
  <c r="N33" i="1"/>
  <c r="N16" i="1"/>
  <c r="N24" i="1"/>
  <c r="N19" i="1"/>
  <c r="N23" i="1"/>
  <c r="N25" i="1"/>
  <c r="N12" i="1"/>
  <c r="N11" i="1"/>
  <c r="N15" i="1"/>
  <c r="N21" i="1"/>
  <c r="N30" i="1"/>
  <c r="N13" i="1"/>
  <c r="N26" i="1"/>
  <c r="N32" i="1"/>
  <c r="N29" i="1"/>
  <c r="N17" i="1"/>
  <c r="N10" i="1"/>
  <c r="N20" i="1"/>
  <c r="N34" i="1"/>
  <c r="N22" i="1"/>
  <c r="N18" i="1"/>
  <c r="N28" i="1"/>
  <c r="N14" i="1"/>
  <c r="N9" i="1"/>
  <c r="C6" i="1"/>
  <c r="D6" i="1"/>
  <c r="E6" i="1"/>
  <c r="F6" i="1"/>
  <c r="G6" i="1"/>
  <c r="H6" i="1"/>
  <c r="I6" i="1"/>
  <c r="J6" i="1"/>
  <c r="K6" i="1"/>
  <c r="C7" i="1"/>
  <c r="D7" i="1"/>
  <c r="E7" i="1"/>
  <c r="F7" i="1"/>
  <c r="G7" i="1"/>
  <c r="H7" i="1"/>
  <c r="I7" i="1"/>
  <c r="J7" i="1"/>
  <c r="K7" i="1"/>
  <c r="B7" i="1"/>
  <c r="B6" i="1"/>
  <c r="P6" i="1" l="1"/>
  <c r="O6" i="1"/>
  <c r="M6" i="1"/>
  <c r="E22" i="6"/>
  <c r="E8" i="6" l="1"/>
  <c r="E7" i="6"/>
  <c r="E41" i="7"/>
  <c r="E40" i="7"/>
  <c r="E39" i="7"/>
  <c r="E38" i="7"/>
  <c r="E32" i="7"/>
  <c r="E31" i="7"/>
  <c r="E30" i="7"/>
  <c r="E29" i="7"/>
  <c r="E28" i="7"/>
  <c r="E27" i="7"/>
  <c r="E26" i="7"/>
  <c r="E25" i="7"/>
  <c r="E24" i="7"/>
  <c r="E23" i="7"/>
  <c r="E22" i="7"/>
  <c r="E21" i="7"/>
  <c r="E20" i="7"/>
  <c r="E19" i="7"/>
  <c r="E18" i="7"/>
  <c r="E17" i="7"/>
  <c r="E16" i="7"/>
  <c r="E15" i="7"/>
  <c r="E14" i="7"/>
  <c r="E13" i="7"/>
  <c r="E12" i="7"/>
  <c r="E11" i="7"/>
  <c r="E10" i="7"/>
  <c r="E9" i="7"/>
  <c r="E8" i="7"/>
  <c r="E7" i="7"/>
  <c r="E6" i="7"/>
</calcChain>
</file>

<file path=xl/sharedStrings.xml><?xml version="1.0" encoding="utf-8"?>
<sst xmlns="http://schemas.openxmlformats.org/spreadsheetml/2006/main" count="402" uniqueCount="85">
  <si>
    <t>2008</t>
  </si>
  <si>
    <t>2009</t>
  </si>
  <si>
    <t>2010</t>
  </si>
  <si>
    <t>2011</t>
  </si>
  <si>
    <t>2012</t>
  </si>
  <si>
    <t>2013</t>
  </si>
  <si>
    <t>2014</t>
  </si>
  <si>
    <t>2015</t>
  </si>
  <si>
    <t>2016</t>
  </si>
  <si>
    <t>2017</t>
  </si>
  <si>
    <t>Belgium</t>
  </si>
  <si>
    <t>Bulgaria</t>
  </si>
  <si>
    <t>Czechia</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</si>
  <si>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</si>
  <si>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</si>
  <si>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</si>
  <si>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</si>
  <si>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</si>
  <si>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</si>
  <si>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</si>
  <si>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</si>
  <si>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</si>
  <si>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</si>
  <si>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</si>
  <si>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</si>
  <si>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</si>
  <si>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</si>
  <si>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</si>
  <si>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</si>
  <si>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</si>
  <si>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</si>
  <si>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</si>
  <si>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</si>
  <si>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</si>
  <si>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</si>
  <si>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</si>
  <si>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</si>
  <si>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England and Wales (UK)</t>
  </si>
  <si>
    <t>Scotland (UK)</t>
  </si>
  <si>
    <t>Northern Ireland (UK)</t>
  </si>
  <si>
    <t>EFTA</t>
  </si>
  <si>
    <t>Iceland</t>
  </si>
  <si>
    <t>Liechtenstein</t>
  </si>
  <si>
    <t>Norway</t>
  </si>
  <si>
    <t>Switzerland</t>
  </si>
  <si>
    <t>Montenegro</t>
  </si>
  <si>
    <t>North Macedonia</t>
  </si>
  <si>
    <t>Albania</t>
  </si>
  <si>
    <t>Serbia</t>
  </si>
  <si>
    <t>Turkey</t>
  </si>
  <si>
    <t>:</t>
  </si>
  <si>
    <t>Bosnia and Herzegovina</t>
  </si>
  <si>
    <t/>
  </si>
  <si>
    <t>2015-2017</t>
  </si>
  <si>
    <t>Liechtenstein (¹)</t>
  </si>
  <si>
    <t>(police-recorded offences per hundred thousand inhabitants)</t>
  </si>
  <si>
    <t>(number of offences)</t>
  </si>
  <si>
    <t>Figure 2: Robbery, 2017</t>
  </si>
  <si>
    <t>(number of police-recorded offences)</t>
  </si>
  <si>
    <t xml:space="preserve"> (police recorded offences per 100 000 inhabitants) </t>
  </si>
  <si>
    <t>Figure 3: Intentional homicide, 2017</t>
  </si>
  <si>
    <r>
      <t>Source:</t>
    </r>
    <r>
      <rPr>
        <sz val="9"/>
        <rFont val="Arial"/>
        <family val="2"/>
      </rPr>
      <t xml:space="preserve"> Eurostat (online data code: crim_off_cat)</t>
    </r>
  </si>
  <si>
    <t>Table1: Intentional homicide, 2008-2017</t>
  </si>
  <si>
    <r>
      <t xml:space="preserve">Source: </t>
    </r>
    <r>
      <rPr>
        <sz val="9"/>
        <rFont val="Arial"/>
        <family val="2"/>
      </rPr>
      <t>Eurostat (online data code: crim_off_cat)</t>
    </r>
  </si>
  <si>
    <r>
      <rPr>
        <i/>
        <sz val="9"/>
        <rFont val="Arial"/>
        <family val="2"/>
      </rPr>
      <t>Source:</t>
    </r>
    <r>
      <rPr>
        <sz val="9"/>
        <rFont val="Arial"/>
        <family val="2"/>
      </rPr>
      <t xml:space="preserve"> Eurostat (online data code: crim_off_cat)</t>
    </r>
  </si>
  <si>
    <t>2016 (¹)</t>
  </si>
  <si>
    <t>2017 (²)</t>
  </si>
  <si>
    <t>Note: Data for the Netherlands not available.</t>
  </si>
  <si>
    <t>Figure 6: Theft of motorized land vehicles, average 2015-2017</t>
  </si>
  <si>
    <t>EU-27</t>
  </si>
  <si>
    <t>EU-28</t>
  </si>
  <si>
    <t>Figure 1: Robbery (police-recorded offences), EU-27, 2008-2017</t>
  </si>
  <si>
    <t>(¹)  2016.</t>
  </si>
  <si>
    <t>EU-28 (¹)</t>
  </si>
  <si>
    <t>(¹) The EU total excludes data for the Netherlands.</t>
  </si>
  <si>
    <t>EU-27 (¹)</t>
  </si>
  <si>
    <t>(¹) Due to missing reports, the 2016 total usees the 2015 figure for Hungary.</t>
  </si>
  <si>
    <t>(²) Due to missing reports, the 2017 total uses the 2016 figure for France and the 2015 figure for Hungary.</t>
  </si>
  <si>
    <t>Figure 4: Assault, 2010-2017</t>
  </si>
  <si>
    <t>Figure 5: Theft of a motorized land vehicle, EU-27, 2008-2017</t>
  </si>
  <si>
    <t>Note: The 2010 and 2012 average used for the missing 2011 data for Latvia. The 2015 data used for the missing 2016 and 2017 data for Belgium and Hungary. The 2016 data used for the missing 2017 data for France and Luxembourg.</t>
  </si>
  <si>
    <t>Note: Data refer to only 2015 and 2016 for Luxembourg, France and Liechtenstein and only to 2015 for Belgium and Hungary.</t>
  </si>
  <si>
    <t>Kosovo*</t>
  </si>
  <si>
    <r>
      <t xml:space="preserve">* </t>
    </r>
    <r>
      <rPr>
        <i/>
        <sz val="9"/>
        <rFont val="Arial"/>
        <family val="2"/>
      </rPr>
      <t>This designation is without prejudice to positions on status, and is in line with UNSCR 1244/1999 and the ICJ Opinion on the Kosovo declaration of independence.</t>
    </r>
  </si>
  <si>
    <r>
      <t xml:space="preserve">* </t>
    </r>
    <r>
      <rPr>
        <i/>
        <sz val="9"/>
        <color theme="1"/>
        <rFont val="Arial"/>
        <family val="2"/>
      </rPr>
      <t>This designation is without prejudice to positions on status, and is in line with UNSCR 1244/1999 and the ICJ Opinion on the Kosovo declaration of independence.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</si>
</sst>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
    <numFmt numFmtId="165" formatCode="#,##0.0_i"/>
    <numFmt numFmtId="166" formatCode="#,##0_i"/>
    <numFmt numFmtId="167" formatCode="0.0%"/>
    <numFmt numFmtId="168" formatCode="#,##0.0"/>
    <numFmt numFmtId="169" formatCode="###,&quot; 000&quot;"/>
  </numFmts>
  <fonts count="11" x14ac:knownFonts="1">
    <font>
      <sz val="11"/>
      <color theme="1"/>
      <name val="Calibri"/>
      <family val="2"/>
      <scheme val="minor"/>
    </font>
    <font>
      <sz val="11"/>
      <color theme="1"/>
      <name val="Calibri"/>
      <family val="2"/>
      <scheme val="minor"/>
    </font>
    <font>
      <b/>
      <sz val="9"/>
      <name val="Arial"/>
      <family val="2"/>
    </font>
    <font>
      <sz val="9"/>
      <name val="Arial"/>
      <family val="2"/>
    </font>
    <font>
      <i/>
      <sz val="9"/>
      <name val="Arial"/>
      <family val="2"/>
    </font>
    <font>
      <sz val="11"/>
      <name val="Arial"/>
      <family val="2"/>
    </font>
    <font>
      <sz val="9"/>
      <color theme="1"/>
      <name val="Arial"/>
      <family val="2"/>
    </font>
    <font>
      <b/>
      <sz val="12"/>
      <name val="Arial"/>
      <family val="2"/>
    </font>
    <font>
      <sz val="10"/>
      <name val="Arial"/>
      <family val="2"/>
    </font>
    <font>
      <b/>
      <sz val="9"/>
      <color theme="1"/>
      <name val="Arial"/>
      <family val="2"/>
    </font>
    <font>
      <i/>
      <sz val="9"/>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EEDCF"/>
        <bgColor rgb="FF000000"/>
      </patternFill>
    </fill>
    <fill>
      <patternFill patternType="solid">
        <fgColor rgb="FFFFFFFF"/>
        <bgColor rgb="FF000000"/>
      </patternFill>
    </fill>
    <fill>
      <patternFill patternType="solid">
        <fgColor theme="4" tint="0.79998168889431442"/>
        <bgColor rgb="FF000000"/>
      </patternFill>
    </fill>
    <fill>
      <patternFill patternType="solid">
        <fgColor theme="0"/>
        <bgColor rgb="FF000000"/>
      </patternFill>
    </fill>
    <fill>
      <patternFill patternType="solid">
        <fgColor rgb="FFFFFF00"/>
        <bgColor indexed="64"/>
      </patternFill>
    </fill>
    <fill>
      <patternFill patternType="solid">
        <fgColor rgb="FFFFFF00"/>
        <bgColor rgb="FF000000"/>
      </patternFill>
    </fill>
    <fill>
      <patternFill patternType="solid">
        <fgColor theme="4" tint="0.59999389629810485"/>
        <bgColor rgb="FF000000"/>
      </patternFill>
    </fill>
  </fills>
  <borders count="22">
    <border>
      <left/>
      <right/>
      <top/>
      <bottom/>
      <diagonal/>
    </border>
    <border>
      <left/>
      <right/>
      <top style="thin">
        <color indexed="64"/>
      </top>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indexed="64"/>
      </top>
      <bottom style="hair">
        <color rgb="FFC0C0C0"/>
      </bottom>
      <diagonal/>
    </border>
    <border>
      <left/>
      <right/>
      <top style="thin">
        <color rgb="FF000000"/>
      </top>
      <bottom style="hair">
        <color rgb="FFC0C0C0"/>
      </bottom>
      <diagonal/>
    </border>
    <border>
      <left/>
      <right/>
      <top/>
      <bottom style="hair">
        <color rgb="FFC0C0C0"/>
      </bottom>
      <diagonal/>
    </border>
    <border>
      <left/>
      <right/>
      <top style="hair">
        <color rgb="FFC0C0C0"/>
      </top>
      <bottom style="hair">
        <color rgb="FFC0C0C0"/>
      </bottom>
      <diagonal/>
    </border>
    <border>
      <left/>
      <right/>
      <top style="hair">
        <color rgb="FFC0C0C0"/>
      </top>
      <bottom style="thin">
        <color indexed="64"/>
      </bottom>
      <diagonal/>
    </border>
    <border>
      <left/>
      <right/>
      <top style="hair">
        <color rgb="FFC0C0C0"/>
      </top>
      <bottom style="thin">
        <color rgb="FF000000"/>
      </bottom>
      <diagonal/>
    </border>
    <border>
      <left/>
      <right/>
      <top style="hair">
        <color rgb="FFC0C0C0"/>
      </top>
      <bottom/>
      <diagonal/>
    </border>
    <border>
      <left/>
      <right/>
      <top style="thin">
        <color indexed="64"/>
      </top>
      <bottom style="thin">
        <color indexed="64"/>
      </bottom>
      <diagonal/>
    </border>
    <border>
      <left/>
      <right/>
      <top/>
      <bottom style="thin">
        <color indexed="64"/>
      </bottom>
      <diagonal/>
    </border>
    <border>
      <left style="thin">
        <color indexed="64"/>
      </left>
      <right/>
      <top style="hair">
        <color rgb="FFC0C0C0"/>
      </top>
      <bottom style="hair">
        <color rgb="FFC0C0C0"/>
      </bottom>
      <diagonal/>
    </border>
    <border>
      <left style="thin">
        <color indexed="64"/>
      </left>
      <right/>
      <top/>
      <bottom/>
      <diagonal/>
    </border>
    <border>
      <left style="thin">
        <color indexed="64"/>
      </left>
      <right/>
      <top style="thin">
        <color rgb="FF000000"/>
      </top>
      <bottom/>
      <diagonal/>
    </border>
    <border>
      <left style="thin">
        <color indexed="64"/>
      </left>
      <right/>
      <top style="thin">
        <color indexed="64"/>
      </top>
      <bottom style="hair">
        <color rgb="FFC0C0C0"/>
      </bottom>
      <diagonal/>
    </border>
    <border>
      <left style="thin">
        <color indexed="64"/>
      </left>
      <right/>
      <top style="hair">
        <color rgb="FFC0C0C0"/>
      </top>
      <bottom style="thin">
        <color indexed="64"/>
      </bottom>
      <diagonal/>
    </border>
    <border>
      <left/>
      <right/>
      <top style="thin">
        <color rgb="FF000000"/>
      </top>
      <bottom style="thin">
        <color indexed="64"/>
      </bottom>
      <diagonal/>
    </border>
    <border>
      <left/>
      <right style="thin">
        <color indexed="64"/>
      </right>
      <top style="thin">
        <color rgb="FF000000"/>
      </top>
      <bottom style="hair">
        <color rgb="FFC0C0C0"/>
      </bottom>
      <diagonal/>
    </border>
    <border>
      <left/>
      <right style="thin">
        <color indexed="64"/>
      </right>
      <top style="hair">
        <color rgb="FFC0C0C0"/>
      </top>
      <bottom/>
      <diagonal/>
    </border>
  </borders>
  <cellStyleXfs count="7">
    <xf numFmtId="0" fontId="0" fillId="0" borderId="0"/>
    <xf numFmtId="9" fontId="1" fillId="0" borderId="0" applyFont="0" applyFill="0" applyBorder="0" applyAlignment="0" applyProtection="0"/>
    <xf numFmtId="0" fontId="5" fillId="0" borderId="0"/>
    <xf numFmtId="0" fontId="5" fillId="0" borderId="0"/>
    <xf numFmtId="165" fontId="3" fillId="0" borderId="0" applyFill="0" applyBorder="0" applyProtection="0">
      <alignment horizontal="right"/>
    </xf>
    <xf numFmtId="0" fontId="1" fillId="0" borderId="0"/>
    <xf numFmtId="9" fontId="1" fillId="0" borderId="0" applyFont="0" applyFill="0" applyBorder="0" applyAlignment="0" applyProtection="0"/>
  </cellStyleXfs>
  <cellXfs count="177">
    <xf numFmtId="0" fontId="0" fillId="0" borderId="0" xfId="0"/>
    <xf numFmtId="0" fontId="3" fillId="0" borderId="0" xfId="0" applyFont="1" applyFill="1"/>
    <xf numFmtId="0" fontId="3" fillId="0" borderId="1" xfId="0" applyNumberFormat="1" applyFont="1" applyFill="1" applyBorder="1" applyAlignment="1"/>
    <xf numFmtId="0" fontId="2" fillId="2" borderId="2" xfId="0" applyNumberFormat="1" applyFont="1" applyFill="1" applyBorder="1" applyAlignment="1">
      <alignment horizontal="center"/>
    </xf>
    <xf numFmtId="0" fontId="3" fillId="0" borderId="0" xfId="0" applyFont="1"/>
    <xf numFmtId="3" fontId="3" fillId="0" borderId="8" xfId="0" applyNumberFormat="1" applyFont="1" applyFill="1" applyBorder="1" applyAlignment="1">
      <alignment horizontal="right" vertical="center"/>
    </xf>
    <xf numFmtId="3" fontId="3" fillId="0" borderId="0" xfId="0" applyNumberFormat="1" applyFont="1" applyFill="1" applyBorder="1" applyAlignment="1"/>
    <xf numFmtId="3" fontId="3" fillId="0" borderId="0" xfId="0" applyNumberFormat="1" applyFont="1"/>
    <xf numFmtId="164" fontId="3" fillId="4" borderId="8" xfId="0" applyNumberFormat="1" applyFont="1" applyFill="1" applyBorder="1" applyAlignment="1">
      <alignment horizontal="right" vertical="center"/>
    </xf>
    <xf numFmtId="0" fontId="2" fillId="0" borderId="10" xfId="0" applyNumberFormat="1" applyFont="1" applyFill="1" applyBorder="1" applyAlignment="1">
      <alignment horizontal="left"/>
    </xf>
    <xf numFmtId="3" fontId="3" fillId="0" borderId="11" xfId="0" applyNumberFormat="1" applyFont="1" applyFill="1" applyBorder="1" applyAlignment="1">
      <alignment horizontal="right" vertical="center"/>
    </xf>
    <xf numFmtId="0" fontId="2" fillId="3" borderId="0" xfId="0" applyNumberFormat="1" applyFont="1" applyFill="1" applyBorder="1" applyAlignment="1"/>
    <xf numFmtId="3" fontId="3" fillId="3" borderId="3" xfId="0" applyNumberFormat="1" applyFont="1" applyFill="1" applyBorder="1" applyAlignment="1">
      <alignment horizontal="right" vertical="center"/>
    </xf>
    <xf numFmtId="3" fontId="3" fillId="0" borderId="5" xfId="0" applyNumberFormat="1" applyFont="1" applyFill="1" applyBorder="1" applyAlignment="1">
      <alignment horizontal="right" vertical="center"/>
    </xf>
    <xf numFmtId="3" fontId="3" fillId="0" borderId="9" xfId="0" applyNumberFormat="1" applyFont="1" applyFill="1" applyBorder="1" applyAlignment="1">
      <alignment horizontal="right" vertical="center"/>
    </xf>
    <xf numFmtId="0" fontId="2" fillId="0" borderId="0" xfId="0" applyNumberFormat="1" applyFont="1" applyFill="1" applyBorder="1" applyAlignment="1">
      <alignment horizontal="left"/>
    </xf>
    <xf numFmtId="3" fontId="3" fillId="0" borderId="0" xfId="0" applyNumberFormat="1" applyFont="1" applyFill="1" applyBorder="1" applyAlignment="1">
      <alignment horizontal="right" vertical="center"/>
    </xf>
    <xf numFmtId="0" fontId="3" fillId="0" borderId="9" xfId="0" applyNumberFormat="1" applyFont="1" applyFill="1" applyBorder="1" applyAlignment="1">
      <alignment horizontal="right" vertical="center"/>
    </xf>
    <xf numFmtId="0" fontId="3" fillId="0" borderId="0" xfId="0" applyNumberFormat="1" applyFont="1" applyFill="1" applyBorder="1" applyAlignment="1">
      <alignment horizontal="right" vertical="center"/>
    </xf>
    <xf numFmtId="0" fontId="3" fillId="0" borderId="5" xfId="0" applyNumberFormat="1" applyFont="1" applyFill="1" applyBorder="1" applyAlignment="1">
      <alignment horizontal="right" vertical="center"/>
    </xf>
    <xf numFmtId="0" fontId="3" fillId="0" borderId="0" xfId="0" applyFont="1" applyAlignment="1"/>
    <xf numFmtId="0" fontId="2" fillId="2" borderId="12" xfId="0" applyNumberFormat="1" applyFont="1" applyFill="1" applyBorder="1" applyAlignment="1">
      <alignment horizontal="left"/>
    </xf>
    <xf numFmtId="0" fontId="2" fillId="2" borderId="12" xfId="0" applyNumberFormat="1" applyFont="1" applyFill="1" applyBorder="1" applyAlignment="1">
      <alignment horizontal="center"/>
    </xf>
    <xf numFmtId="3" fontId="3" fillId="0" borderId="5" xfId="0" applyNumberFormat="1" applyFont="1" applyFill="1" applyBorder="1" applyAlignment="1"/>
    <xf numFmtId="3" fontId="3" fillId="0" borderId="8" xfId="0" applyNumberFormat="1" applyFont="1" applyFill="1" applyBorder="1" applyAlignment="1"/>
    <xf numFmtId="3" fontId="3" fillId="0" borderId="9" xfId="0" applyNumberFormat="1" applyFont="1" applyFill="1" applyBorder="1" applyAlignment="1"/>
    <xf numFmtId="3" fontId="3" fillId="0" borderId="12" xfId="0" applyNumberFormat="1" applyFont="1" applyFill="1" applyBorder="1" applyAlignment="1"/>
    <xf numFmtId="0" fontId="4" fillId="0" borderId="0" xfId="0" applyFont="1" applyAlignment="1"/>
    <xf numFmtId="0" fontId="2" fillId="0" borderId="5" xfId="0" applyNumberFormat="1" applyFont="1" applyFill="1" applyBorder="1" applyAlignment="1">
      <alignment horizontal="left"/>
    </xf>
    <xf numFmtId="3" fontId="3" fillId="0" borderId="5" xfId="0" applyNumberFormat="1" applyFont="1" applyFill="1" applyBorder="1" applyAlignment="1">
      <alignment horizontal="right"/>
    </xf>
    <xf numFmtId="0" fontId="2" fillId="0" borderId="8" xfId="0" applyNumberFormat="1" applyFont="1" applyFill="1" applyBorder="1" applyAlignment="1">
      <alignment horizontal="left"/>
    </xf>
    <xf numFmtId="3" fontId="3" fillId="0" borderId="8" xfId="0" applyNumberFormat="1" applyFont="1" applyFill="1" applyBorder="1" applyAlignment="1">
      <alignment horizontal="right"/>
    </xf>
    <xf numFmtId="0" fontId="2" fillId="0" borderId="9" xfId="0" applyNumberFormat="1" applyFont="1" applyFill="1" applyBorder="1" applyAlignment="1">
      <alignment horizontal="left"/>
    </xf>
    <xf numFmtId="0" fontId="3" fillId="0" borderId="0" xfId="0" applyFont="1" applyFill="1" applyBorder="1"/>
    <xf numFmtId="0" fontId="3" fillId="0" borderId="0" xfId="0" applyFont="1" applyFill="1" applyBorder="1" applyAlignment="1">
      <alignment horizontal="left"/>
    </xf>
    <xf numFmtId="4" fontId="3" fillId="0" borderId="12" xfId="2" applyNumberFormat="1" applyFont="1" applyFill="1" applyBorder="1" applyAlignment="1"/>
    <xf numFmtId="0" fontId="3" fillId="0" borderId="0" xfId="2" applyFont="1" applyFill="1" applyBorder="1"/>
    <xf numFmtId="0" fontId="2" fillId="5" borderId="12" xfId="2" applyNumberFormat="1" applyFont="1" applyFill="1" applyBorder="1" applyAlignment="1">
      <alignment horizontal="center"/>
    </xf>
    <xf numFmtId="0" fontId="3" fillId="0" borderId="0" xfId="3" applyFont="1" applyFill="1" applyBorder="1"/>
    <xf numFmtId="0" fontId="3" fillId="0" borderId="0" xfId="3" applyNumberFormat="1" applyFont="1" applyFill="1" applyBorder="1" applyAlignment="1"/>
    <xf numFmtId="166" fontId="3" fillId="0" borderId="8" xfId="4" applyNumberFormat="1" applyFont="1" applyFill="1" applyBorder="1">
      <alignment horizontal="right"/>
    </xf>
    <xf numFmtId="0" fontId="2" fillId="5" borderId="3" xfId="0" applyNumberFormat="1" applyFont="1" applyFill="1" applyBorder="1" applyAlignment="1">
      <alignment horizontal="left"/>
    </xf>
    <xf numFmtId="0" fontId="2" fillId="5" borderId="3" xfId="0" applyNumberFormat="1" applyFont="1" applyFill="1" applyBorder="1" applyAlignment="1">
      <alignment horizontal="right"/>
    </xf>
    <xf numFmtId="0" fontId="2" fillId="5" borderId="16" xfId="0" applyNumberFormat="1" applyFont="1" applyFill="1" applyBorder="1" applyAlignment="1">
      <alignment horizontal="right"/>
    </xf>
    <xf numFmtId="4" fontId="3" fillId="0" borderId="5" xfId="0" applyNumberFormat="1" applyFont="1" applyFill="1" applyBorder="1" applyAlignment="1">
      <alignment horizontal="right"/>
    </xf>
    <xf numFmtId="0"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4" fontId="3" fillId="0" borderId="8" xfId="0" applyNumberFormat="1" applyFont="1" applyFill="1" applyBorder="1" applyAlignment="1">
      <alignment horizontal="right"/>
    </xf>
    <xf numFmtId="3" fontId="3" fillId="0" borderId="14" xfId="0" applyNumberFormat="1" applyFont="1" applyFill="1" applyBorder="1" applyAlignment="1">
      <alignment horizontal="right"/>
    </xf>
    <xf numFmtId="0" fontId="3" fillId="0" borderId="8" xfId="0" applyNumberFormat="1" applyFont="1" applyFill="1" applyBorder="1" applyAlignment="1">
      <alignment horizontal="right"/>
    </xf>
    <xf numFmtId="4" fontId="3" fillId="0" borderId="9" xfId="0" applyNumberFormat="1" applyFont="1" applyFill="1" applyBorder="1" applyAlignment="1">
      <alignment horizontal="right"/>
    </xf>
    <xf numFmtId="3" fontId="3" fillId="0" borderId="18" xfId="0" applyNumberFormat="1" applyFont="1" applyFill="1" applyBorder="1" applyAlignment="1">
      <alignment horizontal="right"/>
    </xf>
    <xf numFmtId="4" fontId="3" fillId="0" borderId="0" xfId="0" applyNumberFormat="1" applyFont="1" applyFill="1" applyBorder="1" applyAlignment="1">
      <alignment horizontal="right"/>
    </xf>
    <xf numFmtId="3" fontId="3" fillId="0" borderId="15" xfId="0" applyNumberFormat="1" applyFont="1" applyFill="1" applyBorder="1" applyAlignment="1">
      <alignment horizontal="right"/>
    </xf>
    <xf numFmtId="0" fontId="3" fillId="0" borderId="9" xfId="0" applyNumberFormat="1" applyFont="1" applyFill="1" applyBorder="1" applyAlignment="1">
      <alignment horizontal="right"/>
    </xf>
    <xf numFmtId="3" fontId="3" fillId="0" borderId="1" xfId="0" applyNumberFormat="1" applyFont="1" applyFill="1" applyBorder="1" applyAlignment="1">
      <alignment horizontal="right"/>
    </xf>
    <xf numFmtId="0" fontId="6" fillId="0" borderId="0" xfId="0" applyFont="1"/>
    <xf numFmtId="3" fontId="3" fillId="0" borderId="0" xfId="0" applyNumberFormat="1" applyFont="1" applyFill="1"/>
    <xf numFmtId="167" fontId="3" fillId="0" borderId="0" xfId="1" applyNumberFormat="1" applyFont="1" applyFill="1"/>
    <xf numFmtId="168" fontId="3" fillId="0" borderId="1" xfId="2" applyNumberFormat="1" applyFont="1" applyFill="1" applyBorder="1" applyAlignment="1"/>
    <xf numFmtId="168" fontId="3" fillId="0" borderId="0" xfId="2" applyNumberFormat="1" applyFont="1" applyFill="1" applyBorder="1" applyAlignment="1"/>
    <xf numFmtId="0" fontId="4" fillId="0" borderId="0" xfId="0" applyFont="1" applyFill="1" applyBorder="1" applyAlignment="1">
      <alignment horizontal="left"/>
    </xf>
    <xf numFmtId="166" fontId="3" fillId="0" borderId="0" xfId="3" applyNumberFormat="1" applyFont="1" applyFill="1" applyBorder="1" applyAlignment="1"/>
    <xf numFmtId="168" fontId="3" fillId="0" borderId="13" xfId="2" applyNumberFormat="1" applyFont="1" applyFill="1" applyBorder="1" applyAlignment="1"/>
    <xf numFmtId="168" fontId="3" fillId="0" borderId="5" xfId="2" applyNumberFormat="1" applyFont="1" applyFill="1" applyBorder="1" applyAlignment="1"/>
    <xf numFmtId="168" fontId="3" fillId="0" borderId="8" xfId="2" applyNumberFormat="1" applyFont="1" applyFill="1" applyBorder="1" applyAlignment="1"/>
    <xf numFmtId="168" fontId="3" fillId="0" borderId="9" xfId="2" applyNumberFormat="1" applyFont="1" applyFill="1" applyBorder="1" applyAlignment="1"/>
    <xf numFmtId="168" fontId="3" fillId="0" borderId="12" xfId="2" applyNumberFormat="1" applyFont="1" applyFill="1" applyBorder="1" applyAlignment="1"/>
    <xf numFmtId="0" fontId="3" fillId="0" borderId="0" xfId="5" applyFont="1" applyFill="1" applyBorder="1"/>
    <xf numFmtId="0" fontId="6" fillId="0" borderId="0" xfId="5" applyFont="1"/>
    <xf numFmtId="0" fontId="3" fillId="0" borderId="0" xfId="5" applyFont="1" applyFill="1" applyBorder="1" applyAlignment="1">
      <alignment horizontal="left"/>
    </xf>
    <xf numFmtId="0" fontId="2" fillId="0" borderId="7" xfId="5" applyNumberFormat="1" applyFont="1" applyFill="1" applyBorder="1" applyAlignment="1">
      <alignment horizontal="left"/>
    </xf>
    <xf numFmtId="3" fontId="3" fillId="6" borderId="7" xfId="5" applyNumberFormat="1" applyFont="1" applyFill="1" applyBorder="1" applyAlignment="1">
      <alignment horizontal="right" vertical="center"/>
    </xf>
    <xf numFmtId="0" fontId="2" fillId="0" borderId="8" xfId="5" applyNumberFormat="1" applyFont="1" applyFill="1" applyBorder="1" applyAlignment="1">
      <alignment horizontal="left"/>
    </xf>
    <xf numFmtId="3" fontId="3" fillId="0" borderId="8" xfId="5" applyNumberFormat="1" applyFont="1" applyFill="1" applyBorder="1" applyAlignment="1">
      <alignment horizontal="right" vertical="center"/>
    </xf>
    <xf numFmtId="0" fontId="2" fillId="0" borderId="11" xfId="5" applyNumberFormat="1" applyFont="1" applyFill="1" applyBorder="1" applyAlignment="1">
      <alignment horizontal="left"/>
    </xf>
    <xf numFmtId="3" fontId="3" fillId="0" borderId="11" xfId="5" applyNumberFormat="1" applyFont="1" applyFill="1" applyBorder="1" applyAlignment="1">
      <alignment horizontal="right" vertical="center"/>
    </xf>
    <xf numFmtId="0" fontId="2" fillId="0" borderId="6" xfId="5" applyNumberFormat="1" applyFont="1" applyFill="1" applyBorder="1" applyAlignment="1">
      <alignment horizontal="left"/>
    </xf>
    <xf numFmtId="3" fontId="3" fillId="0" borderId="6" xfId="5" applyNumberFormat="1" applyFont="1" applyFill="1" applyBorder="1" applyAlignment="1">
      <alignment horizontal="right" vertical="center"/>
    </xf>
    <xf numFmtId="0" fontId="3" fillId="0" borderId="8" xfId="5" applyNumberFormat="1" applyFont="1" applyFill="1" applyBorder="1" applyAlignment="1">
      <alignment horizontal="right" vertical="center"/>
    </xf>
    <xf numFmtId="0" fontId="2" fillId="0" borderId="9" xfId="5" applyNumberFormat="1" applyFont="1" applyFill="1" applyBorder="1" applyAlignment="1">
      <alignment horizontal="left"/>
    </xf>
    <xf numFmtId="0" fontId="3" fillId="0" borderId="9" xfId="5" applyNumberFormat="1" applyFont="1" applyFill="1" applyBorder="1" applyAlignment="1">
      <alignment horizontal="right" vertical="center"/>
    </xf>
    <xf numFmtId="3" fontId="3" fillId="0" borderId="9" xfId="5" applyNumberFormat="1" applyFont="1" applyFill="1" applyBorder="1" applyAlignment="1">
      <alignment horizontal="right" vertical="center"/>
    </xf>
    <xf numFmtId="3" fontId="3" fillId="0" borderId="7" xfId="5" applyNumberFormat="1" applyFont="1" applyFill="1" applyBorder="1" applyAlignment="1">
      <alignment horizontal="right" vertical="center"/>
    </xf>
    <xf numFmtId="0" fontId="2" fillId="0" borderId="5" xfId="5" applyNumberFormat="1" applyFont="1" applyFill="1" applyBorder="1" applyAlignment="1">
      <alignment horizontal="left"/>
    </xf>
    <xf numFmtId="3" fontId="3" fillId="0" borderId="5" xfId="5" applyNumberFormat="1" applyFont="1" applyFill="1" applyBorder="1" applyAlignment="1">
      <alignment horizontal="right" vertical="center"/>
    </xf>
    <xf numFmtId="0" fontId="2" fillId="0" borderId="10" xfId="5" applyNumberFormat="1" applyFont="1" applyFill="1" applyBorder="1" applyAlignment="1">
      <alignment horizontal="left"/>
    </xf>
    <xf numFmtId="3" fontId="3" fillId="0" borderId="10" xfId="5" applyNumberFormat="1" applyFont="1" applyFill="1" applyBorder="1" applyAlignment="1">
      <alignment horizontal="right" vertical="center"/>
    </xf>
    <xf numFmtId="0" fontId="3" fillId="0" borderId="0" xfId="5" applyFont="1" applyFill="1" applyBorder="1" applyAlignment="1"/>
    <xf numFmtId="0" fontId="3" fillId="0" borderId="0" xfId="2" applyFont="1" applyFill="1" applyBorder="1" applyAlignment="1">
      <alignment horizontal="left"/>
    </xf>
    <xf numFmtId="0" fontId="2" fillId="8" borderId="0" xfId="2" applyNumberFormat="1" applyFont="1" applyFill="1" applyBorder="1" applyAlignment="1">
      <alignment horizontal="left"/>
    </xf>
    <xf numFmtId="0" fontId="6" fillId="0" borderId="0" xfId="0" applyFont="1" applyAlignment="1">
      <alignment horizontal="left"/>
    </xf>
    <xf numFmtId="0" fontId="2" fillId="4" borderId="6" xfId="0" applyNumberFormat="1" applyFont="1" applyFill="1" applyBorder="1" applyAlignment="1">
      <alignment horizontal="left"/>
    </xf>
    <xf numFmtId="0" fontId="2" fillId="4" borderId="8" xfId="0" applyNumberFormat="1" applyFont="1" applyFill="1" applyBorder="1" applyAlignment="1">
      <alignment horizontal="left"/>
    </xf>
    <xf numFmtId="0" fontId="2" fillId="4" borderId="9" xfId="0" applyNumberFormat="1" applyFont="1" applyFill="1" applyBorder="1" applyAlignment="1">
      <alignment horizontal="left"/>
    </xf>
    <xf numFmtId="0" fontId="2" fillId="4" borderId="0" xfId="0" applyNumberFormat="1" applyFont="1" applyFill="1" applyBorder="1" applyAlignment="1">
      <alignment horizontal="left"/>
    </xf>
    <xf numFmtId="0" fontId="2" fillId="4" borderId="5" xfId="0" applyNumberFormat="1" applyFont="1" applyFill="1" applyBorder="1" applyAlignment="1">
      <alignment horizontal="left"/>
    </xf>
    <xf numFmtId="0" fontId="2" fillId="4" borderId="10" xfId="0" applyNumberFormat="1" applyFont="1" applyFill="1" applyBorder="1" applyAlignment="1">
      <alignment horizontal="left"/>
    </xf>
    <xf numFmtId="0" fontId="2" fillId="4" borderId="12" xfId="0" applyNumberFormat="1" applyFont="1" applyFill="1" applyBorder="1" applyAlignment="1">
      <alignment horizontal="left"/>
    </xf>
    <xf numFmtId="0" fontId="2" fillId="8" borderId="1" xfId="2" applyNumberFormat="1" applyFont="1" applyFill="1" applyBorder="1" applyAlignment="1">
      <alignment horizontal="left"/>
    </xf>
    <xf numFmtId="0" fontId="2" fillId="8" borderId="12" xfId="2" applyNumberFormat="1" applyFont="1" applyFill="1" applyBorder="1" applyAlignment="1">
      <alignment horizontal="left"/>
    </xf>
    <xf numFmtId="0" fontId="2" fillId="8" borderId="13" xfId="2" applyNumberFormat="1" applyFont="1" applyFill="1" applyBorder="1" applyAlignment="1">
      <alignment horizontal="left"/>
    </xf>
    <xf numFmtId="0" fontId="2" fillId="8" borderId="5" xfId="2" applyNumberFormat="1" applyFont="1" applyFill="1" applyBorder="1" applyAlignment="1">
      <alignment horizontal="left"/>
    </xf>
    <xf numFmtId="0" fontId="2" fillId="8" borderId="8" xfId="2" applyNumberFormat="1" applyFont="1" applyFill="1" applyBorder="1" applyAlignment="1">
      <alignment horizontal="left"/>
    </xf>
    <xf numFmtId="0" fontId="2" fillId="8" borderId="9" xfId="2" applyNumberFormat="1" applyFont="1" applyFill="1" applyBorder="1" applyAlignment="1">
      <alignment horizontal="left"/>
    </xf>
    <xf numFmtId="0" fontId="2" fillId="8" borderId="5" xfId="0" applyNumberFormat="1" applyFont="1" applyFill="1" applyBorder="1" applyAlignment="1">
      <alignment horizontal="left"/>
    </xf>
    <xf numFmtId="0" fontId="2" fillId="8" borderId="8" xfId="0" applyNumberFormat="1" applyFont="1" applyFill="1" applyBorder="1" applyAlignment="1">
      <alignment horizontal="left"/>
    </xf>
    <xf numFmtId="0" fontId="2" fillId="8" borderId="9" xfId="0" applyNumberFormat="1" applyFont="1" applyFill="1" applyBorder="1" applyAlignment="1">
      <alignment horizontal="left"/>
    </xf>
    <xf numFmtId="0" fontId="2" fillId="3" borderId="19" xfId="0" applyNumberFormat="1" applyFont="1" applyFill="1" applyBorder="1" applyAlignment="1"/>
    <xf numFmtId="3" fontId="3" fillId="3" borderId="19" xfId="0" applyNumberFormat="1" applyFont="1" applyFill="1" applyBorder="1" applyAlignment="1">
      <alignment horizontal="right" vertical="center"/>
    </xf>
    <xf numFmtId="169" fontId="6" fillId="0" borderId="0" xfId="0" applyNumberFormat="1" applyFont="1"/>
    <xf numFmtId="0" fontId="2" fillId="7" borderId="3" xfId="0" applyNumberFormat="1" applyFont="1" applyFill="1" applyBorder="1" applyAlignment="1">
      <alignment horizontal="center" vertical="center"/>
    </xf>
    <xf numFmtId="3" fontId="3" fillId="9" borderId="8" xfId="5" applyNumberFormat="1" applyFont="1" applyFill="1" applyBorder="1" applyAlignment="1">
      <alignment horizontal="right" vertical="center"/>
    </xf>
    <xf numFmtId="3" fontId="3" fillId="10" borderId="7" xfId="5" applyNumberFormat="1" applyFont="1" applyFill="1" applyBorder="1" applyAlignment="1">
      <alignment horizontal="right" vertical="center"/>
    </xf>
    <xf numFmtId="0" fontId="3" fillId="0" borderId="0" xfId="0" applyFont="1" applyFill="1" applyAlignment="1">
      <alignment horizontal="left"/>
    </xf>
    <xf numFmtId="0" fontId="3" fillId="0" borderId="0" xfId="0" applyFont="1" applyAlignment="1">
      <alignment horizontal="left"/>
    </xf>
    <xf numFmtId="0" fontId="2" fillId="0" borderId="0" xfId="3" applyNumberFormat="1" applyFont="1" applyFill="1" applyBorder="1" applyAlignment="1">
      <alignment horizontal="left"/>
    </xf>
    <xf numFmtId="0" fontId="3" fillId="0" borderId="0" xfId="0" applyNumberFormat="1" applyFont="1" applyFill="1" applyBorder="1" applyAlignment="1">
      <alignment horizontal="left"/>
    </xf>
    <xf numFmtId="3" fontId="3" fillId="0" borderId="10" xfId="0" applyNumberFormat="1" applyFont="1" applyFill="1" applyBorder="1" applyAlignment="1">
      <alignment horizontal="right" vertical="center"/>
    </xf>
    <xf numFmtId="0" fontId="2" fillId="3" borderId="12" xfId="0" applyNumberFormat="1" applyFont="1" applyFill="1" applyBorder="1" applyAlignment="1"/>
    <xf numFmtId="3" fontId="3" fillId="0" borderId="0" xfId="0" applyNumberFormat="1" applyFont="1" applyFill="1" applyBorder="1" applyAlignment="1">
      <alignment horizontal="right"/>
    </xf>
    <xf numFmtId="0" fontId="2" fillId="0" borderId="7" xfId="0" applyNumberFormat="1" applyFont="1" applyFill="1" applyBorder="1" applyAlignment="1">
      <alignment horizontal="left"/>
    </xf>
    <xf numFmtId="3" fontId="3" fillId="0" borderId="7" xfId="0" applyNumberFormat="1" applyFont="1" applyFill="1" applyBorder="1" applyAlignment="1">
      <alignment horizontal="right"/>
    </xf>
    <xf numFmtId="3" fontId="3" fillId="0" borderId="10" xfId="0" applyNumberFormat="1" applyFont="1" applyFill="1" applyBorder="1" applyAlignment="1">
      <alignment horizontal="right"/>
    </xf>
    <xf numFmtId="0" fontId="3" fillId="0" borderId="4" xfId="0" applyFont="1" applyFill="1" applyBorder="1" applyAlignment="1"/>
    <xf numFmtId="3" fontId="6" fillId="0" borderId="0" xfId="0" applyNumberFormat="1" applyFont="1"/>
    <xf numFmtId="167" fontId="6" fillId="0" borderId="0" xfId="1" applyNumberFormat="1" applyFont="1"/>
    <xf numFmtId="0" fontId="7" fillId="0" borderId="0" xfId="0" applyFont="1" applyFill="1" applyAlignment="1">
      <alignment horizontal="left"/>
    </xf>
    <xf numFmtId="0" fontId="8" fillId="0" borderId="0" xfId="0" applyFont="1" applyFill="1" applyAlignment="1">
      <alignment horizontal="left"/>
    </xf>
    <xf numFmtId="0" fontId="7" fillId="0" borderId="0" xfId="0" applyNumberFormat="1" applyFont="1" applyFill="1" applyBorder="1" applyAlignment="1">
      <alignment horizontal="left"/>
    </xf>
    <xf numFmtId="0" fontId="8" fillId="0" borderId="0" xfId="0" applyFont="1" applyAlignment="1">
      <alignment horizontal="left"/>
    </xf>
    <xf numFmtId="3" fontId="3" fillId="0" borderId="9" xfId="0" applyNumberFormat="1" applyFont="1" applyFill="1" applyBorder="1" applyAlignment="1">
      <alignment horizontal="right"/>
    </xf>
    <xf numFmtId="0" fontId="8" fillId="0" borderId="0" xfId="0" applyFont="1" applyFill="1" applyBorder="1" applyAlignment="1">
      <alignment horizontal="left"/>
    </xf>
    <xf numFmtId="0" fontId="2" fillId="3" borderId="6" xfId="0" applyNumberFormat="1" applyFont="1" applyFill="1" applyBorder="1" applyAlignment="1"/>
    <xf numFmtId="3" fontId="3" fillId="11" borderId="6" xfId="0" applyNumberFormat="1" applyFont="1" applyFill="1" applyBorder="1" applyAlignment="1"/>
    <xf numFmtId="0" fontId="2" fillId="3" borderId="10" xfId="0" applyNumberFormat="1" applyFont="1" applyFill="1" applyBorder="1" applyAlignment="1"/>
    <xf numFmtId="3" fontId="3" fillId="11" borderId="10" xfId="0" applyNumberFormat="1" applyFont="1" applyFill="1" applyBorder="1" applyAlignment="1"/>
    <xf numFmtId="0" fontId="2" fillId="2" borderId="3" xfId="0" applyNumberFormat="1" applyFont="1" applyFill="1" applyBorder="1" applyAlignment="1">
      <alignment horizontal="left" vertical="center"/>
    </xf>
    <xf numFmtId="0" fontId="2" fillId="3" borderId="6" xfId="0" applyNumberFormat="1" applyFont="1" applyFill="1" applyBorder="1" applyAlignment="1">
      <alignment horizontal="left"/>
    </xf>
    <xf numFmtId="0" fontId="2" fillId="3" borderId="10" xfId="0" applyNumberFormat="1" applyFont="1" applyFill="1" applyBorder="1" applyAlignment="1">
      <alignment horizontal="left"/>
    </xf>
    <xf numFmtId="0" fontId="7" fillId="0" borderId="0" xfId="2" applyNumberFormat="1" applyFont="1" applyFill="1" applyBorder="1" applyAlignment="1">
      <alignment horizontal="left"/>
    </xf>
    <xf numFmtId="0" fontId="8" fillId="0" borderId="0" xfId="2" applyNumberFormat="1" applyFont="1" applyFill="1" applyBorder="1" applyAlignment="1">
      <alignment horizontal="left"/>
    </xf>
    <xf numFmtId="0" fontId="3" fillId="0" borderId="0" xfId="3" applyFont="1" applyFill="1" applyBorder="1" applyAlignment="1"/>
    <xf numFmtId="0" fontId="7" fillId="0" borderId="0" xfId="3" applyNumberFormat="1" applyFont="1" applyFill="1" applyBorder="1" applyAlignment="1">
      <alignment horizontal="left"/>
    </xf>
    <xf numFmtId="0" fontId="8" fillId="0" borderId="0" xfId="3" applyFont="1" applyFill="1" applyBorder="1" applyAlignment="1">
      <alignment horizontal="left"/>
    </xf>
    <xf numFmtId="0" fontId="2" fillId="7" borderId="3" xfId="3" applyNumberFormat="1" applyFont="1" applyFill="1" applyBorder="1" applyAlignment="1">
      <alignment horizontal="center" vertical="center"/>
    </xf>
    <xf numFmtId="166" fontId="3" fillId="11" borderId="6" xfId="4" applyNumberFormat="1" applyFont="1" applyFill="1" applyBorder="1">
      <alignment horizontal="right"/>
    </xf>
    <xf numFmtId="166" fontId="3" fillId="11" borderId="10" xfId="4" applyNumberFormat="1" applyFont="1" applyFill="1" applyBorder="1">
      <alignment horizontal="right"/>
    </xf>
    <xf numFmtId="0" fontId="2" fillId="0" borderId="0" xfId="0" applyFont="1" applyAlignment="1">
      <alignment horizontal="left"/>
    </xf>
    <xf numFmtId="0" fontId="2" fillId="0" borderId="8" xfId="3" applyNumberFormat="1" applyFont="1" applyFill="1" applyBorder="1" applyAlignment="1">
      <alignment horizontal="left"/>
    </xf>
    <xf numFmtId="166" fontId="3" fillId="0" borderId="0" xfId="4" applyNumberFormat="1" applyFont="1" applyFill="1" applyBorder="1">
      <alignment horizontal="right"/>
    </xf>
    <xf numFmtId="0" fontId="2" fillId="0" borderId="13" xfId="3" applyNumberFormat="1" applyFont="1" applyFill="1" applyBorder="1" applyAlignment="1">
      <alignment horizontal="left"/>
    </xf>
    <xf numFmtId="166" fontId="3" fillId="0" borderId="13" xfId="4" applyNumberFormat="1" applyFont="1" applyFill="1" applyBorder="1">
      <alignment horizontal="right"/>
    </xf>
    <xf numFmtId="0" fontId="2" fillId="0" borderId="9" xfId="3" applyNumberFormat="1" applyFont="1" applyFill="1" applyBorder="1" applyAlignment="1">
      <alignment horizontal="left"/>
    </xf>
    <xf numFmtId="166" fontId="3" fillId="0" borderId="9" xfId="4" applyNumberFormat="1" applyFont="1" applyFill="1" applyBorder="1">
      <alignment horizontal="right"/>
    </xf>
    <xf numFmtId="0" fontId="2" fillId="0" borderId="1" xfId="3" applyNumberFormat="1" applyFont="1" applyFill="1" applyBorder="1" applyAlignment="1">
      <alignment horizontal="left"/>
    </xf>
    <xf numFmtId="166" fontId="3" fillId="0" borderId="1" xfId="4" applyNumberFormat="1" applyFont="1" applyFill="1" applyBorder="1">
      <alignment horizontal="right"/>
    </xf>
    <xf numFmtId="0" fontId="7" fillId="0" borderId="0" xfId="5" applyNumberFormat="1" applyFont="1" applyFill="1" applyBorder="1" applyAlignment="1">
      <alignment horizontal="left"/>
    </xf>
    <xf numFmtId="0" fontId="8" fillId="0" borderId="0" xfId="5" applyFont="1" applyFill="1" applyBorder="1" applyAlignment="1">
      <alignment horizontal="left"/>
    </xf>
    <xf numFmtId="3" fontId="3" fillId="11" borderId="6" xfId="5" applyNumberFormat="1" applyFont="1" applyFill="1" applyBorder="1" applyAlignment="1">
      <alignment horizontal="right" vertical="center"/>
    </xf>
    <xf numFmtId="3" fontId="3" fillId="11" borderId="10" xfId="5" applyNumberFormat="1" applyFont="1" applyFill="1" applyBorder="1" applyAlignment="1">
      <alignment horizontal="right" vertical="center"/>
    </xf>
    <xf numFmtId="3" fontId="6" fillId="0" borderId="0" xfId="5" applyNumberFormat="1" applyFont="1"/>
    <xf numFmtId="0" fontId="8" fillId="0" borderId="0" xfId="0" applyNumberFormat="1" applyFont="1" applyFill="1" applyBorder="1" applyAlignment="1">
      <alignment horizontal="left"/>
    </xf>
    <xf numFmtId="0" fontId="2" fillId="8" borderId="0" xfId="0" applyNumberFormat="1" applyFont="1" applyFill="1" applyBorder="1" applyAlignment="1">
      <alignment horizontal="left"/>
    </xf>
    <xf numFmtId="0" fontId="3" fillId="0" borderId="1" xfId="0" applyFont="1" applyFill="1" applyBorder="1"/>
    <xf numFmtId="0" fontId="3" fillId="0" borderId="13" xfId="0" applyFont="1" applyFill="1" applyBorder="1"/>
    <xf numFmtId="0" fontId="4" fillId="0" borderId="0" xfId="0" applyFont="1" applyFill="1" applyBorder="1" applyAlignment="1"/>
    <xf numFmtId="0" fontId="6" fillId="0" borderId="0" xfId="5" applyFont="1" applyAlignment="1">
      <alignment horizontal="left" wrapText="1"/>
    </xf>
    <xf numFmtId="0" fontId="3" fillId="0" borderId="0" xfId="5" applyFont="1" applyFill="1" applyBorder="1" applyAlignment="1">
      <alignment horizontal="left" wrapText="1"/>
    </xf>
    <xf numFmtId="0" fontId="2" fillId="7" borderId="20" xfId="5" applyNumberFormat="1" applyFont="1" applyFill="1" applyBorder="1" applyAlignment="1">
      <alignment horizontal="center" vertical="center"/>
    </xf>
    <xf numFmtId="0" fontId="9" fillId="2" borderId="21" xfId="5" applyFont="1" applyFill="1" applyBorder="1" applyAlignment="1">
      <alignment horizontal="center" vertical="center"/>
    </xf>
    <xf numFmtId="0" fontId="2" fillId="7" borderId="6" xfId="5" applyNumberFormat="1" applyFont="1" applyFill="1" applyBorder="1" applyAlignment="1">
      <alignment horizontal="center" vertical="center"/>
    </xf>
    <xf numFmtId="0" fontId="9" fillId="2" borderId="11" xfId="5" applyFont="1" applyFill="1" applyBorder="1" applyAlignment="1">
      <alignment horizontal="center" vertical="center"/>
    </xf>
    <xf numFmtId="0" fontId="2" fillId="2" borderId="3" xfId="5" applyFont="1" applyFill="1" applyBorder="1" applyAlignment="1">
      <alignment horizontal="center" vertical="center"/>
    </xf>
    <xf numFmtId="0" fontId="9" fillId="2" borderId="0" xfId="5" applyFont="1" applyFill="1" applyBorder="1" applyAlignment="1">
      <alignment horizontal="center" vertical="center"/>
    </xf>
    <xf numFmtId="0" fontId="2" fillId="7" borderId="6" xfId="5" applyNumberFormat="1" applyFont="1" applyFill="1" applyBorder="1" applyAlignment="1">
      <alignment horizontal="center" vertical="center" wrapText="1"/>
    </xf>
    <xf numFmtId="0" fontId="9" fillId="2" borderId="11" xfId="5" applyFont="1" applyFill="1" applyBorder="1" applyAlignment="1">
      <alignment horizontal="center" vertical="center" wrapText="1"/>
    </xf>
  </cellXfs>
  <cellStyles count="7">
    <cellStyle name="Normal" xfId="0" builtinId="0"/>
    <cellStyle name="Normal 2" xfId="2"/>
    <cellStyle name="Normal 2 2" xfId="3"/>
    <cellStyle name="Normal 2 3" xfId="5"/>
    <cellStyle name="NumberCellStyle" xfId="4"/>
    <cellStyle name="Percent" xfId="1" builtinId="5"/>
    <cellStyle name="Percent 2" xfId="6"/>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Robbery (police-recorded offences), EU-27, 2008-2017</a:t>
            </a:r>
          </a:p>
          <a:p>
            <a:pPr algn="l">
              <a:defRPr sz="1800" b="1"/>
            </a:pPr>
            <a:r>
              <a:rPr lang="en-US" sz="1600" b="0"/>
              <a:t>(number of offences)</a:t>
            </a:r>
          </a:p>
        </c:rich>
      </c:tx>
      <c:layout>
        <c:manualLayout>
          <c:xMode val="edge"/>
          <c:yMode val="edge"/>
          <c:x val="5.3333333333333332E-3"/>
          <c:y val="7.523393607366527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8.8282624671916013E-2"/>
          <c:y val="0.12376930313233828"/>
          <c:w val="0.89705070866141734"/>
          <c:h val="0.76839025442103048"/>
        </c:manualLayout>
      </c:layout>
      <c:lineChart>
        <c:grouping val="standard"/>
        <c:varyColors val="0"/>
        <c:ser>
          <c:idx val="0"/>
          <c:order val="0"/>
          <c:tx>
            <c:strRef>
              <c:f>'Figure 1'!$A$6</c:f>
              <c:strCache>
                <c:ptCount val="1"/>
                <c:pt idx="0">
                  <c:v>EU-27</c:v>
                </c:pt>
              </c:strCache>
            </c:strRef>
          </c:tx>
          <c:spPr>
            <a:ln w="28575" cap="rnd" cmpd="sng" algn="ctr">
              <a:solidFill>
                <a:srgbClr val="FAA519">
                  <a:lumMod val="100000"/>
                </a:srgbClr>
              </a:solidFill>
              <a:prstDash val="solid"/>
              <a:round/>
              <a:headEnd type="none" w="med" len="med"/>
              <a:tailEnd type="none" w="med" len="med"/>
            </a:ln>
            <a:effectLst/>
          </c:spPr>
          <c:marker>
            <c:symbol val="none"/>
          </c:marker>
          <c:cat>
            <c:strRef>
              <c:f>'Figure 1'!$B$5:$K$5</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1'!$B$6:$K$6</c:f>
              <c:numCache>
                <c:formatCode>#,##0</c:formatCode>
                <c:ptCount val="10"/>
                <c:pt idx="0">
                  <c:v>417368</c:v>
                </c:pt>
                <c:pt idx="1">
                  <c:v>408186</c:v>
                </c:pt>
                <c:pt idx="2">
                  <c:v>430939</c:v>
                </c:pt>
                <c:pt idx="3">
                  <c:v>444085</c:v>
                </c:pt>
                <c:pt idx="4">
                  <c:v>454080</c:v>
                </c:pt>
                <c:pt idx="5">
                  <c:v>436768</c:v>
                </c:pt>
                <c:pt idx="6">
                  <c:v>373059</c:v>
                </c:pt>
                <c:pt idx="7">
                  <c:v>343052</c:v>
                </c:pt>
                <c:pt idx="8">
                  <c:v>338693</c:v>
                </c:pt>
                <c:pt idx="9">
                  <c:v>316600</c:v>
                </c:pt>
              </c:numCache>
            </c:numRef>
          </c:val>
          <c:smooth val="0"/>
          <c:extLst>
            <c:ext xmlns:c16="http://schemas.microsoft.com/office/drawing/2014/chart" uri="{C3380CC4-5D6E-409C-BE32-E72D297353CC}">
              <c16:uniqueId val="{00000000-FD30-4F6E-AC38-2FF12091CF6B}"/>
            </c:ext>
          </c:extLst>
        </c:ser>
        <c:dLbls>
          <c:showLegendKey val="0"/>
          <c:showVal val="0"/>
          <c:showCatName val="0"/>
          <c:showSerName val="0"/>
          <c:showPercent val="0"/>
          <c:showBubbleSize val="0"/>
        </c:dLbls>
        <c:smooth val="0"/>
        <c:axId val="472908312"/>
        <c:axId val="472908968"/>
      </c:lineChart>
      <c:catAx>
        <c:axId val="47290831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72908968"/>
        <c:crosses val="autoZero"/>
        <c:auto val="1"/>
        <c:lblAlgn val="ctr"/>
        <c:lblOffset val="100"/>
        <c:tickMarkSkip val="1"/>
        <c:noMultiLvlLbl val="0"/>
      </c:catAx>
      <c:valAx>
        <c:axId val="472908968"/>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72908312"/>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Robbery, 2017</a:t>
            </a:r>
          </a:p>
          <a:p>
            <a:pPr algn="l">
              <a:defRPr sz="1800" b="1"/>
            </a:pPr>
            <a:r>
              <a:rPr lang="en-US" sz="1600" b="0"/>
              <a:t>(police-recorded offences per hundred thousand inhabitants)</a:t>
            </a:r>
          </a:p>
        </c:rich>
      </c:tx>
      <c:layout>
        <c:manualLayout>
          <c:xMode val="edge"/>
          <c:yMode val="edge"/>
          <c:x val="5.3332984539723235E-3"/>
          <c:y val="4.023725337788030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364097464430134"/>
          <c:w val="0.97066666666666668"/>
          <c:h val="0.73049418388105047"/>
        </c:manualLayout>
      </c:layout>
      <c:barChart>
        <c:barDir val="col"/>
        <c:grouping val="clustered"/>
        <c:varyColors val="0"/>
        <c:ser>
          <c:idx val="0"/>
          <c:order val="0"/>
          <c:tx>
            <c:strRef>
              <c:f>'Figure 2'!$B$5</c:f>
              <c:strCache>
                <c:ptCount val="1"/>
                <c:pt idx="0">
                  <c:v>2017</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2'!$A$6:$A$48</c:f>
              <c:strCache>
                <c:ptCount val="43"/>
                <c:pt idx="0">
                  <c:v>Belgium</c:v>
                </c:pt>
                <c:pt idx="1">
                  <c:v>France</c:v>
                </c:pt>
                <c:pt idx="2">
                  <c:v>Spain</c:v>
                </c:pt>
                <c:pt idx="3">
                  <c:v>Portugal</c:v>
                </c:pt>
                <c:pt idx="4">
                  <c:v>Sweden</c:v>
                </c:pt>
                <c:pt idx="5">
                  <c:v>Luxembourg</c:v>
                </c:pt>
                <c:pt idx="6">
                  <c:v>Italy</c:v>
                </c:pt>
                <c:pt idx="7">
                  <c:v>Germany</c:v>
                </c:pt>
                <c:pt idx="8">
                  <c:v>Netherlands</c:v>
                </c:pt>
                <c:pt idx="9">
                  <c:v>Ireland</c:v>
                </c:pt>
                <c:pt idx="10">
                  <c:v>Malta</c:v>
                </c:pt>
                <c:pt idx="11">
                  <c:v>Greece</c:v>
                </c:pt>
                <c:pt idx="12">
                  <c:v>Lithuania</c:v>
                </c:pt>
                <c:pt idx="13">
                  <c:v>Denmark</c:v>
                </c:pt>
                <c:pt idx="14">
                  <c:v>Latvia</c:v>
                </c:pt>
                <c:pt idx="15">
                  <c:v>Austria</c:v>
                </c:pt>
                <c:pt idx="16">
                  <c:v>Finland</c:v>
                </c:pt>
                <c:pt idx="17">
                  <c:v>Bulgaria</c:v>
                </c:pt>
                <c:pt idx="18">
                  <c:v>Poland</c:v>
                </c:pt>
                <c:pt idx="19">
                  <c:v>Croatia</c:v>
                </c:pt>
                <c:pt idx="20">
                  <c:v>Romania</c:v>
                </c:pt>
                <c:pt idx="21">
                  <c:v>Estonia</c:v>
                </c:pt>
                <c:pt idx="22">
                  <c:v>Czechia</c:v>
                </c:pt>
                <c:pt idx="23">
                  <c:v>Cyprus</c:v>
                </c:pt>
                <c:pt idx="24">
                  <c:v>Slovenia</c:v>
                </c:pt>
                <c:pt idx="25">
                  <c:v>Slovakia</c:v>
                </c:pt>
                <c:pt idx="26">
                  <c:v>Hungary</c:v>
                </c:pt>
                <c:pt idx="28">
                  <c:v>England and Wales (UK)</c:v>
                </c:pt>
                <c:pt idx="29">
                  <c:v>Northern Ireland (UK)</c:v>
                </c:pt>
                <c:pt idx="30">
                  <c:v>Scotland (UK)</c:v>
                </c:pt>
                <c:pt idx="32">
                  <c:v>Switzerland</c:v>
                </c:pt>
                <c:pt idx="33">
                  <c:v>Norway</c:v>
                </c:pt>
                <c:pt idx="34">
                  <c:v>Iceland</c:v>
                </c:pt>
                <c:pt idx="35">
                  <c:v>Liechtenstein (¹)</c:v>
                </c:pt>
                <c:pt idx="37">
                  <c:v>Serbia</c:v>
                </c:pt>
                <c:pt idx="38">
                  <c:v>North Macedonia</c:v>
                </c:pt>
                <c:pt idx="39">
                  <c:v>Montenegro</c:v>
                </c:pt>
                <c:pt idx="40">
                  <c:v>Albania</c:v>
                </c:pt>
                <c:pt idx="42">
                  <c:v>Kosovo*</c:v>
                </c:pt>
              </c:strCache>
            </c:strRef>
          </c:cat>
          <c:val>
            <c:numRef>
              <c:f>'Figure 2'!$B$6:$B$48</c:f>
              <c:numCache>
                <c:formatCode>#,##0</c:formatCode>
                <c:ptCount val="43"/>
                <c:pt idx="0">
                  <c:v>166.97</c:v>
                </c:pt>
                <c:pt idx="1">
                  <c:v>149.81</c:v>
                </c:pt>
                <c:pt idx="2">
                  <c:v>143.53</c:v>
                </c:pt>
                <c:pt idx="3">
                  <c:v>115.28</c:v>
                </c:pt>
                <c:pt idx="4">
                  <c:v>86.53</c:v>
                </c:pt>
                <c:pt idx="5">
                  <c:v>76.86</c:v>
                </c:pt>
                <c:pt idx="6">
                  <c:v>51.44</c:v>
                </c:pt>
                <c:pt idx="7">
                  <c:v>47.08</c:v>
                </c:pt>
                <c:pt idx="8">
                  <c:v>46.75</c:v>
                </c:pt>
                <c:pt idx="9">
                  <c:v>45.71</c:v>
                </c:pt>
                <c:pt idx="10">
                  <c:v>43.88</c:v>
                </c:pt>
                <c:pt idx="11">
                  <c:v>39.659999999999997</c:v>
                </c:pt>
                <c:pt idx="12">
                  <c:v>38.200000000000003</c:v>
                </c:pt>
                <c:pt idx="13">
                  <c:v>35.520000000000003</c:v>
                </c:pt>
                <c:pt idx="14">
                  <c:v>30.97</c:v>
                </c:pt>
                <c:pt idx="15">
                  <c:v>29.75</c:v>
                </c:pt>
                <c:pt idx="16">
                  <c:v>29.8</c:v>
                </c:pt>
                <c:pt idx="17">
                  <c:v>21.94</c:v>
                </c:pt>
                <c:pt idx="18">
                  <c:v>21.37</c:v>
                </c:pt>
                <c:pt idx="19">
                  <c:v>20.8</c:v>
                </c:pt>
                <c:pt idx="20">
                  <c:v>16.100000000000001</c:v>
                </c:pt>
                <c:pt idx="21">
                  <c:v>15.28</c:v>
                </c:pt>
                <c:pt idx="22">
                  <c:v>14.98</c:v>
                </c:pt>
                <c:pt idx="23">
                  <c:v>13.69</c:v>
                </c:pt>
                <c:pt idx="24">
                  <c:v>11.52</c:v>
                </c:pt>
                <c:pt idx="25">
                  <c:v>8.6300000000000008</c:v>
                </c:pt>
                <c:pt idx="26">
                  <c:v>8.58</c:v>
                </c:pt>
                <c:pt idx="28">
                  <c:v>131.63</c:v>
                </c:pt>
                <c:pt idx="29">
                  <c:v>30.38</c:v>
                </c:pt>
                <c:pt idx="30">
                  <c:v>28.74</c:v>
                </c:pt>
                <c:pt idx="32">
                  <c:v>20.74</c:v>
                </c:pt>
                <c:pt idx="33">
                  <c:v>14.85</c:v>
                </c:pt>
                <c:pt idx="34">
                  <c:v>14.48</c:v>
                </c:pt>
                <c:pt idx="35">
                  <c:v>10.63</c:v>
                </c:pt>
                <c:pt idx="37">
                  <c:v>25.98</c:v>
                </c:pt>
                <c:pt idx="38">
                  <c:v>20.11</c:v>
                </c:pt>
                <c:pt idx="39">
                  <c:v>18.96</c:v>
                </c:pt>
                <c:pt idx="40">
                  <c:v>6.4</c:v>
                </c:pt>
                <c:pt idx="42">
                  <c:v>17.21</c:v>
                </c:pt>
              </c:numCache>
            </c:numRef>
          </c:val>
          <c:extLst>
            <c:ext xmlns:c16="http://schemas.microsoft.com/office/drawing/2014/chart" uri="{C3380CC4-5D6E-409C-BE32-E72D297353CC}">
              <c16:uniqueId val="{00000000-416B-4DBF-B68A-14C498BC069A}"/>
            </c:ext>
          </c:extLst>
        </c:ser>
        <c:dLbls>
          <c:showLegendKey val="0"/>
          <c:showVal val="0"/>
          <c:showCatName val="0"/>
          <c:showSerName val="0"/>
          <c:showPercent val="0"/>
          <c:showBubbleSize val="0"/>
        </c:dLbls>
        <c:gapWidth val="219"/>
        <c:overlap val="-27"/>
        <c:axId val="605515816"/>
        <c:axId val="605516800"/>
      </c:barChart>
      <c:catAx>
        <c:axId val="60551581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05516800"/>
        <c:crosses val="autoZero"/>
        <c:auto val="1"/>
        <c:lblAlgn val="ctr"/>
        <c:lblOffset val="100"/>
        <c:tickMarkSkip val="1"/>
        <c:noMultiLvlLbl val="0"/>
      </c:catAx>
      <c:valAx>
        <c:axId val="60551680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0551581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Intentional homicide, 2017</a:t>
            </a:r>
          </a:p>
          <a:p>
            <a:pPr algn="l">
              <a:defRPr sz="1800" b="1"/>
            </a:pPr>
            <a:r>
              <a:rPr lang="en-US" sz="1600" b="0"/>
              <a:t>(police-recorded offences per hundred thousand inhabitants)</a:t>
            </a:r>
          </a:p>
        </c:rich>
      </c:tx>
      <c:layout>
        <c:manualLayout>
          <c:xMode val="edge"/>
          <c:yMode val="edge"/>
          <c:x val="5.3333333333333332E-3"/>
          <c:y val="7.46760339029193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66666666666666E-2"/>
          <c:y val="0.1103338400915634"/>
          <c:w val="0.97066666666666668"/>
          <c:h val="0.73268184863755925"/>
        </c:manualLayout>
      </c:layout>
      <c:barChart>
        <c:barDir val="col"/>
        <c:grouping val="clustered"/>
        <c:varyColors val="0"/>
        <c:ser>
          <c:idx val="0"/>
          <c:order val="0"/>
          <c:tx>
            <c:strRef>
              <c:f>'Figure 3'!$B$5</c:f>
              <c:strCache>
                <c:ptCount val="1"/>
                <c:pt idx="0">
                  <c:v>2017</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3'!$A$6:$A$46</c:f>
              <c:strCache>
                <c:ptCount val="41"/>
                <c:pt idx="0">
                  <c:v>Latvia</c:v>
                </c:pt>
                <c:pt idx="1">
                  <c:v>Lithuania</c:v>
                </c:pt>
                <c:pt idx="2">
                  <c:v>Estonia</c:v>
                </c:pt>
                <c:pt idx="3">
                  <c:v>Malta</c:v>
                </c:pt>
                <c:pt idx="4">
                  <c:v>Belgium</c:v>
                </c:pt>
                <c:pt idx="5">
                  <c:v>Hungary</c:v>
                </c:pt>
                <c:pt idx="6">
                  <c:v>Slovakia</c:v>
                </c:pt>
                <c:pt idx="7">
                  <c:v>Romania</c:v>
                </c:pt>
                <c:pt idx="8">
                  <c:v>France</c:v>
                </c:pt>
                <c:pt idx="9">
                  <c:v>Bulgaria</c:v>
                </c:pt>
                <c:pt idx="10">
                  <c:v>Finland</c:v>
                </c:pt>
                <c:pt idx="11">
                  <c:v>Sweden</c:v>
                </c:pt>
                <c:pt idx="12">
                  <c:v>Croatia</c:v>
                </c:pt>
                <c:pt idx="13">
                  <c:v>Denmark</c:v>
                </c:pt>
                <c:pt idx="14">
                  <c:v>Slovenia</c:v>
                </c:pt>
                <c:pt idx="15">
                  <c:v>Germany</c:v>
                </c:pt>
                <c:pt idx="16">
                  <c:v>Ireland</c:v>
                </c:pt>
                <c:pt idx="17">
                  <c:v>Cyprus</c:v>
                </c:pt>
                <c:pt idx="18">
                  <c:v>Portugal</c:v>
                </c:pt>
                <c:pt idx="19">
                  <c:v>Poland</c:v>
                </c:pt>
                <c:pt idx="20">
                  <c:v>Greece</c:v>
                </c:pt>
                <c:pt idx="21">
                  <c:v>Austria</c:v>
                </c:pt>
                <c:pt idx="22">
                  <c:v>Spain</c:v>
                </c:pt>
                <c:pt idx="23">
                  <c:v>Czechia</c:v>
                </c:pt>
                <c:pt idx="24">
                  <c:v>Italy</c:v>
                </c:pt>
                <c:pt idx="25">
                  <c:v>Luxembourg</c:v>
                </c:pt>
                <c:pt idx="27">
                  <c:v>Northern Ireland (UK)</c:v>
                </c:pt>
                <c:pt idx="28">
                  <c:v>England and Wales (UK)</c:v>
                </c:pt>
                <c:pt idx="29">
                  <c:v>Scotland (UK)</c:v>
                </c:pt>
                <c:pt idx="31">
                  <c:v>Iceland</c:v>
                </c:pt>
                <c:pt idx="32">
                  <c:v>Norway</c:v>
                </c:pt>
                <c:pt idx="33">
                  <c:v>Switzerland</c:v>
                </c:pt>
                <c:pt idx="35">
                  <c:v>Albania</c:v>
                </c:pt>
                <c:pt idx="36">
                  <c:v>Montenegro</c:v>
                </c:pt>
                <c:pt idx="37">
                  <c:v>North Macedonia</c:v>
                </c:pt>
                <c:pt idx="38">
                  <c:v>Serbia</c:v>
                </c:pt>
                <c:pt idx="40">
                  <c:v>Kosovo*</c:v>
                </c:pt>
              </c:strCache>
            </c:strRef>
          </c:cat>
          <c:val>
            <c:numRef>
              <c:f>'Figure 3'!$B$6:$B$46</c:f>
              <c:numCache>
                <c:formatCode>#,##0.0</c:formatCode>
                <c:ptCount val="41"/>
                <c:pt idx="0">
                  <c:v>5.59</c:v>
                </c:pt>
                <c:pt idx="1">
                  <c:v>3.97</c:v>
                </c:pt>
                <c:pt idx="2">
                  <c:v>2.2000000000000002</c:v>
                </c:pt>
                <c:pt idx="3">
                  <c:v>1.96</c:v>
                </c:pt>
                <c:pt idx="4">
                  <c:v>1.7</c:v>
                </c:pt>
                <c:pt idx="5">
                  <c:v>1.6</c:v>
                </c:pt>
                <c:pt idx="6">
                  <c:v>1.47</c:v>
                </c:pt>
                <c:pt idx="7">
                  <c:v>1.46</c:v>
                </c:pt>
                <c:pt idx="8">
                  <c:v>1.41</c:v>
                </c:pt>
                <c:pt idx="9">
                  <c:v>1.34</c:v>
                </c:pt>
                <c:pt idx="10">
                  <c:v>1.25</c:v>
                </c:pt>
                <c:pt idx="11">
                  <c:v>1.1299999999999999</c:v>
                </c:pt>
                <c:pt idx="12">
                  <c:v>1.1100000000000001</c:v>
                </c:pt>
                <c:pt idx="13">
                  <c:v>1.06</c:v>
                </c:pt>
                <c:pt idx="14">
                  <c:v>0.92</c:v>
                </c:pt>
                <c:pt idx="15">
                  <c:v>0.89</c:v>
                </c:pt>
                <c:pt idx="16">
                  <c:v>0.86</c:v>
                </c:pt>
                <c:pt idx="17">
                  <c:v>0.82</c:v>
                </c:pt>
                <c:pt idx="18">
                  <c:v>0.74</c:v>
                </c:pt>
                <c:pt idx="19">
                  <c:v>0.73</c:v>
                </c:pt>
                <c:pt idx="20">
                  <c:v>0.72</c:v>
                </c:pt>
                <c:pt idx="21">
                  <c:v>0.7</c:v>
                </c:pt>
                <c:pt idx="22">
                  <c:v>0.66</c:v>
                </c:pt>
                <c:pt idx="23">
                  <c:v>0.62</c:v>
                </c:pt>
                <c:pt idx="24">
                  <c:v>0.61</c:v>
                </c:pt>
                <c:pt idx="25">
                  <c:v>0.34</c:v>
                </c:pt>
                <c:pt idx="27">
                  <c:v>1.29</c:v>
                </c:pt>
                <c:pt idx="28">
                  <c:v>1.24</c:v>
                </c:pt>
                <c:pt idx="29">
                  <c:v>1.0900000000000001</c:v>
                </c:pt>
                <c:pt idx="31">
                  <c:v>0.89</c:v>
                </c:pt>
                <c:pt idx="32">
                  <c:v>0.53</c:v>
                </c:pt>
                <c:pt idx="33">
                  <c:v>0.53</c:v>
                </c:pt>
                <c:pt idx="35">
                  <c:v>1.81</c:v>
                </c:pt>
                <c:pt idx="36">
                  <c:v>1.77</c:v>
                </c:pt>
                <c:pt idx="37">
                  <c:v>1.21</c:v>
                </c:pt>
                <c:pt idx="38">
                  <c:v>1.1200000000000001</c:v>
                </c:pt>
                <c:pt idx="40">
                  <c:v>1.85</c:v>
                </c:pt>
              </c:numCache>
            </c:numRef>
          </c:val>
          <c:extLst>
            <c:ext xmlns:c16="http://schemas.microsoft.com/office/drawing/2014/chart" uri="{C3380CC4-5D6E-409C-BE32-E72D297353CC}">
              <c16:uniqueId val="{00000000-1F9E-4BDA-BCA9-0F141C9BED42}"/>
            </c:ext>
          </c:extLst>
        </c:ser>
        <c:dLbls>
          <c:showLegendKey val="0"/>
          <c:showVal val="0"/>
          <c:showCatName val="0"/>
          <c:showSerName val="0"/>
          <c:showPercent val="0"/>
          <c:showBubbleSize val="0"/>
        </c:dLbls>
        <c:gapWidth val="150"/>
        <c:axId val="699987752"/>
        <c:axId val="699990376"/>
      </c:barChart>
      <c:catAx>
        <c:axId val="699987752"/>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99990376"/>
        <c:crosses val="autoZero"/>
        <c:auto val="1"/>
        <c:lblAlgn val="ctr"/>
        <c:lblOffset val="100"/>
        <c:tickMarkSkip val="1"/>
        <c:noMultiLvlLbl val="0"/>
      </c:catAx>
      <c:valAx>
        <c:axId val="699990376"/>
        <c:scaling>
          <c:orientation val="minMax"/>
        </c:scaling>
        <c:delete val="0"/>
        <c:axPos val="l"/>
        <c:majorGridlines>
          <c:spPr>
            <a:ln w="3175" cap="flat" cmpd="sng" algn="ctr">
              <a:solidFill>
                <a:srgbClr val="C0C0C0"/>
              </a:solidFill>
              <a:prstDash val="sysDash"/>
              <a:round/>
            </a:ln>
            <a:effectLst/>
          </c:spPr>
        </c:majorGridlines>
        <c:numFmt formatCode="#,##0.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99987752"/>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Assault, EU-27, 2010-2017  </a:t>
            </a:r>
          </a:p>
          <a:p>
            <a:pPr algn="l">
              <a:defRPr sz="1800" b="1"/>
            </a:pPr>
            <a:r>
              <a:rPr lang="en-US" sz="1600" b="0"/>
              <a:t>(number of police-recorded offences) </a:t>
            </a:r>
          </a:p>
        </c:rich>
      </c:tx>
      <c:layout>
        <c:manualLayout>
          <c:xMode val="edge"/>
          <c:yMode val="edge"/>
          <c:x val="5.3333333333333332E-3"/>
          <c:y val="7.2140041429400959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9.2729343832021E-2"/>
          <c:y val="0.11867945666052103"/>
          <c:w val="0.89260398950131237"/>
          <c:h val="0.71801650672073936"/>
        </c:manualLayout>
      </c:layout>
      <c:lineChart>
        <c:grouping val="standard"/>
        <c:varyColors val="0"/>
        <c:ser>
          <c:idx val="0"/>
          <c:order val="0"/>
          <c:tx>
            <c:strRef>
              <c:f>'Figure 4'!$A$6</c:f>
              <c:strCache>
                <c:ptCount val="1"/>
                <c:pt idx="0">
                  <c:v>EU-27</c:v>
                </c:pt>
              </c:strCache>
            </c:strRef>
          </c:tx>
          <c:spPr>
            <a:ln w="28575" cap="rnd" cmpd="sng" algn="ctr">
              <a:solidFill>
                <a:srgbClr val="FAA519">
                  <a:lumMod val="100000"/>
                </a:srgbClr>
              </a:solidFill>
              <a:prstDash val="solid"/>
              <a:round/>
              <a:headEnd type="none" w="med" len="med"/>
              <a:tailEnd type="none" w="med" len="med"/>
            </a:ln>
            <a:effectLst/>
          </c:spPr>
          <c:marker>
            <c:symbol val="none"/>
          </c:marker>
          <c:cat>
            <c:strRef>
              <c:f>'Figure 4'!$B$5:$I$5</c:f>
              <c:strCache>
                <c:ptCount val="8"/>
                <c:pt idx="0">
                  <c:v>2010</c:v>
                </c:pt>
                <c:pt idx="1">
                  <c:v>2011</c:v>
                </c:pt>
                <c:pt idx="2">
                  <c:v>2012</c:v>
                </c:pt>
                <c:pt idx="3">
                  <c:v>2013</c:v>
                </c:pt>
                <c:pt idx="4">
                  <c:v>2014</c:v>
                </c:pt>
                <c:pt idx="5">
                  <c:v>2015</c:v>
                </c:pt>
                <c:pt idx="6">
                  <c:v>2016 (¹)</c:v>
                </c:pt>
                <c:pt idx="7">
                  <c:v>2017 (²)</c:v>
                </c:pt>
              </c:strCache>
            </c:strRef>
          </c:cat>
          <c:val>
            <c:numRef>
              <c:f>'Figure 4'!$B$6:$I$6</c:f>
              <c:numCache>
                <c:formatCode>#,##0_i</c:formatCode>
                <c:ptCount val="8"/>
                <c:pt idx="0">
                  <c:v>621512.06000000006</c:v>
                </c:pt>
                <c:pt idx="1">
                  <c:v>614121.5</c:v>
                </c:pt>
                <c:pt idx="2">
                  <c:v>607976.31000000006</c:v>
                </c:pt>
                <c:pt idx="3">
                  <c:v>590493</c:v>
                </c:pt>
                <c:pt idx="4">
                  <c:v>577358</c:v>
                </c:pt>
                <c:pt idx="5">
                  <c:v>587993</c:v>
                </c:pt>
                <c:pt idx="6">
                  <c:v>590522</c:v>
                </c:pt>
                <c:pt idx="7">
                  <c:v>589210</c:v>
                </c:pt>
              </c:numCache>
            </c:numRef>
          </c:val>
          <c:smooth val="0"/>
          <c:extLst>
            <c:ext xmlns:c16="http://schemas.microsoft.com/office/drawing/2014/chart" uri="{C3380CC4-5D6E-409C-BE32-E72D297353CC}">
              <c16:uniqueId val="{00000000-9E74-4FE4-9B39-E7E9B7A590B4}"/>
            </c:ext>
          </c:extLst>
        </c:ser>
        <c:dLbls>
          <c:showLegendKey val="0"/>
          <c:showVal val="0"/>
          <c:showCatName val="0"/>
          <c:showSerName val="0"/>
          <c:showPercent val="0"/>
          <c:showBubbleSize val="0"/>
        </c:dLbls>
        <c:smooth val="0"/>
        <c:axId val="498897448"/>
        <c:axId val="498894168"/>
      </c:lineChart>
      <c:catAx>
        <c:axId val="49889744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98894168"/>
        <c:crosses val="autoZero"/>
        <c:auto val="1"/>
        <c:lblAlgn val="ctr"/>
        <c:lblOffset val="100"/>
        <c:tickMarkSkip val="1"/>
        <c:noMultiLvlLbl val="0"/>
      </c:catAx>
      <c:valAx>
        <c:axId val="498894168"/>
        <c:scaling>
          <c:orientation val="minMax"/>
          <c:min val="0"/>
        </c:scaling>
        <c:delete val="0"/>
        <c:axPos val="l"/>
        <c:majorGridlines>
          <c:spPr>
            <a:ln w="3175" cap="flat" cmpd="sng" algn="ctr">
              <a:solidFill>
                <a:srgbClr val="C0C0C0"/>
              </a:solidFill>
              <a:prstDash val="sysDash"/>
              <a:round/>
            </a:ln>
            <a:effectLst/>
          </c:spPr>
        </c:majorGridlines>
        <c:numFmt formatCode="#,##0_i"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49889744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Theft of a motorized land vehicle, EU-27, 2008-2017</a:t>
            </a:r>
          </a:p>
          <a:p>
            <a:pPr algn="l">
              <a:defRPr sz="1800" b="1"/>
            </a:pPr>
            <a:r>
              <a:rPr lang="en-US" sz="1600" b="0"/>
              <a:t>(number of police-recorded offences)</a:t>
            </a:r>
          </a:p>
        </c:rich>
      </c:tx>
      <c:layout>
        <c:manualLayout>
          <c:xMode val="edge"/>
          <c:yMode val="edge"/>
          <c:x val="5.3333333333333332E-3"/>
          <c:y val="5.805519220268484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0162939632545932"/>
          <c:y val="9.5508105213379116E-2"/>
          <c:w val="0.88370393700787397"/>
          <c:h val="0.70797929760988598"/>
        </c:manualLayout>
      </c:layout>
      <c:lineChart>
        <c:grouping val="standard"/>
        <c:varyColors val="0"/>
        <c:ser>
          <c:idx val="1"/>
          <c:order val="0"/>
          <c:tx>
            <c:strRef>
              <c:f>'Figure 5'!$A$7</c:f>
              <c:strCache>
                <c:ptCount val="1"/>
                <c:pt idx="0">
                  <c:v>EU-27</c:v>
                </c:pt>
              </c:strCache>
            </c:strRef>
          </c:tx>
          <c:spPr>
            <a:ln w="28575" cap="rnd" cmpd="sng" algn="ctr">
              <a:solidFill>
                <a:srgbClr val="FAA519">
                  <a:lumMod val="100000"/>
                </a:srgbClr>
              </a:solidFill>
              <a:prstDash val="solid"/>
              <a:round/>
              <a:headEnd type="none" w="med" len="med"/>
              <a:tailEnd type="none" w="med" len="med"/>
            </a:ln>
            <a:effectLst/>
          </c:spPr>
          <c:marker>
            <c:symbol val="none"/>
          </c:marker>
          <c:cat>
            <c:strRef>
              <c:f>'Figure 5'!$B$5:$K$6</c:f>
              <c:strCache>
                <c:ptCount val="10"/>
                <c:pt idx="0">
                  <c:v>2008</c:v>
                </c:pt>
                <c:pt idx="1">
                  <c:v>2009</c:v>
                </c:pt>
                <c:pt idx="2">
                  <c:v>2010</c:v>
                </c:pt>
                <c:pt idx="3">
                  <c:v>2011</c:v>
                </c:pt>
                <c:pt idx="4">
                  <c:v>2012</c:v>
                </c:pt>
                <c:pt idx="5">
                  <c:v>2013</c:v>
                </c:pt>
                <c:pt idx="6">
                  <c:v>2014</c:v>
                </c:pt>
                <c:pt idx="7">
                  <c:v>2015</c:v>
                </c:pt>
                <c:pt idx="8">
                  <c:v>2016</c:v>
                </c:pt>
                <c:pt idx="9">
                  <c:v>2017</c:v>
                </c:pt>
              </c:strCache>
            </c:strRef>
          </c:cat>
          <c:val>
            <c:numRef>
              <c:f>'Figure 5'!$B$7:$K$7</c:f>
              <c:numCache>
                <c:formatCode>#,##0</c:formatCode>
                <c:ptCount val="10"/>
                <c:pt idx="0">
                  <c:v>878430</c:v>
                </c:pt>
                <c:pt idx="1">
                  <c:v>870748</c:v>
                </c:pt>
                <c:pt idx="2">
                  <c:v>790092</c:v>
                </c:pt>
                <c:pt idx="3">
                  <c:v>757241.5</c:v>
                </c:pt>
                <c:pt idx="4">
                  <c:v>708711</c:v>
                </c:pt>
                <c:pt idx="5">
                  <c:v>688035</c:v>
                </c:pt>
                <c:pt idx="6">
                  <c:v>650081</c:v>
                </c:pt>
                <c:pt idx="7">
                  <c:v>609882</c:v>
                </c:pt>
                <c:pt idx="8">
                  <c:v>594487</c:v>
                </c:pt>
                <c:pt idx="9">
                  <c:v>573419</c:v>
                </c:pt>
              </c:numCache>
            </c:numRef>
          </c:val>
          <c:smooth val="0"/>
          <c:extLst>
            <c:ext xmlns:c16="http://schemas.microsoft.com/office/drawing/2014/chart" uri="{C3380CC4-5D6E-409C-BE32-E72D297353CC}">
              <c16:uniqueId val="{0000000A-B91C-497B-8174-6ED029B62CFA}"/>
            </c:ext>
          </c:extLst>
        </c:ser>
        <c:dLbls>
          <c:showLegendKey val="0"/>
          <c:showVal val="0"/>
          <c:showCatName val="0"/>
          <c:showSerName val="0"/>
          <c:showPercent val="0"/>
          <c:showBubbleSize val="0"/>
        </c:dLbls>
        <c:smooth val="0"/>
        <c:axId val="763200480"/>
        <c:axId val="763203104"/>
      </c:lineChart>
      <c:catAx>
        <c:axId val="76320048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63203104"/>
        <c:crosses val="autoZero"/>
        <c:auto val="1"/>
        <c:lblAlgn val="ctr"/>
        <c:lblOffset val="100"/>
        <c:tickMarkSkip val="1"/>
        <c:noMultiLvlLbl val="0"/>
      </c:catAx>
      <c:valAx>
        <c:axId val="763203104"/>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63200480"/>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Theft of motorized land vehicles, average 2015-2017</a:t>
            </a:r>
          </a:p>
          <a:p>
            <a:pPr algn="l">
              <a:defRPr sz="1800" b="1">
                <a:latin typeface="Arial"/>
                <a:ea typeface="Arial"/>
                <a:cs typeface="Arial"/>
              </a:defRPr>
            </a:pPr>
            <a:r>
              <a:rPr lang="en-US" sz="1600" b="0"/>
              <a:t> (police recorded offences per 100 000 inhabitants) </a:t>
            </a:r>
          </a:p>
        </c:rich>
      </c:tx>
      <c:layout>
        <c:manualLayout>
          <c:xMode val="edge"/>
          <c:yMode val="edge"/>
          <c:x val="5.3333333333333332E-3"/>
          <c:y val="7.4864595294966505E-3"/>
        </c:manualLayout>
      </c:layout>
      <c:overlay val="0"/>
    </c:title>
    <c:autoTitleDeleted val="0"/>
    <c:plotArea>
      <c:layout>
        <c:manualLayout>
          <c:layoutTarget val="inner"/>
          <c:xMode val="edge"/>
          <c:yMode val="edge"/>
          <c:x val="5.7135748031496063E-2"/>
          <c:y val="0.12316169102025706"/>
          <c:w val="0.92819758530183727"/>
          <c:h val="0.51011747846611277"/>
        </c:manualLayout>
      </c:layout>
      <c:barChart>
        <c:barDir val="col"/>
        <c:grouping val="clustered"/>
        <c:varyColors val="0"/>
        <c:ser>
          <c:idx val="0"/>
          <c:order val="0"/>
          <c:tx>
            <c:strRef>
              <c:f>'Figure 6'!$H$5</c:f>
              <c:strCache>
                <c:ptCount val="1"/>
                <c:pt idx="0">
                  <c:v>2015-2017</c:v>
                </c:pt>
              </c:strCache>
            </c:strRef>
          </c:tx>
          <c:spPr>
            <a:solidFill>
              <a:srgbClr val="FAA519">
                <a:lumMod val="100000"/>
              </a:srgbClr>
            </a:solidFill>
            <a:ln>
              <a:noFill/>
            </a:ln>
            <a:effectLst/>
            <a:extLst>
              <a:ext uri="{91240B29-F687-4F45-9708-019B960494DF}">
                <a14:hiddenLine xmlns:a14="http://schemas.microsoft.com/office/drawing/2010/main">
                  <a:noFill/>
                </a14:hiddenLine>
              </a:ext>
            </a:extLst>
          </c:spPr>
          <c:invertIfNegative val="0"/>
          <c:cat>
            <c:strRef>
              <c:f>'Figure 6'!$G$6:$G$41</c:f>
              <c:strCache>
                <c:ptCount val="36"/>
                <c:pt idx="0">
                  <c:v>Luxembourg</c:v>
                </c:pt>
                <c:pt idx="1">
                  <c:v>Greece</c:v>
                </c:pt>
                <c:pt idx="2">
                  <c:v>Italy</c:v>
                </c:pt>
                <c:pt idx="3">
                  <c:v>Sweden</c:v>
                </c:pt>
                <c:pt idx="4">
                  <c:v>France</c:v>
                </c:pt>
                <c:pt idx="5">
                  <c:v>Czechia</c:v>
                </c:pt>
                <c:pt idx="6">
                  <c:v>Netherlands</c:v>
                </c:pt>
                <c:pt idx="7">
                  <c:v>Belgium</c:v>
                </c:pt>
                <c:pt idx="8">
                  <c:v>Finland</c:v>
                </c:pt>
                <c:pt idx="9">
                  <c:v>Ireland</c:v>
                </c:pt>
                <c:pt idx="10">
                  <c:v>Cyprus</c:v>
                </c:pt>
                <c:pt idx="11">
                  <c:v>Portugal</c:v>
                </c:pt>
                <c:pt idx="12">
                  <c:v>Austria</c:v>
                </c:pt>
                <c:pt idx="13">
                  <c:v>Germany</c:v>
                </c:pt>
                <c:pt idx="14">
                  <c:v>Spain</c:v>
                </c:pt>
                <c:pt idx="15">
                  <c:v>Malta</c:v>
                </c:pt>
                <c:pt idx="16">
                  <c:v>Latvia</c:v>
                </c:pt>
                <c:pt idx="17">
                  <c:v>Bulgaria</c:v>
                </c:pt>
                <c:pt idx="18">
                  <c:v>Lithuania</c:v>
                </c:pt>
                <c:pt idx="19">
                  <c:v>Poland</c:v>
                </c:pt>
                <c:pt idx="20">
                  <c:v>Slovenia</c:v>
                </c:pt>
                <c:pt idx="21">
                  <c:v>Hungary</c:v>
                </c:pt>
                <c:pt idx="22">
                  <c:v>Slovakia</c:v>
                </c:pt>
                <c:pt idx="23">
                  <c:v>Estonia</c:v>
                </c:pt>
                <c:pt idx="24">
                  <c:v>Croatia</c:v>
                </c:pt>
                <c:pt idx="25">
                  <c:v>Romania</c:v>
                </c:pt>
                <c:pt idx="26">
                  <c:v>Denmark</c:v>
                </c:pt>
                <c:pt idx="28">
                  <c:v>England and Wales (UK)</c:v>
                </c:pt>
                <c:pt idx="29">
                  <c:v>Scotland (UK)</c:v>
                </c:pt>
                <c:pt idx="30">
                  <c:v>Northern Ireland (UK)</c:v>
                </c:pt>
                <c:pt idx="32">
                  <c:v>Iceland</c:v>
                </c:pt>
                <c:pt idx="33">
                  <c:v>Norway</c:v>
                </c:pt>
                <c:pt idx="34">
                  <c:v>Switzerland</c:v>
                </c:pt>
                <c:pt idx="35">
                  <c:v>Liechtenstein</c:v>
                </c:pt>
              </c:strCache>
            </c:strRef>
          </c:cat>
          <c:val>
            <c:numRef>
              <c:f>'Figure 6'!$H$6:$H$41</c:f>
              <c:numCache>
                <c:formatCode>#,##0</c:formatCode>
                <c:ptCount val="36"/>
                <c:pt idx="0">
                  <c:v>327.79499999999996</c:v>
                </c:pt>
                <c:pt idx="1">
                  <c:v>268.50333333333333</c:v>
                </c:pt>
                <c:pt idx="2">
                  <c:v>257.24666666666667</c:v>
                </c:pt>
                <c:pt idx="3">
                  <c:v>255.96666666666667</c:v>
                </c:pt>
                <c:pt idx="4">
                  <c:v>247.35500000000002</c:v>
                </c:pt>
                <c:pt idx="5">
                  <c:v>238.20333333333335</c:v>
                </c:pt>
                <c:pt idx="6">
                  <c:v>146.49</c:v>
                </c:pt>
                <c:pt idx="7">
                  <c:v>132.06</c:v>
                </c:pt>
                <c:pt idx="8">
                  <c:v>123.05</c:v>
                </c:pt>
                <c:pt idx="9">
                  <c:v>114.27999999999999</c:v>
                </c:pt>
                <c:pt idx="10">
                  <c:v>114.11666666666667</c:v>
                </c:pt>
                <c:pt idx="11">
                  <c:v>108.92999999999999</c:v>
                </c:pt>
                <c:pt idx="12">
                  <c:v>102.89666666666666</c:v>
                </c:pt>
                <c:pt idx="13">
                  <c:v>69.27</c:v>
                </c:pt>
                <c:pt idx="14">
                  <c:v>68.646666666666661</c:v>
                </c:pt>
                <c:pt idx="15">
                  <c:v>61.466666666666669</c:v>
                </c:pt>
                <c:pt idx="16">
                  <c:v>59.889999999999993</c:v>
                </c:pt>
                <c:pt idx="17">
                  <c:v>44.696666666666658</c:v>
                </c:pt>
                <c:pt idx="18">
                  <c:v>39.253333333333337</c:v>
                </c:pt>
                <c:pt idx="19">
                  <c:v>36.943333333333335</c:v>
                </c:pt>
                <c:pt idx="20">
                  <c:v>34.380000000000003</c:v>
                </c:pt>
                <c:pt idx="21">
                  <c:v>32.22</c:v>
                </c:pt>
                <c:pt idx="22">
                  <c:v>31.49</c:v>
                </c:pt>
                <c:pt idx="23">
                  <c:v>30.84</c:v>
                </c:pt>
                <c:pt idx="24">
                  <c:v>19.929999999999996</c:v>
                </c:pt>
                <c:pt idx="25">
                  <c:v>15.083333333333334</c:v>
                </c:pt>
                <c:pt idx="26">
                  <c:v>4.0233333333333334</c:v>
                </c:pt>
                <c:pt idx="28">
                  <c:v>166.77666666666667</c:v>
                </c:pt>
                <c:pt idx="29">
                  <c:v>94.553333333333327</c:v>
                </c:pt>
                <c:pt idx="30">
                  <c:v>83.836666666666673</c:v>
                </c:pt>
                <c:pt idx="32">
                  <c:v>138.02666666666667</c:v>
                </c:pt>
                <c:pt idx="33">
                  <c:v>88.913333333333341</c:v>
                </c:pt>
                <c:pt idx="34">
                  <c:v>76.036666666666676</c:v>
                </c:pt>
                <c:pt idx="35">
                  <c:v>16.02</c:v>
                </c:pt>
              </c:numCache>
            </c:numRef>
          </c:val>
          <c:extLst>
            <c:ext xmlns:c16="http://schemas.microsoft.com/office/drawing/2014/chart" uri="{C3380CC4-5D6E-409C-BE32-E72D297353CC}">
              <c16:uniqueId val="{00000000-3CD6-4EBE-827C-6063DB4D1FB9}"/>
            </c:ext>
          </c:extLst>
        </c:ser>
        <c:dLbls>
          <c:showLegendKey val="0"/>
          <c:showVal val="0"/>
          <c:showCatName val="0"/>
          <c:showSerName val="0"/>
          <c:showPercent val="0"/>
          <c:showBubbleSize val="0"/>
        </c:dLbls>
        <c:gapWidth val="150"/>
        <c:axId val="108815488"/>
        <c:axId val="187038720"/>
      </c:barChart>
      <c:catAx>
        <c:axId val="108815488"/>
        <c:scaling>
          <c:orientation val="minMax"/>
        </c:scaling>
        <c:delete val="0"/>
        <c:axPos val="b"/>
        <c:numFmt formatCode="General" sourceLinked="1"/>
        <c:majorTickMark val="out"/>
        <c:minorTickMark val="none"/>
        <c:tickLblPos val="nextTo"/>
        <c:spPr>
          <a:noFill/>
          <a:ln w="3175">
            <a:solidFill>
              <a:srgbClr val="000000"/>
            </a:solidFill>
            <a:prstDash val="solid"/>
          </a:ln>
          <a:effectLst/>
        </c:spPr>
        <c:txPr>
          <a:bodyPr rot="-5400000" vert="horz"/>
          <a:lstStyle/>
          <a:p>
            <a:pPr>
              <a:defRPr/>
            </a:pPr>
            <a:endParaRPr lang="en-US"/>
          </a:p>
        </c:txPr>
        <c:crossAx val="187038720"/>
        <c:crosses val="autoZero"/>
        <c:auto val="1"/>
        <c:lblAlgn val="ctr"/>
        <c:lblOffset val="100"/>
        <c:tickMarkSkip val="1"/>
        <c:noMultiLvlLbl val="0"/>
      </c:catAx>
      <c:valAx>
        <c:axId val="18703872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txPr>
          <a:bodyPr rot="-60000000" vert="horz"/>
          <a:lstStyle/>
          <a:p>
            <a:pPr>
              <a:defRPr/>
            </a:pPr>
            <a:endParaRPr lang="en-US"/>
          </a:p>
        </c:txPr>
        <c:crossAx val="108815488"/>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14</xdr:col>
      <xdr:colOff>294410</xdr:colOff>
      <xdr:row>7</xdr:row>
      <xdr:rowOff>0</xdr:rowOff>
    </xdr:from>
    <xdr:to>
      <xdr:col>30</xdr:col>
      <xdr:colOff>65810</xdr:colOff>
      <xdr:row>49</xdr:row>
      <xdr:rowOff>100936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0.96011</cdr:y>
    </cdr:from>
    <cdr:ext cx="7994650" cy="269369"/>
    <cdr:sp macro="" textlink="">
      <cdr:nvSpPr>
        <cdr:cNvPr id="5" name="FootonotesShape"/>
        <cdr:cNvSpPr txBox="1"/>
      </cdr:nvSpPr>
      <cdr:spPr>
        <a:xfrm xmlns:a="http://schemas.openxmlformats.org/drawingml/2006/main">
          <a:off x="50800" y="6482903"/>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crim_off_cat)</a:t>
          </a:r>
        </a:p>
      </cdr:txBody>
    </cdr:sp>
  </cdr:absSizeAnchor>
  <cdr:absSizeAnchor xmlns:cdr="http://schemas.openxmlformats.org/drawingml/2006/chartDrawing">
    <cdr:from>
      <cdr:x>0.83933</cdr:x>
      <cdr:y>0.93811</cdr:y>
    </cdr:from>
    <cdr:ext cx="1530358" cy="417915"/>
    <cdr:pic>
      <cdr:nvPicPr>
        <cdr:cNvPr id="6"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34357"/>
          <a:ext cx="1530358" cy="417915"/>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xdr:from>
      <xdr:col>4</xdr:col>
      <xdr:colOff>120650</xdr:colOff>
      <xdr:row>1</xdr:row>
      <xdr:rowOff>165100</xdr:rowOff>
    </xdr:from>
    <xdr:to>
      <xdr:col>19</xdr:col>
      <xdr:colOff>533400</xdr:colOff>
      <xdr:row>47</xdr:row>
      <xdr:rowOff>70598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0.87298</cdr:y>
    </cdr:from>
    <cdr:ext cx="9334363" cy="877420"/>
    <cdr:sp macro="" textlink="">
      <cdr:nvSpPr>
        <cdr:cNvPr id="2" name="FootonotesShape"/>
        <cdr:cNvSpPr txBox="1"/>
      </cdr:nvSpPr>
      <cdr:spPr>
        <a:xfrm xmlns:a="http://schemas.openxmlformats.org/drawingml/2006/main">
          <a:off x="50936" y="6087331"/>
          <a:ext cx="9334363"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 </a:t>
          </a:r>
          <a:r>
            <a:rPr lang="en-GB" sz="1200" i="1">
              <a:latin typeface="Arial" panose="020B0604020202020204" pitchFamily="34" charset="0"/>
            </a:rPr>
            <a:t>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a:latin typeface="Arial" panose="020B0604020202020204" pitchFamily="34" charset="0"/>
            </a:rPr>
            <a:t>(¹)  2016.</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crim_off_cat)</a:t>
          </a:r>
        </a:p>
      </cdr:txBody>
    </cdr:sp>
  </cdr:absSizeAnchor>
  <cdr:absSizeAnchor xmlns:cdr="http://schemas.openxmlformats.org/drawingml/2006/chartDrawing">
    <cdr:from>
      <cdr:x>0.83933</cdr:x>
      <cdr:y>0.93672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186832"/>
          <a:ext cx="1530358" cy="417916"/>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xdr:from>
      <xdr:col>6</xdr:col>
      <xdr:colOff>90487</xdr:colOff>
      <xdr:row>1</xdr:row>
      <xdr:rowOff>0</xdr:rowOff>
    </xdr:from>
    <xdr:to>
      <xdr:col>21</xdr:col>
      <xdr:colOff>471487</xdr:colOff>
      <xdr:row>45</xdr:row>
      <xdr:rowOff>39968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0.87102</cdr:y>
    </cdr:from>
    <cdr:ext cx="9383745" cy="877420"/>
    <cdr:sp macro="" textlink="">
      <cdr:nvSpPr>
        <cdr:cNvPr id="4" name="FootonotesShape"/>
        <cdr:cNvSpPr txBox="1"/>
      </cdr:nvSpPr>
      <cdr:spPr>
        <a:xfrm xmlns:a="http://schemas.openxmlformats.org/drawingml/2006/main">
          <a:off x="50767" y="5925298"/>
          <a:ext cx="9383745" cy="877420"/>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for the Netherlands not available.</a:t>
          </a:r>
        </a:p>
        <a:p xmlns:a="http://schemas.openxmlformats.org/drawingml/2006/main">
          <a:pPr>
            <a:spcBef>
              <a:spcPts val="300"/>
            </a:spcBef>
          </a:pPr>
          <a:r>
            <a:rPr lang="en-GB" sz="1200">
              <a:latin typeface="Arial" panose="020B0604020202020204" pitchFamily="34" charset="0"/>
            </a:rPr>
            <a:t>* </a:t>
          </a:r>
          <a:r>
            <a:rPr lang="en-GB" sz="1200" i="1">
              <a:latin typeface="Arial" panose="020B0604020202020204" pitchFamily="34" charset="0"/>
            </a:rPr>
            <a:t>This designation is without prejudice to positions on status, and is in line with UNSCR 1244/1999 and the ICJ Opinion on the Kosovo declaration of independence.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crim_off_cat)</a:t>
          </a:r>
        </a:p>
      </cdr:txBody>
    </cdr:sp>
  </cdr:absSizeAnchor>
  <cdr:absSizeAnchor xmlns:cdr="http://schemas.openxmlformats.org/drawingml/2006/chartDrawing">
    <cdr:from>
      <cdr:x>0.83933</cdr:x>
      <cdr:y>0.93857</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84802"/>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xdr:from>
      <xdr:col>9</xdr:col>
      <xdr:colOff>467591</xdr:colOff>
      <xdr:row>0</xdr:row>
      <xdr:rowOff>123537</xdr:rowOff>
    </xdr:from>
    <xdr:to>
      <xdr:col>25</xdr:col>
      <xdr:colOff>238991</xdr:colOff>
      <xdr:row>46</xdr:row>
      <xdr:rowOff>59746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0.00533</cdr:x>
      <cdr:y>0.906</cdr:y>
    </cdr:from>
    <cdr:ext cx="7994650" cy="661912"/>
    <cdr:sp macro="" textlink="">
      <cdr:nvSpPr>
        <cdr:cNvPr id="4" name="FootonotesShape"/>
        <cdr:cNvSpPr txBox="1"/>
      </cdr:nvSpPr>
      <cdr:spPr>
        <a:xfrm xmlns:a="http://schemas.openxmlformats.org/drawingml/2006/main">
          <a:off x="50800" y="6379947"/>
          <a:ext cx="7994650"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Due to missing reports, the 2016 total usees the 2015 figure for Hungary.</a:t>
          </a:r>
        </a:p>
        <a:p xmlns:a="http://schemas.openxmlformats.org/drawingml/2006/main">
          <a:r>
            <a:rPr lang="en-GB" sz="1200">
              <a:latin typeface="Arial" panose="020B0604020202020204" pitchFamily="34" charset="0"/>
            </a:rPr>
            <a:t>(²) Due to missing reports, the 2017 total uses the 2016 figure for France and the 2015 figure for Hungary.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crim_off_cat)</a:t>
          </a:r>
        </a:p>
      </cdr:txBody>
    </cdr:sp>
  </cdr:absSizeAnchor>
  <cdr:absSizeAnchor xmlns:cdr="http://schemas.openxmlformats.org/drawingml/2006/chartDrawing">
    <cdr:from>
      <cdr:x>0.83933</cdr:x>
      <cdr:y>0.94065</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623944"/>
          <a:ext cx="1530358" cy="41791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xdr:from>
      <xdr:col>12</xdr:col>
      <xdr:colOff>255010</xdr:colOff>
      <xdr:row>2</xdr:row>
      <xdr:rowOff>83761</xdr:rowOff>
    </xdr:from>
    <xdr:to>
      <xdr:col>28</xdr:col>
      <xdr:colOff>26410</xdr:colOff>
      <xdr:row>57</xdr:row>
      <xdr:rowOff>90105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0.00533</cdr:x>
      <cdr:y>0.85926</cdr:y>
    </cdr:from>
    <cdr:ext cx="9228715" cy="661912"/>
    <cdr:sp macro="" textlink="">
      <cdr:nvSpPr>
        <cdr:cNvPr id="2" name="FootonotesShape"/>
        <cdr:cNvSpPr txBox="1"/>
      </cdr:nvSpPr>
      <cdr:spPr>
        <a:xfrm xmlns:a="http://schemas.openxmlformats.org/drawingml/2006/main">
          <a:off x="50768" y="7518778"/>
          <a:ext cx="9228715" cy="661912"/>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2010 and 2012 average used for the missing 2011 data for Latvia. The 2015 data used for the missing 2016 and 2017 data for Belgium and Hungary. The 2016 data used for the missing 2017 data for France and Luxembourg.</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crim_off_cat)</a:t>
          </a:r>
        </a:p>
      </cdr:txBody>
    </cdr:sp>
  </cdr:absSizeAnchor>
  <cdr:absSizeAnchor xmlns:cdr="http://schemas.openxmlformats.org/drawingml/2006/chartDrawing">
    <cdr:from>
      <cdr:x>0.83933</cdr:x>
      <cdr:y>0.95224</cdr:y>
    </cdr:from>
    <cdr:ext cx="1530358" cy="417915"/>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332379"/>
          <a:ext cx="1530358" cy="41791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xdr:from>
      <xdr:col>10</xdr:col>
      <xdr:colOff>47625</xdr:colOff>
      <xdr:row>0</xdr:row>
      <xdr:rowOff>152399</xdr:rowOff>
    </xdr:from>
    <xdr:to>
      <xdr:col>25</xdr:col>
      <xdr:colOff>428625</xdr:colOff>
      <xdr:row>44</xdr:row>
      <xdr:rowOff>99033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0.00533</cdr:x>
      <cdr:y>0.90245</cdr:y>
    </cdr:from>
    <cdr:ext cx="8902700" cy="484876"/>
    <cdr:sp macro="" textlink="">
      <cdr:nvSpPr>
        <cdr:cNvPr id="4" name="FootonotesShape"/>
        <cdr:cNvSpPr txBox="1"/>
      </cdr:nvSpPr>
      <cdr:spPr>
        <a:xfrm xmlns:a="http://schemas.openxmlformats.org/drawingml/2006/main">
          <a:off x="50800" y="6123672"/>
          <a:ext cx="89027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Data refer to only 2015 and 2016 for Luxembourg, France and Liechtenstein and only to 2015 for Belgium and Hungary.</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crim_off_cat)</a:t>
          </a:r>
        </a:p>
      </cdr:txBody>
    </cdr:sp>
  </cdr:absSizeAnchor>
  <cdr:absSizeAnchor xmlns:cdr="http://schemas.openxmlformats.org/drawingml/2006/chartDrawing">
    <cdr:from>
      <cdr:x>0.83933</cdr:x>
      <cdr:y>0.93841</cdr:y>
    </cdr:from>
    <cdr:ext cx="1530358" cy="417915"/>
    <cdr:pic>
      <cdr:nvPicPr>
        <cdr:cNvPr id="5"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367669"/>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58"/>
  <sheetViews>
    <sheetView tabSelected="1" zoomScaleNormal="100" workbookViewId="0"/>
  </sheetViews>
  <sheetFormatPr defaultColWidth="9.140625" defaultRowHeight="12" x14ac:dyDescent="0.2"/>
  <cols>
    <col min="1" max="1" width="21.85546875" style="56" customWidth="1"/>
    <col min="2" max="16384" width="9.140625" style="56"/>
  </cols>
  <sheetData>
    <row r="1" spans="1:16" x14ac:dyDescent="0.2">
      <c r="A1" s="110"/>
    </row>
    <row r="2" spans="1:16" ht="15.75" x14ac:dyDescent="0.25">
      <c r="A2" s="127" t="s">
        <v>71</v>
      </c>
      <c r="B2" s="1"/>
      <c r="C2" s="1"/>
      <c r="D2" s="1"/>
      <c r="E2" s="1"/>
      <c r="F2" s="1"/>
      <c r="G2" s="1"/>
      <c r="H2" s="1"/>
      <c r="I2" s="1"/>
      <c r="J2" s="1"/>
      <c r="K2" s="1"/>
    </row>
    <row r="3" spans="1:16" ht="12.75" x14ac:dyDescent="0.2">
      <c r="A3" s="128" t="s">
        <v>56</v>
      </c>
      <c r="B3" s="1"/>
      <c r="C3" s="1"/>
      <c r="D3" s="1"/>
      <c r="E3" s="1"/>
      <c r="F3" s="57"/>
      <c r="G3" s="58"/>
      <c r="H3" s="1"/>
      <c r="I3" s="1"/>
      <c r="J3" s="1"/>
      <c r="K3" s="1"/>
    </row>
    <row r="4" spans="1:16" x14ac:dyDescent="0.2">
      <c r="A4" s="114"/>
      <c r="B4" s="124"/>
      <c r="C4" s="124"/>
      <c r="D4" s="124"/>
      <c r="E4" s="124"/>
      <c r="F4" s="124"/>
      <c r="G4" s="124"/>
      <c r="H4" s="124"/>
      <c r="I4" s="124"/>
      <c r="J4" s="124"/>
      <c r="K4" s="124"/>
    </row>
    <row r="5" spans="1:16" x14ac:dyDescent="0.2">
      <c r="A5" s="2"/>
      <c r="B5" s="3" t="s">
        <v>0</v>
      </c>
      <c r="C5" s="3" t="s">
        <v>1</v>
      </c>
      <c r="D5" s="3" t="s">
        <v>2</v>
      </c>
      <c r="E5" s="3" t="s">
        <v>3</v>
      </c>
      <c r="F5" s="3" t="s">
        <v>4</v>
      </c>
      <c r="G5" s="3" t="s">
        <v>5</v>
      </c>
      <c r="H5" s="3" t="s">
        <v>6</v>
      </c>
      <c r="I5" s="3" t="s">
        <v>7</v>
      </c>
      <c r="J5" s="3" t="s">
        <v>8</v>
      </c>
      <c r="K5" s="3" t="s">
        <v>9</v>
      </c>
    </row>
    <row r="6" spans="1:16" x14ac:dyDescent="0.2">
      <c r="A6" s="108" t="s">
        <v>69</v>
      </c>
      <c r="B6" s="109">
        <f>SUM(B8:B34)</f>
        <v>417368</v>
      </c>
      <c r="C6" s="109">
        <f t="shared" ref="C6:K6" si="0">SUM(C8:C34)</f>
        <v>408186</v>
      </c>
      <c r="D6" s="109">
        <f t="shared" si="0"/>
        <v>430939</v>
      </c>
      <c r="E6" s="109">
        <f t="shared" si="0"/>
        <v>444085</v>
      </c>
      <c r="F6" s="109">
        <f t="shared" si="0"/>
        <v>454080</v>
      </c>
      <c r="G6" s="109">
        <f t="shared" si="0"/>
        <v>436768</v>
      </c>
      <c r="H6" s="109">
        <f t="shared" si="0"/>
        <v>373059</v>
      </c>
      <c r="I6" s="109">
        <f t="shared" si="0"/>
        <v>343052</v>
      </c>
      <c r="J6" s="109">
        <f t="shared" si="0"/>
        <v>338693</v>
      </c>
      <c r="K6" s="109">
        <f t="shared" si="0"/>
        <v>316600</v>
      </c>
      <c r="M6" s="125">
        <f>K6-J6</f>
        <v>-22093</v>
      </c>
      <c r="N6" s="5">
        <f>SUM(M8:M34)</f>
        <v>-22093</v>
      </c>
      <c r="O6" s="126">
        <f>K6/F6-1</f>
        <v>-0.30276603241719524</v>
      </c>
      <c r="P6" s="126">
        <f>F6/B6-1</f>
        <v>8.7960744474899766E-2</v>
      </c>
    </row>
    <row r="7" spans="1:16" x14ac:dyDescent="0.2">
      <c r="A7" s="119" t="s">
        <v>70</v>
      </c>
      <c r="B7" s="109">
        <f>SUM(B8:B38)</f>
        <v>501610</v>
      </c>
      <c r="C7" s="109">
        <f t="shared" ref="C7:K7" si="1">SUM(C8:C38)</f>
        <v>487102</v>
      </c>
      <c r="D7" s="109">
        <f t="shared" si="1"/>
        <v>511034</v>
      </c>
      <c r="E7" s="109">
        <f t="shared" si="1"/>
        <v>522286</v>
      </c>
      <c r="F7" s="109">
        <f t="shared" si="1"/>
        <v>522107</v>
      </c>
      <c r="G7" s="109">
        <f t="shared" si="1"/>
        <v>497064</v>
      </c>
      <c r="H7" s="109">
        <f t="shared" si="1"/>
        <v>425615</v>
      </c>
      <c r="I7" s="109">
        <f t="shared" si="1"/>
        <v>396322</v>
      </c>
      <c r="J7" s="109">
        <f t="shared" si="1"/>
        <v>400133</v>
      </c>
      <c r="K7" s="109">
        <f t="shared" si="1"/>
        <v>395812</v>
      </c>
    </row>
    <row r="8" spans="1:16" x14ac:dyDescent="0.2">
      <c r="A8" s="93" t="s">
        <v>10</v>
      </c>
      <c r="B8" s="5">
        <v>22877</v>
      </c>
      <c r="C8" s="5">
        <v>23581</v>
      </c>
      <c r="D8" s="5">
        <v>23856</v>
      </c>
      <c r="E8" s="5">
        <v>27341</v>
      </c>
      <c r="F8" s="5">
        <v>25608</v>
      </c>
      <c r="G8" s="5">
        <v>22879</v>
      </c>
      <c r="H8" s="5">
        <v>21928</v>
      </c>
      <c r="I8" s="5">
        <v>22399</v>
      </c>
      <c r="J8" s="5">
        <v>20506</v>
      </c>
      <c r="K8" s="5">
        <v>18954</v>
      </c>
      <c r="M8" s="56">
        <f t="array" ref="M8:M34">K8:K34-J8:J34</f>
        <v>-1552</v>
      </c>
      <c r="N8" s="56" t="str">
        <f t="array" ref="N8:N34">IF(M8:M34&gt;0,A8:A34,"")</f>
        <v/>
      </c>
    </row>
    <row r="9" spans="1:16" x14ac:dyDescent="0.2">
      <c r="A9" s="93" t="s">
        <v>11</v>
      </c>
      <c r="B9" s="5">
        <v>2868</v>
      </c>
      <c r="C9" s="5">
        <v>3596</v>
      </c>
      <c r="D9" s="5">
        <v>3737</v>
      </c>
      <c r="E9" s="5">
        <v>3110</v>
      </c>
      <c r="F9" s="5">
        <v>2955</v>
      </c>
      <c r="G9" s="5">
        <v>2977</v>
      </c>
      <c r="H9" s="5">
        <v>2326</v>
      </c>
      <c r="I9" s="5">
        <v>1946</v>
      </c>
      <c r="J9" s="5">
        <v>1666</v>
      </c>
      <c r="K9" s="5">
        <v>1558</v>
      </c>
      <c r="M9" s="56">
        <v>-108</v>
      </c>
      <c r="N9" s="56" t="str">
        <v/>
      </c>
    </row>
    <row r="10" spans="1:16" x14ac:dyDescent="0.2">
      <c r="A10" s="93" t="s">
        <v>12</v>
      </c>
      <c r="B10" s="5">
        <v>4641</v>
      </c>
      <c r="C10" s="5">
        <v>4687</v>
      </c>
      <c r="D10" s="5">
        <v>4019</v>
      </c>
      <c r="E10" s="5">
        <v>3881</v>
      </c>
      <c r="F10" s="5">
        <v>3416</v>
      </c>
      <c r="G10" s="5">
        <v>3051</v>
      </c>
      <c r="H10" s="5">
        <v>2547</v>
      </c>
      <c r="I10" s="5">
        <v>2022</v>
      </c>
      <c r="J10" s="5">
        <v>1646</v>
      </c>
      <c r="K10" s="5">
        <v>1585</v>
      </c>
      <c r="M10" s="56">
        <v>-61</v>
      </c>
      <c r="N10" s="56" t="str">
        <v/>
      </c>
    </row>
    <row r="11" spans="1:16" x14ac:dyDescent="0.2">
      <c r="A11" s="93" t="s">
        <v>13</v>
      </c>
      <c r="B11" s="5">
        <v>3400</v>
      </c>
      <c r="C11" s="5">
        <v>4004</v>
      </c>
      <c r="D11" s="5">
        <v>3372</v>
      </c>
      <c r="E11" s="5">
        <v>3241</v>
      </c>
      <c r="F11" s="5">
        <v>3003</v>
      </c>
      <c r="G11" s="5">
        <v>3200</v>
      </c>
      <c r="H11" s="5">
        <v>2322</v>
      </c>
      <c r="I11" s="5">
        <v>2034</v>
      </c>
      <c r="J11" s="5">
        <v>2185</v>
      </c>
      <c r="K11" s="5">
        <v>2042</v>
      </c>
      <c r="M11" s="56">
        <v>-143</v>
      </c>
      <c r="N11" s="56" t="str">
        <v/>
      </c>
    </row>
    <row r="12" spans="1:16" x14ac:dyDescent="0.2">
      <c r="A12" s="93" t="s">
        <v>14</v>
      </c>
      <c r="B12" s="5">
        <v>49913</v>
      </c>
      <c r="C12" s="5">
        <v>49317</v>
      </c>
      <c r="D12" s="5">
        <v>48166</v>
      </c>
      <c r="E12" s="5">
        <v>48021</v>
      </c>
      <c r="F12" s="5">
        <v>48711</v>
      </c>
      <c r="G12" s="5">
        <v>47234</v>
      </c>
      <c r="H12" s="5">
        <v>45475</v>
      </c>
      <c r="I12" s="5">
        <v>44666</v>
      </c>
      <c r="J12" s="5">
        <v>43009</v>
      </c>
      <c r="K12" s="5">
        <v>38849</v>
      </c>
      <c r="M12" s="56">
        <v>-4160</v>
      </c>
      <c r="N12" s="56" t="str">
        <v/>
      </c>
    </row>
    <row r="13" spans="1:16" x14ac:dyDescent="0.2">
      <c r="A13" s="93" t="s">
        <v>15</v>
      </c>
      <c r="B13" s="5">
        <v>909</v>
      </c>
      <c r="C13" s="5">
        <v>726</v>
      </c>
      <c r="D13" s="5">
        <v>599</v>
      </c>
      <c r="E13" s="5">
        <v>525</v>
      </c>
      <c r="F13" s="5">
        <v>457</v>
      </c>
      <c r="G13" s="5">
        <v>476</v>
      </c>
      <c r="H13" s="5">
        <v>360</v>
      </c>
      <c r="I13" s="5">
        <v>337</v>
      </c>
      <c r="J13" s="5">
        <v>248</v>
      </c>
      <c r="K13" s="5">
        <v>201</v>
      </c>
      <c r="M13" s="56">
        <v>-47</v>
      </c>
      <c r="N13" s="56" t="str">
        <v/>
      </c>
    </row>
    <row r="14" spans="1:16" x14ac:dyDescent="0.2">
      <c r="A14" s="93" t="s">
        <v>16</v>
      </c>
      <c r="B14" s="5">
        <v>2328</v>
      </c>
      <c r="C14" s="5">
        <v>2522</v>
      </c>
      <c r="D14" s="5">
        <v>3234</v>
      </c>
      <c r="E14" s="5">
        <v>2954</v>
      </c>
      <c r="F14" s="5">
        <v>2811</v>
      </c>
      <c r="G14" s="5">
        <v>2795</v>
      </c>
      <c r="H14" s="5">
        <v>2650</v>
      </c>
      <c r="I14" s="5">
        <v>2574</v>
      </c>
      <c r="J14" s="5">
        <v>2099</v>
      </c>
      <c r="K14" s="5">
        <v>2187</v>
      </c>
      <c r="L14" s="4"/>
      <c r="M14" s="4">
        <v>88</v>
      </c>
      <c r="N14" s="4" t="str">
        <v>Ireland</v>
      </c>
      <c r="O14" s="4"/>
      <c r="P14" s="4"/>
    </row>
    <row r="15" spans="1:16" x14ac:dyDescent="0.2">
      <c r="A15" s="93" t="s">
        <v>17</v>
      </c>
      <c r="B15" s="5">
        <v>3293</v>
      </c>
      <c r="C15" s="5">
        <v>4715</v>
      </c>
      <c r="D15" s="5">
        <v>6079</v>
      </c>
      <c r="E15" s="5">
        <v>6636</v>
      </c>
      <c r="F15" s="5">
        <v>5992</v>
      </c>
      <c r="G15" s="5">
        <v>4919</v>
      </c>
      <c r="H15" s="5">
        <v>3800</v>
      </c>
      <c r="I15" s="5">
        <v>4316</v>
      </c>
      <c r="J15" s="5">
        <v>4725</v>
      </c>
      <c r="K15" s="5">
        <v>4271</v>
      </c>
      <c r="L15" s="4"/>
      <c r="M15" s="4">
        <v>-454</v>
      </c>
      <c r="N15" s="4" t="str">
        <v/>
      </c>
      <c r="O15" s="4"/>
      <c r="P15" s="4"/>
    </row>
    <row r="16" spans="1:16" x14ac:dyDescent="0.2">
      <c r="A16" s="93" t="s">
        <v>18</v>
      </c>
      <c r="B16" s="5">
        <v>71421</v>
      </c>
      <c r="C16" s="5">
        <v>65159</v>
      </c>
      <c r="D16" s="5">
        <v>84411</v>
      </c>
      <c r="E16" s="5">
        <v>87718</v>
      </c>
      <c r="F16" s="5">
        <v>96607</v>
      </c>
      <c r="G16" s="5">
        <v>86034</v>
      </c>
      <c r="H16" s="5">
        <v>70855</v>
      </c>
      <c r="I16" s="5">
        <v>64581</v>
      </c>
      <c r="J16" s="5">
        <v>70645</v>
      </c>
      <c r="K16" s="5">
        <v>66783</v>
      </c>
      <c r="L16" s="4"/>
      <c r="M16" s="4">
        <v>-3862</v>
      </c>
      <c r="N16" s="4" t="str">
        <v/>
      </c>
      <c r="O16" s="4"/>
      <c r="P16" s="4"/>
    </row>
    <row r="17" spans="1:16" x14ac:dyDescent="0.2">
      <c r="A17" s="93" t="s">
        <v>19</v>
      </c>
      <c r="B17" s="5">
        <v>106633</v>
      </c>
      <c r="C17" s="5">
        <v>112765</v>
      </c>
      <c r="D17" s="5">
        <v>121038</v>
      </c>
      <c r="E17" s="5">
        <v>120966</v>
      </c>
      <c r="F17" s="5">
        <v>123814</v>
      </c>
      <c r="G17" s="5">
        <v>124657</v>
      </c>
      <c r="H17" s="5">
        <v>114093</v>
      </c>
      <c r="I17" s="5">
        <v>104116</v>
      </c>
      <c r="J17" s="5">
        <v>104439</v>
      </c>
      <c r="K17" s="5">
        <v>100080</v>
      </c>
      <c r="L17" s="4"/>
      <c r="M17" s="4">
        <v>-4359</v>
      </c>
      <c r="N17" s="4" t="str">
        <v/>
      </c>
      <c r="O17" s="4"/>
      <c r="P17" s="4"/>
    </row>
    <row r="18" spans="1:16" x14ac:dyDescent="0.2">
      <c r="A18" s="93" t="s">
        <v>20</v>
      </c>
      <c r="B18" s="5">
        <v>1259</v>
      </c>
      <c r="C18" s="5">
        <v>1411</v>
      </c>
      <c r="D18" s="5">
        <v>1245</v>
      </c>
      <c r="E18" s="5">
        <v>1382</v>
      </c>
      <c r="F18" s="5">
        <v>1588</v>
      </c>
      <c r="G18" s="5">
        <v>1523</v>
      </c>
      <c r="H18" s="5">
        <v>1268</v>
      </c>
      <c r="I18" s="5">
        <v>1311</v>
      </c>
      <c r="J18" s="5">
        <v>1068</v>
      </c>
      <c r="K18" s="5">
        <v>864</v>
      </c>
      <c r="L18" s="4"/>
      <c r="M18" s="4">
        <v>-204</v>
      </c>
      <c r="N18" s="4" t="str">
        <v/>
      </c>
      <c r="O18" s="4"/>
      <c r="P18" s="4"/>
    </row>
    <row r="19" spans="1:16" x14ac:dyDescent="0.2">
      <c r="A19" s="93" t="s">
        <v>21</v>
      </c>
      <c r="B19" s="5">
        <v>64535</v>
      </c>
      <c r="C19" s="5">
        <v>50732</v>
      </c>
      <c r="D19" s="5">
        <v>47996</v>
      </c>
      <c r="E19" s="5">
        <v>58206</v>
      </c>
      <c r="F19" s="5">
        <v>62641</v>
      </c>
      <c r="G19" s="5">
        <v>63770</v>
      </c>
      <c r="H19" s="5">
        <v>39236</v>
      </c>
      <c r="I19" s="5">
        <v>35086</v>
      </c>
      <c r="J19" s="5">
        <v>33422</v>
      </c>
      <c r="K19" s="5">
        <v>31167</v>
      </c>
      <c r="L19" s="4"/>
      <c r="M19" s="4">
        <v>-2255</v>
      </c>
      <c r="N19" s="4" t="str">
        <v/>
      </c>
      <c r="O19" s="4"/>
      <c r="P19" s="4"/>
    </row>
    <row r="20" spans="1:16" x14ac:dyDescent="0.2">
      <c r="A20" s="93" t="s">
        <v>22</v>
      </c>
      <c r="B20" s="5">
        <v>71</v>
      </c>
      <c r="C20" s="5">
        <v>142</v>
      </c>
      <c r="D20" s="5">
        <v>156</v>
      </c>
      <c r="E20" s="5">
        <v>137</v>
      </c>
      <c r="F20" s="5">
        <v>173</v>
      </c>
      <c r="G20" s="5">
        <v>149</v>
      </c>
      <c r="H20" s="5">
        <v>104</v>
      </c>
      <c r="I20" s="5">
        <v>93</v>
      </c>
      <c r="J20" s="5">
        <v>105</v>
      </c>
      <c r="K20" s="5">
        <v>117</v>
      </c>
      <c r="L20" s="4"/>
      <c r="M20" s="4">
        <v>12</v>
      </c>
      <c r="N20" s="4" t="str">
        <v>Cyprus</v>
      </c>
      <c r="O20" s="4"/>
      <c r="P20" s="4"/>
    </row>
    <row r="21" spans="1:16" x14ac:dyDescent="0.2">
      <c r="A21" s="93" t="s">
        <v>23</v>
      </c>
      <c r="B21" s="5">
        <v>1441</v>
      </c>
      <c r="C21" s="5">
        <v>1516</v>
      </c>
      <c r="D21" s="5">
        <v>1072</v>
      </c>
      <c r="E21" s="5">
        <v>1047</v>
      </c>
      <c r="F21" s="5">
        <v>943</v>
      </c>
      <c r="G21" s="5">
        <v>917</v>
      </c>
      <c r="H21" s="5">
        <v>809</v>
      </c>
      <c r="I21" s="5">
        <v>779</v>
      </c>
      <c r="J21" s="5">
        <v>651</v>
      </c>
      <c r="K21" s="5">
        <v>604</v>
      </c>
      <c r="L21" s="4"/>
      <c r="M21" s="4">
        <v>-47</v>
      </c>
      <c r="N21" s="4" t="str">
        <v/>
      </c>
      <c r="O21" s="4"/>
      <c r="P21" s="4"/>
    </row>
    <row r="22" spans="1:16" x14ac:dyDescent="0.2">
      <c r="A22" s="93" t="s">
        <v>24</v>
      </c>
      <c r="B22" s="5">
        <v>3452</v>
      </c>
      <c r="C22" s="5">
        <v>3363</v>
      </c>
      <c r="D22" s="5">
        <v>2727</v>
      </c>
      <c r="E22" s="5">
        <v>2502</v>
      </c>
      <c r="F22" s="5">
        <v>1923</v>
      </c>
      <c r="G22" s="5">
        <v>1866</v>
      </c>
      <c r="H22" s="5">
        <v>1688</v>
      </c>
      <c r="I22" s="5">
        <v>1590</v>
      </c>
      <c r="J22" s="5">
        <v>1342</v>
      </c>
      <c r="K22" s="5">
        <v>1088</v>
      </c>
      <c r="L22" s="4"/>
      <c r="M22" s="4">
        <v>-254</v>
      </c>
      <c r="N22" s="4" t="str">
        <v/>
      </c>
      <c r="O22" s="4"/>
      <c r="P22" s="4"/>
    </row>
    <row r="23" spans="1:16" x14ac:dyDescent="0.2">
      <c r="A23" s="93" t="s">
        <v>25</v>
      </c>
      <c r="B23" s="5">
        <v>326</v>
      </c>
      <c r="C23" s="5">
        <v>418</v>
      </c>
      <c r="D23" s="5">
        <v>377</v>
      </c>
      <c r="E23" s="5">
        <v>398</v>
      </c>
      <c r="F23" s="5">
        <v>527</v>
      </c>
      <c r="G23" s="5">
        <v>582</v>
      </c>
      <c r="H23" s="5">
        <v>615</v>
      </c>
      <c r="I23" s="5">
        <v>554</v>
      </c>
      <c r="J23" s="5">
        <v>459</v>
      </c>
      <c r="K23" s="5">
        <v>454</v>
      </c>
      <c r="L23" s="4"/>
      <c r="M23" s="4">
        <v>-5</v>
      </c>
      <c r="N23" s="4" t="str">
        <v/>
      </c>
      <c r="O23" s="4"/>
      <c r="P23" s="4"/>
    </row>
    <row r="24" spans="1:16" x14ac:dyDescent="0.2">
      <c r="A24" s="93" t="s">
        <v>26</v>
      </c>
      <c r="B24" s="5">
        <v>3128</v>
      </c>
      <c r="C24" s="5">
        <v>3159</v>
      </c>
      <c r="D24" s="5">
        <v>3396</v>
      </c>
      <c r="E24" s="5">
        <v>3203</v>
      </c>
      <c r="F24" s="5">
        <v>3036</v>
      </c>
      <c r="G24" s="5">
        <v>2298</v>
      </c>
      <c r="H24" s="5">
        <v>1954</v>
      </c>
      <c r="I24" s="5">
        <v>1440</v>
      </c>
      <c r="J24" s="5">
        <v>1104</v>
      </c>
      <c r="K24" s="5">
        <v>841</v>
      </c>
      <c r="L24" s="4"/>
      <c r="M24" s="4">
        <v>-263</v>
      </c>
      <c r="N24" s="4" t="str">
        <v/>
      </c>
      <c r="O24" s="4"/>
      <c r="P24" s="4"/>
    </row>
    <row r="25" spans="1:16" x14ac:dyDescent="0.2">
      <c r="A25" s="93" t="s">
        <v>27</v>
      </c>
      <c r="B25" s="5">
        <v>147</v>
      </c>
      <c r="C25" s="5">
        <v>202</v>
      </c>
      <c r="D25" s="5">
        <v>196</v>
      </c>
      <c r="E25" s="5">
        <v>219</v>
      </c>
      <c r="F25" s="5">
        <v>257</v>
      </c>
      <c r="G25" s="5">
        <v>207</v>
      </c>
      <c r="H25" s="5">
        <v>190</v>
      </c>
      <c r="I25" s="5">
        <v>242</v>
      </c>
      <c r="J25" s="5">
        <v>259</v>
      </c>
      <c r="K25" s="5">
        <v>202</v>
      </c>
      <c r="L25" s="4"/>
      <c r="M25" s="4">
        <v>-57</v>
      </c>
      <c r="N25" s="4" t="str">
        <v/>
      </c>
      <c r="O25" s="4"/>
      <c r="P25" s="4"/>
    </row>
    <row r="26" spans="1:16" x14ac:dyDescent="0.2">
      <c r="A26" s="93" t="s">
        <v>28</v>
      </c>
      <c r="B26" s="5">
        <v>13175</v>
      </c>
      <c r="C26" s="5">
        <v>16265</v>
      </c>
      <c r="D26" s="5">
        <v>16290</v>
      </c>
      <c r="E26" s="5">
        <v>15585</v>
      </c>
      <c r="F26" s="5">
        <v>14940</v>
      </c>
      <c r="G26" s="5">
        <v>13345</v>
      </c>
      <c r="H26" s="5">
        <v>10450</v>
      </c>
      <c r="I26" s="5">
        <v>9730</v>
      </c>
      <c r="J26" s="5">
        <v>8985</v>
      </c>
      <c r="K26" s="5">
        <v>7985</v>
      </c>
      <c r="L26" s="4"/>
      <c r="M26" s="4">
        <v>-1000</v>
      </c>
      <c r="N26" s="4" t="str">
        <v/>
      </c>
      <c r="O26" s="4"/>
      <c r="P26" s="4"/>
    </row>
    <row r="27" spans="1:16" x14ac:dyDescent="0.2">
      <c r="A27" s="93" t="s">
        <v>29</v>
      </c>
      <c r="B27" s="5">
        <v>4786</v>
      </c>
      <c r="C27" s="5">
        <v>4577</v>
      </c>
      <c r="D27" s="5">
        <v>4310</v>
      </c>
      <c r="E27" s="5">
        <v>4066</v>
      </c>
      <c r="F27" s="5">
        <v>4092</v>
      </c>
      <c r="G27" s="5">
        <v>3737</v>
      </c>
      <c r="H27" s="5">
        <v>3481</v>
      </c>
      <c r="I27" s="5">
        <v>3416</v>
      </c>
      <c r="J27" s="5">
        <v>3103</v>
      </c>
      <c r="K27" s="5">
        <v>2610</v>
      </c>
      <c r="L27" s="4"/>
      <c r="M27" s="4">
        <v>-493</v>
      </c>
      <c r="N27" s="4" t="str">
        <v/>
      </c>
      <c r="O27" s="4"/>
      <c r="P27" s="4"/>
    </row>
    <row r="28" spans="1:16" x14ac:dyDescent="0.2">
      <c r="A28" s="93" t="s">
        <v>30</v>
      </c>
      <c r="B28" s="5">
        <v>21085</v>
      </c>
      <c r="C28" s="5">
        <v>19267</v>
      </c>
      <c r="D28" s="5">
        <v>19359</v>
      </c>
      <c r="E28" s="5">
        <v>17729</v>
      </c>
      <c r="F28" s="5">
        <v>16685</v>
      </c>
      <c r="G28" s="5">
        <v>19533</v>
      </c>
      <c r="H28" s="5">
        <v>13868</v>
      </c>
      <c r="I28" s="5">
        <v>10210</v>
      </c>
      <c r="J28" s="5">
        <v>9634</v>
      </c>
      <c r="K28" s="5">
        <v>8114</v>
      </c>
      <c r="L28" s="4"/>
      <c r="M28" s="4">
        <v>-1520</v>
      </c>
      <c r="N28" s="4" t="str">
        <v/>
      </c>
      <c r="O28" s="4"/>
      <c r="P28" s="4"/>
    </row>
    <row r="29" spans="1:16" x14ac:dyDescent="0.2">
      <c r="A29" s="93" t="s">
        <v>31</v>
      </c>
      <c r="B29" s="5">
        <v>20854</v>
      </c>
      <c r="C29" s="5">
        <v>20472</v>
      </c>
      <c r="D29" s="5">
        <v>20442</v>
      </c>
      <c r="E29" s="5">
        <v>20372</v>
      </c>
      <c r="F29" s="5">
        <v>18514</v>
      </c>
      <c r="G29" s="5">
        <v>16590</v>
      </c>
      <c r="H29" s="5">
        <v>15594</v>
      </c>
      <c r="I29" s="5">
        <v>15472</v>
      </c>
      <c r="J29" s="5">
        <v>13313</v>
      </c>
      <c r="K29" s="5">
        <v>11885</v>
      </c>
      <c r="L29" s="4"/>
      <c r="M29" s="4">
        <v>-1428</v>
      </c>
      <c r="N29" s="4" t="str">
        <v/>
      </c>
      <c r="O29" s="4"/>
      <c r="P29" s="4"/>
    </row>
    <row r="30" spans="1:16" x14ac:dyDescent="0.2">
      <c r="A30" s="93" t="s">
        <v>32</v>
      </c>
      <c r="B30" s="5">
        <v>2464</v>
      </c>
      <c r="C30" s="5">
        <v>2541</v>
      </c>
      <c r="D30" s="5">
        <v>2484</v>
      </c>
      <c r="E30" s="5">
        <v>2251</v>
      </c>
      <c r="F30" s="5">
        <v>3193</v>
      </c>
      <c r="G30" s="5">
        <v>2933</v>
      </c>
      <c r="H30" s="5">
        <v>6418</v>
      </c>
      <c r="I30" s="5">
        <v>3358</v>
      </c>
      <c r="J30" s="5">
        <v>3096</v>
      </c>
      <c r="K30" s="5">
        <v>3163</v>
      </c>
      <c r="L30" s="4"/>
      <c r="M30" s="4">
        <v>67</v>
      </c>
      <c r="N30" s="4" t="str">
        <v>Romania</v>
      </c>
      <c r="O30" s="4"/>
      <c r="P30" s="4"/>
    </row>
    <row r="31" spans="1:16" x14ac:dyDescent="0.2">
      <c r="A31" s="93" t="s">
        <v>33</v>
      </c>
      <c r="B31" s="5">
        <v>386</v>
      </c>
      <c r="C31" s="5">
        <v>481</v>
      </c>
      <c r="D31" s="5">
        <v>463</v>
      </c>
      <c r="E31" s="5">
        <v>403</v>
      </c>
      <c r="F31" s="5">
        <v>391</v>
      </c>
      <c r="G31" s="5">
        <v>377</v>
      </c>
      <c r="H31" s="5">
        <v>297</v>
      </c>
      <c r="I31" s="5">
        <v>232</v>
      </c>
      <c r="J31" s="5">
        <v>226</v>
      </c>
      <c r="K31" s="5">
        <v>238</v>
      </c>
      <c r="L31" s="4"/>
      <c r="M31" s="4">
        <v>12</v>
      </c>
      <c r="N31" s="4" t="str">
        <v>Slovenia</v>
      </c>
      <c r="O31" s="4"/>
      <c r="P31" s="4"/>
    </row>
    <row r="32" spans="1:16" x14ac:dyDescent="0.2">
      <c r="A32" s="93" t="s">
        <v>34</v>
      </c>
      <c r="B32" s="5">
        <v>1371</v>
      </c>
      <c r="C32" s="5">
        <v>1358</v>
      </c>
      <c r="D32" s="5">
        <v>1188</v>
      </c>
      <c r="E32" s="5">
        <v>851</v>
      </c>
      <c r="F32" s="5">
        <v>974</v>
      </c>
      <c r="G32" s="5">
        <v>835</v>
      </c>
      <c r="H32" s="5">
        <v>680</v>
      </c>
      <c r="I32" s="5">
        <v>539</v>
      </c>
      <c r="J32" s="5">
        <v>526</v>
      </c>
      <c r="K32" s="5">
        <v>469</v>
      </c>
      <c r="L32" s="4"/>
      <c r="M32" s="4">
        <v>-57</v>
      </c>
      <c r="N32" s="4" t="str">
        <v/>
      </c>
      <c r="O32" s="4"/>
      <c r="P32" s="4"/>
    </row>
    <row r="33" spans="1:16" x14ac:dyDescent="0.2">
      <c r="A33" s="93" t="s">
        <v>35</v>
      </c>
      <c r="B33" s="5">
        <v>1696</v>
      </c>
      <c r="C33" s="5">
        <v>1640</v>
      </c>
      <c r="D33" s="5">
        <v>1508</v>
      </c>
      <c r="E33" s="5">
        <v>1622</v>
      </c>
      <c r="F33" s="5">
        <v>1616</v>
      </c>
      <c r="G33" s="5">
        <v>1523</v>
      </c>
      <c r="H33" s="5">
        <v>1687</v>
      </c>
      <c r="I33" s="5">
        <v>1548</v>
      </c>
      <c r="J33" s="5">
        <v>1670</v>
      </c>
      <c r="K33" s="5">
        <v>1640</v>
      </c>
      <c r="L33" s="4"/>
      <c r="M33" s="4">
        <v>-30</v>
      </c>
      <c r="N33" s="4" t="str">
        <v/>
      </c>
      <c r="O33" s="4"/>
      <c r="P33" s="4"/>
    </row>
    <row r="34" spans="1:16" x14ac:dyDescent="0.2">
      <c r="A34" s="94" t="s">
        <v>36</v>
      </c>
      <c r="B34" s="14">
        <v>8909</v>
      </c>
      <c r="C34" s="14">
        <v>9570</v>
      </c>
      <c r="D34" s="14">
        <v>9219</v>
      </c>
      <c r="E34" s="14">
        <v>9719</v>
      </c>
      <c r="F34" s="14">
        <v>9213</v>
      </c>
      <c r="G34" s="14">
        <v>8361</v>
      </c>
      <c r="H34" s="14">
        <v>8364</v>
      </c>
      <c r="I34" s="14">
        <v>8461</v>
      </c>
      <c r="J34" s="14">
        <v>8562</v>
      </c>
      <c r="K34" s="14">
        <v>8649</v>
      </c>
      <c r="L34" s="4"/>
      <c r="M34" s="4">
        <v>87</v>
      </c>
      <c r="N34" s="4" t="str">
        <v>Sweden</v>
      </c>
      <c r="O34" s="4"/>
      <c r="P34" s="4"/>
    </row>
    <row r="35" spans="1:16" x14ac:dyDescent="0.2">
      <c r="A35" s="95"/>
      <c r="B35" s="16"/>
      <c r="C35" s="16"/>
      <c r="D35" s="16"/>
      <c r="E35" s="16"/>
      <c r="F35" s="16"/>
      <c r="G35" s="16"/>
      <c r="H35" s="16"/>
      <c r="I35" s="16"/>
      <c r="J35" s="16"/>
      <c r="K35" s="16"/>
      <c r="L35" s="4"/>
      <c r="M35" s="4"/>
      <c r="N35" s="4"/>
      <c r="O35" s="4"/>
      <c r="P35" s="4"/>
    </row>
    <row r="36" spans="1:16" x14ac:dyDescent="0.2">
      <c r="A36" s="96" t="s">
        <v>37</v>
      </c>
      <c r="B36" s="13">
        <v>80130</v>
      </c>
      <c r="C36" s="13">
        <v>75105</v>
      </c>
      <c r="D36" s="13">
        <v>76189</v>
      </c>
      <c r="E36" s="13">
        <v>74688</v>
      </c>
      <c r="F36" s="13">
        <v>65155</v>
      </c>
      <c r="G36" s="13">
        <v>57828</v>
      </c>
      <c r="H36" s="13">
        <v>50153</v>
      </c>
      <c r="I36" s="13">
        <v>51133</v>
      </c>
      <c r="J36" s="13">
        <v>59332</v>
      </c>
      <c r="K36" s="13">
        <v>77089</v>
      </c>
      <c r="L36" s="4"/>
      <c r="M36" s="4"/>
      <c r="N36" s="4"/>
      <c r="O36" s="4"/>
      <c r="P36" s="4"/>
    </row>
    <row r="37" spans="1:16" x14ac:dyDescent="0.2">
      <c r="A37" s="93" t="s">
        <v>39</v>
      </c>
      <c r="B37" s="5">
        <v>1149</v>
      </c>
      <c r="C37" s="5">
        <v>1315</v>
      </c>
      <c r="D37" s="5">
        <v>1349</v>
      </c>
      <c r="E37" s="5">
        <v>1269</v>
      </c>
      <c r="F37" s="5">
        <v>1040</v>
      </c>
      <c r="G37" s="5">
        <v>969</v>
      </c>
      <c r="H37" s="5">
        <v>906</v>
      </c>
      <c r="I37" s="5">
        <v>810</v>
      </c>
      <c r="J37" s="5">
        <v>673</v>
      </c>
      <c r="K37" s="5">
        <v>567</v>
      </c>
      <c r="L37" s="4"/>
      <c r="M37" s="4"/>
      <c r="N37" s="4"/>
      <c r="O37" s="4"/>
      <c r="P37" s="4"/>
    </row>
    <row r="38" spans="1:16" x14ac:dyDescent="0.2">
      <c r="A38" s="97" t="s">
        <v>38</v>
      </c>
      <c r="B38" s="118">
        <v>2963</v>
      </c>
      <c r="C38" s="118">
        <v>2496</v>
      </c>
      <c r="D38" s="118">
        <v>2557</v>
      </c>
      <c r="E38" s="118">
        <v>2244</v>
      </c>
      <c r="F38" s="118">
        <v>1832</v>
      </c>
      <c r="G38" s="118">
        <v>1499</v>
      </c>
      <c r="H38" s="118">
        <v>1497</v>
      </c>
      <c r="I38" s="118">
        <v>1327</v>
      </c>
      <c r="J38" s="118">
        <v>1435</v>
      </c>
      <c r="K38" s="118">
        <v>1556</v>
      </c>
      <c r="L38" s="4"/>
      <c r="M38" s="4"/>
      <c r="N38" s="4"/>
      <c r="O38" s="4"/>
      <c r="P38" s="4"/>
    </row>
    <row r="39" spans="1:16" x14ac:dyDescent="0.2">
      <c r="A39" s="9"/>
      <c r="B39" s="10"/>
      <c r="C39" s="10"/>
      <c r="D39" s="10"/>
      <c r="E39" s="10"/>
      <c r="F39" s="10"/>
      <c r="G39" s="10"/>
      <c r="H39" s="10"/>
      <c r="I39" s="10"/>
      <c r="J39" s="10"/>
      <c r="K39" s="10"/>
      <c r="L39" s="4"/>
      <c r="M39" s="4"/>
      <c r="N39" s="4"/>
      <c r="O39" s="4"/>
      <c r="P39" s="4"/>
    </row>
    <row r="40" spans="1:16" x14ac:dyDescent="0.2">
      <c r="A40" s="11" t="s">
        <v>40</v>
      </c>
      <c r="B40" s="12">
        <v>4532</v>
      </c>
      <c r="C40" s="12">
        <v>5368</v>
      </c>
      <c r="D40" s="12">
        <v>4584</v>
      </c>
      <c r="E40" s="12">
        <v>4779</v>
      </c>
      <c r="F40" s="12">
        <v>5142</v>
      </c>
      <c r="G40" s="12">
        <v>4913</v>
      </c>
      <c r="H40" s="12">
        <v>3482</v>
      </c>
      <c r="I40" s="12">
        <v>2845</v>
      </c>
      <c r="J40" s="12">
        <v>2740</v>
      </c>
      <c r="K40" s="12">
        <v>2576</v>
      </c>
      <c r="L40" s="4"/>
      <c r="M40" s="4"/>
      <c r="N40" s="4"/>
      <c r="O40" s="4"/>
      <c r="P40" s="4"/>
    </row>
    <row r="41" spans="1:16" x14ac:dyDescent="0.2">
      <c r="A41" s="92" t="s">
        <v>41</v>
      </c>
      <c r="B41" s="13">
        <v>43</v>
      </c>
      <c r="C41" s="13">
        <v>60</v>
      </c>
      <c r="D41" s="13">
        <v>42</v>
      </c>
      <c r="E41" s="13">
        <v>42</v>
      </c>
      <c r="F41" s="13">
        <v>50</v>
      </c>
      <c r="G41" s="13">
        <v>49</v>
      </c>
      <c r="H41" s="13">
        <v>51</v>
      </c>
      <c r="I41" s="13">
        <v>53</v>
      </c>
      <c r="J41" s="13">
        <v>50</v>
      </c>
      <c r="K41" s="13">
        <v>49</v>
      </c>
      <c r="L41" s="4"/>
      <c r="M41" s="4"/>
      <c r="N41" s="4"/>
      <c r="O41" s="4"/>
      <c r="P41" s="4"/>
    </row>
    <row r="42" spans="1:16" x14ac:dyDescent="0.2">
      <c r="A42" s="93" t="s">
        <v>42</v>
      </c>
      <c r="B42" s="5">
        <v>1</v>
      </c>
      <c r="C42" s="5">
        <v>2</v>
      </c>
      <c r="D42" s="5">
        <v>2</v>
      </c>
      <c r="E42" s="5">
        <v>1</v>
      </c>
      <c r="F42" s="5">
        <v>5</v>
      </c>
      <c r="G42" s="5">
        <v>1</v>
      </c>
      <c r="H42" s="5">
        <v>1</v>
      </c>
      <c r="I42" s="5">
        <v>3</v>
      </c>
      <c r="J42" s="5">
        <v>4</v>
      </c>
      <c r="K42" s="8" t="s">
        <v>50</v>
      </c>
      <c r="L42" s="4"/>
      <c r="M42" s="4"/>
      <c r="N42" s="4"/>
      <c r="O42" s="4"/>
      <c r="P42" s="4"/>
    </row>
    <row r="43" spans="1:16" x14ac:dyDescent="0.2">
      <c r="A43" s="93" t="s">
        <v>43</v>
      </c>
      <c r="B43" s="5">
        <v>1598</v>
      </c>
      <c r="C43" s="5">
        <v>1776</v>
      </c>
      <c r="D43" s="5">
        <v>1687</v>
      </c>
      <c r="E43" s="5">
        <v>1623</v>
      </c>
      <c r="F43" s="5">
        <v>1484</v>
      </c>
      <c r="G43" s="5">
        <v>1667</v>
      </c>
      <c r="H43" s="5">
        <v>1063</v>
      </c>
      <c r="I43" s="5">
        <v>930</v>
      </c>
      <c r="J43" s="5">
        <v>810</v>
      </c>
      <c r="K43" s="5">
        <v>781</v>
      </c>
      <c r="L43" s="4"/>
      <c r="M43" s="4"/>
      <c r="N43" s="4"/>
      <c r="O43" s="4"/>
      <c r="P43" s="4"/>
    </row>
    <row r="44" spans="1:16" x14ac:dyDescent="0.2">
      <c r="A44" s="94" t="s">
        <v>44</v>
      </c>
      <c r="B44" s="14">
        <v>2890</v>
      </c>
      <c r="C44" s="14">
        <v>3530</v>
      </c>
      <c r="D44" s="14">
        <v>2853</v>
      </c>
      <c r="E44" s="14">
        <v>3113</v>
      </c>
      <c r="F44" s="14">
        <v>3603</v>
      </c>
      <c r="G44" s="14">
        <v>3196</v>
      </c>
      <c r="H44" s="14">
        <v>2367</v>
      </c>
      <c r="I44" s="14">
        <v>1859</v>
      </c>
      <c r="J44" s="14">
        <v>1876</v>
      </c>
      <c r="K44" s="14">
        <v>1746</v>
      </c>
      <c r="L44" s="4"/>
      <c r="M44" s="4"/>
      <c r="N44" s="4"/>
      <c r="O44" s="4"/>
      <c r="P44" s="4"/>
    </row>
    <row r="45" spans="1:16" x14ac:dyDescent="0.2">
      <c r="A45" s="95"/>
      <c r="B45" s="16"/>
      <c r="C45" s="16"/>
      <c r="D45" s="16"/>
      <c r="E45" s="16"/>
      <c r="F45" s="16"/>
      <c r="G45" s="16"/>
      <c r="H45" s="16"/>
      <c r="I45" s="16"/>
      <c r="J45" s="16"/>
      <c r="K45" s="16"/>
      <c r="L45" s="4"/>
      <c r="M45" s="4"/>
      <c r="N45" s="4"/>
      <c r="O45" s="4"/>
      <c r="P45" s="4"/>
    </row>
    <row r="46" spans="1:16" x14ac:dyDescent="0.2">
      <c r="A46" s="96" t="s">
        <v>45</v>
      </c>
      <c r="B46" s="13">
        <v>6</v>
      </c>
      <c r="C46" s="13">
        <v>7</v>
      </c>
      <c r="D46" s="13">
        <v>3</v>
      </c>
      <c r="E46" s="13">
        <v>144</v>
      </c>
      <c r="F46" s="13">
        <v>117</v>
      </c>
      <c r="G46" s="13">
        <v>161</v>
      </c>
      <c r="H46" s="13">
        <v>188</v>
      </c>
      <c r="I46" s="13">
        <v>156</v>
      </c>
      <c r="J46" s="13">
        <v>128</v>
      </c>
      <c r="K46" s="13">
        <v>118</v>
      </c>
      <c r="L46" s="4"/>
      <c r="M46" s="4"/>
      <c r="N46" s="4"/>
      <c r="O46" s="4"/>
      <c r="P46" s="4"/>
    </row>
    <row r="47" spans="1:16" x14ac:dyDescent="0.2">
      <c r="A47" s="93" t="s">
        <v>46</v>
      </c>
      <c r="B47" s="5">
        <v>458</v>
      </c>
      <c r="C47" s="5">
        <v>597</v>
      </c>
      <c r="D47" s="5">
        <v>604</v>
      </c>
      <c r="E47" s="5">
        <v>513</v>
      </c>
      <c r="F47" s="5">
        <v>469</v>
      </c>
      <c r="G47" s="5">
        <v>468</v>
      </c>
      <c r="H47" s="5">
        <v>305</v>
      </c>
      <c r="I47" s="5">
        <v>278</v>
      </c>
      <c r="J47" s="5">
        <v>248</v>
      </c>
      <c r="K47" s="5">
        <v>417</v>
      </c>
      <c r="L47" s="4"/>
      <c r="M47" s="4"/>
      <c r="N47" s="4"/>
      <c r="O47" s="4"/>
      <c r="P47" s="4"/>
    </row>
    <row r="48" spans="1:16" x14ac:dyDescent="0.2">
      <c r="A48" s="93" t="s">
        <v>47</v>
      </c>
      <c r="B48" s="5">
        <v>144</v>
      </c>
      <c r="C48" s="5">
        <v>169</v>
      </c>
      <c r="D48" s="5">
        <v>236</v>
      </c>
      <c r="E48" s="5">
        <v>268</v>
      </c>
      <c r="F48" s="5">
        <v>326</v>
      </c>
      <c r="G48" s="5">
        <v>371</v>
      </c>
      <c r="H48" s="5">
        <v>297</v>
      </c>
      <c r="I48" s="5">
        <v>234</v>
      </c>
      <c r="J48" s="5">
        <v>159</v>
      </c>
      <c r="K48" s="5">
        <v>184</v>
      </c>
      <c r="L48" s="4"/>
      <c r="M48" s="4"/>
      <c r="N48" s="4"/>
      <c r="O48" s="4"/>
      <c r="P48" s="4"/>
    </row>
    <row r="49" spans="1:16" x14ac:dyDescent="0.2">
      <c r="A49" s="93" t="s">
        <v>48</v>
      </c>
      <c r="B49" s="5">
        <v>4082</v>
      </c>
      <c r="C49" s="5">
        <v>4593</v>
      </c>
      <c r="D49" s="5">
        <v>3620</v>
      </c>
      <c r="E49" s="5">
        <v>3548</v>
      </c>
      <c r="F49" s="5">
        <v>3791</v>
      </c>
      <c r="G49" s="5">
        <v>3852</v>
      </c>
      <c r="H49" s="5">
        <v>3232</v>
      </c>
      <c r="I49" s="5">
        <v>3034</v>
      </c>
      <c r="J49" s="5">
        <v>2422</v>
      </c>
      <c r="K49" s="5">
        <v>1829</v>
      </c>
      <c r="L49" s="4"/>
      <c r="M49" s="4"/>
      <c r="N49" s="4"/>
      <c r="O49" s="4"/>
      <c r="P49" s="4"/>
    </row>
    <row r="50" spans="1:16" x14ac:dyDescent="0.2">
      <c r="A50" s="94" t="s">
        <v>49</v>
      </c>
      <c r="B50" s="17" t="s">
        <v>50</v>
      </c>
      <c r="C50" s="14">
        <v>8698</v>
      </c>
      <c r="D50" s="14">
        <v>8581</v>
      </c>
      <c r="E50" s="14">
        <v>9662</v>
      </c>
      <c r="F50" s="14">
        <v>10303</v>
      </c>
      <c r="G50" s="17" t="s">
        <v>50</v>
      </c>
      <c r="H50" s="17" t="s">
        <v>50</v>
      </c>
      <c r="I50" s="17" t="s">
        <v>50</v>
      </c>
      <c r="J50" s="17" t="s">
        <v>50</v>
      </c>
      <c r="K50" s="17" t="s">
        <v>50</v>
      </c>
      <c r="L50" s="4"/>
      <c r="M50" s="4"/>
      <c r="N50" s="4"/>
      <c r="O50" s="4"/>
      <c r="P50" s="4"/>
    </row>
    <row r="51" spans="1:16" x14ac:dyDescent="0.2">
      <c r="A51" s="95"/>
      <c r="B51" s="18"/>
      <c r="C51" s="16"/>
      <c r="D51" s="16"/>
      <c r="E51" s="16"/>
      <c r="F51" s="16"/>
      <c r="G51" s="18"/>
      <c r="H51" s="18"/>
      <c r="I51" s="18"/>
      <c r="J51" s="18"/>
      <c r="K51" s="18"/>
      <c r="L51" s="4"/>
      <c r="M51" s="4"/>
      <c r="N51" s="4"/>
      <c r="O51" s="4"/>
      <c r="P51" s="4"/>
    </row>
    <row r="52" spans="1:16" x14ac:dyDescent="0.2">
      <c r="A52" s="96" t="s">
        <v>51</v>
      </c>
      <c r="B52" s="13">
        <v>746</v>
      </c>
      <c r="C52" s="19" t="s">
        <v>50</v>
      </c>
      <c r="D52" s="19" t="s">
        <v>50</v>
      </c>
      <c r="E52" s="13">
        <v>975</v>
      </c>
      <c r="F52" s="13">
        <v>1010</v>
      </c>
      <c r="G52" s="13">
        <v>1103</v>
      </c>
      <c r="H52" s="13">
        <v>1025</v>
      </c>
      <c r="I52" s="13">
        <v>111</v>
      </c>
      <c r="J52" s="13">
        <v>1015</v>
      </c>
      <c r="K52" s="13">
        <v>660</v>
      </c>
      <c r="L52" s="4"/>
      <c r="M52" s="4"/>
      <c r="N52" s="4"/>
      <c r="O52" s="4"/>
      <c r="P52" s="4"/>
    </row>
    <row r="53" spans="1:16" x14ac:dyDescent="0.2">
      <c r="A53" s="97" t="s">
        <v>82</v>
      </c>
      <c r="B53" s="14">
        <v>421</v>
      </c>
      <c r="C53" s="14">
        <v>586</v>
      </c>
      <c r="D53" s="14">
        <v>566</v>
      </c>
      <c r="E53" s="14">
        <v>629</v>
      </c>
      <c r="F53" s="14">
        <v>527</v>
      </c>
      <c r="G53" s="14">
        <v>510</v>
      </c>
      <c r="H53" s="14">
        <v>446</v>
      </c>
      <c r="I53" s="14">
        <v>284</v>
      </c>
      <c r="J53" s="14">
        <v>288</v>
      </c>
      <c r="K53" s="14">
        <v>307</v>
      </c>
      <c r="L53" s="4"/>
      <c r="M53" s="4"/>
      <c r="N53" s="4"/>
      <c r="O53" s="4"/>
      <c r="P53" s="4"/>
    </row>
    <row r="54" spans="1:16" ht="15" customHeight="1" x14ac:dyDescent="0.2">
      <c r="A54" s="16"/>
      <c r="B54" s="16"/>
      <c r="C54" s="16"/>
      <c r="D54" s="16"/>
      <c r="E54" s="16"/>
      <c r="F54" s="16"/>
      <c r="G54" s="16"/>
      <c r="H54" s="16"/>
      <c r="I54" s="16"/>
      <c r="J54" s="16"/>
      <c r="K54" s="16"/>
      <c r="L54" s="4"/>
      <c r="M54" s="4"/>
      <c r="N54" s="4"/>
      <c r="O54" s="4"/>
      <c r="P54" s="4"/>
    </row>
    <row r="55" spans="1:16" ht="15" customHeight="1" x14ac:dyDescent="0.2">
      <c r="A55" s="114" t="s">
        <v>83</v>
      </c>
      <c r="B55" s="4"/>
      <c r="C55" s="4"/>
      <c r="D55" s="4"/>
      <c r="E55" s="4"/>
      <c r="F55" s="4"/>
      <c r="G55" s="4"/>
      <c r="H55" s="4"/>
      <c r="I55" s="4"/>
      <c r="J55" s="4"/>
      <c r="K55" s="4"/>
      <c r="L55" s="4"/>
      <c r="M55" s="4"/>
      <c r="N55" s="4"/>
      <c r="O55" s="4"/>
      <c r="P55" s="4"/>
    </row>
    <row r="56" spans="1:16" ht="15" customHeight="1" x14ac:dyDescent="0.2">
      <c r="A56" s="27" t="s">
        <v>61</v>
      </c>
      <c r="B56" s="4"/>
      <c r="C56" s="4"/>
      <c r="D56" s="4"/>
      <c r="E56" s="4"/>
      <c r="F56" s="4"/>
      <c r="G56" s="4"/>
      <c r="H56" s="4"/>
      <c r="I56" s="4"/>
      <c r="J56" s="4"/>
      <c r="K56" s="4"/>
      <c r="L56" s="4"/>
      <c r="M56" s="4"/>
      <c r="N56" s="4"/>
      <c r="O56" s="4"/>
      <c r="P56" s="4"/>
    </row>
    <row r="57" spans="1:16" x14ac:dyDescent="0.2">
      <c r="A57" s="4"/>
      <c r="B57" s="4"/>
      <c r="C57" s="4"/>
      <c r="D57" s="4"/>
      <c r="E57" s="4"/>
      <c r="F57" s="4"/>
      <c r="G57" s="4"/>
      <c r="H57" s="4"/>
      <c r="I57" s="4"/>
      <c r="J57" s="4"/>
      <c r="K57" s="4"/>
      <c r="L57" s="4"/>
    </row>
    <row r="58" spans="1:16" x14ac:dyDescent="0.2">
      <c r="A58" s="1"/>
      <c r="B58" s="4"/>
      <c r="C58" s="4"/>
      <c r="D58" s="4"/>
      <c r="E58" s="4"/>
      <c r="F58" s="4"/>
      <c r="G58" s="4"/>
      <c r="H58" s="4"/>
      <c r="I58" s="4"/>
      <c r="J58" s="4"/>
      <c r="K58" s="4"/>
    </row>
  </sheetData>
  <conditionalFormatting sqref="M8:M34">
    <cfRule type="cellIs" dxfId="0" priority="1" operator="greaterThan">
      <formula>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O52"/>
  <sheetViews>
    <sheetView zoomScaleNormal="100" workbookViewId="0"/>
  </sheetViews>
  <sheetFormatPr defaultColWidth="9.140625" defaultRowHeight="12" x14ac:dyDescent="0.2"/>
  <cols>
    <col min="1" max="1" width="23.85546875" style="56" customWidth="1"/>
    <col min="2" max="16384" width="9.140625" style="56"/>
  </cols>
  <sheetData>
    <row r="2" spans="1:15" ht="15.75" x14ac:dyDescent="0.25">
      <c r="A2" s="129" t="s">
        <v>57</v>
      </c>
      <c r="B2" s="4"/>
      <c r="C2" s="4"/>
      <c r="D2" s="4"/>
      <c r="E2" s="4"/>
      <c r="F2" s="4"/>
      <c r="G2" s="4"/>
      <c r="H2" s="4"/>
      <c r="I2" s="4"/>
      <c r="J2" s="4"/>
      <c r="K2" s="4"/>
      <c r="L2" s="4"/>
      <c r="M2" s="4"/>
      <c r="N2" s="4"/>
      <c r="O2" s="4"/>
    </row>
    <row r="3" spans="1:15" ht="12.75" x14ac:dyDescent="0.2">
      <c r="A3" s="130" t="s">
        <v>55</v>
      </c>
      <c r="B3" s="4"/>
      <c r="C3" s="4"/>
      <c r="D3" s="4"/>
      <c r="E3" s="4"/>
      <c r="F3" s="4"/>
      <c r="G3" s="4"/>
      <c r="H3" s="4"/>
      <c r="I3" s="4"/>
      <c r="J3" s="4"/>
      <c r="K3" s="4"/>
      <c r="L3" s="4"/>
      <c r="M3" s="4"/>
      <c r="N3" s="4"/>
      <c r="O3" s="4"/>
    </row>
    <row r="4" spans="1:15" x14ac:dyDescent="0.2">
      <c r="A4" s="115"/>
      <c r="B4" s="4"/>
      <c r="C4" s="4"/>
      <c r="D4" s="4"/>
      <c r="E4" s="4"/>
      <c r="F4" s="4"/>
      <c r="G4" s="4"/>
      <c r="H4" s="4"/>
      <c r="I4" s="4"/>
      <c r="J4" s="4"/>
      <c r="K4" s="4"/>
      <c r="L4" s="4"/>
      <c r="M4" s="4"/>
      <c r="N4" s="4"/>
      <c r="O4" s="4"/>
    </row>
    <row r="5" spans="1:15" x14ac:dyDescent="0.2">
      <c r="A5" s="21"/>
      <c r="B5" s="22">
        <v>2017</v>
      </c>
      <c r="C5" s="4"/>
      <c r="D5" s="4"/>
    </row>
    <row r="6" spans="1:15" x14ac:dyDescent="0.2">
      <c r="A6" s="96" t="s">
        <v>10</v>
      </c>
      <c r="B6" s="23">
        <v>166.97</v>
      </c>
      <c r="C6" s="4"/>
      <c r="D6" s="4"/>
    </row>
    <row r="7" spans="1:15" x14ac:dyDescent="0.2">
      <c r="A7" s="93" t="s">
        <v>19</v>
      </c>
      <c r="B7" s="24">
        <v>149.81</v>
      </c>
      <c r="C7" s="4"/>
      <c r="D7" s="4"/>
    </row>
    <row r="8" spans="1:15" x14ac:dyDescent="0.2">
      <c r="A8" s="93" t="s">
        <v>18</v>
      </c>
      <c r="B8" s="24">
        <v>143.53</v>
      </c>
      <c r="C8" s="4"/>
      <c r="D8" s="4"/>
    </row>
    <row r="9" spans="1:15" x14ac:dyDescent="0.2">
      <c r="A9" s="93" t="s">
        <v>31</v>
      </c>
      <c r="B9" s="24">
        <v>115.28</v>
      </c>
      <c r="C9" s="4"/>
      <c r="D9" s="4"/>
    </row>
    <row r="10" spans="1:15" x14ac:dyDescent="0.2">
      <c r="A10" s="93" t="s">
        <v>36</v>
      </c>
      <c r="B10" s="24">
        <v>86.53</v>
      </c>
      <c r="C10" s="4"/>
      <c r="D10" s="4"/>
    </row>
    <row r="11" spans="1:15" x14ac:dyDescent="0.2">
      <c r="A11" s="93" t="s">
        <v>25</v>
      </c>
      <c r="B11" s="24">
        <v>76.86</v>
      </c>
      <c r="C11" s="4"/>
      <c r="D11" s="4"/>
    </row>
    <row r="12" spans="1:15" x14ac:dyDescent="0.2">
      <c r="A12" s="93" t="s">
        <v>21</v>
      </c>
      <c r="B12" s="24">
        <v>51.44</v>
      </c>
      <c r="C12" s="4"/>
      <c r="D12" s="4"/>
    </row>
    <row r="13" spans="1:15" x14ac:dyDescent="0.2">
      <c r="A13" s="93" t="s">
        <v>14</v>
      </c>
      <c r="B13" s="24">
        <v>47.08</v>
      </c>
      <c r="C13" s="4"/>
      <c r="D13" s="4"/>
    </row>
    <row r="14" spans="1:15" x14ac:dyDescent="0.2">
      <c r="A14" s="93" t="s">
        <v>28</v>
      </c>
      <c r="B14" s="24">
        <v>46.75</v>
      </c>
      <c r="C14" s="4"/>
      <c r="D14" s="4"/>
      <c r="E14" s="4"/>
      <c r="F14" s="4"/>
      <c r="G14" s="4"/>
      <c r="H14" s="4"/>
      <c r="I14" s="4"/>
      <c r="J14" s="4"/>
      <c r="K14" s="4"/>
      <c r="L14" s="4"/>
      <c r="M14" s="4"/>
      <c r="N14" s="4"/>
      <c r="O14" s="4"/>
    </row>
    <row r="15" spans="1:15" x14ac:dyDescent="0.2">
      <c r="A15" s="93" t="s">
        <v>16</v>
      </c>
      <c r="B15" s="24">
        <v>45.71</v>
      </c>
      <c r="C15" s="4"/>
      <c r="D15" s="4"/>
      <c r="E15" s="4"/>
      <c r="F15" s="4"/>
      <c r="G15" s="4"/>
      <c r="H15" s="4"/>
      <c r="I15" s="4"/>
      <c r="J15" s="4"/>
      <c r="K15" s="4"/>
      <c r="L15" s="4"/>
      <c r="M15" s="4"/>
      <c r="N15" s="4"/>
      <c r="O15" s="4"/>
    </row>
    <row r="16" spans="1:15" x14ac:dyDescent="0.2">
      <c r="A16" s="93" t="s">
        <v>27</v>
      </c>
      <c r="B16" s="24">
        <v>43.88</v>
      </c>
      <c r="C16" s="4"/>
      <c r="D16" s="4"/>
      <c r="E16" s="4"/>
      <c r="F16" s="4"/>
      <c r="G16" s="4"/>
      <c r="H16" s="4"/>
      <c r="I16" s="4"/>
      <c r="J16" s="4"/>
      <c r="K16" s="4"/>
      <c r="L16" s="4"/>
      <c r="M16" s="4"/>
      <c r="N16" s="4"/>
      <c r="O16" s="4"/>
    </row>
    <row r="17" spans="1:15" x14ac:dyDescent="0.2">
      <c r="A17" s="93" t="s">
        <v>17</v>
      </c>
      <c r="B17" s="24">
        <v>39.659999999999997</v>
      </c>
      <c r="C17" s="4"/>
      <c r="D17" s="4"/>
      <c r="E17" s="4"/>
      <c r="F17" s="4"/>
      <c r="G17" s="4"/>
      <c r="H17" s="4"/>
      <c r="I17" s="4"/>
      <c r="J17" s="4"/>
      <c r="K17" s="4"/>
      <c r="L17" s="4"/>
      <c r="M17" s="4"/>
      <c r="N17" s="4"/>
      <c r="O17" s="4"/>
    </row>
    <row r="18" spans="1:15" x14ac:dyDescent="0.2">
      <c r="A18" s="93" t="s">
        <v>24</v>
      </c>
      <c r="B18" s="24">
        <v>38.200000000000003</v>
      </c>
      <c r="C18" s="4"/>
      <c r="D18" s="4"/>
      <c r="E18" s="4"/>
      <c r="F18" s="4"/>
      <c r="G18" s="4"/>
      <c r="H18" s="4"/>
      <c r="I18" s="4"/>
      <c r="J18" s="4"/>
      <c r="K18" s="4"/>
      <c r="L18" s="4"/>
      <c r="M18" s="4"/>
      <c r="N18" s="4"/>
      <c r="O18" s="4"/>
    </row>
    <row r="19" spans="1:15" x14ac:dyDescent="0.2">
      <c r="A19" s="93" t="s">
        <v>13</v>
      </c>
      <c r="B19" s="24">
        <v>35.520000000000003</v>
      </c>
      <c r="C19" s="4"/>
      <c r="D19" s="4"/>
      <c r="E19" s="4"/>
      <c r="F19" s="4"/>
      <c r="G19" s="4"/>
      <c r="H19" s="4"/>
      <c r="I19" s="4"/>
      <c r="J19" s="4"/>
      <c r="K19" s="4"/>
      <c r="L19" s="4"/>
      <c r="M19" s="4"/>
      <c r="N19" s="4"/>
      <c r="O19" s="4"/>
    </row>
    <row r="20" spans="1:15" x14ac:dyDescent="0.2">
      <c r="A20" s="93" t="s">
        <v>23</v>
      </c>
      <c r="B20" s="24">
        <v>30.97</v>
      </c>
      <c r="C20" s="4"/>
      <c r="D20" s="4"/>
      <c r="E20" s="4"/>
      <c r="F20" s="4"/>
      <c r="G20" s="4"/>
      <c r="H20" s="4"/>
      <c r="I20" s="4"/>
      <c r="J20" s="4"/>
      <c r="K20" s="4"/>
      <c r="L20" s="4"/>
      <c r="M20" s="4"/>
      <c r="N20" s="4"/>
      <c r="O20" s="4"/>
    </row>
    <row r="21" spans="1:15" x14ac:dyDescent="0.2">
      <c r="A21" s="93" t="s">
        <v>29</v>
      </c>
      <c r="B21" s="24">
        <v>29.75</v>
      </c>
      <c r="C21" s="4"/>
      <c r="D21" s="4"/>
      <c r="E21" s="4"/>
      <c r="F21" s="4"/>
      <c r="G21" s="4"/>
      <c r="H21" s="4"/>
      <c r="I21" s="4"/>
      <c r="J21" s="4"/>
      <c r="K21" s="4"/>
      <c r="L21" s="4"/>
      <c r="M21" s="4"/>
      <c r="N21" s="4"/>
      <c r="O21" s="4"/>
    </row>
    <row r="22" spans="1:15" x14ac:dyDescent="0.2">
      <c r="A22" s="93" t="s">
        <v>35</v>
      </c>
      <c r="B22" s="24">
        <v>29.8</v>
      </c>
      <c r="C22" s="4"/>
      <c r="D22" s="4"/>
      <c r="E22" s="4"/>
      <c r="F22" s="4"/>
      <c r="G22" s="4"/>
      <c r="H22" s="4"/>
      <c r="I22" s="4"/>
      <c r="J22" s="4"/>
      <c r="K22" s="4"/>
      <c r="L22" s="4"/>
      <c r="M22" s="4"/>
      <c r="N22" s="4"/>
      <c r="O22" s="4"/>
    </row>
    <row r="23" spans="1:15" x14ac:dyDescent="0.2">
      <c r="A23" s="93" t="s">
        <v>11</v>
      </c>
      <c r="B23" s="24">
        <v>21.94</v>
      </c>
      <c r="C23" s="4"/>
      <c r="D23" s="4"/>
      <c r="E23" s="4"/>
      <c r="F23" s="4"/>
      <c r="G23" s="4"/>
      <c r="H23" s="4"/>
      <c r="I23" s="4"/>
      <c r="J23" s="4"/>
      <c r="K23" s="4"/>
      <c r="L23" s="4"/>
      <c r="M23" s="4"/>
      <c r="N23" s="4"/>
      <c r="O23" s="4"/>
    </row>
    <row r="24" spans="1:15" x14ac:dyDescent="0.2">
      <c r="A24" s="93" t="s">
        <v>30</v>
      </c>
      <c r="B24" s="24">
        <v>21.37</v>
      </c>
      <c r="C24" s="4"/>
      <c r="D24" s="4"/>
      <c r="E24" s="4"/>
      <c r="F24" s="4"/>
      <c r="G24" s="4"/>
      <c r="H24" s="4"/>
      <c r="I24" s="4"/>
      <c r="J24" s="4"/>
      <c r="K24" s="4"/>
      <c r="L24" s="4"/>
      <c r="M24" s="4"/>
      <c r="N24" s="4"/>
      <c r="O24" s="4"/>
    </row>
    <row r="25" spans="1:15" x14ac:dyDescent="0.2">
      <c r="A25" s="93" t="s">
        <v>20</v>
      </c>
      <c r="B25" s="24">
        <v>20.8</v>
      </c>
      <c r="C25" s="4"/>
      <c r="D25" s="4"/>
      <c r="E25" s="4"/>
      <c r="F25" s="4"/>
      <c r="G25" s="4"/>
      <c r="H25" s="4"/>
      <c r="I25" s="4"/>
      <c r="J25" s="4"/>
      <c r="K25" s="4"/>
      <c r="L25" s="4"/>
      <c r="M25" s="4"/>
      <c r="N25" s="4"/>
      <c r="O25" s="4"/>
    </row>
    <row r="26" spans="1:15" x14ac:dyDescent="0.2">
      <c r="A26" s="93" t="s">
        <v>32</v>
      </c>
      <c r="B26" s="24">
        <v>16.100000000000001</v>
      </c>
      <c r="C26" s="4"/>
      <c r="D26" s="4"/>
      <c r="E26" s="4"/>
      <c r="F26" s="4"/>
      <c r="G26" s="4"/>
      <c r="H26" s="4"/>
      <c r="I26" s="4"/>
      <c r="J26" s="4"/>
      <c r="K26" s="4"/>
      <c r="L26" s="4"/>
      <c r="M26" s="4"/>
      <c r="N26" s="4"/>
      <c r="O26" s="4"/>
    </row>
    <row r="27" spans="1:15" x14ac:dyDescent="0.2">
      <c r="A27" s="93" t="s">
        <v>15</v>
      </c>
      <c r="B27" s="24">
        <v>15.28</v>
      </c>
      <c r="C27" s="4"/>
      <c r="D27" s="4"/>
      <c r="E27" s="4"/>
      <c r="F27" s="4"/>
      <c r="G27" s="4"/>
      <c r="H27" s="4"/>
      <c r="I27" s="4"/>
      <c r="J27" s="4"/>
      <c r="K27" s="4"/>
      <c r="L27" s="4"/>
      <c r="M27" s="4"/>
      <c r="N27" s="4"/>
      <c r="O27" s="4"/>
    </row>
    <row r="28" spans="1:15" x14ac:dyDescent="0.2">
      <c r="A28" s="93" t="s">
        <v>12</v>
      </c>
      <c r="B28" s="24">
        <v>14.98</v>
      </c>
      <c r="C28" s="4"/>
      <c r="D28" s="4"/>
      <c r="E28" s="4"/>
      <c r="F28" s="4"/>
      <c r="G28" s="4"/>
      <c r="H28" s="4"/>
      <c r="I28" s="4"/>
      <c r="J28" s="4"/>
      <c r="K28" s="4"/>
      <c r="L28" s="4"/>
      <c r="M28" s="4"/>
      <c r="N28" s="4"/>
      <c r="O28" s="4"/>
    </row>
    <row r="29" spans="1:15" x14ac:dyDescent="0.2">
      <c r="A29" s="93" t="s">
        <v>22</v>
      </c>
      <c r="B29" s="24">
        <v>13.69</v>
      </c>
      <c r="C29" s="4"/>
      <c r="D29" s="4"/>
      <c r="E29" s="4"/>
      <c r="F29" s="4"/>
      <c r="G29" s="4"/>
      <c r="H29" s="4"/>
      <c r="I29" s="4"/>
      <c r="J29" s="4"/>
      <c r="K29" s="4"/>
      <c r="L29" s="4"/>
      <c r="M29" s="4"/>
      <c r="N29" s="4"/>
      <c r="O29" s="4"/>
    </row>
    <row r="30" spans="1:15" x14ac:dyDescent="0.2">
      <c r="A30" s="93" t="s">
        <v>33</v>
      </c>
      <c r="B30" s="24">
        <v>11.52</v>
      </c>
      <c r="C30" s="4"/>
      <c r="D30" s="4"/>
      <c r="E30" s="4"/>
      <c r="F30" s="4"/>
      <c r="G30" s="4"/>
      <c r="H30" s="4"/>
      <c r="I30" s="4"/>
      <c r="J30" s="4"/>
      <c r="K30" s="4"/>
      <c r="L30" s="4"/>
      <c r="M30" s="4"/>
      <c r="N30" s="4"/>
      <c r="O30" s="4"/>
    </row>
    <row r="31" spans="1:15" x14ac:dyDescent="0.2">
      <c r="A31" s="93" t="s">
        <v>34</v>
      </c>
      <c r="B31" s="24">
        <v>8.6300000000000008</v>
      </c>
      <c r="C31" s="4"/>
      <c r="D31" s="4"/>
      <c r="E31" s="4"/>
      <c r="F31" s="4"/>
      <c r="G31" s="4"/>
      <c r="H31" s="4"/>
      <c r="I31" s="4"/>
      <c r="J31" s="4"/>
      <c r="K31" s="4"/>
      <c r="L31" s="4"/>
      <c r="M31" s="4"/>
      <c r="N31" s="4"/>
      <c r="O31" s="4"/>
    </row>
    <row r="32" spans="1:15" x14ac:dyDescent="0.2">
      <c r="A32" s="94" t="s">
        <v>26</v>
      </c>
      <c r="B32" s="25">
        <v>8.58</v>
      </c>
      <c r="C32" s="4"/>
      <c r="D32" s="4"/>
      <c r="E32" s="4"/>
      <c r="F32" s="4"/>
      <c r="G32" s="4"/>
      <c r="H32" s="4"/>
      <c r="I32" s="4"/>
      <c r="J32" s="4"/>
      <c r="K32" s="4"/>
      <c r="L32" s="4"/>
      <c r="M32" s="4"/>
      <c r="N32" s="4"/>
      <c r="O32" s="4"/>
    </row>
    <row r="33" spans="1:15" x14ac:dyDescent="0.2">
      <c r="A33" s="95"/>
      <c r="B33" s="6"/>
      <c r="C33" s="4"/>
      <c r="D33" s="4"/>
      <c r="E33" s="4"/>
      <c r="F33" s="4"/>
      <c r="G33" s="4"/>
      <c r="H33" s="4"/>
      <c r="I33" s="4"/>
      <c r="J33" s="4"/>
      <c r="K33" s="4"/>
      <c r="L33" s="4"/>
      <c r="M33" s="4"/>
      <c r="N33" s="4"/>
      <c r="O33" s="4"/>
    </row>
    <row r="34" spans="1:15" x14ac:dyDescent="0.2">
      <c r="A34" s="96" t="s">
        <v>37</v>
      </c>
      <c r="B34" s="23">
        <v>131.63</v>
      </c>
      <c r="C34" s="4"/>
      <c r="D34" s="4"/>
      <c r="E34" s="4"/>
      <c r="F34" s="4"/>
      <c r="G34" s="4"/>
      <c r="H34" s="4"/>
      <c r="I34" s="4"/>
      <c r="J34" s="4"/>
      <c r="K34" s="4"/>
      <c r="L34" s="4"/>
      <c r="M34" s="4"/>
      <c r="N34" s="4"/>
      <c r="O34" s="4"/>
    </row>
    <row r="35" spans="1:15" x14ac:dyDescent="0.2">
      <c r="A35" s="93" t="s">
        <v>39</v>
      </c>
      <c r="B35" s="24">
        <v>30.38</v>
      </c>
      <c r="C35" s="4"/>
      <c r="D35" s="4"/>
      <c r="E35" s="4"/>
      <c r="F35" s="4"/>
      <c r="G35" s="4"/>
      <c r="H35" s="4"/>
      <c r="I35" s="4"/>
      <c r="J35" s="4"/>
      <c r="K35" s="4"/>
      <c r="L35" s="4"/>
      <c r="M35" s="4"/>
      <c r="N35" s="4"/>
      <c r="O35" s="4"/>
    </row>
    <row r="36" spans="1:15" x14ac:dyDescent="0.2">
      <c r="A36" s="94" t="s">
        <v>38</v>
      </c>
      <c r="B36" s="25">
        <v>28.74</v>
      </c>
      <c r="C36" s="4"/>
      <c r="D36" s="4"/>
      <c r="E36" s="4"/>
      <c r="F36" s="4"/>
      <c r="G36" s="4"/>
      <c r="H36" s="4"/>
      <c r="I36" s="4"/>
      <c r="J36" s="4"/>
      <c r="K36" s="4"/>
      <c r="L36" s="4"/>
      <c r="M36" s="4"/>
      <c r="N36" s="4"/>
      <c r="O36" s="4"/>
    </row>
    <row r="37" spans="1:15" x14ac:dyDescent="0.2">
      <c r="A37" s="95"/>
      <c r="B37" s="6"/>
      <c r="C37" s="4"/>
      <c r="D37" s="4"/>
      <c r="E37" s="4"/>
      <c r="F37" s="4"/>
      <c r="G37" s="4"/>
      <c r="H37" s="4"/>
      <c r="I37" s="4"/>
      <c r="J37" s="4"/>
      <c r="K37" s="4"/>
      <c r="L37" s="4"/>
      <c r="M37" s="4"/>
      <c r="N37" s="4"/>
      <c r="O37" s="4"/>
    </row>
    <row r="38" spans="1:15" x14ac:dyDescent="0.2">
      <c r="A38" s="96" t="s">
        <v>44</v>
      </c>
      <c r="B38" s="23">
        <v>20.74</v>
      </c>
      <c r="C38" s="4"/>
      <c r="D38" s="4"/>
      <c r="E38" s="4"/>
      <c r="F38" s="4"/>
      <c r="G38" s="4"/>
      <c r="H38" s="4"/>
      <c r="I38" s="4"/>
      <c r="J38" s="4"/>
      <c r="K38" s="4"/>
      <c r="L38" s="4"/>
      <c r="M38" s="4"/>
      <c r="N38" s="4"/>
      <c r="O38" s="4"/>
    </row>
    <row r="39" spans="1:15" x14ac:dyDescent="0.2">
      <c r="A39" s="93" t="s">
        <v>43</v>
      </c>
      <c r="B39" s="24">
        <v>14.85</v>
      </c>
      <c r="C39" s="4"/>
      <c r="D39" s="4"/>
      <c r="E39" s="4"/>
      <c r="F39" s="4"/>
      <c r="G39" s="4"/>
      <c r="H39" s="4"/>
      <c r="I39" s="4"/>
      <c r="J39" s="4"/>
      <c r="K39" s="4"/>
      <c r="L39" s="4"/>
      <c r="M39" s="4"/>
      <c r="N39" s="4"/>
      <c r="O39" s="4"/>
    </row>
    <row r="40" spans="1:15" x14ac:dyDescent="0.2">
      <c r="A40" s="93" t="s">
        <v>41</v>
      </c>
      <c r="B40" s="24">
        <v>14.48</v>
      </c>
      <c r="C40" s="4"/>
      <c r="D40" s="4"/>
      <c r="E40" s="4"/>
      <c r="F40" s="4"/>
      <c r="G40" s="4"/>
      <c r="H40" s="4"/>
      <c r="I40" s="4"/>
      <c r="J40" s="4"/>
      <c r="K40" s="4"/>
      <c r="L40" s="4"/>
      <c r="M40" s="4"/>
      <c r="N40" s="4"/>
      <c r="O40" s="4"/>
    </row>
    <row r="41" spans="1:15" x14ac:dyDescent="0.2">
      <c r="A41" s="94" t="s">
        <v>54</v>
      </c>
      <c r="B41" s="25">
        <v>10.63</v>
      </c>
      <c r="C41" s="4"/>
      <c r="D41" s="4"/>
      <c r="E41" s="4"/>
      <c r="F41" s="4"/>
      <c r="G41" s="4"/>
      <c r="H41" s="4"/>
      <c r="I41" s="4"/>
      <c r="J41" s="4"/>
      <c r="K41" s="4"/>
      <c r="L41" s="4"/>
      <c r="M41" s="4"/>
      <c r="N41" s="4"/>
      <c r="O41" s="4"/>
    </row>
    <row r="42" spans="1:15" x14ac:dyDescent="0.2">
      <c r="A42" s="95"/>
      <c r="B42" s="6"/>
      <c r="C42" s="4"/>
      <c r="D42" s="4"/>
      <c r="E42" s="4"/>
      <c r="F42" s="4"/>
      <c r="G42" s="4"/>
      <c r="H42" s="4"/>
      <c r="I42" s="4"/>
      <c r="J42" s="4"/>
      <c r="K42" s="4"/>
      <c r="L42" s="4"/>
      <c r="M42" s="4"/>
      <c r="N42" s="4"/>
      <c r="O42" s="4"/>
    </row>
    <row r="43" spans="1:15" x14ac:dyDescent="0.2">
      <c r="A43" s="96" t="s">
        <v>48</v>
      </c>
      <c r="B43" s="23">
        <v>25.98</v>
      </c>
      <c r="C43" s="4"/>
      <c r="D43" s="4"/>
      <c r="E43" s="4"/>
      <c r="F43" s="4"/>
      <c r="G43" s="4"/>
      <c r="H43" s="4"/>
      <c r="I43" s="4"/>
      <c r="J43" s="4"/>
      <c r="K43" s="4"/>
      <c r="L43" s="4"/>
      <c r="M43" s="4"/>
      <c r="N43" s="4"/>
      <c r="O43" s="4"/>
    </row>
    <row r="44" spans="1:15" x14ac:dyDescent="0.2">
      <c r="A44" s="93" t="s">
        <v>46</v>
      </c>
      <c r="B44" s="24">
        <v>20.11</v>
      </c>
      <c r="C44" s="4"/>
      <c r="D44" s="4"/>
      <c r="E44" s="4"/>
      <c r="F44" s="4"/>
      <c r="G44" s="4"/>
      <c r="H44" s="4"/>
      <c r="I44" s="4"/>
      <c r="J44" s="4"/>
      <c r="K44" s="4"/>
      <c r="L44" s="4"/>
      <c r="M44" s="4"/>
      <c r="N44" s="4"/>
      <c r="O44" s="4"/>
    </row>
    <row r="45" spans="1:15" x14ac:dyDescent="0.2">
      <c r="A45" s="93" t="s">
        <v>45</v>
      </c>
      <c r="B45" s="24">
        <v>18.96</v>
      </c>
      <c r="C45" s="4"/>
      <c r="D45" s="4"/>
      <c r="E45" s="4"/>
      <c r="F45" s="4"/>
      <c r="G45" s="4"/>
      <c r="H45" s="4"/>
      <c r="I45" s="4"/>
      <c r="J45" s="4"/>
      <c r="K45" s="4"/>
      <c r="L45" s="4"/>
      <c r="M45" s="4"/>
      <c r="N45" s="4"/>
      <c r="O45" s="4"/>
    </row>
    <row r="46" spans="1:15" x14ac:dyDescent="0.2">
      <c r="A46" s="94" t="s">
        <v>47</v>
      </c>
      <c r="B46" s="25">
        <v>6.4</v>
      </c>
      <c r="C46" s="4"/>
      <c r="D46" s="4"/>
      <c r="E46" s="4"/>
      <c r="F46" s="4"/>
      <c r="G46" s="4"/>
      <c r="H46" s="4"/>
      <c r="I46" s="4"/>
      <c r="J46" s="4"/>
      <c r="K46" s="4"/>
      <c r="L46" s="4"/>
      <c r="M46" s="4"/>
      <c r="N46" s="4"/>
      <c r="O46" s="4"/>
    </row>
    <row r="47" spans="1:15" x14ac:dyDescent="0.2">
      <c r="A47" s="95"/>
      <c r="B47" s="6"/>
      <c r="C47" s="4"/>
      <c r="D47" s="4"/>
      <c r="E47" s="4"/>
      <c r="F47" s="4"/>
      <c r="G47" s="4"/>
      <c r="H47" s="4"/>
      <c r="I47" s="4"/>
      <c r="J47" s="4"/>
      <c r="K47" s="4"/>
      <c r="L47" s="4"/>
      <c r="M47" s="4"/>
      <c r="N47" s="4"/>
      <c r="O47" s="4"/>
    </row>
    <row r="48" spans="1:15" x14ac:dyDescent="0.2">
      <c r="A48" s="98" t="s">
        <v>82</v>
      </c>
      <c r="B48" s="26">
        <v>17.21</v>
      </c>
      <c r="C48" s="4"/>
      <c r="D48" s="4"/>
      <c r="E48" s="4"/>
      <c r="F48" s="4"/>
      <c r="G48" s="4"/>
      <c r="H48" s="4"/>
      <c r="I48" s="4"/>
      <c r="J48" s="4"/>
      <c r="K48" s="4"/>
      <c r="L48" s="4"/>
      <c r="M48" s="4"/>
      <c r="N48" s="4"/>
      <c r="O48" s="4"/>
    </row>
    <row r="49" spans="1:15" x14ac:dyDescent="0.2">
      <c r="A49" s="4"/>
      <c r="B49" s="4"/>
      <c r="C49" s="4"/>
      <c r="D49" s="4"/>
      <c r="E49" s="4"/>
      <c r="F49" s="4"/>
      <c r="G49" s="4"/>
      <c r="H49" s="4"/>
      <c r="I49" s="4"/>
      <c r="J49" s="4"/>
      <c r="K49" s="4"/>
      <c r="L49" s="4"/>
      <c r="M49" s="4"/>
      <c r="N49" s="4"/>
      <c r="O49" s="4"/>
    </row>
    <row r="50" spans="1:15" x14ac:dyDescent="0.2">
      <c r="A50" s="114" t="s">
        <v>83</v>
      </c>
      <c r="B50" s="4"/>
      <c r="C50" s="4"/>
      <c r="D50" s="4"/>
      <c r="E50" s="4"/>
      <c r="F50" s="4"/>
      <c r="G50" s="4"/>
      <c r="H50" s="4"/>
      <c r="I50" s="4"/>
      <c r="J50" s="4"/>
      <c r="K50" s="4"/>
      <c r="L50" s="4"/>
      <c r="M50" s="4"/>
      <c r="N50" s="4"/>
      <c r="O50" s="4"/>
    </row>
    <row r="51" spans="1:15" ht="15" customHeight="1" x14ac:dyDescent="0.2">
      <c r="A51" s="20" t="s">
        <v>72</v>
      </c>
      <c r="B51" s="4"/>
      <c r="C51" s="4"/>
      <c r="D51" s="4"/>
      <c r="E51" s="4"/>
      <c r="F51" s="4"/>
      <c r="G51" s="4"/>
      <c r="H51" s="4"/>
      <c r="I51" s="4"/>
      <c r="J51" s="4"/>
      <c r="K51" s="4"/>
      <c r="L51" s="4"/>
      <c r="M51" s="4"/>
      <c r="N51" s="4"/>
      <c r="O51" s="4"/>
    </row>
    <row r="52" spans="1:15" x14ac:dyDescent="0.2">
      <c r="A52" s="27" t="s">
        <v>63</v>
      </c>
      <c r="B52" s="4"/>
      <c r="C52" s="4"/>
      <c r="D52" s="4"/>
      <c r="E52" s="4"/>
      <c r="F52" s="4"/>
      <c r="G52" s="4"/>
      <c r="H52" s="4"/>
      <c r="I52" s="4"/>
      <c r="J52" s="4"/>
      <c r="K52" s="4"/>
      <c r="L52" s="4"/>
      <c r="M52" s="4"/>
      <c r="N52" s="4"/>
      <c r="O52" s="4"/>
    </row>
  </sheetData>
  <sortState ref="A5:B33">
    <sortCondition descending="1" ref="B5:B33"/>
  </sortState>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K40"/>
  <sheetViews>
    <sheetView showGridLines="0" zoomScaleNormal="100" workbookViewId="0"/>
  </sheetViews>
  <sheetFormatPr defaultColWidth="9.140625" defaultRowHeight="12" x14ac:dyDescent="0.2"/>
  <cols>
    <col min="1" max="1" width="20.5703125" style="56" customWidth="1"/>
    <col min="2" max="11" width="10.7109375" style="56" customWidth="1"/>
    <col min="12" max="16384" width="9.140625" style="56"/>
  </cols>
  <sheetData>
    <row r="2" spans="1:11" ht="15.75" x14ac:dyDescent="0.25">
      <c r="A2" s="129" t="s">
        <v>62</v>
      </c>
      <c r="B2" s="33"/>
      <c r="C2" s="33"/>
      <c r="D2" s="33"/>
      <c r="E2" s="33"/>
      <c r="F2" s="33"/>
      <c r="G2" s="33"/>
      <c r="H2" s="33"/>
      <c r="I2" s="33"/>
      <c r="J2" s="33"/>
      <c r="K2" s="33"/>
    </row>
    <row r="3" spans="1:11" ht="12.75" x14ac:dyDescent="0.2">
      <c r="A3" s="132" t="s">
        <v>58</v>
      </c>
      <c r="B3" s="33"/>
      <c r="C3" s="33"/>
      <c r="D3" s="33"/>
      <c r="E3" s="33"/>
      <c r="F3" s="33"/>
      <c r="G3" s="33"/>
      <c r="H3" s="33"/>
      <c r="I3" s="33"/>
      <c r="J3" s="33"/>
      <c r="K3" s="33"/>
    </row>
    <row r="4" spans="1:11" x14ac:dyDescent="0.2">
      <c r="A4" s="33"/>
      <c r="B4" s="33"/>
      <c r="C4" s="33"/>
      <c r="D4" s="33"/>
      <c r="E4" s="33"/>
      <c r="F4" s="33"/>
      <c r="G4" s="33"/>
      <c r="H4" s="33"/>
      <c r="I4" s="33"/>
      <c r="J4" s="33"/>
      <c r="K4" s="33"/>
    </row>
    <row r="5" spans="1:11" x14ac:dyDescent="0.2">
      <c r="A5" s="137"/>
      <c r="B5" s="111" t="s">
        <v>0</v>
      </c>
      <c r="C5" s="111" t="s">
        <v>1</v>
      </c>
      <c r="D5" s="111" t="s">
        <v>2</v>
      </c>
      <c r="E5" s="111" t="s">
        <v>3</v>
      </c>
      <c r="F5" s="111" t="s">
        <v>4</v>
      </c>
      <c r="G5" s="111" t="s">
        <v>5</v>
      </c>
      <c r="H5" s="111" t="s">
        <v>6</v>
      </c>
      <c r="I5" s="111" t="s">
        <v>7</v>
      </c>
      <c r="J5" s="111" t="s">
        <v>8</v>
      </c>
      <c r="K5" s="111" t="s">
        <v>9</v>
      </c>
    </row>
    <row r="6" spans="1:11" x14ac:dyDescent="0.2">
      <c r="A6" s="138" t="s">
        <v>75</v>
      </c>
      <c r="B6" s="134">
        <f>SUM(B8:B34)</f>
        <v>5572</v>
      </c>
      <c r="C6" s="134">
        <f t="shared" ref="C6:K6" si="0">SUM(C8:C34)</f>
        <v>5253</v>
      </c>
      <c r="D6" s="134">
        <f t="shared" si="0"/>
        <v>5035</v>
      </c>
      <c r="E6" s="134">
        <f t="shared" si="0"/>
        <v>4993</v>
      </c>
      <c r="F6" s="134">
        <f t="shared" si="0"/>
        <v>4746</v>
      </c>
      <c r="G6" s="134">
        <f t="shared" si="0"/>
        <v>4445</v>
      </c>
      <c r="H6" s="134">
        <f t="shared" si="0"/>
        <v>4429</v>
      </c>
      <c r="I6" s="134">
        <f t="shared" si="0"/>
        <v>4734</v>
      </c>
      <c r="J6" s="134">
        <f t="shared" si="0"/>
        <v>4372</v>
      </c>
      <c r="K6" s="134">
        <f t="shared" si="0"/>
        <v>4346</v>
      </c>
    </row>
    <row r="7" spans="1:11" x14ac:dyDescent="0.2">
      <c r="A7" s="139" t="s">
        <v>73</v>
      </c>
      <c r="B7" s="136">
        <f>SUM(B8:B37)</f>
        <v>6329</v>
      </c>
      <c r="C7" s="136">
        <f t="shared" ref="C7:K7" si="1">SUM(C8:C37)</f>
        <v>5961</v>
      </c>
      <c r="D7" s="136">
        <f t="shared" si="1"/>
        <v>5790</v>
      </c>
      <c r="E7" s="136">
        <f t="shared" si="1"/>
        <v>5635</v>
      </c>
      <c r="F7" s="136">
        <f t="shared" si="1"/>
        <v>5374</v>
      </c>
      <c r="G7" s="136">
        <f t="shared" si="1"/>
        <v>5047</v>
      </c>
      <c r="H7" s="136">
        <f t="shared" si="1"/>
        <v>5018</v>
      </c>
      <c r="I7" s="136">
        <f t="shared" si="1"/>
        <v>5386</v>
      </c>
      <c r="J7" s="136">
        <f t="shared" si="1"/>
        <v>5158</v>
      </c>
      <c r="K7" s="136">
        <f t="shared" si="1"/>
        <v>5155</v>
      </c>
    </row>
    <row r="8" spans="1:11" x14ac:dyDescent="0.2">
      <c r="A8" s="121" t="s">
        <v>10</v>
      </c>
      <c r="B8" s="122">
        <v>204</v>
      </c>
      <c r="C8" s="122">
        <v>189</v>
      </c>
      <c r="D8" s="122">
        <v>189</v>
      </c>
      <c r="E8" s="122">
        <v>214</v>
      </c>
      <c r="F8" s="122">
        <v>206</v>
      </c>
      <c r="G8" s="122">
        <v>204</v>
      </c>
      <c r="H8" s="122">
        <v>210</v>
      </c>
      <c r="I8" s="122">
        <v>230</v>
      </c>
      <c r="J8" s="122">
        <v>174</v>
      </c>
      <c r="K8" s="122">
        <v>193</v>
      </c>
    </row>
    <row r="9" spans="1:11" x14ac:dyDescent="0.2">
      <c r="A9" s="30" t="s">
        <v>11</v>
      </c>
      <c r="B9" s="31">
        <v>172</v>
      </c>
      <c r="C9" s="31">
        <v>150</v>
      </c>
      <c r="D9" s="31">
        <v>148</v>
      </c>
      <c r="E9" s="31">
        <v>128</v>
      </c>
      <c r="F9" s="31">
        <v>141</v>
      </c>
      <c r="G9" s="31">
        <v>109</v>
      </c>
      <c r="H9" s="31">
        <v>112</v>
      </c>
      <c r="I9" s="31">
        <v>126</v>
      </c>
      <c r="J9" s="31">
        <v>79</v>
      </c>
      <c r="K9" s="31">
        <v>95</v>
      </c>
    </row>
    <row r="10" spans="1:11" x14ac:dyDescent="0.2">
      <c r="A10" s="30" t="s">
        <v>12</v>
      </c>
      <c r="B10" s="31">
        <v>113</v>
      </c>
      <c r="C10" s="31">
        <v>105</v>
      </c>
      <c r="D10" s="31">
        <v>105</v>
      </c>
      <c r="E10" s="31">
        <v>83</v>
      </c>
      <c r="F10" s="31">
        <v>95</v>
      </c>
      <c r="G10" s="31">
        <v>90</v>
      </c>
      <c r="H10" s="31">
        <v>81</v>
      </c>
      <c r="I10" s="31">
        <v>88</v>
      </c>
      <c r="J10" s="31">
        <v>65</v>
      </c>
      <c r="K10" s="31">
        <v>66</v>
      </c>
    </row>
    <row r="11" spans="1:11" x14ac:dyDescent="0.2">
      <c r="A11" s="30" t="s">
        <v>13</v>
      </c>
      <c r="B11" s="31">
        <v>53</v>
      </c>
      <c r="C11" s="31">
        <v>56</v>
      </c>
      <c r="D11" s="31">
        <v>49</v>
      </c>
      <c r="E11" s="31">
        <v>49</v>
      </c>
      <c r="F11" s="31">
        <v>43</v>
      </c>
      <c r="G11" s="31">
        <v>41</v>
      </c>
      <c r="H11" s="31">
        <v>62</v>
      </c>
      <c r="I11" s="31">
        <v>52</v>
      </c>
      <c r="J11" s="31">
        <v>53</v>
      </c>
      <c r="K11" s="31">
        <v>61</v>
      </c>
    </row>
    <row r="12" spans="1:11" x14ac:dyDescent="0.2">
      <c r="A12" s="30" t="s">
        <v>14</v>
      </c>
      <c r="B12" s="31">
        <v>656</v>
      </c>
      <c r="C12" s="31">
        <v>721</v>
      </c>
      <c r="D12" s="31">
        <v>699</v>
      </c>
      <c r="E12" s="31">
        <v>689</v>
      </c>
      <c r="F12" s="31">
        <v>619</v>
      </c>
      <c r="G12" s="31">
        <v>623</v>
      </c>
      <c r="H12" s="31">
        <v>645</v>
      </c>
      <c r="I12" s="31">
        <v>655</v>
      </c>
      <c r="J12" s="31">
        <v>747</v>
      </c>
      <c r="K12" s="31">
        <v>738</v>
      </c>
    </row>
    <row r="13" spans="1:11" x14ac:dyDescent="0.2">
      <c r="A13" s="30" t="s">
        <v>15</v>
      </c>
      <c r="B13" s="31">
        <v>84</v>
      </c>
      <c r="C13" s="31">
        <v>70</v>
      </c>
      <c r="D13" s="31">
        <v>70</v>
      </c>
      <c r="E13" s="31">
        <v>65</v>
      </c>
      <c r="F13" s="31">
        <v>63</v>
      </c>
      <c r="G13" s="31">
        <v>52</v>
      </c>
      <c r="H13" s="31">
        <v>41</v>
      </c>
      <c r="I13" s="31">
        <v>45</v>
      </c>
      <c r="J13" s="31">
        <v>33</v>
      </c>
      <c r="K13" s="31">
        <v>29</v>
      </c>
    </row>
    <row r="14" spans="1:11" x14ac:dyDescent="0.2">
      <c r="A14" s="30" t="s">
        <v>16</v>
      </c>
      <c r="B14" s="31">
        <v>51</v>
      </c>
      <c r="C14" s="31">
        <v>53</v>
      </c>
      <c r="D14" s="31">
        <v>55</v>
      </c>
      <c r="E14" s="31">
        <v>42</v>
      </c>
      <c r="F14" s="31">
        <v>52</v>
      </c>
      <c r="G14" s="31">
        <v>51</v>
      </c>
      <c r="H14" s="31">
        <v>53</v>
      </c>
      <c r="I14" s="31">
        <v>31</v>
      </c>
      <c r="J14" s="31">
        <v>37</v>
      </c>
      <c r="K14" s="31">
        <v>41</v>
      </c>
    </row>
    <row r="15" spans="1:11" x14ac:dyDescent="0.2">
      <c r="A15" s="30" t="s">
        <v>17</v>
      </c>
      <c r="B15" s="31">
        <v>139</v>
      </c>
      <c r="C15" s="31">
        <v>143</v>
      </c>
      <c r="D15" s="31">
        <v>176</v>
      </c>
      <c r="E15" s="31">
        <v>184</v>
      </c>
      <c r="F15" s="31">
        <v>165</v>
      </c>
      <c r="G15" s="31">
        <v>141</v>
      </c>
      <c r="H15" s="31">
        <v>105</v>
      </c>
      <c r="I15" s="31">
        <v>86</v>
      </c>
      <c r="J15" s="31">
        <v>81</v>
      </c>
      <c r="K15" s="31">
        <v>78</v>
      </c>
    </row>
    <row r="16" spans="1:11" x14ac:dyDescent="0.2">
      <c r="A16" s="30" t="s">
        <v>18</v>
      </c>
      <c r="B16" s="31">
        <v>407</v>
      </c>
      <c r="C16" s="31">
        <v>412</v>
      </c>
      <c r="D16" s="31">
        <v>401</v>
      </c>
      <c r="E16" s="31">
        <v>385</v>
      </c>
      <c r="F16" s="31">
        <v>364</v>
      </c>
      <c r="G16" s="31">
        <v>302</v>
      </c>
      <c r="H16" s="31">
        <v>323</v>
      </c>
      <c r="I16" s="31">
        <v>302</v>
      </c>
      <c r="J16" s="31">
        <v>294</v>
      </c>
      <c r="K16" s="31">
        <v>307</v>
      </c>
    </row>
    <row r="17" spans="1:11" x14ac:dyDescent="0.2">
      <c r="A17" s="30" t="s">
        <v>19</v>
      </c>
      <c r="B17" s="31">
        <v>1021</v>
      </c>
      <c r="C17" s="31">
        <v>819</v>
      </c>
      <c r="D17" s="31">
        <v>796</v>
      </c>
      <c r="E17" s="31">
        <v>856</v>
      </c>
      <c r="F17" s="31">
        <v>784</v>
      </c>
      <c r="G17" s="31">
        <v>777</v>
      </c>
      <c r="H17" s="31">
        <v>914</v>
      </c>
      <c r="I17" s="31">
        <v>1157</v>
      </c>
      <c r="J17" s="31">
        <v>1031</v>
      </c>
      <c r="K17" s="31">
        <v>942</v>
      </c>
    </row>
    <row r="18" spans="1:11" x14ac:dyDescent="0.2">
      <c r="A18" s="30" t="s">
        <v>20</v>
      </c>
      <c r="B18" s="31">
        <v>71</v>
      </c>
      <c r="C18" s="31">
        <v>49</v>
      </c>
      <c r="D18" s="31">
        <v>62</v>
      </c>
      <c r="E18" s="31">
        <v>49</v>
      </c>
      <c r="F18" s="31">
        <v>51</v>
      </c>
      <c r="G18" s="31">
        <v>46</v>
      </c>
      <c r="H18" s="31">
        <v>36</v>
      </c>
      <c r="I18" s="31">
        <v>37</v>
      </c>
      <c r="J18" s="31">
        <v>44</v>
      </c>
      <c r="K18" s="31">
        <v>46</v>
      </c>
    </row>
    <row r="19" spans="1:11" x14ac:dyDescent="0.2">
      <c r="A19" s="30" t="s">
        <v>21</v>
      </c>
      <c r="B19" s="31">
        <v>615</v>
      </c>
      <c r="C19" s="31">
        <v>590</v>
      </c>
      <c r="D19" s="31">
        <v>529</v>
      </c>
      <c r="E19" s="31">
        <v>552</v>
      </c>
      <c r="F19" s="31">
        <v>530</v>
      </c>
      <c r="G19" s="31">
        <v>506</v>
      </c>
      <c r="H19" s="31">
        <v>487</v>
      </c>
      <c r="I19" s="31">
        <v>471</v>
      </c>
      <c r="J19" s="31">
        <v>404</v>
      </c>
      <c r="K19" s="31">
        <v>371</v>
      </c>
    </row>
    <row r="20" spans="1:11" x14ac:dyDescent="0.2">
      <c r="A20" s="30" t="s">
        <v>22</v>
      </c>
      <c r="B20" s="31">
        <v>9</v>
      </c>
      <c r="C20" s="31">
        <v>19</v>
      </c>
      <c r="D20" s="31">
        <v>7</v>
      </c>
      <c r="E20" s="31">
        <v>8</v>
      </c>
      <c r="F20" s="31">
        <v>19</v>
      </c>
      <c r="G20" s="31">
        <v>11</v>
      </c>
      <c r="H20" s="31">
        <v>10</v>
      </c>
      <c r="I20" s="31">
        <v>12</v>
      </c>
      <c r="J20" s="31">
        <v>11</v>
      </c>
      <c r="K20" s="31">
        <v>7</v>
      </c>
    </row>
    <row r="21" spans="1:11" x14ac:dyDescent="0.2">
      <c r="A21" s="30" t="s">
        <v>23</v>
      </c>
      <c r="B21" s="31">
        <v>99</v>
      </c>
      <c r="C21" s="31">
        <v>108</v>
      </c>
      <c r="D21" s="31">
        <v>70</v>
      </c>
      <c r="E21" s="31">
        <v>69</v>
      </c>
      <c r="F21" s="31">
        <v>97</v>
      </c>
      <c r="G21" s="31">
        <v>69</v>
      </c>
      <c r="H21" s="31">
        <v>77</v>
      </c>
      <c r="I21" s="31">
        <v>81</v>
      </c>
      <c r="J21" s="31">
        <v>111</v>
      </c>
      <c r="K21" s="31">
        <v>109</v>
      </c>
    </row>
    <row r="22" spans="1:11" x14ac:dyDescent="0.2">
      <c r="A22" s="30" t="s">
        <v>24</v>
      </c>
      <c r="B22" s="31">
        <v>286</v>
      </c>
      <c r="C22" s="31">
        <v>240</v>
      </c>
      <c r="D22" s="31">
        <v>199</v>
      </c>
      <c r="E22" s="31">
        <v>189</v>
      </c>
      <c r="F22" s="31">
        <v>181</v>
      </c>
      <c r="G22" s="31">
        <v>172</v>
      </c>
      <c r="H22" s="31">
        <v>155</v>
      </c>
      <c r="I22" s="31">
        <v>168</v>
      </c>
      <c r="J22" s="31">
        <v>142</v>
      </c>
      <c r="K22" s="31">
        <v>113</v>
      </c>
    </row>
    <row r="23" spans="1:11" x14ac:dyDescent="0.2">
      <c r="A23" s="30" t="s">
        <v>25</v>
      </c>
      <c r="B23" s="31">
        <v>7</v>
      </c>
      <c r="C23" s="31">
        <v>5</v>
      </c>
      <c r="D23" s="31">
        <v>8</v>
      </c>
      <c r="E23" s="31">
        <v>4</v>
      </c>
      <c r="F23" s="31">
        <v>3</v>
      </c>
      <c r="G23" s="31">
        <v>2</v>
      </c>
      <c r="H23" s="31">
        <v>4</v>
      </c>
      <c r="I23" s="31">
        <v>5</v>
      </c>
      <c r="J23" s="31">
        <v>5</v>
      </c>
      <c r="K23" s="31">
        <v>2</v>
      </c>
    </row>
    <row r="24" spans="1:11" x14ac:dyDescent="0.2">
      <c r="A24" s="30" t="s">
        <v>26</v>
      </c>
      <c r="B24" s="31">
        <v>147</v>
      </c>
      <c r="C24" s="31">
        <v>139</v>
      </c>
      <c r="D24" s="31">
        <v>133</v>
      </c>
      <c r="E24" s="31">
        <v>142</v>
      </c>
      <c r="F24" s="31">
        <v>113</v>
      </c>
      <c r="G24" s="31">
        <v>138</v>
      </c>
      <c r="H24" s="31">
        <v>129</v>
      </c>
      <c r="I24" s="31">
        <v>202</v>
      </c>
      <c r="J24" s="31">
        <v>188</v>
      </c>
      <c r="K24" s="31">
        <v>157</v>
      </c>
    </row>
    <row r="25" spans="1:11" x14ac:dyDescent="0.2">
      <c r="A25" s="30" t="s">
        <v>27</v>
      </c>
      <c r="B25" s="31">
        <v>6</v>
      </c>
      <c r="C25" s="31">
        <v>4</v>
      </c>
      <c r="D25" s="31">
        <v>4</v>
      </c>
      <c r="E25" s="31">
        <v>3</v>
      </c>
      <c r="F25" s="31">
        <v>10</v>
      </c>
      <c r="G25" s="31">
        <v>6</v>
      </c>
      <c r="H25" s="31">
        <v>6</v>
      </c>
      <c r="I25" s="31">
        <v>4</v>
      </c>
      <c r="J25" s="31">
        <v>5</v>
      </c>
      <c r="K25" s="31">
        <v>9</v>
      </c>
    </row>
    <row r="26" spans="1:11" x14ac:dyDescent="0.2">
      <c r="A26" s="30" t="s">
        <v>28</v>
      </c>
      <c r="B26" s="31" t="s">
        <v>50</v>
      </c>
      <c r="C26" s="31" t="s">
        <v>50</v>
      </c>
      <c r="D26" s="31" t="s">
        <v>50</v>
      </c>
      <c r="E26" s="31" t="s">
        <v>50</v>
      </c>
      <c r="F26" s="31" t="s">
        <v>50</v>
      </c>
      <c r="G26" s="31" t="s">
        <v>50</v>
      </c>
      <c r="H26" s="31" t="s">
        <v>50</v>
      </c>
      <c r="I26" s="31" t="s">
        <v>50</v>
      </c>
      <c r="J26" s="31" t="s">
        <v>50</v>
      </c>
      <c r="K26" s="31" t="s">
        <v>50</v>
      </c>
    </row>
    <row r="27" spans="1:11" x14ac:dyDescent="0.2">
      <c r="A27" s="30" t="s">
        <v>29</v>
      </c>
      <c r="B27" s="31">
        <v>58</v>
      </c>
      <c r="C27" s="31">
        <v>51</v>
      </c>
      <c r="D27" s="31">
        <v>61</v>
      </c>
      <c r="E27" s="31">
        <v>80</v>
      </c>
      <c r="F27" s="31">
        <v>88</v>
      </c>
      <c r="G27" s="31">
        <v>63</v>
      </c>
      <c r="H27" s="31">
        <v>43</v>
      </c>
      <c r="I27" s="31">
        <v>42</v>
      </c>
      <c r="J27" s="31">
        <v>49</v>
      </c>
      <c r="K27" s="31">
        <v>61</v>
      </c>
    </row>
    <row r="28" spans="1:11" x14ac:dyDescent="0.2">
      <c r="A28" s="30" t="s">
        <v>30</v>
      </c>
      <c r="B28" s="31">
        <v>460</v>
      </c>
      <c r="C28" s="31">
        <v>493</v>
      </c>
      <c r="D28" s="31">
        <v>436</v>
      </c>
      <c r="E28" s="31">
        <v>449</v>
      </c>
      <c r="F28" s="31">
        <v>377</v>
      </c>
      <c r="G28" s="31">
        <v>296</v>
      </c>
      <c r="H28" s="31">
        <v>282</v>
      </c>
      <c r="I28" s="31">
        <v>287</v>
      </c>
      <c r="J28" s="31">
        <v>256</v>
      </c>
      <c r="K28" s="31">
        <v>278</v>
      </c>
    </row>
    <row r="29" spans="1:11" x14ac:dyDescent="0.2">
      <c r="A29" s="30" t="s">
        <v>31</v>
      </c>
      <c r="B29" s="31">
        <v>124</v>
      </c>
      <c r="C29" s="31">
        <v>130</v>
      </c>
      <c r="D29" s="31">
        <v>124</v>
      </c>
      <c r="E29" s="31">
        <v>114</v>
      </c>
      <c r="F29" s="31">
        <v>122</v>
      </c>
      <c r="G29" s="31">
        <v>144</v>
      </c>
      <c r="H29" s="31">
        <v>92</v>
      </c>
      <c r="I29" s="31">
        <v>100</v>
      </c>
      <c r="J29" s="31">
        <v>66</v>
      </c>
      <c r="K29" s="31">
        <v>76</v>
      </c>
    </row>
    <row r="30" spans="1:11" x14ac:dyDescent="0.2">
      <c r="A30" s="30" t="s">
        <v>32</v>
      </c>
      <c r="B30" s="31">
        <v>470</v>
      </c>
      <c r="C30" s="31">
        <v>397</v>
      </c>
      <c r="D30" s="31">
        <v>404</v>
      </c>
      <c r="E30" s="31">
        <v>335</v>
      </c>
      <c r="F30" s="31">
        <v>378</v>
      </c>
      <c r="G30" s="31">
        <v>336</v>
      </c>
      <c r="H30" s="31">
        <v>298</v>
      </c>
      <c r="I30" s="31">
        <v>291</v>
      </c>
      <c r="J30" s="31">
        <v>247</v>
      </c>
      <c r="K30" s="31">
        <v>286</v>
      </c>
    </row>
    <row r="31" spans="1:11" x14ac:dyDescent="0.2">
      <c r="A31" s="30" t="s">
        <v>33</v>
      </c>
      <c r="B31" s="31">
        <v>11</v>
      </c>
      <c r="C31" s="31">
        <v>13</v>
      </c>
      <c r="D31" s="31">
        <v>11</v>
      </c>
      <c r="E31" s="31">
        <v>17</v>
      </c>
      <c r="F31" s="31">
        <v>14</v>
      </c>
      <c r="G31" s="31">
        <v>12</v>
      </c>
      <c r="H31" s="31">
        <v>17</v>
      </c>
      <c r="I31" s="31">
        <v>20</v>
      </c>
      <c r="J31" s="31">
        <v>10</v>
      </c>
      <c r="K31" s="31">
        <v>19</v>
      </c>
    </row>
    <row r="32" spans="1:11" x14ac:dyDescent="0.2">
      <c r="A32" s="30" t="s">
        <v>34</v>
      </c>
      <c r="B32" s="31">
        <v>94</v>
      </c>
      <c r="C32" s="31">
        <v>84</v>
      </c>
      <c r="D32" s="31">
        <v>89</v>
      </c>
      <c r="E32" s="31">
        <v>96</v>
      </c>
      <c r="F32" s="31">
        <v>75</v>
      </c>
      <c r="G32" s="31">
        <v>78</v>
      </c>
      <c r="H32" s="31">
        <v>72</v>
      </c>
      <c r="I32" s="31">
        <v>48</v>
      </c>
      <c r="J32" s="31">
        <v>60</v>
      </c>
      <c r="K32" s="31">
        <v>80</v>
      </c>
    </row>
    <row r="33" spans="1:11" x14ac:dyDescent="0.2">
      <c r="A33" s="30" t="s">
        <v>35</v>
      </c>
      <c r="B33" s="31">
        <v>133</v>
      </c>
      <c r="C33" s="31">
        <v>120</v>
      </c>
      <c r="D33" s="31">
        <v>119</v>
      </c>
      <c r="E33" s="31">
        <v>110</v>
      </c>
      <c r="F33" s="31">
        <v>88</v>
      </c>
      <c r="G33" s="31">
        <v>89</v>
      </c>
      <c r="H33" s="31">
        <v>88</v>
      </c>
      <c r="I33" s="31">
        <v>82</v>
      </c>
      <c r="J33" s="31">
        <v>74</v>
      </c>
      <c r="K33" s="31">
        <v>69</v>
      </c>
    </row>
    <row r="34" spans="1:11" x14ac:dyDescent="0.2">
      <c r="A34" s="32" t="s">
        <v>36</v>
      </c>
      <c r="B34" s="131">
        <v>82</v>
      </c>
      <c r="C34" s="131">
        <v>93</v>
      </c>
      <c r="D34" s="131">
        <v>91</v>
      </c>
      <c r="E34" s="131">
        <v>81</v>
      </c>
      <c r="F34" s="131">
        <v>68</v>
      </c>
      <c r="G34" s="131">
        <v>87</v>
      </c>
      <c r="H34" s="131">
        <v>87</v>
      </c>
      <c r="I34" s="131">
        <v>112</v>
      </c>
      <c r="J34" s="131">
        <v>106</v>
      </c>
      <c r="K34" s="131">
        <v>113</v>
      </c>
    </row>
    <row r="35" spans="1:11" x14ac:dyDescent="0.2">
      <c r="A35" s="28" t="s">
        <v>37</v>
      </c>
      <c r="B35" s="29">
        <v>638</v>
      </c>
      <c r="C35" s="29">
        <v>595</v>
      </c>
      <c r="D35" s="29">
        <v>632</v>
      </c>
      <c r="E35" s="29">
        <v>526</v>
      </c>
      <c r="F35" s="29">
        <v>544</v>
      </c>
      <c r="G35" s="29">
        <v>521</v>
      </c>
      <c r="H35" s="29">
        <v>510</v>
      </c>
      <c r="I35" s="29">
        <v>570</v>
      </c>
      <c r="J35" s="29">
        <v>706</v>
      </c>
      <c r="K35" s="29">
        <v>726</v>
      </c>
    </row>
    <row r="36" spans="1:11" x14ac:dyDescent="0.2">
      <c r="A36" s="30" t="s">
        <v>39</v>
      </c>
      <c r="B36" s="31">
        <v>24</v>
      </c>
      <c r="C36" s="31">
        <v>29</v>
      </c>
      <c r="D36" s="31">
        <v>23</v>
      </c>
      <c r="E36" s="31">
        <v>23</v>
      </c>
      <c r="F36" s="31">
        <v>21</v>
      </c>
      <c r="G36" s="31">
        <v>20</v>
      </c>
      <c r="H36" s="31">
        <v>17</v>
      </c>
      <c r="I36" s="31">
        <v>23</v>
      </c>
      <c r="J36" s="31">
        <v>18</v>
      </c>
      <c r="K36" s="31">
        <v>24</v>
      </c>
    </row>
    <row r="37" spans="1:11" x14ac:dyDescent="0.2">
      <c r="A37" s="9" t="s">
        <v>38</v>
      </c>
      <c r="B37" s="123">
        <v>95</v>
      </c>
      <c r="C37" s="123">
        <v>84</v>
      </c>
      <c r="D37" s="123">
        <v>100</v>
      </c>
      <c r="E37" s="123">
        <v>93</v>
      </c>
      <c r="F37" s="123">
        <v>63</v>
      </c>
      <c r="G37" s="123">
        <v>61</v>
      </c>
      <c r="H37" s="123">
        <v>62</v>
      </c>
      <c r="I37" s="123">
        <v>59</v>
      </c>
      <c r="J37" s="123">
        <v>62</v>
      </c>
      <c r="K37" s="123">
        <v>59</v>
      </c>
    </row>
    <row r="38" spans="1:11" x14ac:dyDescent="0.2">
      <c r="A38" s="15"/>
      <c r="B38" s="120"/>
      <c r="C38" s="120"/>
      <c r="D38" s="120"/>
      <c r="E38" s="120"/>
      <c r="F38" s="120"/>
      <c r="G38" s="120"/>
      <c r="H38" s="120"/>
      <c r="I38" s="120"/>
      <c r="J38" s="120"/>
      <c r="K38" s="120"/>
    </row>
    <row r="39" spans="1:11" ht="15" customHeight="1" x14ac:dyDescent="0.2">
      <c r="A39" s="34" t="s">
        <v>74</v>
      </c>
      <c r="B39" s="33"/>
      <c r="C39" s="33"/>
      <c r="D39" s="33"/>
      <c r="E39" s="33"/>
      <c r="F39" s="33"/>
      <c r="G39" s="33"/>
      <c r="H39" s="33"/>
      <c r="I39" s="33"/>
      <c r="J39" s="33"/>
      <c r="K39" s="33"/>
    </row>
    <row r="40" spans="1:11" ht="15" customHeight="1" x14ac:dyDescent="0.2">
      <c r="A40" s="61" t="s">
        <v>61</v>
      </c>
      <c r="B40" s="33"/>
      <c r="C40" s="33"/>
      <c r="D40" s="33"/>
      <c r="E40" s="33"/>
      <c r="F40" s="33"/>
      <c r="G40" s="33"/>
      <c r="H40" s="33"/>
      <c r="I40" s="33"/>
      <c r="J40" s="33"/>
      <c r="K40" s="33"/>
    </row>
  </sheetData>
  <pageMargins left="0.7" right="0.7" top="0.75" bottom="0.75" header="0.3" footer="0.3"/>
  <pageSetup orientation="portrait" r:id="rId1"/>
  <ignoredErrors>
    <ignoredError sqref="B5:K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S54"/>
  <sheetViews>
    <sheetView zoomScaleNormal="100" workbookViewId="0"/>
  </sheetViews>
  <sheetFormatPr defaultColWidth="9.140625" defaultRowHeight="12" x14ac:dyDescent="0.2"/>
  <cols>
    <col min="1" max="1" width="21.85546875" style="56" customWidth="1"/>
    <col min="2" max="16384" width="9.140625" style="56"/>
  </cols>
  <sheetData>
    <row r="2" spans="1:19" ht="15.75" x14ac:dyDescent="0.25">
      <c r="A2" s="140" t="s">
        <v>60</v>
      </c>
      <c r="B2" s="36"/>
      <c r="C2" s="36"/>
      <c r="D2" s="36"/>
      <c r="E2" s="36"/>
      <c r="F2" s="36"/>
      <c r="G2" s="36"/>
      <c r="H2" s="36"/>
      <c r="I2" s="36"/>
      <c r="J2" s="36"/>
      <c r="K2" s="36"/>
      <c r="L2" s="36"/>
      <c r="M2" s="36"/>
      <c r="N2" s="36"/>
      <c r="O2" s="36"/>
      <c r="P2" s="36"/>
      <c r="Q2" s="36"/>
      <c r="R2" s="36"/>
      <c r="S2" s="36"/>
    </row>
    <row r="3" spans="1:19" ht="12.75" x14ac:dyDescent="0.2">
      <c r="A3" s="141" t="s">
        <v>55</v>
      </c>
      <c r="B3" s="36"/>
      <c r="C3" s="36"/>
      <c r="D3" s="36"/>
      <c r="E3" s="36"/>
      <c r="F3" s="36"/>
      <c r="G3" s="36"/>
      <c r="H3" s="36"/>
      <c r="I3" s="36"/>
      <c r="J3" s="36"/>
      <c r="K3" s="36"/>
      <c r="L3" s="36"/>
      <c r="M3" s="36"/>
      <c r="N3" s="36"/>
      <c r="O3" s="36"/>
      <c r="P3" s="36"/>
      <c r="Q3" s="36"/>
      <c r="R3" s="36"/>
      <c r="S3" s="36"/>
    </row>
    <row r="4" spans="1:19" x14ac:dyDescent="0.2">
      <c r="A4" s="36"/>
      <c r="B4" s="36"/>
      <c r="C4" s="36"/>
      <c r="D4" s="36"/>
      <c r="E4" s="36"/>
      <c r="F4" s="36"/>
      <c r="G4" s="36"/>
      <c r="H4" s="36"/>
      <c r="I4" s="36"/>
      <c r="J4" s="36"/>
      <c r="K4" s="36"/>
      <c r="L4" s="36"/>
      <c r="M4" s="36"/>
      <c r="N4" s="36"/>
      <c r="O4" s="36"/>
      <c r="P4" s="36"/>
      <c r="Q4" s="36"/>
      <c r="R4" s="36"/>
      <c r="S4" s="36"/>
    </row>
    <row r="5" spans="1:19" x14ac:dyDescent="0.2">
      <c r="A5" s="37"/>
      <c r="B5" s="37" t="s">
        <v>9</v>
      </c>
      <c r="C5" s="36"/>
      <c r="D5" s="36"/>
      <c r="E5" s="36"/>
      <c r="F5" s="36"/>
      <c r="G5" s="36"/>
      <c r="H5" s="36"/>
      <c r="I5" s="36"/>
      <c r="J5" s="36"/>
      <c r="K5" s="36"/>
      <c r="L5" s="36"/>
      <c r="M5" s="36"/>
      <c r="N5" s="36"/>
      <c r="O5" s="36"/>
      <c r="P5" s="36"/>
      <c r="Q5" s="36"/>
      <c r="R5" s="36"/>
      <c r="S5" s="36"/>
    </row>
    <row r="6" spans="1:19" x14ac:dyDescent="0.2">
      <c r="A6" s="99" t="s">
        <v>23</v>
      </c>
      <c r="B6" s="59">
        <v>5.59</v>
      </c>
      <c r="C6" s="36"/>
      <c r="D6" s="36"/>
      <c r="E6" s="36"/>
      <c r="F6" s="36"/>
      <c r="G6" s="36"/>
      <c r="H6" s="36"/>
      <c r="I6" s="36"/>
      <c r="J6" s="36"/>
      <c r="K6" s="36"/>
      <c r="L6" s="36"/>
      <c r="M6" s="36"/>
      <c r="N6" s="36"/>
      <c r="O6" s="36"/>
      <c r="P6" s="36"/>
      <c r="Q6" s="36"/>
      <c r="R6" s="36"/>
      <c r="S6" s="36"/>
    </row>
    <row r="7" spans="1:19" x14ac:dyDescent="0.2">
      <c r="A7" s="90" t="s">
        <v>24</v>
      </c>
      <c r="B7" s="60">
        <v>3.97</v>
      </c>
      <c r="C7" s="36"/>
      <c r="D7" s="36"/>
      <c r="E7" s="36"/>
      <c r="F7" s="36"/>
      <c r="G7" s="36"/>
      <c r="H7" s="36"/>
      <c r="I7" s="36"/>
      <c r="J7" s="36"/>
      <c r="K7" s="36"/>
      <c r="L7" s="36"/>
      <c r="M7" s="36"/>
      <c r="N7" s="36"/>
      <c r="O7" s="36"/>
      <c r="P7" s="36"/>
      <c r="Q7" s="36"/>
      <c r="R7" s="36"/>
      <c r="S7" s="36"/>
    </row>
    <row r="8" spans="1:19" x14ac:dyDescent="0.2">
      <c r="A8" s="90" t="s">
        <v>15</v>
      </c>
      <c r="B8" s="60">
        <v>2.2000000000000002</v>
      </c>
      <c r="C8" s="36"/>
      <c r="D8" s="36"/>
      <c r="E8" s="36"/>
      <c r="F8" s="36"/>
      <c r="G8" s="36"/>
      <c r="H8" s="36"/>
      <c r="I8" s="36"/>
      <c r="J8" s="36"/>
      <c r="K8" s="36"/>
      <c r="L8" s="36"/>
      <c r="M8" s="36"/>
      <c r="N8" s="36"/>
      <c r="O8" s="36"/>
      <c r="P8" s="36"/>
      <c r="Q8" s="36"/>
      <c r="R8" s="36"/>
      <c r="S8" s="36"/>
    </row>
    <row r="9" spans="1:19" x14ac:dyDescent="0.2">
      <c r="A9" s="90" t="s">
        <v>27</v>
      </c>
      <c r="B9" s="60">
        <v>1.96</v>
      </c>
      <c r="C9" s="36"/>
      <c r="D9" s="36"/>
      <c r="E9" s="36"/>
      <c r="F9" s="36"/>
      <c r="G9" s="36"/>
      <c r="H9" s="36"/>
      <c r="I9" s="36"/>
      <c r="J9" s="36"/>
      <c r="K9" s="36"/>
      <c r="L9" s="36"/>
      <c r="M9" s="36"/>
      <c r="N9" s="36"/>
      <c r="O9" s="36"/>
      <c r="P9" s="36"/>
      <c r="Q9" s="36"/>
      <c r="R9" s="36"/>
      <c r="S9" s="36"/>
    </row>
    <row r="10" spans="1:19" x14ac:dyDescent="0.2">
      <c r="A10" s="90" t="s">
        <v>10</v>
      </c>
      <c r="B10" s="60">
        <v>1.7</v>
      </c>
      <c r="C10" s="36"/>
      <c r="D10" s="36"/>
      <c r="E10" s="36"/>
      <c r="F10" s="36"/>
      <c r="G10" s="36"/>
      <c r="H10" s="36"/>
      <c r="I10" s="36"/>
      <c r="J10" s="36"/>
      <c r="K10" s="36"/>
      <c r="L10" s="36"/>
      <c r="M10" s="36"/>
      <c r="N10" s="36"/>
      <c r="O10" s="36"/>
      <c r="P10" s="36"/>
      <c r="Q10" s="36"/>
      <c r="R10" s="36"/>
      <c r="S10" s="36"/>
    </row>
    <row r="11" spans="1:19" x14ac:dyDescent="0.2">
      <c r="A11" s="90" t="s">
        <v>26</v>
      </c>
      <c r="B11" s="60">
        <v>1.6</v>
      </c>
      <c r="C11" s="36"/>
      <c r="D11" s="36"/>
      <c r="E11" s="36"/>
      <c r="F11" s="36"/>
      <c r="G11" s="36"/>
      <c r="H11" s="36"/>
      <c r="I11" s="36"/>
      <c r="J11" s="36"/>
      <c r="K11" s="36"/>
      <c r="L11" s="36"/>
      <c r="M11" s="36"/>
      <c r="N11" s="36"/>
      <c r="O11" s="36"/>
      <c r="P11" s="36"/>
      <c r="Q11" s="36"/>
      <c r="R11" s="36"/>
      <c r="S11" s="36"/>
    </row>
    <row r="12" spans="1:19" x14ac:dyDescent="0.2">
      <c r="A12" s="90" t="s">
        <v>34</v>
      </c>
      <c r="B12" s="60">
        <v>1.47</v>
      </c>
      <c r="C12" s="36"/>
      <c r="D12" s="36"/>
      <c r="E12" s="36"/>
      <c r="F12" s="36"/>
      <c r="G12" s="36"/>
      <c r="H12" s="36"/>
      <c r="I12" s="36"/>
      <c r="J12" s="36"/>
      <c r="K12" s="36"/>
      <c r="L12" s="36"/>
      <c r="M12" s="36"/>
      <c r="N12" s="36"/>
      <c r="O12" s="36"/>
      <c r="P12" s="36"/>
      <c r="Q12" s="36"/>
      <c r="R12" s="36"/>
      <c r="S12" s="36"/>
    </row>
    <row r="13" spans="1:19" x14ac:dyDescent="0.2">
      <c r="A13" s="90" t="s">
        <v>32</v>
      </c>
      <c r="B13" s="60">
        <v>1.46</v>
      </c>
      <c r="C13" s="36"/>
      <c r="D13" s="36"/>
      <c r="E13" s="36"/>
      <c r="F13" s="36"/>
      <c r="G13" s="36"/>
      <c r="H13" s="36"/>
      <c r="I13" s="36"/>
      <c r="J13" s="36"/>
      <c r="K13" s="36"/>
      <c r="L13" s="36"/>
      <c r="M13" s="36"/>
      <c r="N13" s="36"/>
      <c r="O13" s="36"/>
      <c r="P13" s="36"/>
      <c r="Q13" s="36"/>
      <c r="R13" s="36"/>
      <c r="S13" s="36"/>
    </row>
    <row r="14" spans="1:19" x14ac:dyDescent="0.2">
      <c r="A14" s="90" t="s">
        <v>19</v>
      </c>
      <c r="B14" s="60">
        <v>1.41</v>
      </c>
      <c r="C14" s="36"/>
      <c r="D14" s="36"/>
      <c r="E14" s="36"/>
      <c r="F14" s="36"/>
      <c r="G14" s="36"/>
      <c r="H14" s="36"/>
      <c r="I14" s="36"/>
      <c r="J14" s="36"/>
      <c r="K14" s="36"/>
      <c r="L14" s="36"/>
      <c r="M14" s="36"/>
      <c r="N14" s="36"/>
      <c r="O14" s="36"/>
      <c r="P14" s="36"/>
      <c r="Q14" s="36"/>
      <c r="R14" s="36"/>
      <c r="S14" s="36"/>
    </row>
    <row r="15" spans="1:19" x14ac:dyDescent="0.2">
      <c r="A15" s="90" t="s">
        <v>11</v>
      </c>
      <c r="B15" s="60">
        <v>1.34</v>
      </c>
      <c r="C15" s="36"/>
      <c r="D15" s="36"/>
      <c r="E15" s="36"/>
      <c r="F15" s="36"/>
      <c r="G15" s="36"/>
      <c r="H15" s="36"/>
      <c r="I15" s="36"/>
      <c r="J15" s="36"/>
      <c r="K15" s="36"/>
      <c r="L15" s="36"/>
      <c r="M15" s="36"/>
      <c r="N15" s="36"/>
      <c r="O15" s="36"/>
      <c r="P15" s="36"/>
      <c r="Q15" s="36"/>
      <c r="R15" s="36"/>
      <c r="S15" s="36"/>
    </row>
    <row r="16" spans="1:19" x14ac:dyDescent="0.2">
      <c r="A16" s="90" t="s">
        <v>35</v>
      </c>
      <c r="B16" s="60">
        <v>1.25</v>
      </c>
      <c r="C16" s="36"/>
      <c r="D16" s="36"/>
      <c r="E16" s="36"/>
      <c r="F16" s="36"/>
      <c r="G16" s="36"/>
      <c r="H16" s="36"/>
      <c r="I16" s="36"/>
      <c r="J16" s="36"/>
      <c r="K16" s="36"/>
      <c r="L16" s="36"/>
      <c r="M16" s="36"/>
      <c r="N16" s="36"/>
      <c r="O16" s="36"/>
      <c r="P16" s="36"/>
      <c r="Q16" s="36"/>
      <c r="R16" s="36"/>
      <c r="S16" s="36"/>
    </row>
    <row r="17" spans="1:19" x14ac:dyDescent="0.2">
      <c r="A17" s="90" t="s">
        <v>36</v>
      </c>
      <c r="B17" s="60">
        <v>1.1299999999999999</v>
      </c>
      <c r="C17" s="36"/>
      <c r="D17" s="36"/>
      <c r="E17" s="36"/>
      <c r="F17" s="36"/>
      <c r="G17" s="36"/>
      <c r="H17" s="36"/>
      <c r="I17" s="36"/>
      <c r="J17" s="36"/>
      <c r="K17" s="36"/>
      <c r="L17" s="36"/>
      <c r="M17" s="36"/>
      <c r="N17" s="36"/>
      <c r="O17" s="36"/>
      <c r="P17" s="36"/>
      <c r="Q17" s="36"/>
      <c r="R17" s="36"/>
      <c r="S17" s="36"/>
    </row>
    <row r="18" spans="1:19" x14ac:dyDescent="0.2">
      <c r="A18" s="90" t="s">
        <v>20</v>
      </c>
      <c r="B18" s="60">
        <v>1.1100000000000001</v>
      </c>
      <c r="C18" s="36"/>
      <c r="D18" s="36"/>
      <c r="E18" s="36"/>
      <c r="F18" s="36"/>
      <c r="G18" s="36"/>
      <c r="H18" s="36"/>
      <c r="I18" s="36"/>
      <c r="J18" s="36"/>
      <c r="K18" s="36"/>
      <c r="L18" s="36"/>
      <c r="M18" s="36"/>
      <c r="N18" s="36"/>
      <c r="O18" s="36"/>
      <c r="P18" s="36"/>
      <c r="Q18" s="36"/>
      <c r="R18" s="36"/>
      <c r="S18" s="36"/>
    </row>
    <row r="19" spans="1:19" x14ac:dyDescent="0.2">
      <c r="A19" s="90" t="s">
        <v>13</v>
      </c>
      <c r="B19" s="60">
        <v>1.06</v>
      </c>
      <c r="C19" s="36"/>
      <c r="D19" s="36"/>
      <c r="E19" s="36"/>
      <c r="F19" s="36"/>
      <c r="G19" s="36"/>
      <c r="H19" s="36"/>
      <c r="I19" s="36"/>
      <c r="J19" s="36"/>
      <c r="K19" s="36"/>
      <c r="L19" s="36"/>
      <c r="M19" s="36"/>
      <c r="N19" s="36"/>
      <c r="O19" s="36"/>
      <c r="P19" s="36"/>
      <c r="Q19" s="36"/>
      <c r="R19" s="36"/>
      <c r="S19" s="36"/>
    </row>
    <row r="20" spans="1:19" x14ac:dyDescent="0.2">
      <c r="A20" s="90" t="s">
        <v>33</v>
      </c>
      <c r="B20" s="60">
        <v>0.92</v>
      </c>
      <c r="C20" s="36"/>
      <c r="D20" s="36"/>
      <c r="E20" s="36"/>
      <c r="F20" s="36"/>
      <c r="G20" s="36"/>
      <c r="H20" s="36"/>
      <c r="I20" s="36"/>
      <c r="J20" s="36"/>
      <c r="K20" s="36"/>
      <c r="L20" s="36"/>
      <c r="M20" s="36"/>
      <c r="N20" s="36"/>
      <c r="O20" s="36"/>
      <c r="P20" s="36"/>
      <c r="Q20" s="36"/>
      <c r="R20" s="36"/>
      <c r="S20" s="36"/>
    </row>
    <row r="21" spans="1:19" x14ac:dyDescent="0.2">
      <c r="A21" s="90" t="s">
        <v>14</v>
      </c>
      <c r="B21" s="60">
        <v>0.89</v>
      </c>
      <c r="C21" s="36"/>
      <c r="D21" s="36"/>
      <c r="E21" s="36"/>
      <c r="F21" s="36"/>
      <c r="G21" s="36"/>
      <c r="H21" s="36"/>
      <c r="I21" s="36"/>
      <c r="J21" s="36"/>
      <c r="K21" s="36"/>
      <c r="L21" s="36"/>
      <c r="M21" s="36"/>
      <c r="N21" s="36"/>
      <c r="O21" s="36"/>
      <c r="P21" s="36"/>
      <c r="Q21" s="36"/>
      <c r="R21" s="36"/>
      <c r="S21" s="36"/>
    </row>
    <row r="22" spans="1:19" x14ac:dyDescent="0.2">
      <c r="A22" s="90" t="s">
        <v>16</v>
      </c>
      <c r="B22" s="60">
        <v>0.86</v>
      </c>
      <c r="C22" s="36"/>
      <c r="D22" s="36"/>
      <c r="E22" s="36"/>
      <c r="F22" s="36"/>
      <c r="G22" s="36"/>
      <c r="H22" s="36"/>
      <c r="I22" s="36"/>
      <c r="J22" s="36"/>
      <c r="K22" s="36"/>
      <c r="L22" s="36"/>
      <c r="M22" s="36"/>
      <c r="N22" s="36"/>
      <c r="O22" s="36"/>
      <c r="P22" s="36"/>
      <c r="Q22" s="36"/>
      <c r="R22" s="36"/>
      <c r="S22" s="36"/>
    </row>
    <row r="23" spans="1:19" x14ac:dyDescent="0.2">
      <c r="A23" s="90" t="s">
        <v>22</v>
      </c>
      <c r="B23" s="60">
        <v>0.82</v>
      </c>
      <c r="C23" s="36"/>
      <c r="D23" s="36"/>
      <c r="E23" s="36"/>
      <c r="F23" s="36"/>
      <c r="G23" s="36"/>
      <c r="H23" s="36"/>
      <c r="I23" s="36"/>
      <c r="J23" s="36"/>
      <c r="K23" s="36"/>
      <c r="L23" s="36"/>
      <c r="M23" s="36"/>
      <c r="N23" s="36"/>
      <c r="O23" s="36"/>
      <c r="P23" s="36"/>
      <c r="Q23" s="36"/>
      <c r="R23" s="36"/>
      <c r="S23" s="36"/>
    </row>
    <row r="24" spans="1:19" x14ac:dyDescent="0.2">
      <c r="A24" s="90" t="s">
        <v>31</v>
      </c>
      <c r="B24" s="60">
        <v>0.74</v>
      </c>
      <c r="C24" s="36"/>
      <c r="D24" s="36"/>
      <c r="E24" s="36"/>
      <c r="F24" s="36"/>
      <c r="G24" s="36"/>
      <c r="H24" s="36"/>
      <c r="I24" s="36"/>
      <c r="J24" s="36"/>
      <c r="K24" s="36"/>
      <c r="L24" s="36"/>
      <c r="M24" s="36"/>
      <c r="N24" s="36"/>
      <c r="O24" s="36"/>
      <c r="P24" s="36"/>
      <c r="Q24" s="36"/>
      <c r="R24" s="36"/>
      <c r="S24" s="36"/>
    </row>
    <row r="25" spans="1:19" x14ac:dyDescent="0.2">
      <c r="A25" s="90" t="s">
        <v>30</v>
      </c>
      <c r="B25" s="60">
        <v>0.73</v>
      </c>
      <c r="C25" s="36"/>
      <c r="D25" s="36"/>
      <c r="E25" s="36"/>
      <c r="F25" s="36"/>
      <c r="G25" s="36"/>
      <c r="H25" s="36"/>
      <c r="I25" s="36"/>
      <c r="J25" s="36"/>
      <c r="K25" s="36"/>
      <c r="L25" s="36"/>
      <c r="M25" s="36"/>
      <c r="N25" s="36"/>
      <c r="O25" s="36"/>
      <c r="P25" s="36"/>
      <c r="Q25" s="36"/>
      <c r="R25" s="36"/>
      <c r="S25" s="36"/>
    </row>
    <row r="26" spans="1:19" x14ac:dyDescent="0.2">
      <c r="A26" s="90" t="s">
        <v>17</v>
      </c>
      <c r="B26" s="60">
        <v>0.72</v>
      </c>
      <c r="C26" s="36"/>
      <c r="D26" s="36"/>
      <c r="E26" s="36"/>
      <c r="F26" s="36"/>
      <c r="G26" s="36"/>
      <c r="H26" s="36"/>
      <c r="I26" s="36"/>
      <c r="J26" s="36"/>
      <c r="K26" s="36"/>
      <c r="L26" s="36"/>
      <c r="M26" s="36"/>
      <c r="N26" s="36"/>
      <c r="O26" s="36"/>
      <c r="P26" s="36"/>
      <c r="Q26" s="36"/>
      <c r="R26" s="36"/>
      <c r="S26" s="36"/>
    </row>
    <row r="27" spans="1:19" x14ac:dyDescent="0.2">
      <c r="A27" s="90" t="s">
        <v>29</v>
      </c>
      <c r="B27" s="60">
        <v>0.7</v>
      </c>
      <c r="C27" s="36"/>
      <c r="D27" s="36"/>
      <c r="E27" s="36"/>
      <c r="F27" s="36"/>
      <c r="G27" s="36"/>
      <c r="H27" s="36"/>
      <c r="I27" s="36"/>
      <c r="J27" s="36"/>
      <c r="K27" s="36"/>
      <c r="L27" s="36"/>
      <c r="M27" s="36"/>
      <c r="N27" s="36"/>
      <c r="O27" s="36"/>
      <c r="P27" s="36"/>
      <c r="Q27" s="36"/>
      <c r="R27" s="36"/>
      <c r="S27" s="36"/>
    </row>
    <row r="28" spans="1:19" x14ac:dyDescent="0.2">
      <c r="A28" s="90" t="s">
        <v>18</v>
      </c>
      <c r="B28" s="60">
        <v>0.66</v>
      </c>
      <c r="C28" s="36"/>
      <c r="D28" s="36"/>
      <c r="E28" s="36"/>
      <c r="F28" s="36"/>
      <c r="G28" s="36"/>
      <c r="H28" s="36"/>
      <c r="I28" s="36"/>
      <c r="J28" s="36"/>
      <c r="K28" s="36"/>
      <c r="L28" s="36"/>
      <c r="M28" s="36"/>
      <c r="N28" s="36"/>
      <c r="O28" s="36"/>
      <c r="P28" s="36"/>
      <c r="Q28" s="36"/>
      <c r="R28" s="36"/>
      <c r="S28" s="36"/>
    </row>
    <row r="29" spans="1:19" x14ac:dyDescent="0.2">
      <c r="A29" s="90" t="s">
        <v>12</v>
      </c>
      <c r="B29" s="60">
        <v>0.62</v>
      </c>
      <c r="C29" s="36"/>
      <c r="D29" s="36"/>
      <c r="E29" s="36"/>
      <c r="F29" s="36"/>
      <c r="G29" s="36"/>
      <c r="H29" s="36"/>
      <c r="I29" s="36"/>
      <c r="J29" s="36"/>
      <c r="K29" s="36"/>
      <c r="L29" s="36"/>
      <c r="M29" s="36"/>
      <c r="N29" s="36"/>
      <c r="O29" s="36"/>
      <c r="P29" s="36"/>
      <c r="Q29" s="36"/>
      <c r="R29" s="36"/>
      <c r="S29" s="36"/>
    </row>
    <row r="30" spans="1:19" x14ac:dyDescent="0.2">
      <c r="A30" s="90" t="s">
        <v>21</v>
      </c>
      <c r="B30" s="60">
        <v>0.61</v>
      </c>
      <c r="C30" s="36"/>
      <c r="D30" s="36"/>
      <c r="E30" s="36"/>
      <c r="F30" s="36"/>
      <c r="G30" s="36"/>
      <c r="H30" s="36"/>
      <c r="I30" s="36"/>
      <c r="J30" s="36"/>
      <c r="K30" s="36"/>
      <c r="L30" s="36"/>
      <c r="M30" s="36"/>
      <c r="N30" s="36"/>
      <c r="O30" s="36"/>
      <c r="P30" s="36"/>
      <c r="Q30" s="36"/>
      <c r="R30" s="36"/>
      <c r="S30" s="36"/>
    </row>
    <row r="31" spans="1:19" x14ac:dyDescent="0.2">
      <c r="A31" s="101" t="s">
        <v>25</v>
      </c>
      <c r="B31" s="63">
        <v>0.34</v>
      </c>
      <c r="C31" s="36"/>
      <c r="D31" s="36"/>
      <c r="E31" s="36"/>
      <c r="F31" s="36"/>
      <c r="G31" s="36"/>
      <c r="H31" s="36"/>
      <c r="I31" s="36"/>
      <c r="J31" s="36"/>
      <c r="K31" s="36"/>
      <c r="L31" s="36"/>
      <c r="M31" s="36"/>
      <c r="N31" s="36"/>
      <c r="O31" s="36"/>
      <c r="P31" s="36"/>
      <c r="Q31" s="36"/>
      <c r="R31" s="36"/>
      <c r="S31" s="36"/>
    </row>
    <row r="32" spans="1:19" x14ac:dyDescent="0.2">
      <c r="A32" s="90"/>
      <c r="B32" s="60"/>
      <c r="C32" s="36"/>
      <c r="D32" s="36"/>
      <c r="E32" s="36"/>
      <c r="F32" s="36"/>
      <c r="G32" s="36"/>
      <c r="H32" s="36"/>
      <c r="I32" s="36"/>
      <c r="J32" s="36"/>
      <c r="K32" s="36"/>
      <c r="L32" s="36"/>
      <c r="M32" s="36"/>
      <c r="N32" s="36"/>
      <c r="O32" s="36"/>
      <c r="P32" s="36"/>
      <c r="Q32" s="36"/>
      <c r="R32" s="36"/>
      <c r="S32" s="36"/>
    </row>
    <row r="33" spans="1:19" x14ac:dyDescent="0.2">
      <c r="A33" s="99" t="s">
        <v>39</v>
      </c>
      <c r="B33" s="59">
        <v>1.29</v>
      </c>
      <c r="C33" s="36"/>
      <c r="D33" s="36"/>
      <c r="E33" s="36"/>
      <c r="F33" s="36"/>
      <c r="G33" s="36"/>
      <c r="H33" s="36"/>
      <c r="I33" s="36"/>
      <c r="J33" s="36"/>
      <c r="K33" s="36"/>
      <c r="L33" s="36"/>
      <c r="M33" s="36"/>
      <c r="N33" s="36"/>
      <c r="O33" s="36"/>
      <c r="P33" s="36"/>
      <c r="Q33" s="36"/>
      <c r="R33" s="36"/>
      <c r="S33" s="36"/>
    </row>
    <row r="34" spans="1:19" x14ac:dyDescent="0.2">
      <c r="A34" s="90" t="s">
        <v>37</v>
      </c>
      <c r="B34" s="60">
        <v>1.24</v>
      </c>
      <c r="C34" s="36"/>
      <c r="D34" s="36"/>
      <c r="E34" s="36"/>
      <c r="F34" s="36"/>
      <c r="G34" s="36"/>
      <c r="H34" s="36"/>
      <c r="I34" s="36"/>
      <c r="J34" s="36"/>
      <c r="K34" s="36"/>
      <c r="L34" s="36"/>
      <c r="M34" s="36"/>
      <c r="N34" s="36"/>
      <c r="O34" s="36"/>
      <c r="P34" s="36"/>
      <c r="Q34" s="36"/>
      <c r="R34" s="36"/>
      <c r="S34" s="36"/>
    </row>
    <row r="35" spans="1:19" x14ac:dyDescent="0.2">
      <c r="A35" s="90" t="s">
        <v>38</v>
      </c>
      <c r="B35" s="60">
        <v>1.0900000000000001</v>
      </c>
      <c r="C35" s="36"/>
      <c r="D35" s="36"/>
      <c r="E35" s="36"/>
      <c r="F35" s="36"/>
      <c r="G35" s="36"/>
      <c r="H35" s="36"/>
      <c r="I35" s="36"/>
      <c r="J35" s="36"/>
      <c r="K35" s="36"/>
      <c r="L35" s="36"/>
      <c r="M35" s="36"/>
      <c r="N35" s="36"/>
      <c r="O35" s="36"/>
      <c r="P35" s="36"/>
      <c r="Q35" s="36"/>
      <c r="R35" s="36"/>
      <c r="S35" s="36"/>
    </row>
    <row r="36" spans="1:19" x14ac:dyDescent="0.2">
      <c r="A36" s="100"/>
      <c r="B36" s="35"/>
      <c r="C36" s="36"/>
      <c r="D36" s="36"/>
      <c r="E36" s="36"/>
      <c r="F36" s="36"/>
      <c r="G36" s="36"/>
      <c r="H36" s="36"/>
      <c r="I36" s="36"/>
      <c r="J36" s="36"/>
      <c r="K36" s="36"/>
      <c r="L36" s="36"/>
      <c r="M36" s="36"/>
      <c r="N36" s="36"/>
      <c r="O36" s="36"/>
      <c r="P36" s="36"/>
      <c r="Q36" s="36"/>
      <c r="R36" s="36"/>
      <c r="S36" s="36"/>
    </row>
    <row r="37" spans="1:19" x14ac:dyDescent="0.2">
      <c r="A37" s="90" t="s">
        <v>41</v>
      </c>
      <c r="B37" s="60">
        <v>0.89</v>
      </c>
      <c r="C37" s="36"/>
      <c r="D37" s="36"/>
      <c r="E37" s="36"/>
      <c r="F37" s="36"/>
      <c r="G37" s="36"/>
      <c r="H37" s="36"/>
      <c r="I37" s="36"/>
      <c r="J37" s="36"/>
      <c r="K37" s="36"/>
      <c r="L37" s="36"/>
      <c r="M37" s="36"/>
      <c r="N37" s="36"/>
      <c r="O37" s="36"/>
      <c r="P37" s="36"/>
      <c r="Q37" s="36"/>
      <c r="R37" s="36"/>
      <c r="S37" s="36"/>
    </row>
    <row r="38" spans="1:19" x14ac:dyDescent="0.2">
      <c r="A38" s="90" t="s">
        <v>43</v>
      </c>
      <c r="B38" s="60">
        <v>0.53</v>
      </c>
      <c r="C38" s="36"/>
      <c r="D38" s="36"/>
      <c r="E38" s="36"/>
      <c r="F38" s="36"/>
      <c r="G38" s="36"/>
      <c r="H38" s="36"/>
      <c r="I38" s="36"/>
      <c r="J38" s="36"/>
      <c r="K38" s="36"/>
      <c r="L38" s="36"/>
      <c r="M38" s="36"/>
      <c r="N38" s="36"/>
      <c r="O38" s="36"/>
      <c r="P38" s="36"/>
      <c r="Q38" s="36"/>
      <c r="R38" s="36"/>
      <c r="S38" s="36"/>
    </row>
    <row r="39" spans="1:19" x14ac:dyDescent="0.2">
      <c r="A39" s="101" t="s">
        <v>44</v>
      </c>
      <c r="B39" s="63">
        <v>0.53</v>
      </c>
      <c r="C39" s="36"/>
      <c r="D39" s="36"/>
      <c r="E39" s="36"/>
      <c r="F39" s="36"/>
      <c r="G39" s="36"/>
      <c r="H39" s="36"/>
      <c r="I39" s="36"/>
      <c r="J39" s="36"/>
      <c r="K39" s="36"/>
      <c r="L39" s="36"/>
      <c r="M39" s="36"/>
      <c r="N39" s="36"/>
      <c r="O39" s="36"/>
      <c r="P39" s="36"/>
      <c r="Q39" s="36"/>
      <c r="R39" s="36"/>
      <c r="S39" s="36"/>
    </row>
    <row r="40" spans="1:19" x14ac:dyDescent="0.2">
      <c r="A40" s="90"/>
      <c r="B40" s="60"/>
      <c r="C40" s="36"/>
      <c r="D40" s="36"/>
      <c r="E40" s="36"/>
      <c r="F40" s="36"/>
      <c r="G40" s="36"/>
      <c r="H40" s="36"/>
      <c r="I40" s="36"/>
      <c r="J40" s="36"/>
      <c r="K40" s="36"/>
      <c r="L40" s="36"/>
      <c r="M40" s="36"/>
      <c r="N40" s="36"/>
      <c r="O40" s="36"/>
      <c r="P40" s="36"/>
      <c r="Q40" s="36"/>
      <c r="R40" s="36"/>
      <c r="S40" s="36"/>
    </row>
    <row r="41" spans="1:19" x14ac:dyDescent="0.2">
      <c r="A41" s="102" t="s">
        <v>47</v>
      </c>
      <c r="B41" s="64">
        <v>1.81</v>
      </c>
      <c r="C41" s="36"/>
      <c r="D41" s="36"/>
      <c r="E41" s="36"/>
      <c r="F41" s="36"/>
      <c r="G41" s="36"/>
      <c r="H41" s="36"/>
      <c r="I41" s="36"/>
      <c r="J41" s="36"/>
      <c r="K41" s="36"/>
      <c r="L41" s="36"/>
      <c r="M41" s="36"/>
      <c r="N41" s="36"/>
      <c r="O41" s="36"/>
      <c r="P41" s="36"/>
      <c r="Q41" s="36"/>
      <c r="R41" s="36"/>
      <c r="S41" s="36"/>
    </row>
    <row r="42" spans="1:19" x14ac:dyDescent="0.2">
      <c r="A42" s="103" t="s">
        <v>45</v>
      </c>
      <c r="B42" s="65">
        <v>1.77</v>
      </c>
      <c r="C42" s="36"/>
      <c r="D42" s="36"/>
      <c r="E42" s="36"/>
      <c r="F42" s="36"/>
      <c r="G42" s="36"/>
      <c r="H42" s="36"/>
      <c r="I42" s="36"/>
      <c r="J42" s="36"/>
      <c r="K42" s="36"/>
      <c r="L42" s="36"/>
      <c r="M42" s="36"/>
      <c r="N42" s="36"/>
      <c r="O42" s="36"/>
      <c r="P42" s="36"/>
      <c r="Q42" s="36"/>
      <c r="R42" s="36"/>
      <c r="S42" s="36"/>
    </row>
    <row r="43" spans="1:19" x14ac:dyDescent="0.2">
      <c r="A43" s="103" t="s">
        <v>46</v>
      </c>
      <c r="B43" s="65">
        <v>1.21</v>
      </c>
      <c r="C43" s="36"/>
      <c r="D43" s="36"/>
      <c r="E43" s="36"/>
      <c r="F43" s="36"/>
      <c r="G43" s="36"/>
      <c r="H43" s="36"/>
      <c r="I43" s="36"/>
      <c r="J43" s="36"/>
      <c r="K43" s="36"/>
      <c r="L43" s="36"/>
      <c r="M43" s="36"/>
      <c r="N43" s="36"/>
      <c r="O43" s="36"/>
      <c r="P43" s="36"/>
      <c r="Q43" s="36"/>
      <c r="R43" s="36"/>
      <c r="S43" s="36"/>
    </row>
    <row r="44" spans="1:19" x14ac:dyDescent="0.2">
      <c r="A44" s="104" t="s">
        <v>48</v>
      </c>
      <c r="B44" s="66">
        <v>1.1200000000000001</v>
      </c>
      <c r="C44" s="36"/>
      <c r="D44" s="36"/>
      <c r="E44" s="36"/>
      <c r="F44" s="36"/>
      <c r="G44" s="36"/>
      <c r="H44" s="36"/>
      <c r="I44" s="36"/>
      <c r="J44" s="36"/>
      <c r="K44" s="36"/>
      <c r="L44" s="36"/>
      <c r="M44" s="36"/>
      <c r="N44" s="36"/>
      <c r="O44" s="36"/>
      <c r="P44" s="36"/>
      <c r="Q44" s="36"/>
      <c r="R44" s="36"/>
      <c r="S44" s="36"/>
    </row>
    <row r="45" spans="1:19" x14ac:dyDescent="0.2">
      <c r="A45" s="90"/>
      <c r="B45" s="60"/>
      <c r="C45" s="36"/>
      <c r="D45" s="36"/>
      <c r="E45" s="36"/>
      <c r="F45" s="36"/>
      <c r="G45" s="36"/>
      <c r="H45" s="36"/>
      <c r="I45" s="36"/>
      <c r="J45" s="36"/>
      <c r="K45" s="36"/>
      <c r="L45" s="36"/>
      <c r="M45" s="36"/>
      <c r="N45" s="36"/>
      <c r="O45" s="36"/>
      <c r="P45" s="36"/>
      <c r="Q45" s="36"/>
      <c r="R45" s="36"/>
      <c r="S45" s="36"/>
    </row>
    <row r="46" spans="1:19" x14ac:dyDescent="0.2">
      <c r="A46" s="100" t="s">
        <v>82</v>
      </c>
      <c r="B46" s="67">
        <v>1.85</v>
      </c>
      <c r="C46" s="36"/>
      <c r="D46" s="36"/>
      <c r="E46" s="36"/>
      <c r="F46" s="36"/>
      <c r="G46" s="36"/>
      <c r="H46" s="36"/>
      <c r="I46" s="36"/>
      <c r="J46" s="36"/>
      <c r="K46" s="36"/>
      <c r="L46" s="36"/>
      <c r="M46" s="36"/>
      <c r="N46" s="36"/>
      <c r="O46" s="36"/>
      <c r="P46" s="36"/>
      <c r="Q46" s="36"/>
      <c r="R46" s="36"/>
      <c r="S46" s="36"/>
    </row>
    <row r="47" spans="1:19" x14ac:dyDescent="0.2">
      <c r="A47" s="90"/>
      <c r="B47" s="60"/>
      <c r="C47" s="36"/>
      <c r="D47" s="36"/>
      <c r="E47" s="36"/>
      <c r="F47" s="36"/>
      <c r="G47" s="36"/>
      <c r="H47" s="36"/>
      <c r="I47" s="36"/>
      <c r="J47" s="36"/>
      <c r="K47" s="36"/>
      <c r="L47" s="36"/>
      <c r="M47" s="36"/>
      <c r="N47" s="36"/>
      <c r="O47" s="36"/>
      <c r="P47" s="36"/>
      <c r="Q47" s="36"/>
      <c r="R47" s="36"/>
      <c r="S47" s="36"/>
    </row>
    <row r="48" spans="1:19" ht="15" customHeight="1" x14ac:dyDescent="0.2">
      <c r="A48" s="91" t="s">
        <v>67</v>
      </c>
      <c r="B48" s="60"/>
      <c r="C48" s="36"/>
      <c r="D48" s="36"/>
      <c r="E48" s="36"/>
      <c r="F48" s="36"/>
      <c r="G48" s="36"/>
      <c r="H48" s="36"/>
      <c r="I48" s="36"/>
      <c r="J48" s="36"/>
      <c r="K48" s="36"/>
      <c r="L48" s="36"/>
      <c r="M48" s="36"/>
      <c r="N48" s="36"/>
      <c r="O48" s="36"/>
      <c r="P48" s="36"/>
      <c r="Q48" s="36"/>
      <c r="R48" s="36"/>
      <c r="S48" s="36"/>
    </row>
    <row r="49" spans="1:19" ht="15" customHeight="1" x14ac:dyDescent="0.2">
      <c r="A49" s="89" t="s">
        <v>83</v>
      </c>
      <c r="B49" s="36"/>
      <c r="C49" s="36"/>
      <c r="D49" s="36"/>
      <c r="E49" s="36"/>
      <c r="F49" s="36"/>
      <c r="G49" s="36"/>
      <c r="H49" s="36"/>
      <c r="I49" s="36"/>
      <c r="J49" s="36"/>
      <c r="K49" s="36"/>
      <c r="L49" s="36"/>
      <c r="M49" s="36"/>
      <c r="N49" s="36"/>
      <c r="O49" s="36"/>
      <c r="P49" s="36"/>
      <c r="Q49" s="36"/>
      <c r="R49" s="36"/>
      <c r="S49" s="36"/>
    </row>
    <row r="50" spans="1:19" ht="15" customHeight="1" x14ac:dyDescent="0.2">
      <c r="A50" s="61" t="s">
        <v>61</v>
      </c>
      <c r="B50" s="36"/>
      <c r="C50" s="36"/>
      <c r="D50" s="36"/>
      <c r="E50" s="36"/>
      <c r="F50" s="36"/>
      <c r="G50" s="36"/>
      <c r="H50" s="36"/>
      <c r="I50" s="36"/>
      <c r="J50" s="36"/>
      <c r="K50" s="36"/>
      <c r="L50" s="36"/>
      <c r="M50" s="36"/>
      <c r="N50" s="36"/>
      <c r="O50" s="36"/>
      <c r="P50" s="36"/>
      <c r="Q50" s="36"/>
      <c r="R50" s="36"/>
      <c r="S50" s="36"/>
    </row>
    <row r="51" spans="1:19" x14ac:dyDescent="0.2">
      <c r="A51" s="36"/>
      <c r="B51" s="36"/>
      <c r="C51" s="36"/>
      <c r="D51" s="36"/>
      <c r="E51" s="36"/>
      <c r="F51" s="36"/>
      <c r="G51" s="36"/>
      <c r="H51" s="36"/>
      <c r="I51" s="36"/>
      <c r="J51" s="36"/>
      <c r="K51" s="36"/>
      <c r="L51" s="36"/>
      <c r="M51" s="36"/>
      <c r="N51" s="36"/>
      <c r="O51" s="36"/>
      <c r="P51" s="36"/>
      <c r="Q51" s="36"/>
      <c r="R51" s="36"/>
      <c r="S51" s="36"/>
    </row>
    <row r="52" spans="1:19" x14ac:dyDescent="0.2">
      <c r="A52" s="36"/>
      <c r="B52" s="36"/>
      <c r="C52" s="36"/>
      <c r="D52" s="36"/>
      <c r="E52" s="36"/>
      <c r="F52" s="36"/>
      <c r="G52" s="36"/>
      <c r="H52" s="36"/>
      <c r="I52" s="36"/>
      <c r="J52" s="36"/>
      <c r="K52" s="36"/>
      <c r="L52" s="36"/>
      <c r="M52" s="36"/>
      <c r="N52" s="36"/>
      <c r="O52" s="36"/>
      <c r="P52" s="36"/>
      <c r="Q52" s="36"/>
      <c r="R52" s="36"/>
      <c r="S52" s="36"/>
    </row>
    <row r="53" spans="1:19" x14ac:dyDescent="0.2">
      <c r="A53" s="36"/>
      <c r="B53" s="36"/>
      <c r="C53" s="36"/>
      <c r="D53" s="36"/>
      <c r="E53" s="36"/>
      <c r="F53" s="36"/>
      <c r="G53" s="36"/>
      <c r="H53" s="36"/>
      <c r="I53" s="36"/>
      <c r="J53" s="36"/>
      <c r="K53" s="36"/>
      <c r="L53" s="36"/>
      <c r="M53" s="36"/>
      <c r="N53" s="36"/>
      <c r="O53" s="36"/>
      <c r="P53" s="36"/>
      <c r="Q53" s="36"/>
      <c r="R53" s="36"/>
      <c r="S53" s="36"/>
    </row>
    <row r="54" spans="1:19" x14ac:dyDescent="0.2">
      <c r="A54" s="36"/>
      <c r="B54" s="36"/>
      <c r="C54" s="36"/>
      <c r="D54" s="36"/>
      <c r="E54" s="36"/>
      <c r="I54" s="36"/>
      <c r="J54" s="36"/>
      <c r="K54" s="36"/>
      <c r="L54" s="36"/>
      <c r="M54" s="36"/>
      <c r="N54" s="36"/>
      <c r="O54" s="36"/>
      <c r="P54" s="36"/>
      <c r="Q54" s="36"/>
      <c r="R54" s="36"/>
      <c r="S54" s="36"/>
    </row>
  </sheetData>
  <sortState ref="A5:B33">
    <sortCondition descending="1" ref="B5:B33"/>
  </sortState>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Y48"/>
  <sheetViews>
    <sheetView zoomScaleNormal="100" workbookViewId="0"/>
  </sheetViews>
  <sheetFormatPr defaultColWidth="9.140625" defaultRowHeight="12" x14ac:dyDescent="0.2"/>
  <cols>
    <col min="1" max="1" width="21.42578125" style="56" customWidth="1"/>
    <col min="2" max="16384" width="9.140625" style="56"/>
  </cols>
  <sheetData>
    <row r="2" spans="1:25" ht="15.75" x14ac:dyDescent="0.25">
      <c r="A2" s="143" t="s">
        <v>78</v>
      </c>
      <c r="B2" s="38"/>
      <c r="C2" s="38"/>
      <c r="D2" s="38"/>
      <c r="E2" s="38"/>
      <c r="F2" s="38"/>
      <c r="G2" s="38"/>
      <c r="H2" s="38"/>
      <c r="I2" s="38"/>
      <c r="J2" s="38"/>
      <c r="K2" s="38"/>
      <c r="L2" s="38"/>
      <c r="M2" s="38"/>
      <c r="N2" s="38"/>
      <c r="O2" s="38"/>
      <c r="P2" s="38"/>
      <c r="Q2" s="38"/>
      <c r="R2" s="38"/>
      <c r="S2" s="38"/>
      <c r="T2" s="38"/>
      <c r="U2" s="38"/>
      <c r="V2" s="38"/>
      <c r="W2" s="38"/>
      <c r="X2" s="38"/>
      <c r="Y2" s="38"/>
    </row>
    <row r="3" spans="1:25" ht="12.75" x14ac:dyDescent="0.2">
      <c r="A3" s="144" t="s">
        <v>58</v>
      </c>
      <c r="B3" s="38"/>
      <c r="C3" s="38"/>
      <c r="D3" s="38"/>
      <c r="E3" s="38"/>
      <c r="F3" s="38"/>
      <c r="G3" s="38"/>
      <c r="H3" s="38"/>
      <c r="I3" s="38"/>
      <c r="J3" s="38"/>
      <c r="K3" s="38"/>
      <c r="L3" s="38"/>
      <c r="M3" s="38"/>
      <c r="N3" s="38"/>
      <c r="O3" s="38"/>
      <c r="P3" s="38"/>
      <c r="Q3" s="38"/>
      <c r="R3" s="38"/>
      <c r="S3" s="38"/>
      <c r="T3" s="38"/>
      <c r="U3" s="38"/>
      <c r="V3" s="38"/>
      <c r="W3" s="38"/>
      <c r="X3" s="38"/>
      <c r="Y3" s="38"/>
    </row>
    <row r="4" spans="1:25" x14ac:dyDescent="0.2">
      <c r="A4" s="38"/>
      <c r="B4" s="38"/>
      <c r="C4" s="38"/>
      <c r="D4" s="38"/>
      <c r="E4" s="38"/>
      <c r="F4" s="38"/>
      <c r="G4" s="38"/>
      <c r="H4" s="38"/>
      <c r="I4" s="38"/>
      <c r="J4" s="38"/>
      <c r="K4" s="38"/>
      <c r="L4" s="38"/>
      <c r="M4" s="38"/>
      <c r="N4" s="38"/>
      <c r="O4" s="38"/>
      <c r="P4" s="38"/>
      <c r="Q4" s="38"/>
      <c r="R4" s="38"/>
      <c r="S4" s="38"/>
      <c r="T4" s="38"/>
      <c r="U4" s="38"/>
      <c r="V4" s="38"/>
      <c r="W4" s="38"/>
      <c r="X4" s="38"/>
      <c r="Y4" s="38"/>
    </row>
    <row r="5" spans="1:25" x14ac:dyDescent="0.2">
      <c r="A5" s="145"/>
      <c r="B5" s="145" t="s">
        <v>2</v>
      </c>
      <c r="C5" s="145" t="s">
        <v>3</v>
      </c>
      <c r="D5" s="145" t="s">
        <v>4</v>
      </c>
      <c r="E5" s="145" t="s">
        <v>5</v>
      </c>
      <c r="F5" s="145" t="s">
        <v>6</v>
      </c>
      <c r="G5" s="145" t="s">
        <v>7</v>
      </c>
      <c r="H5" s="145" t="s">
        <v>65</v>
      </c>
      <c r="I5" s="145" t="s">
        <v>66</v>
      </c>
      <c r="J5" s="38"/>
      <c r="K5" s="38"/>
      <c r="L5" s="38"/>
      <c r="M5" s="38"/>
      <c r="N5" s="38"/>
      <c r="O5" s="38"/>
      <c r="P5" s="38"/>
      <c r="Q5" s="38"/>
      <c r="R5" s="38"/>
      <c r="S5" s="38"/>
      <c r="T5" s="38"/>
      <c r="U5" s="38"/>
      <c r="V5" s="38"/>
      <c r="W5" s="38"/>
      <c r="X5" s="38"/>
      <c r="Y5" s="38"/>
    </row>
    <row r="6" spans="1:25" x14ac:dyDescent="0.2">
      <c r="A6" s="138" t="s">
        <v>69</v>
      </c>
      <c r="B6" s="146">
        <f t="shared" ref="B6:G6" si="0">SUM(B9:B35)</f>
        <v>621512.06000000006</v>
      </c>
      <c r="C6" s="146">
        <f t="shared" si="0"/>
        <v>614121.5</v>
      </c>
      <c r="D6" s="146">
        <f t="shared" si="0"/>
        <v>607976.31000000006</v>
      </c>
      <c r="E6" s="146">
        <f t="shared" si="0"/>
        <v>590493</v>
      </c>
      <c r="F6" s="146">
        <f t="shared" si="0"/>
        <v>577358</v>
      </c>
      <c r="G6" s="146">
        <f t="shared" si="0"/>
        <v>587993</v>
      </c>
      <c r="H6" s="146">
        <f>SUM(H9:H35,G25)</f>
        <v>590522</v>
      </c>
      <c r="I6" s="146">
        <f>SUM(I9:I35,H18,G25)</f>
        <v>589210</v>
      </c>
      <c r="J6" s="38"/>
      <c r="K6" s="38"/>
      <c r="L6" s="38"/>
      <c r="M6" s="38"/>
      <c r="N6" s="38"/>
      <c r="O6" s="38"/>
      <c r="P6" s="38"/>
      <c r="Q6" s="38"/>
      <c r="R6" s="38"/>
      <c r="S6" s="38"/>
      <c r="T6" s="38"/>
      <c r="U6" s="38"/>
      <c r="V6" s="38"/>
      <c r="W6" s="38"/>
      <c r="X6" s="38"/>
      <c r="Y6" s="38"/>
    </row>
    <row r="7" spans="1:25" x14ac:dyDescent="0.2">
      <c r="A7" s="139" t="s">
        <v>70</v>
      </c>
      <c r="B7" s="147">
        <f t="shared" ref="B7:G7" si="1">SUM(B9:B39)</f>
        <v>995334.06</v>
      </c>
      <c r="C7" s="147">
        <f t="shared" si="1"/>
        <v>957127.5</v>
      </c>
      <c r="D7" s="147">
        <f t="shared" si="1"/>
        <v>923850.31</v>
      </c>
      <c r="E7" s="147">
        <f t="shared" si="1"/>
        <v>916072</v>
      </c>
      <c r="F7" s="147">
        <f t="shared" si="1"/>
        <v>954897</v>
      </c>
      <c r="G7" s="147">
        <f t="shared" si="1"/>
        <v>1023440</v>
      </c>
      <c r="H7" s="147">
        <f>SUM(H9:H39,G25)</f>
        <v>1061940</v>
      </c>
      <c r="I7" s="147">
        <f>SUM(I9:I39,H18,G25)</f>
        <v>1106838</v>
      </c>
      <c r="J7" s="38"/>
      <c r="K7" s="38"/>
      <c r="L7" s="38"/>
      <c r="M7" s="38"/>
      <c r="N7" s="38"/>
      <c r="O7" s="38"/>
      <c r="P7" s="38"/>
      <c r="Q7" s="38"/>
      <c r="R7" s="38"/>
      <c r="S7" s="38"/>
      <c r="T7" s="38"/>
      <c r="U7" s="38"/>
      <c r="V7" s="38"/>
      <c r="W7" s="38"/>
      <c r="X7" s="38"/>
      <c r="Y7" s="38"/>
    </row>
    <row r="8" spans="1:25" x14ac:dyDescent="0.2">
      <c r="A8" s="148"/>
    </row>
    <row r="9" spans="1:25" x14ac:dyDescent="0.2">
      <c r="A9" s="149" t="s">
        <v>10</v>
      </c>
      <c r="B9" s="40">
        <v>77758</v>
      </c>
      <c r="C9" s="40">
        <v>78778</v>
      </c>
      <c r="D9" s="40">
        <v>72312</v>
      </c>
      <c r="E9" s="40">
        <v>69746</v>
      </c>
      <c r="F9" s="40">
        <v>70411</v>
      </c>
      <c r="G9" s="40">
        <v>69033</v>
      </c>
      <c r="H9" s="40">
        <v>69763</v>
      </c>
      <c r="I9" s="40">
        <v>69363</v>
      </c>
      <c r="J9" s="38"/>
      <c r="K9" s="38"/>
      <c r="L9" s="38"/>
      <c r="M9" s="38"/>
      <c r="N9" s="38"/>
      <c r="O9" s="38"/>
      <c r="P9" s="38"/>
      <c r="Q9" s="38"/>
      <c r="R9" s="38"/>
      <c r="S9" s="38"/>
      <c r="T9" s="38"/>
      <c r="U9" s="38"/>
      <c r="V9" s="38"/>
      <c r="W9" s="38"/>
      <c r="X9" s="38"/>
      <c r="Y9" s="38"/>
    </row>
    <row r="10" spans="1:25" x14ac:dyDescent="0.2">
      <c r="A10" s="149" t="s">
        <v>11</v>
      </c>
      <c r="B10" s="40">
        <v>3038</v>
      </c>
      <c r="C10" s="40">
        <v>2462</v>
      </c>
      <c r="D10" s="40">
        <v>2410</v>
      </c>
      <c r="E10" s="40">
        <v>2470</v>
      </c>
      <c r="F10" s="40">
        <v>2533</v>
      </c>
      <c r="G10" s="40">
        <v>2520</v>
      </c>
      <c r="H10" s="40">
        <v>2470</v>
      </c>
      <c r="I10" s="40">
        <v>2811</v>
      </c>
      <c r="J10" s="38"/>
      <c r="K10" s="38"/>
      <c r="L10" s="38"/>
      <c r="M10" s="38"/>
      <c r="N10" s="38"/>
      <c r="O10" s="38"/>
      <c r="P10" s="38"/>
      <c r="Q10" s="38"/>
      <c r="R10" s="38"/>
      <c r="S10" s="38"/>
      <c r="T10" s="38"/>
      <c r="U10" s="38"/>
      <c r="V10" s="38"/>
      <c r="W10" s="38"/>
      <c r="X10" s="38"/>
      <c r="Y10" s="38"/>
    </row>
    <row r="11" spans="1:25" x14ac:dyDescent="0.2">
      <c r="A11" s="149" t="s">
        <v>12</v>
      </c>
      <c r="B11" s="40">
        <v>4786</v>
      </c>
      <c r="C11" s="40">
        <v>5264</v>
      </c>
      <c r="D11" s="40">
        <v>5240</v>
      </c>
      <c r="E11" s="40">
        <v>5378</v>
      </c>
      <c r="F11" s="40">
        <v>5199</v>
      </c>
      <c r="G11" s="40">
        <v>5229</v>
      </c>
      <c r="H11" s="40">
        <v>5050</v>
      </c>
      <c r="I11" s="40">
        <v>4767</v>
      </c>
      <c r="J11" s="38"/>
      <c r="K11" s="38"/>
      <c r="L11" s="38"/>
      <c r="M11" s="38"/>
      <c r="N11" s="38"/>
      <c r="O11" s="38"/>
      <c r="P11" s="38"/>
      <c r="Q11" s="38"/>
      <c r="R11" s="38"/>
      <c r="S11" s="38"/>
      <c r="T11" s="38"/>
      <c r="U11" s="38"/>
      <c r="V11" s="38"/>
      <c r="W11" s="38"/>
      <c r="X11" s="38"/>
      <c r="Y11" s="38"/>
    </row>
    <row r="12" spans="1:25" x14ac:dyDescent="0.2">
      <c r="A12" s="149" t="s">
        <v>13</v>
      </c>
      <c r="B12" s="40">
        <v>1753</v>
      </c>
      <c r="C12" s="40">
        <v>1696</v>
      </c>
      <c r="D12" s="40">
        <v>1657</v>
      </c>
      <c r="E12" s="40">
        <v>1503</v>
      </c>
      <c r="F12" s="40">
        <v>1533</v>
      </c>
      <c r="G12" s="40">
        <v>1460</v>
      </c>
      <c r="H12" s="40">
        <v>1733</v>
      </c>
      <c r="I12" s="40">
        <v>1904</v>
      </c>
      <c r="J12" s="38"/>
      <c r="K12" s="38"/>
      <c r="L12" s="38"/>
      <c r="M12" s="38"/>
      <c r="N12" s="38"/>
      <c r="O12" s="38"/>
      <c r="P12" s="38"/>
      <c r="Q12" s="38"/>
      <c r="R12" s="38"/>
      <c r="S12" s="38"/>
      <c r="T12" s="38"/>
      <c r="U12" s="38"/>
      <c r="V12" s="38"/>
      <c r="W12" s="38"/>
      <c r="X12" s="38"/>
      <c r="Y12" s="38"/>
    </row>
    <row r="13" spans="1:25" x14ac:dyDescent="0.2">
      <c r="A13" s="149" t="s">
        <v>14</v>
      </c>
      <c r="B13" s="40">
        <v>142903</v>
      </c>
      <c r="C13" s="40">
        <v>139091</v>
      </c>
      <c r="D13" s="40">
        <v>136077</v>
      </c>
      <c r="E13" s="40">
        <v>127869</v>
      </c>
      <c r="F13" s="40">
        <v>125752</v>
      </c>
      <c r="G13" s="40">
        <v>127395</v>
      </c>
      <c r="H13" s="40">
        <v>140033</v>
      </c>
      <c r="I13" s="40">
        <v>137058</v>
      </c>
      <c r="J13" s="38"/>
      <c r="K13" s="38"/>
      <c r="L13" s="38"/>
      <c r="M13" s="38"/>
      <c r="N13" s="38"/>
      <c r="O13" s="38"/>
      <c r="P13" s="38"/>
      <c r="Q13" s="38"/>
      <c r="R13" s="38"/>
      <c r="S13" s="38"/>
      <c r="T13" s="38"/>
      <c r="U13" s="38"/>
      <c r="V13" s="38"/>
      <c r="W13" s="38"/>
      <c r="X13" s="38"/>
      <c r="Y13" s="38"/>
    </row>
    <row r="14" spans="1:25" x14ac:dyDescent="0.2">
      <c r="A14" s="149" t="s">
        <v>15</v>
      </c>
      <c r="B14" s="40">
        <v>103</v>
      </c>
      <c r="C14" s="40">
        <v>104</v>
      </c>
      <c r="D14" s="40">
        <v>99</v>
      </c>
      <c r="E14" s="40">
        <v>99</v>
      </c>
      <c r="F14" s="40">
        <v>77</v>
      </c>
      <c r="G14" s="40">
        <v>98</v>
      </c>
      <c r="H14" s="40">
        <v>93</v>
      </c>
      <c r="I14" s="40">
        <v>76</v>
      </c>
      <c r="J14" s="38"/>
      <c r="K14" s="38"/>
      <c r="L14" s="38"/>
      <c r="M14" s="38"/>
      <c r="N14" s="38"/>
      <c r="O14" s="38"/>
      <c r="P14" s="38"/>
      <c r="Q14" s="38"/>
      <c r="R14" s="38"/>
      <c r="S14" s="38"/>
      <c r="T14" s="38"/>
      <c r="U14" s="38"/>
      <c r="V14" s="38"/>
      <c r="W14" s="38"/>
      <c r="X14" s="38"/>
      <c r="Y14" s="38"/>
    </row>
    <row r="15" spans="1:25" x14ac:dyDescent="0.2">
      <c r="A15" s="149" t="s">
        <v>16</v>
      </c>
      <c r="B15" s="40">
        <v>3681</v>
      </c>
      <c r="C15" s="40">
        <v>3541</v>
      </c>
      <c r="D15" s="40">
        <v>3213</v>
      </c>
      <c r="E15" s="40">
        <v>3071</v>
      </c>
      <c r="F15" s="40">
        <v>3163</v>
      </c>
      <c r="G15" s="40">
        <v>3510</v>
      </c>
      <c r="H15" s="40">
        <v>3594</v>
      </c>
      <c r="I15" s="40">
        <v>4047</v>
      </c>
      <c r="J15" s="38"/>
      <c r="K15" s="38"/>
      <c r="L15" s="38"/>
      <c r="M15" s="38"/>
      <c r="N15" s="38"/>
      <c r="O15" s="38"/>
      <c r="P15" s="38"/>
      <c r="Q15" s="38"/>
      <c r="R15" s="38"/>
      <c r="S15" s="38"/>
      <c r="T15" s="38"/>
      <c r="U15" s="38"/>
      <c r="V15" s="38"/>
      <c r="W15" s="38"/>
      <c r="X15" s="38"/>
      <c r="Y15" s="38"/>
    </row>
    <row r="16" spans="1:25" x14ac:dyDescent="0.2">
      <c r="A16" s="149" t="s">
        <v>17</v>
      </c>
      <c r="B16" s="40">
        <v>1101</v>
      </c>
      <c r="C16" s="40">
        <v>1425</v>
      </c>
      <c r="D16" s="40">
        <v>1692</v>
      </c>
      <c r="E16" s="40">
        <v>1610</v>
      </c>
      <c r="F16" s="40">
        <v>1459</v>
      </c>
      <c r="G16" s="40">
        <v>1624</v>
      </c>
      <c r="H16" s="40">
        <v>1515</v>
      </c>
      <c r="I16" s="40">
        <v>1510</v>
      </c>
      <c r="J16" s="38"/>
      <c r="K16" s="38"/>
      <c r="L16" s="38"/>
      <c r="M16" s="38"/>
      <c r="N16" s="38"/>
      <c r="O16" s="38"/>
      <c r="P16" s="38"/>
      <c r="Q16" s="38"/>
      <c r="R16" s="38"/>
      <c r="S16" s="38"/>
      <c r="T16" s="38"/>
      <c r="U16" s="38"/>
      <c r="V16" s="38"/>
      <c r="W16" s="38"/>
      <c r="X16" s="38"/>
      <c r="Y16" s="38"/>
    </row>
    <row r="17" spans="1:25" x14ac:dyDescent="0.2">
      <c r="A17" s="149" t="s">
        <v>18</v>
      </c>
      <c r="B17" s="40">
        <v>25077</v>
      </c>
      <c r="C17" s="40">
        <v>18290</v>
      </c>
      <c r="D17" s="40">
        <v>17353</v>
      </c>
      <c r="E17" s="40">
        <v>16701</v>
      </c>
      <c r="F17" s="40">
        <v>16776</v>
      </c>
      <c r="G17" s="40">
        <v>29056</v>
      </c>
      <c r="H17" s="40">
        <v>17331</v>
      </c>
      <c r="I17" s="40">
        <v>18089</v>
      </c>
      <c r="J17" s="38"/>
      <c r="K17" s="38"/>
      <c r="L17" s="38"/>
      <c r="M17" s="38"/>
      <c r="N17" s="38"/>
      <c r="O17" s="38"/>
      <c r="P17" s="38"/>
      <c r="Q17" s="38"/>
      <c r="R17" s="38"/>
      <c r="S17" s="38"/>
      <c r="T17" s="38"/>
      <c r="U17" s="38"/>
      <c r="V17" s="38"/>
      <c r="W17" s="38"/>
      <c r="X17" s="38"/>
      <c r="Y17" s="38"/>
    </row>
    <row r="18" spans="1:25" x14ac:dyDescent="0.2">
      <c r="A18" s="149" t="s">
        <v>19</v>
      </c>
      <c r="B18" s="40">
        <v>231909.06</v>
      </c>
      <c r="C18" s="40">
        <v>231306.5</v>
      </c>
      <c r="D18" s="40">
        <v>231733.31</v>
      </c>
      <c r="E18" s="40">
        <v>233304</v>
      </c>
      <c r="F18" s="40">
        <v>237916</v>
      </c>
      <c r="G18" s="40">
        <v>242185</v>
      </c>
      <c r="H18" s="40">
        <v>242910</v>
      </c>
      <c r="I18" s="40" t="s">
        <v>50</v>
      </c>
      <c r="J18" s="38"/>
      <c r="K18" s="38"/>
      <c r="L18" s="38"/>
      <c r="M18" s="38"/>
      <c r="N18" s="38"/>
      <c r="O18" s="38"/>
      <c r="P18" s="38"/>
      <c r="Q18" s="38"/>
      <c r="R18" s="38"/>
      <c r="S18" s="38"/>
      <c r="T18" s="38"/>
      <c r="U18" s="38"/>
      <c r="V18" s="38"/>
      <c r="W18" s="38"/>
      <c r="X18" s="38"/>
      <c r="Y18" s="38"/>
    </row>
    <row r="19" spans="1:25" x14ac:dyDescent="0.2">
      <c r="A19" s="149" t="s">
        <v>20</v>
      </c>
      <c r="B19" s="40">
        <v>986</v>
      </c>
      <c r="C19" s="40">
        <v>873</v>
      </c>
      <c r="D19" s="40">
        <v>903</v>
      </c>
      <c r="E19" s="40">
        <v>823</v>
      </c>
      <c r="F19" s="40">
        <v>766</v>
      </c>
      <c r="G19" s="40">
        <v>804</v>
      </c>
      <c r="H19" s="40">
        <v>790</v>
      </c>
      <c r="I19" s="40">
        <v>798</v>
      </c>
      <c r="J19" s="38"/>
      <c r="K19" s="38"/>
      <c r="L19" s="38"/>
      <c r="M19" s="38"/>
      <c r="N19" s="38"/>
      <c r="O19" s="38"/>
      <c r="P19" s="38"/>
      <c r="Q19" s="38"/>
      <c r="R19" s="38"/>
      <c r="S19" s="38"/>
      <c r="T19" s="38"/>
      <c r="U19" s="38"/>
      <c r="V19" s="38"/>
      <c r="W19" s="38"/>
      <c r="X19" s="38"/>
      <c r="Y19" s="38"/>
    </row>
    <row r="20" spans="1:25" x14ac:dyDescent="0.2">
      <c r="A20" s="149" t="s">
        <v>21</v>
      </c>
      <c r="B20" s="40">
        <v>64866</v>
      </c>
      <c r="C20" s="40">
        <v>68500</v>
      </c>
      <c r="D20" s="40">
        <v>69527</v>
      </c>
      <c r="E20" s="40">
        <v>66317</v>
      </c>
      <c r="F20" s="40">
        <v>67004</v>
      </c>
      <c r="G20" s="40">
        <v>64955</v>
      </c>
      <c r="H20" s="40">
        <v>64015</v>
      </c>
      <c r="I20" s="40">
        <v>65775</v>
      </c>
      <c r="J20" s="38"/>
      <c r="K20" s="38"/>
      <c r="L20" s="38"/>
      <c r="M20" s="38"/>
      <c r="N20" s="38"/>
      <c r="O20" s="38"/>
      <c r="P20" s="38"/>
      <c r="Q20" s="38"/>
      <c r="R20" s="38"/>
      <c r="S20" s="38"/>
      <c r="T20" s="38"/>
      <c r="U20" s="38"/>
      <c r="V20" s="38"/>
      <c r="W20" s="38"/>
      <c r="X20" s="38"/>
      <c r="Y20" s="38"/>
    </row>
    <row r="21" spans="1:25" x14ac:dyDescent="0.2">
      <c r="A21" s="149" t="s">
        <v>22</v>
      </c>
      <c r="B21" s="40">
        <v>173</v>
      </c>
      <c r="C21" s="40">
        <v>164</v>
      </c>
      <c r="D21" s="40">
        <v>148</v>
      </c>
      <c r="E21" s="40">
        <v>132</v>
      </c>
      <c r="F21" s="40">
        <v>134</v>
      </c>
      <c r="G21" s="40">
        <v>141</v>
      </c>
      <c r="H21" s="40">
        <v>145</v>
      </c>
      <c r="I21" s="40">
        <v>144</v>
      </c>
      <c r="J21" s="38"/>
      <c r="K21" s="38"/>
      <c r="L21" s="38"/>
      <c r="M21" s="38"/>
      <c r="N21" s="38"/>
      <c r="O21" s="38"/>
      <c r="P21" s="38"/>
      <c r="Q21" s="38"/>
      <c r="R21" s="38"/>
      <c r="S21" s="38"/>
      <c r="T21" s="38"/>
      <c r="U21" s="38"/>
      <c r="V21" s="38"/>
      <c r="W21" s="38"/>
      <c r="X21" s="38"/>
      <c r="Y21" s="38"/>
    </row>
    <row r="22" spans="1:25" x14ac:dyDescent="0.2">
      <c r="A22" s="149" t="s">
        <v>23</v>
      </c>
      <c r="B22" s="40">
        <v>1226</v>
      </c>
      <c r="C22" s="40">
        <v>1161</v>
      </c>
      <c r="D22" s="40">
        <v>1325</v>
      </c>
      <c r="E22" s="40">
        <v>458</v>
      </c>
      <c r="F22" s="40">
        <v>569</v>
      </c>
      <c r="G22" s="40">
        <v>534</v>
      </c>
      <c r="H22" s="40">
        <v>657</v>
      </c>
      <c r="I22" s="40">
        <v>657</v>
      </c>
      <c r="J22" s="38"/>
      <c r="K22" s="38"/>
      <c r="L22" s="38"/>
      <c r="M22" s="38"/>
      <c r="N22" s="38"/>
      <c r="O22" s="38"/>
      <c r="P22" s="38"/>
      <c r="Q22" s="38"/>
      <c r="R22" s="38"/>
      <c r="S22" s="38"/>
      <c r="T22" s="38"/>
      <c r="U22" s="38"/>
      <c r="V22" s="38"/>
      <c r="W22" s="38"/>
      <c r="X22" s="38"/>
      <c r="Y22" s="38"/>
    </row>
    <row r="23" spans="1:25" x14ac:dyDescent="0.2">
      <c r="A23" s="149" t="s">
        <v>24</v>
      </c>
      <c r="B23" s="40">
        <v>245</v>
      </c>
      <c r="C23" s="40">
        <v>206</v>
      </c>
      <c r="D23" s="40">
        <v>178</v>
      </c>
      <c r="E23" s="40">
        <v>211</v>
      </c>
      <c r="F23" s="40">
        <v>204</v>
      </c>
      <c r="G23" s="40">
        <v>214</v>
      </c>
      <c r="H23" s="40">
        <v>216</v>
      </c>
      <c r="I23" s="40">
        <v>178</v>
      </c>
      <c r="J23" s="38"/>
      <c r="K23" s="38"/>
      <c r="L23" s="38"/>
      <c r="M23" s="38"/>
      <c r="N23" s="38"/>
      <c r="O23" s="38"/>
      <c r="P23" s="38"/>
      <c r="Q23" s="38"/>
      <c r="R23" s="38"/>
      <c r="S23" s="38"/>
      <c r="T23" s="38"/>
      <c r="U23" s="38"/>
      <c r="V23" s="38"/>
      <c r="W23" s="38"/>
      <c r="X23" s="38"/>
      <c r="Y23" s="38"/>
    </row>
    <row r="24" spans="1:25" x14ac:dyDescent="0.2">
      <c r="A24" s="149" t="s">
        <v>25</v>
      </c>
      <c r="B24" s="40">
        <v>596</v>
      </c>
      <c r="C24" s="40">
        <v>681</v>
      </c>
      <c r="D24" s="40">
        <v>677</v>
      </c>
      <c r="E24" s="40">
        <v>713</v>
      </c>
      <c r="F24" s="40">
        <v>728</v>
      </c>
      <c r="G24" s="40">
        <v>608</v>
      </c>
      <c r="H24" s="40">
        <v>569</v>
      </c>
      <c r="I24" s="40">
        <v>585</v>
      </c>
      <c r="J24" s="38"/>
      <c r="K24" s="38"/>
      <c r="L24" s="38"/>
      <c r="M24" s="38"/>
      <c r="N24" s="38"/>
      <c r="O24" s="38"/>
      <c r="P24" s="38"/>
      <c r="Q24" s="38"/>
      <c r="R24" s="38"/>
      <c r="S24" s="38"/>
      <c r="T24" s="38"/>
      <c r="U24" s="38"/>
      <c r="V24" s="38"/>
      <c r="W24" s="38"/>
      <c r="X24" s="38"/>
      <c r="Y24" s="38"/>
    </row>
    <row r="25" spans="1:25" x14ac:dyDescent="0.2">
      <c r="A25" s="149" t="s">
        <v>26</v>
      </c>
      <c r="B25" s="40">
        <v>14569</v>
      </c>
      <c r="C25" s="40">
        <v>14212</v>
      </c>
      <c r="D25" s="40">
        <v>13973</v>
      </c>
      <c r="E25" s="40">
        <v>13377</v>
      </c>
      <c r="F25" s="40">
        <v>13475</v>
      </c>
      <c r="G25" s="40">
        <v>12472</v>
      </c>
      <c r="H25" s="40" t="s">
        <v>50</v>
      </c>
      <c r="I25" s="40" t="s">
        <v>50</v>
      </c>
      <c r="J25" s="38"/>
      <c r="K25" s="38"/>
      <c r="L25" s="38"/>
      <c r="M25" s="38"/>
      <c r="N25" s="38"/>
      <c r="O25" s="38"/>
      <c r="P25" s="38"/>
      <c r="Q25" s="38"/>
      <c r="R25" s="38"/>
      <c r="S25" s="38"/>
      <c r="T25" s="38"/>
      <c r="U25" s="38"/>
      <c r="V25" s="38"/>
      <c r="W25" s="38"/>
      <c r="X25" s="38"/>
      <c r="Y25" s="38"/>
    </row>
    <row r="26" spans="1:25" x14ac:dyDescent="0.2">
      <c r="A26" s="149" t="s">
        <v>27</v>
      </c>
      <c r="B26" s="40">
        <v>180</v>
      </c>
      <c r="C26" s="40">
        <v>181</v>
      </c>
      <c r="D26" s="40">
        <v>174</v>
      </c>
      <c r="E26" s="40">
        <v>218</v>
      </c>
      <c r="F26" s="40">
        <v>160</v>
      </c>
      <c r="G26" s="40">
        <v>183</v>
      </c>
      <c r="H26" s="40">
        <v>200</v>
      </c>
      <c r="I26" s="40">
        <v>186</v>
      </c>
      <c r="J26" s="38"/>
      <c r="K26" s="38"/>
      <c r="L26" s="38"/>
      <c r="M26" s="38"/>
      <c r="N26" s="38"/>
      <c r="O26" s="38"/>
      <c r="P26" s="38"/>
      <c r="Q26" s="38"/>
      <c r="R26" s="38"/>
      <c r="S26" s="38"/>
      <c r="T26" s="38"/>
      <c r="U26" s="38"/>
      <c r="V26" s="38"/>
      <c r="W26" s="38"/>
      <c r="X26" s="38"/>
      <c r="Y26" s="38"/>
    </row>
    <row r="27" spans="1:25" x14ac:dyDescent="0.2">
      <c r="A27" s="149" t="s">
        <v>28</v>
      </c>
      <c r="B27" s="40">
        <v>6605</v>
      </c>
      <c r="C27" s="40">
        <v>6555</v>
      </c>
      <c r="D27" s="40">
        <v>6205</v>
      </c>
      <c r="E27" s="40">
        <v>5580</v>
      </c>
      <c r="F27" s="40">
        <v>5340</v>
      </c>
      <c r="G27" s="40">
        <v>5100</v>
      </c>
      <c r="H27" s="40">
        <v>5020</v>
      </c>
      <c r="I27" s="40">
        <v>4789</v>
      </c>
      <c r="J27" s="38"/>
      <c r="K27" s="38"/>
      <c r="L27" s="38"/>
      <c r="M27" s="38"/>
      <c r="N27" s="38"/>
      <c r="O27" s="38"/>
      <c r="P27" s="38"/>
      <c r="Q27" s="38"/>
      <c r="R27" s="38"/>
      <c r="S27" s="38"/>
      <c r="T27" s="38"/>
      <c r="U27" s="38"/>
      <c r="V27" s="38"/>
      <c r="W27" s="38"/>
      <c r="X27" s="38"/>
      <c r="Y27" s="38"/>
    </row>
    <row r="28" spans="1:25" x14ac:dyDescent="0.2">
      <c r="A28" s="149" t="s">
        <v>29</v>
      </c>
      <c r="B28" s="40">
        <v>3606</v>
      </c>
      <c r="C28" s="40">
        <v>3897</v>
      </c>
      <c r="D28" s="40">
        <v>4030</v>
      </c>
      <c r="E28" s="40">
        <v>3327</v>
      </c>
      <c r="F28" s="40">
        <v>3230</v>
      </c>
      <c r="G28" s="40">
        <v>3461</v>
      </c>
      <c r="H28" s="40">
        <v>3793</v>
      </c>
      <c r="I28" s="40">
        <v>3625</v>
      </c>
      <c r="J28" s="38"/>
      <c r="K28" s="38"/>
      <c r="L28" s="38"/>
      <c r="M28" s="38"/>
      <c r="N28" s="38"/>
      <c r="O28" s="38"/>
      <c r="P28" s="38"/>
      <c r="Q28" s="38"/>
      <c r="R28" s="38"/>
      <c r="S28" s="38"/>
      <c r="T28" s="38"/>
      <c r="U28" s="38"/>
      <c r="V28" s="38"/>
      <c r="W28" s="38"/>
      <c r="X28" s="38"/>
      <c r="Y28" s="38"/>
    </row>
    <row r="29" spans="1:25" x14ac:dyDescent="0.2">
      <c r="A29" s="149" t="s">
        <v>30</v>
      </c>
      <c r="B29" s="40">
        <v>11011</v>
      </c>
      <c r="C29" s="40">
        <v>10703</v>
      </c>
      <c r="D29" s="40">
        <v>9721</v>
      </c>
      <c r="E29" s="40">
        <v>9118</v>
      </c>
      <c r="F29" s="40">
        <v>8248</v>
      </c>
      <c r="G29" s="40">
        <v>6957</v>
      </c>
      <c r="H29" s="40">
        <v>7621</v>
      </c>
      <c r="I29" s="40">
        <v>7304</v>
      </c>
      <c r="J29" s="38"/>
      <c r="K29" s="38"/>
      <c r="L29" s="38"/>
      <c r="M29" s="38"/>
      <c r="N29" s="38"/>
      <c r="O29" s="38"/>
      <c r="P29" s="38"/>
      <c r="Q29" s="38"/>
      <c r="R29" s="38"/>
      <c r="S29" s="38"/>
      <c r="T29" s="38"/>
      <c r="U29" s="38"/>
      <c r="V29" s="38"/>
      <c r="W29" s="38"/>
      <c r="X29" s="38"/>
      <c r="Y29" s="38"/>
    </row>
    <row r="30" spans="1:25" x14ac:dyDescent="0.2">
      <c r="A30" s="149" t="s">
        <v>31</v>
      </c>
      <c r="B30" s="40">
        <v>863</v>
      </c>
      <c r="C30" s="40">
        <v>812</v>
      </c>
      <c r="D30" s="40">
        <v>701</v>
      </c>
      <c r="E30" s="40">
        <v>580</v>
      </c>
      <c r="F30" s="40">
        <v>542</v>
      </c>
      <c r="G30" s="40">
        <v>469</v>
      </c>
      <c r="H30" s="40">
        <v>521</v>
      </c>
      <c r="I30" s="40">
        <v>584</v>
      </c>
      <c r="J30" s="38"/>
      <c r="K30" s="38"/>
      <c r="L30" s="38"/>
      <c r="M30" s="38"/>
      <c r="N30" s="38"/>
      <c r="O30" s="38"/>
      <c r="P30" s="38"/>
      <c r="Q30" s="38"/>
      <c r="R30" s="38"/>
      <c r="S30" s="38"/>
      <c r="T30" s="38"/>
      <c r="U30" s="38"/>
      <c r="V30" s="38"/>
      <c r="W30" s="38"/>
      <c r="X30" s="38"/>
      <c r="Y30" s="38"/>
    </row>
    <row r="31" spans="1:25" x14ac:dyDescent="0.2">
      <c r="A31" s="149" t="s">
        <v>32</v>
      </c>
      <c r="B31" s="40">
        <v>12301</v>
      </c>
      <c r="C31" s="40">
        <v>12299</v>
      </c>
      <c r="D31" s="40">
        <v>17219</v>
      </c>
      <c r="E31" s="40">
        <v>17572</v>
      </c>
      <c r="F31" s="40">
        <v>2279</v>
      </c>
      <c r="G31" s="40">
        <v>299</v>
      </c>
      <c r="H31" s="40">
        <v>304</v>
      </c>
      <c r="I31" s="40">
        <v>272</v>
      </c>
      <c r="J31" s="38"/>
      <c r="K31" s="38"/>
      <c r="L31" s="38"/>
      <c r="M31" s="38"/>
      <c r="N31" s="38"/>
      <c r="O31" s="38"/>
      <c r="P31" s="38"/>
      <c r="Q31" s="38"/>
      <c r="R31" s="38"/>
      <c r="S31" s="38"/>
      <c r="T31" s="38"/>
      <c r="U31" s="38"/>
      <c r="V31" s="38"/>
      <c r="W31" s="38"/>
      <c r="X31" s="38"/>
      <c r="Y31" s="38"/>
    </row>
    <row r="32" spans="1:25" x14ac:dyDescent="0.2">
      <c r="A32" s="149" t="s">
        <v>33</v>
      </c>
      <c r="B32" s="40">
        <v>2182</v>
      </c>
      <c r="C32" s="40">
        <v>1974</v>
      </c>
      <c r="D32" s="40">
        <v>2032</v>
      </c>
      <c r="E32" s="40">
        <v>1849</v>
      </c>
      <c r="F32" s="40">
        <v>1657</v>
      </c>
      <c r="G32" s="40">
        <v>1540</v>
      </c>
      <c r="H32" s="40">
        <v>1491</v>
      </c>
      <c r="I32" s="40">
        <v>1398</v>
      </c>
      <c r="J32" s="38"/>
      <c r="K32" s="38"/>
      <c r="L32" s="38"/>
      <c r="M32" s="38"/>
      <c r="N32" s="38"/>
      <c r="O32" s="38"/>
      <c r="P32" s="38"/>
      <c r="Q32" s="38"/>
      <c r="R32" s="38"/>
      <c r="S32" s="38"/>
      <c r="T32" s="38"/>
      <c r="U32" s="38"/>
      <c r="V32" s="38"/>
      <c r="W32" s="38"/>
      <c r="X32" s="38"/>
      <c r="Y32" s="38"/>
    </row>
    <row r="33" spans="1:25" x14ac:dyDescent="0.2">
      <c r="A33" s="149" t="s">
        <v>34</v>
      </c>
      <c r="B33" s="40">
        <v>2426</v>
      </c>
      <c r="C33" s="40">
        <v>2227</v>
      </c>
      <c r="D33" s="40">
        <v>2183</v>
      </c>
      <c r="E33" s="40">
        <v>2017</v>
      </c>
      <c r="F33" s="40">
        <v>1988</v>
      </c>
      <c r="G33" s="40">
        <v>1937</v>
      </c>
      <c r="H33" s="40">
        <v>1665</v>
      </c>
      <c r="I33" s="40">
        <v>1642</v>
      </c>
      <c r="J33" s="38"/>
      <c r="K33" s="38"/>
      <c r="L33" s="38"/>
      <c r="M33" s="38"/>
      <c r="N33" s="38"/>
      <c r="O33" s="38"/>
      <c r="P33" s="38"/>
      <c r="Q33" s="38"/>
      <c r="R33" s="38"/>
      <c r="S33" s="38"/>
      <c r="T33" s="38"/>
      <c r="U33" s="38"/>
      <c r="V33" s="38"/>
      <c r="W33" s="38"/>
      <c r="X33" s="38"/>
      <c r="Y33" s="38"/>
    </row>
    <row r="34" spans="1:25" x14ac:dyDescent="0.2">
      <c r="A34" s="149" t="s">
        <v>35</v>
      </c>
      <c r="B34" s="40">
        <v>1974</v>
      </c>
      <c r="C34" s="40">
        <v>2035</v>
      </c>
      <c r="D34" s="40">
        <v>1856</v>
      </c>
      <c r="E34" s="40">
        <v>1791</v>
      </c>
      <c r="F34" s="40">
        <v>1645</v>
      </c>
      <c r="G34" s="40">
        <v>1563</v>
      </c>
      <c r="H34" s="40">
        <v>1592</v>
      </c>
      <c r="I34" s="40">
        <v>1581</v>
      </c>
      <c r="J34" s="38"/>
      <c r="K34" s="38"/>
      <c r="L34" s="38"/>
      <c r="M34" s="38"/>
      <c r="N34" s="38"/>
      <c r="O34" s="38"/>
      <c r="P34" s="38"/>
      <c r="Q34" s="38"/>
      <c r="R34" s="38"/>
      <c r="S34" s="38"/>
      <c r="T34" s="38"/>
      <c r="U34" s="38"/>
      <c r="V34" s="38"/>
      <c r="W34" s="38"/>
      <c r="X34" s="38"/>
      <c r="Y34" s="38"/>
    </row>
    <row r="35" spans="1:25" x14ac:dyDescent="0.2">
      <c r="A35" s="153" t="s">
        <v>36</v>
      </c>
      <c r="B35" s="154">
        <v>5594</v>
      </c>
      <c r="C35" s="154">
        <v>5684</v>
      </c>
      <c r="D35" s="154">
        <v>5338</v>
      </c>
      <c r="E35" s="154">
        <v>4659</v>
      </c>
      <c r="F35" s="154">
        <v>4570</v>
      </c>
      <c r="G35" s="154">
        <v>4646</v>
      </c>
      <c r="H35" s="154">
        <v>4959</v>
      </c>
      <c r="I35" s="154">
        <v>4685</v>
      </c>
      <c r="J35" s="38"/>
      <c r="K35" s="38"/>
      <c r="L35" s="38"/>
      <c r="M35" s="38"/>
      <c r="N35" s="38"/>
      <c r="O35" s="38"/>
      <c r="P35" s="38"/>
      <c r="Q35" s="38"/>
      <c r="R35" s="38"/>
      <c r="S35" s="38"/>
      <c r="T35" s="38"/>
      <c r="U35" s="38"/>
      <c r="V35" s="38"/>
      <c r="W35" s="38"/>
      <c r="X35" s="38"/>
      <c r="Y35" s="38"/>
    </row>
    <row r="36" spans="1:25" x14ac:dyDescent="0.2">
      <c r="A36" s="116"/>
      <c r="B36" s="150"/>
      <c r="C36" s="150"/>
      <c r="D36" s="150"/>
      <c r="E36" s="150"/>
      <c r="F36" s="150"/>
      <c r="G36" s="150"/>
      <c r="H36" s="150"/>
      <c r="I36" s="150"/>
      <c r="J36" s="38"/>
      <c r="K36" s="38"/>
      <c r="L36" s="38"/>
      <c r="M36" s="38"/>
      <c r="N36" s="38"/>
      <c r="O36" s="38"/>
      <c r="P36" s="38"/>
      <c r="Q36" s="38"/>
      <c r="R36" s="38"/>
      <c r="S36" s="38"/>
      <c r="T36" s="38"/>
      <c r="U36" s="38"/>
      <c r="V36" s="38"/>
      <c r="W36" s="38"/>
      <c r="X36" s="38"/>
      <c r="Y36" s="38"/>
    </row>
    <row r="37" spans="1:25" x14ac:dyDescent="0.2">
      <c r="A37" s="155" t="s">
        <v>37</v>
      </c>
      <c r="B37" s="156">
        <v>366878</v>
      </c>
      <c r="C37" s="156">
        <v>336867</v>
      </c>
      <c r="D37" s="156">
        <v>310953</v>
      </c>
      <c r="E37" s="156">
        <v>321535</v>
      </c>
      <c r="F37" s="156">
        <v>373464</v>
      </c>
      <c r="G37" s="156">
        <v>430527</v>
      </c>
      <c r="H37" s="156">
        <v>466357</v>
      </c>
      <c r="I37" s="156">
        <v>512631</v>
      </c>
      <c r="J37" s="38"/>
      <c r="K37" s="38"/>
      <c r="L37" s="38"/>
      <c r="M37" s="38"/>
      <c r="N37" s="38"/>
      <c r="O37" s="38"/>
      <c r="P37" s="38"/>
      <c r="Q37" s="38"/>
      <c r="R37" s="38"/>
      <c r="S37" s="38"/>
      <c r="T37" s="38"/>
      <c r="U37" s="38"/>
      <c r="V37" s="38"/>
      <c r="W37" s="38"/>
      <c r="X37" s="38"/>
      <c r="Y37" s="38"/>
    </row>
    <row r="38" spans="1:25" x14ac:dyDescent="0.2">
      <c r="A38" s="116" t="s">
        <v>39</v>
      </c>
      <c r="B38" s="150">
        <v>1451</v>
      </c>
      <c r="C38" s="150">
        <v>1446</v>
      </c>
      <c r="D38" s="150">
        <v>1278</v>
      </c>
      <c r="E38" s="150">
        <v>1093</v>
      </c>
      <c r="F38" s="150">
        <v>1172</v>
      </c>
      <c r="G38" s="150">
        <v>1206</v>
      </c>
      <c r="H38" s="150">
        <v>1111</v>
      </c>
      <c r="I38" s="150">
        <v>1053</v>
      </c>
      <c r="J38" s="38"/>
      <c r="K38" s="38"/>
      <c r="L38" s="38"/>
      <c r="M38" s="38"/>
      <c r="N38" s="38"/>
      <c r="O38" s="38"/>
      <c r="P38" s="38"/>
      <c r="Q38" s="38"/>
      <c r="R38" s="38"/>
      <c r="S38" s="38"/>
      <c r="T38" s="38"/>
      <c r="U38" s="38"/>
      <c r="V38" s="38"/>
      <c r="W38" s="38"/>
      <c r="X38" s="38"/>
      <c r="Y38" s="38"/>
    </row>
    <row r="39" spans="1:25" x14ac:dyDescent="0.2">
      <c r="A39" s="151" t="s">
        <v>38</v>
      </c>
      <c r="B39" s="152">
        <v>5493</v>
      </c>
      <c r="C39" s="152">
        <v>4693</v>
      </c>
      <c r="D39" s="152">
        <v>3643</v>
      </c>
      <c r="E39" s="152">
        <v>2951</v>
      </c>
      <c r="F39" s="152">
        <v>2903</v>
      </c>
      <c r="G39" s="152">
        <v>3714</v>
      </c>
      <c r="H39" s="152">
        <v>3950</v>
      </c>
      <c r="I39" s="152">
        <v>3944</v>
      </c>
      <c r="J39" s="38"/>
      <c r="K39" s="38"/>
      <c r="L39" s="38"/>
      <c r="M39" s="38"/>
      <c r="N39" s="38"/>
      <c r="O39" s="38"/>
      <c r="P39" s="38"/>
      <c r="Q39" s="38"/>
      <c r="R39" s="38"/>
      <c r="S39" s="38"/>
      <c r="T39" s="38"/>
      <c r="U39" s="38"/>
      <c r="V39" s="38"/>
      <c r="W39" s="38"/>
      <c r="X39" s="38"/>
      <c r="Y39" s="38"/>
    </row>
    <row r="40" spans="1:25" x14ac:dyDescent="0.2">
      <c r="A40" s="38"/>
      <c r="B40" s="39"/>
      <c r="C40" s="39"/>
      <c r="D40" s="39"/>
      <c r="E40" s="39"/>
      <c r="F40" s="39"/>
      <c r="G40" s="39"/>
      <c r="H40" s="62"/>
      <c r="I40" s="62"/>
      <c r="J40" s="38"/>
      <c r="K40" s="38"/>
      <c r="L40" s="38"/>
      <c r="M40" s="38"/>
      <c r="N40" s="38"/>
      <c r="O40" s="38"/>
      <c r="P40" s="38"/>
      <c r="Q40" s="38"/>
      <c r="R40" s="38"/>
      <c r="S40" s="38"/>
      <c r="T40" s="38"/>
      <c r="U40" s="38"/>
      <c r="V40" s="38"/>
      <c r="W40" s="38"/>
      <c r="X40" s="38"/>
      <c r="Y40" s="38"/>
    </row>
    <row r="41" spans="1:25" ht="15" customHeight="1" x14ac:dyDescent="0.2">
      <c r="A41" s="142" t="s">
        <v>76</v>
      </c>
      <c r="B41" s="38"/>
      <c r="C41" s="38"/>
      <c r="D41" s="38"/>
      <c r="E41" s="38"/>
      <c r="F41" s="38"/>
      <c r="G41" s="38"/>
      <c r="H41" s="38"/>
      <c r="I41" s="38"/>
      <c r="J41" s="38"/>
      <c r="K41" s="38"/>
      <c r="L41" s="38"/>
      <c r="M41" s="38"/>
      <c r="N41" s="38"/>
      <c r="O41" s="38"/>
      <c r="P41" s="38"/>
      <c r="Q41" s="38"/>
      <c r="R41" s="38"/>
      <c r="S41" s="38"/>
      <c r="T41" s="38"/>
      <c r="U41" s="38"/>
      <c r="V41" s="38"/>
      <c r="W41" s="38"/>
      <c r="X41" s="38"/>
      <c r="Y41" s="38"/>
    </row>
    <row r="42" spans="1:25" x14ac:dyDescent="0.2">
      <c r="A42" s="38" t="s">
        <v>77</v>
      </c>
      <c r="B42" s="38"/>
      <c r="C42" s="38"/>
      <c r="D42" s="38"/>
      <c r="E42" s="38"/>
      <c r="F42" s="38"/>
      <c r="G42" s="38"/>
      <c r="H42" s="38"/>
      <c r="I42" s="38"/>
      <c r="J42" s="38"/>
      <c r="K42" s="38"/>
      <c r="L42" s="38"/>
      <c r="M42" s="38"/>
      <c r="N42" s="38"/>
      <c r="O42" s="38"/>
      <c r="P42" s="38"/>
      <c r="Q42" s="38"/>
      <c r="R42" s="38"/>
      <c r="S42" s="38"/>
      <c r="T42" s="38"/>
      <c r="U42" s="38"/>
      <c r="V42" s="38"/>
      <c r="W42" s="38"/>
      <c r="X42" s="38"/>
      <c r="Y42" s="38"/>
    </row>
    <row r="43" spans="1:25" x14ac:dyDescent="0.2">
      <c r="A43" s="61" t="s">
        <v>61</v>
      </c>
      <c r="B43" s="38"/>
      <c r="C43" s="38"/>
      <c r="D43" s="38"/>
      <c r="E43" s="38"/>
      <c r="F43" s="38"/>
      <c r="G43" s="38"/>
      <c r="H43" s="38"/>
      <c r="I43" s="38"/>
      <c r="J43" s="38"/>
      <c r="K43" s="38"/>
      <c r="L43" s="38"/>
      <c r="M43" s="38"/>
      <c r="N43" s="38"/>
      <c r="O43" s="38"/>
      <c r="P43" s="38"/>
      <c r="Q43" s="38"/>
      <c r="R43" s="38"/>
      <c r="S43" s="38"/>
      <c r="T43" s="38"/>
      <c r="U43" s="38"/>
      <c r="V43" s="38"/>
      <c r="W43" s="38"/>
      <c r="X43" s="38"/>
      <c r="Y43" s="38"/>
    </row>
    <row r="44" spans="1:25" x14ac:dyDescent="0.2">
      <c r="B44" s="38"/>
      <c r="C44" s="38"/>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A45" s="38"/>
      <c r="B45" s="7"/>
      <c r="C45" s="7"/>
      <c r="D45" s="7"/>
      <c r="E45" s="7"/>
      <c r="F45" s="7"/>
      <c r="G45" s="7"/>
      <c r="H45" s="7"/>
      <c r="I45" s="7"/>
      <c r="J45" s="38"/>
      <c r="K45" s="38"/>
      <c r="L45" s="38"/>
      <c r="M45" s="38"/>
      <c r="N45" s="38"/>
      <c r="O45" s="38"/>
      <c r="P45" s="38"/>
      <c r="Q45" s="38"/>
      <c r="R45" s="38"/>
      <c r="S45" s="38"/>
      <c r="T45" s="38"/>
      <c r="U45" s="38"/>
      <c r="V45" s="38"/>
      <c r="W45" s="38"/>
      <c r="X45" s="38"/>
      <c r="Y45" s="38"/>
    </row>
    <row r="46" spans="1:25" x14ac:dyDescent="0.2">
      <c r="A46" s="38"/>
      <c r="B46" s="38"/>
      <c r="C46" s="38"/>
      <c r="D46" s="38"/>
      <c r="E46" s="38"/>
      <c r="F46" s="38"/>
      <c r="G46" s="38"/>
      <c r="H46" s="38"/>
      <c r="I46" s="38"/>
      <c r="J46" s="38"/>
      <c r="K46" s="38"/>
      <c r="L46" s="38"/>
      <c r="M46" s="38"/>
      <c r="N46" s="38"/>
      <c r="O46" s="38"/>
      <c r="P46" s="38"/>
      <c r="Q46" s="38"/>
      <c r="R46" s="38"/>
      <c r="S46" s="38"/>
      <c r="T46" s="38"/>
      <c r="U46" s="38"/>
      <c r="V46" s="38"/>
      <c r="W46" s="38"/>
      <c r="X46" s="38"/>
      <c r="Y46" s="38"/>
    </row>
    <row r="47" spans="1:25" x14ac:dyDescent="0.2">
      <c r="A47" s="38" t="s">
        <v>52</v>
      </c>
      <c r="B47" s="38"/>
      <c r="C47" s="38"/>
      <c r="D47" s="38"/>
      <c r="E47" s="38"/>
      <c r="F47" s="38"/>
      <c r="G47" s="38"/>
      <c r="H47" s="38"/>
      <c r="I47" s="38"/>
      <c r="J47" s="38"/>
      <c r="K47" s="38"/>
      <c r="L47" s="38"/>
      <c r="M47" s="38"/>
      <c r="N47" s="38"/>
      <c r="O47" s="38"/>
      <c r="P47" s="38"/>
      <c r="Q47" s="38"/>
      <c r="R47" s="38"/>
    </row>
    <row r="48" spans="1:25" x14ac:dyDescent="0.2">
      <c r="A48" s="38" t="s">
        <v>52</v>
      </c>
      <c r="B48" s="38"/>
      <c r="C48" s="38"/>
      <c r="D48" s="38"/>
      <c r="E48" s="38"/>
      <c r="F48" s="38"/>
      <c r="G48" s="38"/>
      <c r="H48" s="38"/>
      <c r="I48" s="38"/>
      <c r="J48" s="38"/>
      <c r="K48" s="38"/>
      <c r="L48" s="38"/>
      <c r="M48" s="38"/>
      <c r="N48" s="38"/>
      <c r="O48" s="38"/>
      <c r="P48" s="38"/>
      <c r="Q48" s="38"/>
      <c r="R48" s="3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L54"/>
  <sheetViews>
    <sheetView showGridLines="0" zoomScaleNormal="100" workbookViewId="0"/>
  </sheetViews>
  <sheetFormatPr defaultColWidth="9.140625" defaultRowHeight="12" x14ac:dyDescent="0.2"/>
  <cols>
    <col min="1" max="1" width="21.7109375" style="69" customWidth="1"/>
    <col min="2" max="16384" width="9.140625" style="69"/>
  </cols>
  <sheetData>
    <row r="2" spans="1:12" ht="15.75" x14ac:dyDescent="0.25">
      <c r="A2" s="157" t="s">
        <v>79</v>
      </c>
      <c r="B2" s="68"/>
      <c r="C2" s="68"/>
      <c r="D2" s="68"/>
      <c r="E2" s="68"/>
      <c r="F2" s="68"/>
      <c r="G2" s="68"/>
      <c r="H2" s="68"/>
      <c r="I2" s="68"/>
      <c r="J2" s="68"/>
      <c r="K2" s="68"/>
    </row>
    <row r="3" spans="1:12" ht="12.75" x14ac:dyDescent="0.2">
      <c r="A3" s="158" t="s">
        <v>58</v>
      </c>
      <c r="B3" s="68"/>
      <c r="C3" s="68"/>
      <c r="D3" s="68"/>
      <c r="E3" s="68"/>
      <c r="F3" s="68"/>
      <c r="G3" s="68"/>
      <c r="H3" s="68"/>
      <c r="I3" s="68"/>
      <c r="J3" s="68"/>
      <c r="K3" s="68"/>
    </row>
    <row r="4" spans="1:12" x14ac:dyDescent="0.2">
      <c r="A4" s="70"/>
      <c r="B4" s="68"/>
      <c r="C4" s="68"/>
      <c r="D4" s="68"/>
      <c r="E4" s="68"/>
      <c r="F4" s="68"/>
      <c r="G4" s="68"/>
      <c r="H4" s="68"/>
      <c r="I4" s="68"/>
      <c r="J4" s="68"/>
      <c r="K4" s="68"/>
    </row>
    <row r="5" spans="1:12" x14ac:dyDescent="0.2">
      <c r="A5" s="173"/>
      <c r="B5" s="175" t="s">
        <v>0</v>
      </c>
      <c r="C5" s="171" t="s">
        <v>1</v>
      </c>
      <c r="D5" s="171" t="s">
        <v>2</v>
      </c>
      <c r="E5" s="171" t="s">
        <v>3</v>
      </c>
      <c r="F5" s="171" t="s">
        <v>4</v>
      </c>
      <c r="G5" s="171" t="s">
        <v>5</v>
      </c>
      <c r="H5" s="171" t="s">
        <v>6</v>
      </c>
      <c r="I5" s="171" t="s">
        <v>7</v>
      </c>
      <c r="J5" s="171" t="s">
        <v>8</v>
      </c>
      <c r="K5" s="169" t="s">
        <v>9</v>
      </c>
    </row>
    <row r="6" spans="1:12" x14ac:dyDescent="0.2">
      <c r="A6" s="174"/>
      <c r="B6" s="176"/>
      <c r="C6" s="172"/>
      <c r="D6" s="172"/>
      <c r="E6" s="172"/>
      <c r="F6" s="172"/>
      <c r="G6" s="172"/>
      <c r="H6" s="172"/>
      <c r="I6" s="172"/>
      <c r="J6" s="172"/>
      <c r="K6" s="170"/>
    </row>
    <row r="7" spans="1:12" x14ac:dyDescent="0.2">
      <c r="A7" s="133" t="s">
        <v>69</v>
      </c>
      <c r="B7" s="159">
        <f>SUM(B9:B35)</f>
        <v>878430</v>
      </c>
      <c r="C7" s="159">
        <f t="shared" ref="C7:K7" si="0">SUM(C9:C35)</f>
        <v>870748</v>
      </c>
      <c r="D7" s="159">
        <f t="shared" si="0"/>
        <v>790092</v>
      </c>
      <c r="E7" s="159">
        <f t="shared" si="0"/>
        <v>757241.5</v>
      </c>
      <c r="F7" s="159">
        <f t="shared" si="0"/>
        <v>708711</v>
      </c>
      <c r="G7" s="159">
        <f t="shared" si="0"/>
        <v>688035</v>
      </c>
      <c r="H7" s="159">
        <f t="shared" si="0"/>
        <v>650081</v>
      </c>
      <c r="I7" s="159">
        <f t="shared" si="0"/>
        <v>609882</v>
      </c>
      <c r="J7" s="159">
        <f t="shared" si="0"/>
        <v>594487</v>
      </c>
      <c r="K7" s="159">
        <f t="shared" si="0"/>
        <v>573419</v>
      </c>
    </row>
    <row r="8" spans="1:12" x14ac:dyDescent="0.2">
      <c r="A8" s="135" t="s">
        <v>70</v>
      </c>
      <c r="B8" s="160">
        <f t="shared" ref="B8:K8" si="1">SUM(B9:B38)</f>
        <v>1040295</v>
      </c>
      <c r="C8" s="160">
        <f t="shared" si="1"/>
        <v>1000672</v>
      </c>
      <c r="D8" s="160">
        <f t="shared" si="1"/>
        <v>907793</v>
      </c>
      <c r="E8" s="160">
        <f t="shared" si="1"/>
        <v>858769.5</v>
      </c>
      <c r="F8" s="160">
        <f t="shared" si="1"/>
        <v>796363</v>
      </c>
      <c r="G8" s="160">
        <f t="shared" si="1"/>
        <v>771440</v>
      </c>
      <c r="H8" s="160">
        <f t="shared" si="1"/>
        <v>733166</v>
      </c>
      <c r="I8" s="160">
        <f t="shared" si="1"/>
        <v>698478</v>
      </c>
      <c r="J8" s="160">
        <f t="shared" si="1"/>
        <v>698380</v>
      </c>
      <c r="K8" s="160">
        <f t="shared" si="1"/>
        <v>691853</v>
      </c>
    </row>
    <row r="9" spans="1:12" x14ac:dyDescent="0.2">
      <c r="A9" s="71" t="s">
        <v>10</v>
      </c>
      <c r="B9" s="72">
        <v>23303</v>
      </c>
      <c r="C9" s="72">
        <v>21906</v>
      </c>
      <c r="D9" s="72">
        <v>19851</v>
      </c>
      <c r="E9" s="72">
        <v>19375</v>
      </c>
      <c r="F9" s="72">
        <v>17212</v>
      </c>
      <c r="G9" s="72">
        <v>15794</v>
      </c>
      <c r="H9" s="72">
        <v>15783</v>
      </c>
      <c r="I9" s="72">
        <v>14840</v>
      </c>
      <c r="J9" s="113">
        <v>14840</v>
      </c>
      <c r="K9" s="113">
        <v>14840</v>
      </c>
      <c r="L9" s="161"/>
    </row>
    <row r="10" spans="1:12" x14ac:dyDescent="0.2">
      <c r="A10" s="73" t="s">
        <v>11</v>
      </c>
      <c r="B10" s="74">
        <v>4620</v>
      </c>
      <c r="C10" s="74">
        <v>4470</v>
      </c>
      <c r="D10" s="74">
        <v>3938</v>
      </c>
      <c r="E10" s="74">
        <v>3234</v>
      </c>
      <c r="F10" s="74">
        <v>3082</v>
      </c>
      <c r="G10" s="74">
        <v>3583</v>
      </c>
      <c r="H10" s="74">
        <v>3721</v>
      </c>
      <c r="I10" s="74">
        <v>4023</v>
      </c>
      <c r="J10" s="74">
        <v>3210</v>
      </c>
      <c r="K10" s="74">
        <v>2369</v>
      </c>
      <c r="L10" s="161"/>
    </row>
    <row r="11" spans="1:12" x14ac:dyDescent="0.2">
      <c r="A11" s="73" t="s">
        <v>12</v>
      </c>
      <c r="B11" s="74">
        <v>31594</v>
      </c>
      <c r="C11" s="74">
        <v>68515</v>
      </c>
      <c r="D11" s="74">
        <v>61379</v>
      </c>
      <c r="E11" s="74">
        <v>55600</v>
      </c>
      <c r="F11" s="74">
        <v>49466</v>
      </c>
      <c r="G11" s="74">
        <v>53320</v>
      </c>
      <c r="H11" s="74">
        <v>41085</v>
      </c>
      <c r="I11" s="74">
        <v>30387</v>
      </c>
      <c r="J11" s="74">
        <v>23685</v>
      </c>
      <c r="K11" s="74">
        <v>21352</v>
      </c>
      <c r="L11" s="161"/>
    </row>
    <row r="12" spans="1:12" x14ac:dyDescent="0.2">
      <c r="A12" s="73" t="s">
        <v>13</v>
      </c>
      <c r="B12" s="74">
        <v>745</v>
      </c>
      <c r="C12" s="74">
        <v>775</v>
      </c>
      <c r="D12" s="74">
        <v>552</v>
      </c>
      <c r="E12" s="74">
        <v>456</v>
      </c>
      <c r="F12" s="74">
        <v>335</v>
      </c>
      <c r="G12" s="74">
        <v>288</v>
      </c>
      <c r="H12" s="74">
        <v>284</v>
      </c>
      <c r="I12" s="74">
        <v>230</v>
      </c>
      <c r="J12" s="74">
        <v>241</v>
      </c>
      <c r="K12" s="74">
        <v>218</v>
      </c>
      <c r="L12" s="161"/>
    </row>
    <row r="13" spans="1:12" x14ac:dyDescent="0.2">
      <c r="A13" s="73" t="s">
        <v>14</v>
      </c>
      <c r="B13" s="74">
        <v>89036</v>
      </c>
      <c r="C13" s="74">
        <v>87693</v>
      </c>
      <c r="D13" s="74">
        <v>76123</v>
      </c>
      <c r="E13" s="74">
        <v>70841</v>
      </c>
      <c r="F13" s="74">
        <v>64017</v>
      </c>
      <c r="G13" s="74">
        <v>59528</v>
      </c>
      <c r="H13" s="74">
        <v>58401</v>
      </c>
      <c r="I13" s="74">
        <v>56563</v>
      </c>
      <c r="J13" s="74">
        <v>59633</v>
      </c>
      <c r="K13" s="74">
        <v>54114</v>
      </c>
      <c r="L13" s="161"/>
    </row>
    <row r="14" spans="1:12" x14ac:dyDescent="0.2">
      <c r="A14" s="73" t="s">
        <v>15</v>
      </c>
      <c r="B14" s="74">
        <v>1035</v>
      </c>
      <c r="C14" s="74">
        <v>934</v>
      </c>
      <c r="D14" s="74">
        <v>870</v>
      </c>
      <c r="E14" s="74">
        <v>752</v>
      </c>
      <c r="F14" s="74">
        <v>620</v>
      </c>
      <c r="G14" s="74">
        <v>547</v>
      </c>
      <c r="H14" s="74">
        <v>597</v>
      </c>
      <c r="I14" s="74">
        <v>505</v>
      </c>
      <c r="J14" s="74">
        <v>373</v>
      </c>
      <c r="K14" s="74">
        <v>339</v>
      </c>
      <c r="L14" s="161"/>
    </row>
    <row r="15" spans="1:12" x14ac:dyDescent="0.2">
      <c r="A15" s="73" t="s">
        <v>16</v>
      </c>
      <c r="B15" s="74">
        <v>14461</v>
      </c>
      <c r="C15" s="74">
        <v>13311</v>
      </c>
      <c r="D15" s="74">
        <v>11619</v>
      </c>
      <c r="E15" s="74">
        <v>10481</v>
      </c>
      <c r="F15" s="74">
        <v>8478</v>
      </c>
      <c r="G15" s="74">
        <v>7359</v>
      </c>
      <c r="H15" s="74">
        <v>7764</v>
      </c>
      <c r="I15" s="74">
        <v>6453</v>
      </c>
      <c r="J15" s="74">
        <v>4841</v>
      </c>
      <c r="K15" s="74">
        <v>4902</v>
      </c>
      <c r="L15" s="161"/>
    </row>
    <row r="16" spans="1:12" x14ac:dyDescent="0.2">
      <c r="A16" s="73" t="s">
        <v>17</v>
      </c>
      <c r="B16" s="74">
        <v>23550</v>
      </c>
      <c r="C16" s="74">
        <v>26711</v>
      </c>
      <c r="D16" s="74">
        <v>27587</v>
      </c>
      <c r="E16" s="74">
        <v>32242</v>
      </c>
      <c r="F16" s="74">
        <v>31166</v>
      </c>
      <c r="G16" s="74">
        <v>28878</v>
      </c>
      <c r="H16" s="74">
        <v>25094</v>
      </c>
      <c r="I16" s="74">
        <v>26658</v>
      </c>
      <c r="J16" s="74">
        <v>26313</v>
      </c>
      <c r="K16" s="74">
        <v>34026</v>
      </c>
      <c r="L16" s="161"/>
    </row>
    <row r="17" spans="1:12" x14ac:dyDescent="0.2">
      <c r="A17" s="73" t="s">
        <v>18</v>
      </c>
      <c r="B17" s="74">
        <v>92196</v>
      </c>
      <c r="C17" s="74">
        <v>77898</v>
      </c>
      <c r="D17" s="74">
        <v>65672</v>
      </c>
      <c r="E17" s="74">
        <v>51799</v>
      </c>
      <c r="F17" s="74">
        <v>47125</v>
      </c>
      <c r="G17" s="74">
        <v>41499</v>
      </c>
      <c r="H17" s="74">
        <v>36466</v>
      </c>
      <c r="I17" s="74">
        <v>31137</v>
      </c>
      <c r="J17" s="74">
        <v>31678</v>
      </c>
      <c r="K17" s="74">
        <v>32895</v>
      </c>
      <c r="L17" s="161"/>
    </row>
    <row r="18" spans="1:12" x14ac:dyDescent="0.2">
      <c r="A18" s="73" t="s">
        <v>19</v>
      </c>
      <c r="B18" s="74">
        <v>211484</v>
      </c>
      <c r="C18" s="74">
        <v>207947</v>
      </c>
      <c r="D18" s="74">
        <v>195367</v>
      </c>
      <c r="E18" s="74">
        <v>186824</v>
      </c>
      <c r="F18" s="74">
        <v>178333</v>
      </c>
      <c r="G18" s="74">
        <v>173232</v>
      </c>
      <c r="H18" s="74">
        <v>169084</v>
      </c>
      <c r="I18" s="74">
        <v>168072</v>
      </c>
      <c r="J18" s="74">
        <v>161512</v>
      </c>
      <c r="K18" s="112">
        <v>161512</v>
      </c>
      <c r="L18" s="161"/>
    </row>
    <row r="19" spans="1:12" x14ac:dyDescent="0.2">
      <c r="A19" s="73" t="s">
        <v>20</v>
      </c>
      <c r="B19" s="74">
        <v>1927</v>
      </c>
      <c r="C19" s="74">
        <v>1828</v>
      </c>
      <c r="D19" s="74">
        <v>1382</v>
      </c>
      <c r="E19" s="74">
        <v>1315</v>
      </c>
      <c r="F19" s="74">
        <v>1142</v>
      </c>
      <c r="G19" s="74">
        <v>866</v>
      </c>
      <c r="H19" s="74">
        <v>633</v>
      </c>
      <c r="I19" s="74">
        <v>760</v>
      </c>
      <c r="J19" s="74">
        <v>890</v>
      </c>
      <c r="K19" s="74">
        <v>854</v>
      </c>
      <c r="L19" s="161"/>
    </row>
    <row r="20" spans="1:12" x14ac:dyDescent="0.2">
      <c r="A20" s="73" t="s">
        <v>21</v>
      </c>
      <c r="B20" s="74">
        <v>229961</v>
      </c>
      <c r="C20" s="74">
        <v>213407</v>
      </c>
      <c r="D20" s="74">
        <v>197583</v>
      </c>
      <c r="E20" s="74">
        <v>198774</v>
      </c>
      <c r="F20" s="74">
        <v>196589</v>
      </c>
      <c r="G20" s="74">
        <v>183486</v>
      </c>
      <c r="H20" s="74">
        <v>176461</v>
      </c>
      <c r="I20" s="74">
        <v>165650</v>
      </c>
      <c r="J20" s="74">
        <v>156942</v>
      </c>
      <c r="K20" s="74">
        <v>145758</v>
      </c>
      <c r="L20" s="161"/>
    </row>
    <row r="21" spans="1:12" x14ac:dyDescent="0.2">
      <c r="A21" s="73" t="s">
        <v>22</v>
      </c>
      <c r="B21" s="74">
        <v>1786</v>
      </c>
      <c r="C21" s="74">
        <v>1627</v>
      </c>
      <c r="D21" s="74">
        <v>1705</v>
      </c>
      <c r="E21" s="74">
        <v>1783</v>
      </c>
      <c r="F21" s="74">
        <v>1749</v>
      </c>
      <c r="G21" s="74">
        <v>1317</v>
      </c>
      <c r="H21" s="74">
        <v>1187</v>
      </c>
      <c r="I21" s="74">
        <v>961</v>
      </c>
      <c r="J21" s="74">
        <v>989</v>
      </c>
      <c r="K21" s="74">
        <v>960</v>
      </c>
      <c r="L21" s="161"/>
    </row>
    <row r="22" spans="1:12" x14ac:dyDescent="0.2">
      <c r="A22" s="73" t="s">
        <v>23</v>
      </c>
      <c r="B22" s="74">
        <v>2205</v>
      </c>
      <c r="C22" s="74">
        <v>2096</v>
      </c>
      <c r="D22" s="74">
        <v>1441</v>
      </c>
      <c r="E22" s="112">
        <f>AVERAGE(D22,F22)</f>
        <v>1175.5</v>
      </c>
      <c r="F22" s="74">
        <v>910</v>
      </c>
      <c r="G22" s="74">
        <v>1347</v>
      </c>
      <c r="H22" s="74">
        <v>1323</v>
      </c>
      <c r="I22" s="74">
        <v>1483</v>
      </c>
      <c r="J22" s="74">
        <v>975</v>
      </c>
      <c r="K22" s="74">
        <v>1082</v>
      </c>
      <c r="L22" s="161"/>
    </row>
    <row r="23" spans="1:12" x14ac:dyDescent="0.2">
      <c r="A23" s="73" t="s">
        <v>24</v>
      </c>
      <c r="B23" s="74">
        <v>2553</v>
      </c>
      <c r="C23" s="74">
        <v>1967</v>
      </c>
      <c r="D23" s="74">
        <v>2060</v>
      </c>
      <c r="E23" s="74">
        <v>1807</v>
      </c>
      <c r="F23" s="74">
        <v>1724</v>
      </c>
      <c r="G23" s="74">
        <v>1504</v>
      </c>
      <c r="H23" s="74">
        <v>1255</v>
      </c>
      <c r="I23" s="74">
        <v>1138</v>
      </c>
      <c r="J23" s="74">
        <v>1263</v>
      </c>
      <c r="K23" s="74">
        <v>999</v>
      </c>
      <c r="L23" s="161"/>
    </row>
    <row r="24" spans="1:12" x14ac:dyDescent="0.2">
      <c r="A24" s="73" t="s">
        <v>25</v>
      </c>
      <c r="B24" s="74">
        <v>344</v>
      </c>
      <c r="C24" s="74">
        <v>419</v>
      </c>
      <c r="D24" s="74">
        <v>418</v>
      </c>
      <c r="E24" s="74">
        <v>456</v>
      </c>
      <c r="F24" s="74">
        <v>372</v>
      </c>
      <c r="G24" s="74">
        <v>2285</v>
      </c>
      <c r="H24" s="74">
        <v>2240</v>
      </c>
      <c r="I24" s="74">
        <v>2026</v>
      </c>
      <c r="J24" s="74">
        <v>1704</v>
      </c>
      <c r="K24" s="112">
        <v>1704</v>
      </c>
      <c r="L24" s="161"/>
    </row>
    <row r="25" spans="1:12" x14ac:dyDescent="0.2">
      <c r="A25" s="73" t="s">
        <v>26</v>
      </c>
      <c r="B25" s="74">
        <v>7982</v>
      </c>
      <c r="C25" s="74">
        <v>8015</v>
      </c>
      <c r="D25" s="74">
        <v>5866</v>
      </c>
      <c r="E25" s="74">
        <v>6163</v>
      </c>
      <c r="F25" s="74">
        <v>6921</v>
      </c>
      <c r="G25" s="74">
        <v>5692</v>
      </c>
      <c r="H25" s="74">
        <v>4803</v>
      </c>
      <c r="I25" s="74">
        <v>3175</v>
      </c>
      <c r="J25" s="112">
        <v>3175</v>
      </c>
      <c r="K25" s="112">
        <v>3175</v>
      </c>
      <c r="L25" s="161"/>
    </row>
    <row r="26" spans="1:12" x14ac:dyDescent="0.2">
      <c r="A26" s="73" t="s">
        <v>27</v>
      </c>
      <c r="B26" s="74">
        <v>398</v>
      </c>
      <c r="C26" s="74">
        <v>401</v>
      </c>
      <c r="D26" s="74">
        <v>372</v>
      </c>
      <c r="E26" s="74">
        <v>364</v>
      </c>
      <c r="F26" s="74">
        <v>306</v>
      </c>
      <c r="G26" s="74">
        <v>325</v>
      </c>
      <c r="H26" s="74">
        <v>242</v>
      </c>
      <c r="I26" s="74">
        <v>229</v>
      </c>
      <c r="J26" s="74">
        <v>256</v>
      </c>
      <c r="K26" s="74">
        <v>332</v>
      </c>
      <c r="L26" s="161"/>
    </row>
    <row r="27" spans="1:12" x14ac:dyDescent="0.2">
      <c r="A27" s="73" t="s">
        <v>28</v>
      </c>
      <c r="B27" s="74">
        <v>21665</v>
      </c>
      <c r="C27" s="74">
        <v>21850</v>
      </c>
      <c r="D27" s="74">
        <v>21730</v>
      </c>
      <c r="E27" s="74">
        <v>21010</v>
      </c>
      <c r="F27" s="74">
        <v>20135</v>
      </c>
      <c r="G27" s="74">
        <v>21045</v>
      </c>
      <c r="H27" s="74">
        <v>19395</v>
      </c>
      <c r="I27" s="74">
        <v>17960</v>
      </c>
      <c r="J27" s="74">
        <v>31277</v>
      </c>
      <c r="K27" s="74">
        <v>25449</v>
      </c>
      <c r="L27" s="161"/>
    </row>
    <row r="28" spans="1:12" x14ac:dyDescent="0.2">
      <c r="A28" s="73" t="s">
        <v>29</v>
      </c>
      <c r="B28" s="74">
        <v>9049</v>
      </c>
      <c r="C28" s="74">
        <v>9289</v>
      </c>
      <c r="D28" s="74">
        <v>5150</v>
      </c>
      <c r="E28" s="74">
        <v>5158</v>
      </c>
      <c r="F28" s="74">
        <v>4446</v>
      </c>
      <c r="G28" s="74">
        <v>11478</v>
      </c>
      <c r="H28" s="74">
        <v>10304</v>
      </c>
      <c r="I28" s="74">
        <v>9743</v>
      </c>
      <c r="J28" s="74">
        <v>9023</v>
      </c>
      <c r="K28" s="74">
        <v>8006</v>
      </c>
      <c r="L28" s="161"/>
    </row>
    <row r="29" spans="1:12" x14ac:dyDescent="0.2">
      <c r="A29" s="73" t="s">
        <v>30</v>
      </c>
      <c r="B29" s="74">
        <v>17669</v>
      </c>
      <c r="C29" s="74">
        <v>17271</v>
      </c>
      <c r="D29" s="74">
        <v>16539</v>
      </c>
      <c r="E29" s="74">
        <v>16575</v>
      </c>
      <c r="F29" s="74">
        <v>16230</v>
      </c>
      <c r="G29" s="74">
        <v>18234</v>
      </c>
      <c r="H29" s="74">
        <v>17083</v>
      </c>
      <c r="I29" s="74">
        <v>15310</v>
      </c>
      <c r="J29" s="74">
        <v>14340</v>
      </c>
      <c r="K29" s="74">
        <v>12449</v>
      </c>
      <c r="L29" s="161"/>
    </row>
    <row r="30" spans="1:12" x14ac:dyDescent="0.2">
      <c r="A30" s="73" t="s">
        <v>31</v>
      </c>
      <c r="B30" s="74">
        <v>25274</v>
      </c>
      <c r="C30" s="74">
        <v>22539</v>
      </c>
      <c r="D30" s="74">
        <v>20310</v>
      </c>
      <c r="E30" s="74">
        <v>19500</v>
      </c>
      <c r="F30" s="74">
        <v>15900</v>
      </c>
      <c r="G30" s="74">
        <v>14799</v>
      </c>
      <c r="H30" s="74">
        <v>13723</v>
      </c>
      <c r="I30" s="74">
        <v>12017</v>
      </c>
      <c r="J30" s="74">
        <v>11531</v>
      </c>
      <c r="K30" s="74">
        <v>10254</v>
      </c>
      <c r="L30" s="161"/>
    </row>
    <row r="31" spans="1:12" x14ac:dyDescent="0.2">
      <c r="A31" s="73" t="s">
        <v>32</v>
      </c>
      <c r="B31" s="74">
        <v>2355</v>
      </c>
      <c r="C31" s="74">
        <v>2967</v>
      </c>
      <c r="D31" s="74">
        <v>2531</v>
      </c>
      <c r="E31" s="74">
        <v>1881</v>
      </c>
      <c r="F31" s="74">
        <v>1627</v>
      </c>
      <c r="G31" s="74">
        <v>2892</v>
      </c>
      <c r="H31" s="74">
        <v>5428</v>
      </c>
      <c r="I31" s="74">
        <v>4659</v>
      </c>
      <c r="J31" s="74">
        <v>1364</v>
      </c>
      <c r="K31" s="74">
        <v>2927</v>
      </c>
      <c r="L31" s="161"/>
    </row>
    <row r="32" spans="1:12" x14ac:dyDescent="0.2">
      <c r="A32" s="73" t="s">
        <v>33</v>
      </c>
      <c r="B32" s="74">
        <v>582</v>
      </c>
      <c r="C32" s="74">
        <v>586</v>
      </c>
      <c r="D32" s="74">
        <v>534</v>
      </c>
      <c r="E32" s="74">
        <v>528</v>
      </c>
      <c r="F32" s="74">
        <v>539</v>
      </c>
      <c r="G32" s="74">
        <v>621</v>
      </c>
      <c r="H32" s="74">
        <v>594</v>
      </c>
      <c r="I32" s="74">
        <v>775</v>
      </c>
      <c r="J32" s="74">
        <v>815</v>
      </c>
      <c r="K32" s="74">
        <v>539</v>
      </c>
      <c r="L32" s="161"/>
    </row>
    <row r="33" spans="1:12" x14ac:dyDescent="0.2">
      <c r="A33" s="73" t="s">
        <v>34</v>
      </c>
      <c r="B33" s="74">
        <v>4135</v>
      </c>
      <c r="C33" s="74">
        <v>3779</v>
      </c>
      <c r="D33" s="74">
        <v>3354</v>
      </c>
      <c r="E33" s="74">
        <v>2694</v>
      </c>
      <c r="F33" s="74">
        <v>2546</v>
      </c>
      <c r="G33" s="74">
        <v>2431</v>
      </c>
      <c r="H33" s="74">
        <v>2297</v>
      </c>
      <c r="I33" s="74">
        <v>1932</v>
      </c>
      <c r="J33" s="74">
        <v>1671</v>
      </c>
      <c r="K33" s="74">
        <v>1524</v>
      </c>
      <c r="L33" s="161"/>
    </row>
    <row r="34" spans="1:12" x14ac:dyDescent="0.2">
      <c r="A34" s="73" t="s">
        <v>35</v>
      </c>
      <c r="B34" s="74">
        <v>13804</v>
      </c>
      <c r="C34" s="74">
        <v>12188</v>
      </c>
      <c r="D34" s="74">
        <v>11150</v>
      </c>
      <c r="E34" s="74">
        <v>11983</v>
      </c>
      <c r="F34" s="74">
        <v>8815</v>
      </c>
      <c r="G34" s="74">
        <v>7961</v>
      </c>
      <c r="H34" s="74">
        <v>7774</v>
      </c>
      <c r="I34" s="74">
        <v>7451</v>
      </c>
      <c r="J34" s="74">
        <v>6702</v>
      </c>
      <c r="K34" s="74">
        <v>6100</v>
      </c>
      <c r="L34" s="161"/>
    </row>
    <row r="35" spans="1:12" x14ac:dyDescent="0.2">
      <c r="A35" s="80" t="s">
        <v>36</v>
      </c>
      <c r="B35" s="82">
        <v>44717</v>
      </c>
      <c r="C35" s="82">
        <v>40359</v>
      </c>
      <c r="D35" s="82">
        <v>35009</v>
      </c>
      <c r="E35" s="82">
        <v>34471</v>
      </c>
      <c r="F35" s="82">
        <v>28926</v>
      </c>
      <c r="G35" s="82">
        <v>27724</v>
      </c>
      <c r="H35" s="82">
        <v>27060</v>
      </c>
      <c r="I35" s="82">
        <v>25745</v>
      </c>
      <c r="J35" s="82">
        <v>25244</v>
      </c>
      <c r="K35" s="82">
        <v>24740</v>
      </c>
      <c r="L35" s="161"/>
    </row>
    <row r="36" spans="1:12" x14ac:dyDescent="0.2">
      <c r="A36" s="71" t="s">
        <v>37</v>
      </c>
      <c r="B36" s="83">
        <v>147238</v>
      </c>
      <c r="C36" s="83">
        <v>117684</v>
      </c>
      <c r="D36" s="83">
        <v>106162</v>
      </c>
      <c r="E36" s="83">
        <v>92056</v>
      </c>
      <c r="F36" s="83">
        <v>79820</v>
      </c>
      <c r="G36" s="83">
        <v>75308</v>
      </c>
      <c r="H36" s="83">
        <v>75637</v>
      </c>
      <c r="I36" s="83">
        <v>81871</v>
      </c>
      <c r="J36" s="83">
        <v>97117</v>
      </c>
      <c r="K36" s="83">
        <v>111999</v>
      </c>
      <c r="L36" s="161"/>
    </row>
    <row r="37" spans="1:12" x14ac:dyDescent="0.2">
      <c r="A37" s="75" t="s">
        <v>39</v>
      </c>
      <c r="B37" s="76">
        <v>3076</v>
      </c>
      <c r="C37" s="76">
        <v>2936</v>
      </c>
      <c r="D37" s="76">
        <v>2823</v>
      </c>
      <c r="E37" s="76">
        <v>2412</v>
      </c>
      <c r="F37" s="76">
        <v>2101</v>
      </c>
      <c r="G37" s="76">
        <v>2121</v>
      </c>
      <c r="H37" s="76">
        <v>2025</v>
      </c>
      <c r="I37" s="76">
        <v>1697</v>
      </c>
      <c r="J37" s="76">
        <v>1560</v>
      </c>
      <c r="K37" s="76">
        <v>1411</v>
      </c>
      <c r="L37" s="161"/>
    </row>
    <row r="38" spans="1:12" x14ac:dyDescent="0.2">
      <c r="A38" s="75" t="s">
        <v>38</v>
      </c>
      <c r="B38" s="76">
        <v>11551</v>
      </c>
      <c r="C38" s="76">
        <v>9304</v>
      </c>
      <c r="D38" s="76">
        <v>8716</v>
      </c>
      <c r="E38" s="76">
        <v>7060</v>
      </c>
      <c r="F38" s="76">
        <v>5731</v>
      </c>
      <c r="G38" s="76">
        <v>5976</v>
      </c>
      <c r="H38" s="76">
        <v>5423</v>
      </c>
      <c r="I38" s="76">
        <v>5028</v>
      </c>
      <c r="J38" s="76">
        <v>5216</v>
      </c>
      <c r="K38" s="76">
        <v>5024</v>
      </c>
      <c r="L38" s="161"/>
    </row>
    <row r="39" spans="1:12" x14ac:dyDescent="0.2">
      <c r="A39" s="77" t="s">
        <v>41</v>
      </c>
      <c r="B39" s="78">
        <v>427</v>
      </c>
      <c r="C39" s="78">
        <v>546</v>
      </c>
      <c r="D39" s="78">
        <v>450</v>
      </c>
      <c r="E39" s="78">
        <v>443</v>
      </c>
      <c r="F39" s="78">
        <v>335</v>
      </c>
      <c r="G39" s="78">
        <v>239</v>
      </c>
      <c r="H39" s="78">
        <v>392</v>
      </c>
      <c r="I39" s="78">
        <v>475</v>
      </c>
      <c r="J39" s="78">
        <v>439</v>
      </c>
      <c r="K39" s="78">
        <v>466</v>
      </c>
      <c r="L39" s="161"/>
    </row>
    <row r="40" spans="1:12" x14ac:dyDescent="0.2">
      <c r="A40" s="73" t="s">
        <v>42</v>
      </c>
      <c r="B40" s="74">
        <v>16</v>
      </c>
      <c r="C40" s="74">
        <v>7</v>
      </c>
      <c r="D40" s="74">
        <v>3</v>
      </c>
      <c r="E40" s="74">
        <v>1</v>
      </c>
      <c r="F40" s="74">
        <v>6</v>
      </c>
      <c r="G40" s="74">
        <v>5</v>
      </c>
      <c r="H40" s="74">
        <v>5</v>
      </c>
      <c r="I40" s="74">
        <v>8</v>
      </c>
      <c r="J40" s="74">
        <v>4</v>
      </c>
      <c r="K40" s="79" t="s">
        <v>50</v>
      </c>
      <c r="L40" s="161"/>
    </row>
    <row r="41" spans="1:12" x14ac:dyDescent="0.2">
      <c r="A41" s="73" t="s">
        <v>43</v>
      </c>
      <c r="B41" s="74">
        <v>11901</v>
      </c>
      <c r="C41" s="74">
        <v>12014</v>
      </c>
      <c r="D41" s="74">
        <v>10858</v>
      </c>
      <c r="E41" s="74">
        <v>9318</v>
      </c>
      <c r="F41" s="74">
        <v>7953</v>
      </c>
      <c r="G41" s="74">
        <v>6634</v>
      </c>
      <c r="H41" s="74">
        <v>6586</v>
      </c>
      <c r="I41" s="74">
        <v>5365</v>
      </c>
      <c r="J41" s="74">
        <v>4468</v>
      </c>
      <c r="K41" s="74">
        <v>4057</v>
      </c>
      <c r="L41" s="161"/>
    </row>
    <row r="42" spans="1:12" x14ac:dyDescent="0.2">
      <c r="A42" s="80" t="s">
        <v>44</v>
      </c>
      <c r="B42" s="81" t="s">
        <v>50</v>
      </c>
      <c r="C42" s="82">
        <v>9223</v>
      </c>
      <c r="D42" s="82">
        <v>7961</v>
      </c>
      <c r="E42" s="82">
        <v>8010</v>
      </c>
      <c r="F42" s="82">
        <v>8129</v>
      </c>
      <c r="G42" s="82">
        <v>6302</v>
      </c>
      <c r="H42" s="82">
        <v>6606</v>
      </c>
      <c r="I42" s="82">
        <v>6322</v>
      </c>
      <c r="J42" s="82">
        <v>6045</v>
      </c>
      <c r="K42" s="82">
        <v>6632</v>
      </c>
      <c r="L42" s="161"/>
    </row>
    <row r="43" spans="1:12" x14ac:dyDescent="0.2">
      <c r="A43" s="71" t="s">
        <v>45</v>
      </c>
      <c r="B43" s="83">
        <v>22</v>
      </c>
      <c r="C43" s="83">
        <v>51</v>
      </c>
      <c r="D43" s="83">
        <v>40</v>
      </c>
      <c r="E43" s="83">
        <v>48</v>
      </c>
      <c r="F43" s="83">
        <v>43</v>
      </c>
      <c r="G43" s="83">
        <v>39</v>
      </c>
      <c r="H43" s="83">
        <v>21</v>
      </c>
      <c r="I43" s="83">
        <v>32</v>
      </c>
      <c r="J43" s="83">
        <v>38</v>
      </c>
      <c r="K43" s="83">
        <v>31</v>
      </c>
      <c r="L43" s="161"/>
    </row>
    <row r="44" spans="1:12" x14ac:dyDescent="0.2">
      <c r="A44" s="73" t="s">
        <v>47</v>
      </c>
      <c r="B44" s="74">
        <v>398</v>
      </c>
      <c r="C44" s="74">
        <v>504</v>
      </c>
      <c r="D44" s="74">
        <v>627</v>
      </c>
      <c r="E44" s="74">
        <v>611</v>
      </c>
      <c r="F44" s="74">
        <v>677</v>
      </c>
      <c r="G44" s="74">
        <v>572</v>
      </c>
      <c r="H44" s="74">
        <v>401</v>
      </c>
      <c r="I44" s="74">
        <v>277</v>
      </c>
      <c r="J44" s="74">
        <v>298</v>
      </c>
      <c r="K44" s="74">
        <v>329</v>
      </c>
      <c r="L44" s="161"/>
    </row>
    <row r="45" spans="1:12" x14ac:dyDescent="0.2">
      <c r="A45" s="75" t="s">
        <v>48</v>
      </c>
      <c r="B45" s="76">
        <v>4083</v>
      </c>
      <c r="C45" s="76">
        <v>3295</v>
      </c>
      <c r="D45" s="76">
        <v>3282</v>
      </c>
      <c r="E45" s="76">
        <v>3370</v>
      </c>
      <c r="F45" s="76">
        <v>2761</v>
      </c>
      <c r="G45" s="76">
        <v>2219</v>
      </c>
      <c r="H45" s="76">
        <v>1895</v>
      </c>
      <c r="I45" s="76">
        <v>1690</v>
      </c>
      <c r="J45" s="76">
        <v>1504</v>
      </c>
      <c r="K45" s="76">
        <v>1571</v>
      </c>
      <c r="L45" s="161"/>
    </row>
    <row r="46" spans="1:12" x14ac:dyDescent="0.2">
      <c r="A46" s="84" t="s">
        <v>51</v>
      </c>
      <c r="B46" s="85">
        <v>1725</v>
      </c>
      <c r="C46" s="85">
        <v>1738</v>
      </c>
      <c r="D46" s="85">
        <v>1628</v>
      </c>
      <c r="E46" s="85">
        <v>1091</v>
      </c>
      <c r="F46" s="85">
        <v>1328</v>
      </c>
      <c r="G46" s="85">
        <v>1376</v>
      </c>
      <c r="H46" s="85">
        <v>1361</v>
      </c>
      <c r="I46" s="85">
        <v>1278</v>
      </c>
      <c r="J46" s="85">
        <v>1029</v>
      </c>
      <c r="K46" s="85">
        <v>777</v>
      </c>
      <c r="L46" s="161"/>
    </row>
    <row r="47" spans="1:12" x14ac:dyDescent="0.2">
      <c r="A47" s="86" t="s">
        <v>82</v>
      </c>
      <c r="B47" s="87">
        <v>463</v>
      </c>
      <c r="C47" s="87">
        <v>389</v>
      </c>
      <c r="D47" s="87">
        <v>339</v>
      </c>
      <c r="E47" s="87">
        <v>434</v>
      </c>
      <c r="F47" s="87">
        <v>316</v>
      </c>
      <c r="G47" s="87">
        <v>386</v>
      </c>
      <c r="H47" s="87">
        <v>223</v>
      </c>
      <c r="I47" s="87">
        <v>280</v>
      </c>
      <c r="J47" s="87">
        <v>295</v>
      </c>
      <c r="K47" s="87">
        <v>234</v>
      </c>
      <c r="L47" s="161"/>
    </row>
    <row r="48" spans="1:12" x14ac:dyDescent="0.2">
      <c r="A48" s="68"/>
      <c r="B48" s="68"/>
      <c r="C48" s="68"/>
      <c r="D48" s="68"/>
      <c r="E48" s="68"/>
      <c r="F48" s="68"/>
      <c r="G48" s="68"/>
      <c r="H48" s="68"/>
      <c r="I48" s="68"/>
      <c r="J48" s="68"/>
      <c r="K48" s="68"/>
    </row>
    <row r="49" spans="1:11" ht="27" customHeight="1" x14ac:dyDescent="0.2">
      <c r="A49" s="168" t="s">
        <v>80</v>
      </c>
      <c r="B49" s="168"/>
      <c r="C49" s="168"/>
      <c r="D49" s="168"/>
      <c r="E49" s="168"/>
      <c r="F49" s="168"/>
      <c r="G49" s="168"/>
      <c r="H49" s="168"/>
      <c r="I49" s="168"/>
      <c r="J49" s="168"/>
      <c r="K49" s="168"/>
    </row>
    <row r="50" spans="1:11" ht="24.75" customHeight="1" x14ac:dyDescent="0.2">
      <c r="A50" s="167" t="s">
        <v>84</v>
      </c>
      <c r="B50" s="167"/>
      <c r="C50" s="167"/>
      <c r="D50" s="167"/>
      <c r="E50" s="167"/>
      <c r="F50" s="167"/>
      <c r="G50" s="167"/>
      <c r="H50" s="167"/>
      <c r="I50" s="167"/>
      <c r="J50" s="167"/>
      <c r="K50" s="167"/>
    </row>
    <row r="51" spans="1:11" x14ac:dyDescent="0.2">
      <c r="A51" s="88" t="s">
        <v>64</v>
      </c>
      <c r="B51" s="68"/>
      <c r="C51" s="68"/>
    </row>
    <row r="54" spans="1:11" x14ac:dyDescent="0.2">
      <c r="B54" s="7"/>
      <c r="C54" s="7"/>
      <c r="D54" s="7"/>
      <c r="E54" s="7"/>
      <c r="F54" s="7"/>
      <c r="G54" s="7"/>
      <c r="H54" s="7"/>
      <c r="I54" s="7"/>
      <c r="J54" s="7"/>
      <c r="K54" s="7"/>
    </row>
  </sheetData>
  <mergeCells count="13">
    <mergeCell ref="A50:K50"/>
    <mergeCell ref="A49:K49"/>
    <mergeCell ref="K5:K6"/>
    <mergeCell ref="F5:F6"/>
    <mergeCell ref="G5:G6"/>
    <mergeCell ref="H5:H6"/>
    <mergeCell ref="I5:I6"/>
    <mergeCell ref="J5:J6"/>
    <mergeCell ref="A5:A6"/>
    <mergeCell ref="B5:B6"/>
    <mergeCell ref="C5:C6"/>
    <mergeCell ref="D5:D6"/>
    <mergeCell ref="E5:E6"/>
  </mergeCells>
  <pageMargins left="0.7" right="0.7" top="0.75" bottom="0.75" header="0.3" footer="0.3"/>
  <pageSetup orientation="portrait" r:id="rId1"/>
  <ignoredErrors>
    <ignoredError sqref="B5:K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R49"/>
  <sheetViews>
    <sheetView zoomScaleNormal="100" workbookViewId="0"/>
  </sheetViews>
  <sheetFormatPr defaultColWidth="9.140625" defaultRowHeight="12" x14ac:dyDescent="0.2"/>
  <cols>
    <col min="1" max="1" width="19.5703125" style="56" customWidth="1"/>
    <col min="2" max="5" width="9.140625" style="56"/>
    <col min="6" max="6" width="3.85546875" style="56" customWidth="1"/>
    <col min="7" max="7" width="21.5703125" style="56" bestFit="1" customWidth="1"/>
    <col min="8" max="16384" width="9.140625" style="56"/>
  </cols>
  <sheetData>
    <row r="2" spans="1:18" ht="15.75" x14ac:dyDescent="0.25">
      <c r="A2" s="129" t="s">
        <v>68</v>
      </c>
      <c r="B2" s="33"/>
      <c r="C2" s="33"/>
      <c r="D2" s="33"/>
      <c r="E2" s="33"/>
      <c r="F2" s="33"/>
      <c r="G2" s="33"/>
      <c r="H2" s="33"/>
      <c r="I2" s="33"/>
      <c r="J2" s="33"/>
      <c r="K2" s="33"/>
      <c r="L2" s="33"/>
      <c r="M2" s="33"/>
      <c r="N2" s="33"/>
      <c r="O2" s="33"/>
      <c r="P2" s="33"/>
      <c r="Q2" s="33"/>
      <c r="R2" s="33"/>
    </row>
    <row r="3" spans="1:18" s="91" customFormat="1" ht="12.75" x14ac:dyDescent="0.2">
      <c r="A3" s="162" t="s">
        <v>59</v>
      </c>
      <c r="B3" s="34"/>
      <c r="C3" s="34"/>
      <c r="D3" s="34"/>
      <c r="E3" s="34"/>
      <c r="F3" s="34"/>
      <c r="G3" s="34"/>
      <c r="H3" s="34"/>
      <c r="I3" s="34"/>
      <c r="J3" s="34"/>
      <c r="K3" s="34"/>
      <c r="L3" s="34"/>
      <c r="M3" s="34"/>
      <c r="N3" s="34"/>
      <c r="O3" s="34"/>
      <c r="P3" s="34"/>
      <c r="Q3" s="34"/>
      <c r="R3" s="34"/>
    </row>
    <row r="4" spans="1:18" s="91" customFormat="1" x14ac:dyDescent="0.2">
      <c r="A4" s="117"/>
      <c r="B4" s="34"/>
      <c r="C4" s="34"/>
      <c r="D4" s="34"/>
      <c r="E4" s="34"/>
      <c r="F4" s="34"/>
      <c r="G4" s="34"/>
      <c r="H4" s="34"/>
      <c r="I4" s="34"/>
      <c r="J4" s="34"/>
      <c r="K4" s="34"/>
      <c r="L4" s="34"/>
      <c r="M4" s="34"/>
      <c r="N4" s="34"/>
      <c r="O4" s="34"/>
      <c r="P4" s="34"/>
      <c r="Q4" s="34"/>
      <c r="R4" s="34"/>
    </row>
    <row r="5" spans="1:18" x14ac:dyDescent="0.2">
      <c r="A5" s="41"/>
      <c r="B5" s="42" t="s">
        <v>7</v>
      </c>
      <c r="C5" s="42" t="s">
        <v>8</v>
      </c>
      <c r="D5" s="42" t="s">
        <v>9</v>
      </c>
      <c r="E5" s="43" t="s">
        <v>53</v>
      </c>
      <c r="F5" s="33"/>
      <c r="G5" s="41"/>
      <c r="H5" s="43" t="s">
        <v>53</v>
      </c>
      <c r="I5" s="33"/>
      <c r="J5" s="33"/>
      <c r="K5" s="33"/>
      <c r="L5" s="33"/>
      <c r="M5" s="33"/>
      <c r="N5" s="33"/>
      <c r="O5" s="33"/>
      <c r="P5" s="33"/>
      <c r="Q5" s="33"/>
      <c r="R5" s="33"/>
    </row>
    <row r="6" spans="1:18" x14ac:dyDescent="0.2">
      <c r="A6" s="105" t="s">
        <v>25</v>
      </c>
      <c r="B6" s="44">
        <v>359.88</v>
      </c>
      <c r="C6" s="44">
        <v>295.70999999999998</v>
      </c>
      <c r="D6" s="45" t="s">
        <v>50</v>
      </c>
      <c r="E6" s="46">
        <f t="shared" ref="E6:E32" si="0">AVERAGE(B6:D6)</f>
        <v>327.79499999999996</v>
      </c>
      <c r="F6" s="33"/>
      <c r="G6" s="105" t="s">
        <v>25</v>
      </c>
      <c r="H6" s="46">
        <v>327.79499999999996</v>
      </c>
      <c r="I6" s="33"/>
      <c r="J6" s="33"/>
      <c r="K6" s="33"/>
      <c r="L6" s="33"/>
      <c r="M6" s="33"/>
      <c r="N6" s="33"/>
      <c r="O6" s="33"/>
      <c r="P6" s="33"/>
      <c r="Q6" s="33"/>
      <c r="R6" s="33"/>
    </row>
    <row r="7" spans="1:18" x14ac:dyDescent="0.2">
      <c r="A7" s="106" t="s">
        <v>17</v>
      </c>
      <c r="B7" s="47">
        <v>245.51</v>
      </c>
      <c r="C7" s="47">
        <v>244.01</v>
      </c>
      <c r="D7" s="47">
        <v>315.99</v>
      </c>
      <c r="E7" s="48">
        <f t="shared" si="0"/>
        <v>268.50333333333333</v>
      </c>
      <c r="F7" s="33"/>
      <c r="G7" s="106" t="s">
        <v>17</v>
      </c>
      <c r="H7" s="48">
        <v>268.50333333333333</v>
      </c>
      <c r="I7" s="33"/>
      <c r="J7" s="33"/>
      <c r="K7" s="33"/>
      <c r="L7" s="33"/>
      <c r="M7" s="33"/>
      <c r="N7" s="33"/>
      <c r="O7" s="33"/>
      <c r="P7" s="33"/>
      <c r="Q7" s="33"/>
      <c r="R7" s="33"/>
    </row>
    <row r="8" spans="1:18" x14ac:dyDescent="0.2">
      <c r="A8" s="106" t="s">
        <v>21</v>
      </c>
      <c r="B8" s="47">
        <v>272.47000000000003</v>
      </c>
      <c r="C8" s="47">
        <v>258.7</v>
      </c>
      <c r="D8" s="47">
        <v>240.57</v>
      </c>
      <c r="E8" s="48">
        <f t="shared" si="0"/>
        <v>257.24666666666667</v>
      </c>
      <c r="F8" s="33"/>
      <c r="G8" s="106" t="s">
        <v>21</v>
      </c>
      <c r="H8" s="48">
        <v>257.24666666666667</v>
      </c>
      <c r="I8" s="33"/>
      <c r="J8" s="33"/>
      <c r="K8" s="33"/>
      <c r="L8" s="33"/>
      <c r="M8" s="33"/>
      <c r="N8" s="33"/>
      <c r="O8" s="33"/>
      <c r="P8" s="33"/>
      <c r="Q8" s="33"/>
      <c r="R8" s="33"/>
    </row>
    <row r="9" spans="1:18" x14ac:dyDescent="0.2">
      <c r="A9" s="106" t="s">
        <v>36</v>
      </c>
      <c r="B9" s="47">
        <v>264.12</v>
      </c>
      <c r="C9" s="47">
        <v>256.26</v>
      </c>
      <c r="D9" s="47">
        <v>247.52</v>
      </c>
      <c r="E9" s="48">
        <f t="shared" si="0"/>
        <v>255.96666666666667</v>
      </c>
      <c r="F9" s="33"/>
      <c r="G9" s="106" t="s">
        <v>36</v>
      </c>
      <c r="H9" s="48">
        <v>255.96666666666667</v>
      </c>
      <c r="I9" s="33"/>
      <c r="J9" s="33"/>
      <c r="K9" s="33"/>
      <c r="L9" s="33"/>
      <c r="M9" s="33"/>
      <c r="N9" s="33"/>
      <c r="O9" s="33"/>
      <c r="P9" s="33"/>
      <c r="Q9" s="33"/>
      <c r="R9" s="33"/>
    </row>
    <row r="10" spans="1:18" x14ac:dyDescent="0.2">
      <c r="A10" s="106" t="s">
        <v>19</v>
      </c>
      <c r="B10" s="47">
        <v>252.78</v>
      </c>
      <c r="C10" s="47">
        <v>241.93</v>
      </c>
      <c r="D10" s="49" t="s">
        <v>50</v>
      </c>
      <c r="E10" s="48">
        <f t="shared" si="0"/>
        <v>247.35500000000002</v>
      </c>
      <c r="F10" s="33"/>
      <c r="G10" s="106" t="s">
        <v>19</v>
      </c>
      <c r="H10" s="48">
        <v>247.35500000000002</v>
      </c>
      <c r="I10" s="33"/>
      <c r="J10" s="33"/>
      <c r="K10" s="33"/>
      <c r="L10" s="33"/>
      <c r="M10" s="33"/>
      <c r="N10" s="33"/>
      <c r="O10" s="33"/>
      <c r="P10" s="33"/>
      <c r="Q10" s="33"/>
      <c r="R10" s="33"/>
    </row>
    <row r="11" spans="1:18" x14ac:dyDescent="0.2">
      <c r="A11" s="106" t="s">
        <v>12</v>
      </c>
      <c r="B11" s="47">
        <v>288.35000000000002</v>
      </c>
      <c r="C11" s="47">
        <v>224.42</v>
      </c>
      <c r="D11" s="47">
        <v>201.84</v>
      </c>
      <c r="E11" s="48">
        <f t="shared" si="0"/>
        <v>238.20333333333335</v>
      </c>
      <c r="F11" s="33"/>
      <c r="G11" s="106" t="s">
        <v>12</v>
      </c>
      <c r="H11" s="48">
        <v>238.20333333333335</v>
      </c>
      <c r="I11" s="33"/>
      <c r="J11" s="33"/>
      <c r="K11" s="33"/>
      <c r="L11" s="33"/>
      <c r="M11" s="33"/>
      <c r="N11" s="33"/>
      <c r="O11" s="33"/>
      <c r="P11" s="33"/>
      <c r="Q11" s="33"/>
      <c r="R11" s="33"/>
    </row>
    <row r="12" spans="1:18" x14ac:dyDescent="0.2">
      <c r="A12" s="106" t="s">
        <v>28</v>
      </c>
      <c r="B12" s="47">
        <v>106.27</v>
      </c>
      <c r="C12" s="47">
        <v>184.21</v>
      </c>
      <c r="D12" s="47">
        <v>148.99</v>
      </c>
      <c r="E12" s="48">
        <f t="shared" si="0"/>
        <v>146.49</v>
      </c>
      <c r="F12" s="33"/>
      <c r="G12" s="106" t="s">
        <v>28</v>
      </c>
      <c r="H12" s="48">
        <v>146.49</v>
      </c>
      <c r="I12" s="33"/>
      <c r="J12" s="33"/>
      <c r="K12" s="33"/>
      <c r="L12" s="33"/>
      <c r="M12" s="33"/>
      <c r="N12" s="33"/>
      <c r="O12" s="33"/>
      <c r="P12" s="33"/>
      <c r="Q12" s="33"/>
      <c r="R12" s="33"/>
    </row>
    <row r="13" spans="1:18" x14ac:dyDescent="0.2">
      <c r="A13" s="106" t="s">
        <v>10</v>
      </c>
      <c r="B13" s="47">
        <v>132.06</v>
      </c>
      <c r="C13" s="49" t="s">
        <v>50</v>
      </c>
      <c r="D13" s="49" t="s">
        <v>50</v>
      </c>
      <c r="E13" s="48">
        <f t="shared" si="0"/>
        <v>132.06</v>
      </c>
      <c r="F13" s="33"/>
      <c r="G13" s="106" t="s">
        <v>10</v>
      </c>
      <c r="H13" s="48">
        <v>132.06</v>
      </c>
      <c r="I13" s="33"/>
      <c r="J13" s="33"/>
      <c r="K13" s="33"/>
      <c r="L13" s="33"/>
      <c r="M13" s="33"/>
      <c r="N13" s="33"/>
      <c r="O13" s="33"/>
      <c r="P13" s="33"/>
      <c r="Q13" s="33"/>
      <c r="R13" s="33"/>
    </row>
    <row r="14" spans="1:18" x14ac:dyDescent="0.2">
      <c r="A14" s="106" t="s">
        <v>35</v>
      </c>
      <c r="B14" s="47">
        <v>136.16999999999999</v>
      </c>
      <c r="C14" s="47">
        <v>122.14</v>
      </c>
      <c r="D14" s="47">
        <v>110.84</v>
      </c>
      <c r="E14" s="48">
        <f t="shared" si="0"/>
        <v>123.05</v>
      </c>
      <c r="F14" s="33"/>
      <c r="G14" s="106" t="s">
        <v>35</v>
      </c>
      <c r="H14" s="48">
        <v>123.05</v>
      </c>
      <c r="I14" s="33"/>
      <c r="J14" s="33"/>
      <c r="K14" s="33"/>
      <c r="L14" s="33"/>
      <c r="M14" s="33"/>
      <c r="N14" s="33"/>
      <c r="O14" s="33"/>
      <c r="P14" s="33"/>
      <c r="Q14" s="33"/>
      <c r="R14" s="33"/>
    </row>
    <row r="15" spans="1:18" x14ac:dyDescent="0.2">
      <c r="A15" s="106" t="s">
        <v>16</v>
      </c>
      <c r="B15" s="47">
        <v>137.94999999999999</v>
      </c>
      <c r="C15" s="47">
        <v>102.43</v>
      </c>
      <c r="D15" s="47">
        <v>102.46</v>
      </c>
      <c r="E15" s="48">
        <f t="shared" si="0"/>
        <v>114.27999999999999</v>
      </c>
      <c r="F15" s="33"/>
      <c r="G15" s="106" t="s">
        <v>16</v>
      </c>
      <c r="H15" s="48">
        <v>114.27999999999999</v>
      </c>
      <c r="I15" s="33"/>
      <c r="J15" s="33"/>
      <c r="K15" s="33"/>
      <c r="L15" s="33"/>
      <c r="M15" s="33"/>
      <c r="N15" s="33"/>
      <c r="O15" s="33"/>
      <c r="P15" s="33"/>
      <c r="Q15" s="33"/>
      <c r="R15" s="33"/>
    </row>
    <row r="16" spans="1:18" x14ac:dyDescent="0.2">
      <c r="A16" s="106" t="s">
        <v>22</v>
      </c>
      <c r="B16" s="47">
        <v>113.46</v>
      </c>
      <c r="C16" s="47">
        <v>116.58</v>
      </c>
      <c r="D16" s="47">
        <v>112.31</v>
      </c>
      <c r="E16" s="48">
        <f t="shared" si="0"/>
        <v>114.11666666666667</v>
      </c>
      <c r="F16" s="33"/>
      <c r="G16" s="106" t="s">
        <v>22</v>
      </c>
      <c r="H16" s="48">
        <v>114.11666666666667</v>
      </c>
      <c r="I16" s="33"/>
      <c r="J16" s="33"/>
      <c r="K16" s="33"/>
      <c r="L16" s="33"/>
      <c r="M16" s="33"/>
      <c r="N16" s="33"/>
      <c r="O16" s="33"/>
      <c r="P16" s="33"/>
      <c r="Q16" s="33"/>
      <c r="R16" s="33"/>
    </row>
    <row r="17" spans="1:18" x14ac:dyDescent="0.2">
      <c r="A17" s="106" t="s">
        <v>31</v>
      </c>
      <c r="B17" s="47">
        <v>115.83</v>
      </c>
      <c r="C17" s="47">
        <v>111.5</v>
      </c>
      <c r="D17" s="47">
        <v>99.46</v>
      </c>
      <c r="E17" s="48">
        <f t="shared" si="0"/>
        <v>108.92999999999999</v>
      </c>
      <c r="F17" s="33"/>
      <c r="G17" s="106" t="s">
        <v>31</v>
      </c>
      <c r="H17" s="48">
        <v>108.92999999999999</v>
      </c>
      <c r="I17" s="33"/>
      <c r="J17" s="33"/>
      <c r="K17" s="33"/>
      <c r="L17" s="33"/>
      <c r="M17" s="33"/>
      <c r="N17" s="33"/>
      <c r="O17" s="33"/>
      <c r="P17" s="33"/>
      <c r="Q17" s="33"/>
      <c r="R17" s="33"/>
    </row>
    <row r="18" spans="1:18" x14ac:dyDescent="0.2">
      <c r="A18" s="106" t="s">
        <v>29</v>
      </c>
      <c r="B18" s="47">
        <v>113.6</v>
      </c>
      <c r="C18" s="47">
        <v>103.83</v>
      </c>
      <c r="D18" s="49">
        <v>91.26</v>
      </c>
      <c r="E18" s="48">
        <f t="shared" si="0"/>
        <v>102.89666666666666</v>
      </c>
      <c r="F18" s="33"/>
      <c r="G18" s="106" t="s">
        <v>29</v>
      </c>
      <c r="H18" s="48">
        <v>102.89666666666666</v>
      </c>
      <c r="I18" s="33"/>
      <c r="J18" s="33"/>
      <c r="K18" s="33"/>
      <c r="L18" s="33"/>
      <c r="M18" s="33"/>
      <c r="N18" s="33"/>
      <c r="O18" s="33"/>
      <c r="P18" s="33"/>
      <c r="Q18" s="33"/>
      <c r="R18" s="33"/>
    </row>
    <row r="19" spans="1:18" x14ac:dyDescent="0.2">
      <c r="A19" s="106" t="s">
        <v>14</v>
      </c>
      <c r="B19" s="47">
        <v>69.66</v>
      </c>
      <c r="C19" s="47">
        <v>72.569999999999993</v>
      </c>
      <c r="D19" s="47">
        <v>65.58</v>
      </c>
      <c r="E19" s="48">
        <f t="shared" si="0"/>
        <v>69.27</v>
      </c>
      <c r="F19" s="33"/>
      <c r="G19" s="106" t="s">
        <v>14</v>
      </c>
      <c r="H19" s="48">
        <v>69.27</v>
      </c>
      <c r="I19" s="33"/>
      <c r="J19" s="33"/>
      <c r="K19" s="33"/>
      <c r="L19" s="33"/>
      <c r="M19" s="33"/>
      <c r="N19" s="33"/>
      <c r="O19" s="33"/>
      <c r="P19" s="33"/>
      <c r="Q19" s="33"/>
      <c r="R19" s="33"/>
    </row>
    <row r="20" spans="1:18" x14ac:dyDescent="0.2">
      <c r="A20" s="106" t="s">
        <v>18</v>
      </c>
      <c r="B20" s="47">
        <v>67.03</v>
      </c>
      <c r="C20" s="47">
        <v>68.209999999999994</v>
      </c>
      <c r="D20" s="47">
        <v>70.7</v>
      </c>
      <c r="E20" s="48">
        <f t="shared" si="0"/>
        <v>68.646666666666661</v>
      </c>
      <c r="F20" s="33"/>
      <c r="G20" s="106" t="s">
        <v>18</v>
      </c>
      <c r="H20" s="48">
        <v>68.646666666666661</v>
      </c>
      <c r="I20" s="33"/>
      <c r="J20" s="33"/>
      <c r="K20" s="33"/>
      <c r="L20" s="33"/>
      <c r="M20" s="33"/>
      <c r="N20" s="33"/>
      <c r="O20" s="33"/>
      <c r="P20" s="33"/>
      <c r="Q20" s="33"/>
      <c r="R20" s="33"/>
    </row>
    <row r="21" spans="1:18" x14ac:dyDescent="0.2">
      <c r="A21" s="106" t="s">
        <v>27</v>
      </c>
      <c r="B21" s="47">
        <v>53.34</v>
      </c>
      <c r="C21" s="47">
        <v>58.93</v>
      </c>
      <c r="D21" s="47">
        <v>72.13</v>
      </c>
      <c r="E21" s="48">
        <f t="shared" si="0"/>
        <v>61.466666666666669</v>
      </c>
      <c r="F21" s="33"/>
      <c r="G21" s="106" t="s">
        <v>27</v>
      </c>
      <c r="H21" s="48">
        <v>61.466666666666669</v>
      </c>
      <c r="I21" s="33"/>
      <c r="J21" s="33"/>
      <c r="K21" s="33"/>
      <c r="L21" s="33"/>
      <c r="M21" s="33"/>
      <c r="N21" s="33"/>
      <c r="O21" s="33"/>
      <c r="P21" s="33"/>
      <c r="Q21" s="33"/>
      <c r="R21" s="33"/>
    </row>
    <row r="22" spans="1:18" x14ac:dyDescent="0.2">
      <c r="A22" s="106" t="s">
        <v>23</v>
      </c>
      <c r="B22" s="47">
        <v>74.67</v>
      </c>
      <c r="C22" s="47">
        <v>49.52</v>
      </c>
      <c r="D22" s="47">
        <v>55.48</v>
      </c>
      <c r="E22" s="48">
        <f t="shared" si="0"/>
        <v>59.889999999999993</v>
      </c>
      <c r="F22" s="33"/>
      <c r="G22" s="106" t="s">
        <v>23</v>
      </c>
      <c r="H22" s="48">
        <v>59.889999999999993</v>
      </c>
      <c r="I22" s="33"/>
      <c r="J22" s="33"/>
      <c r="K22" s="33"/>
      <c r="L22" s="33"/>
      <c r="M22" s="33"/>
      <c r="N22" s="33"/>
      <c r="O22" s="33"/>
      <c r="P22" s="33"/>
      <c r="Q22" s="33"/>
      <c r="R22" s="33"/>
    </row>
    <row r="23" spans="1:18" x14ac:dyDescent="0.2">
      <c r="A23" s="106" t="s">
        <v>11</v>
      </c>
      <c r="B23" s="47">
        <v>55.86</v>
      </c>
      <c r="C23" s="47">
        <v>44.87</v>
      </c>
      <c r="D23" s="47">
        <v>33.36</v>
      </c>
      <c r="E23" s="48">
        <f t="shared" si="0"/>
        <v>44.696666666666658</v>
      </c>
      <c r="F23" s="33"/>
      <c r="G23" s="106" t="s">
        <v>11</v>
      </c>
      <c r="H23" s="48">
        <v>44.696666666666658</v>
      </c>
      <c r="I23" s="33"/>
      <c r="J23" s="33"/>
      <c r="K23" s="33"/>
      <c r="L23" s="33"/>
      <c r="M23" s="33"/>
      <c r="N23" s="33"/>
      <c r="O23" s="33"/>
      <c r="P23" s="33"/>
      <c r="Q23" s="33"/>
      <c r="R23" s="33"/>
    </row>
    <row r="24" spans="1:18" x14ac:dyDescent="0.2">
      <c r="A24" s="106" t="s">
        <v>24</v>
      </c>
      <c r="B24" s="47">
        <v>38.96</v>
      </c>
      <c r="C24" s="47">
        <v>43.72</v>
      </c>
      <c r="D24" s="47">
        <v>35.08</v>
      </c>
      <c r="E24" s="48">
        <f t="shared" si="0"/>
        <v>39.253333333333337</v>
      </c>
      <c r="F24" s="33"/>
      <c r="G24" s="106" t="s">
        <v>24</v>
      </c>
      <c r="H24" s="48">
        <v>39.253333333333337</v>
      </c>
      <c r="I24" s="33"/>
      <c r="J24" s="33"/>
      <c r="K24" s="33"/>
      <c r="L24" s="33"/>
      <c r="M24" s="33"/>
      <c r="N24" s="33"/>
      <c r="O24" s="33"/>
      <c r="P24" s="33"/>
      <c r="Q24" s="33"/>
      <c r="R24" s="33"/>
    </row>
    <row r="25" spans="1:18" x14ac:dyDescent="0.2">
      <c r="A25" s="106" t="s">
        <v>30</v>
      </c>
      <c r="B25" s="47">
        <v>40.28</v>
      </c>
      <c r="C25" s="47">
        <v>37.770000000000003</v>
      </c>
      <c r="D25" s="47">
        <v>32.78</v>
      </c>
      <c r="E25" s="48">
        <f t="shared" si="0"/>
        <v>36.943333333333335</v>
      </c>
      <c r="F25" s="33"/>
      <c r="G25" s="106" t="s">
        <v>30</v>
      </c>
      <c r="H25" s="48">
        <v>36.943333333333335</v>
      </c>
      <c r="I25" s="33"/>
      <c r="J25" s="33"/>
      <c r="K25" s="33"/>
      <c r="L25" s="33"/>
      <c r="M25" s="33"/>
      <c r="N25" s="33"/>
      <c r="O25" s="33"/>
      <c r="P25" s="33"/>
      <c r="Q25" s="33"/>
      <c r="R25" s="33"/>
    </row>
    <row r="26" spans="1:18" x14ac:dyDescent="0.2">
      <c r="A26" s="106" t="s">
        <v>33</v>
      </c>
      <c r="B26" s="47">
        <v>37.57</v>
      </c>
      <c r="C26" s="47">
        <v>39.479999999999997</v>
      </c>
      <c r="D26" s="47">
        <v>26.09</v>
      </c>
      <c r="E26" s="48">
        <f t="shared" si="0"/>
        <v>34.380000000000003</v>
      </c>
      <c r="F26" s="33"/>
      <c r="G26" s="106" t="s">
        <v>33</v>
      </c>
      <c r="H26" s="48">
        <v>34.380000000000003</v>
      </c>
      <c r="I26" s="33"/>
      <c r="J26" s="33"/>
      <c r="K26" s="33"/>
      <c r="L26" s="33"/>
      <c r="M26" s="33"/>
      <c r="N26" s="33"/>
      <c r="O26" s="33"/>
      <c r="P26" s="33"/>
      <c r="Q26" s="33"/>
      <c r="R26" s="33"/>
    </row>
    <row r="27" spans="1:18" x14ac:dyDescent="0.2">
      <c r="A27" s="106" t="s">
        <v>26</v>
      </c>
      <c r="B27" s="47">
        <v>32.22</v>
      </c>
      <c r="C27" s="49" t="s">
        <v>50</v>
      </c>
      <c r="D27" s="49" t="s">
        <v>50</v>
      </c>
      <c r="E27" s="48">
        <f t="shared" si="0"/>
        <v>32.22</v>
      </c>
      <c r="F27" s="33"/>
      <c r="G27" s="106" t="s">
        <v>26</v>
      </c>
      <c r="H27" s="48">
        <v>32.22</v>
      </c>
      <c r="I27" s="33"/>
      <c r="J27" s="33"/>
      <c r="K27" s="33"/>
      <c r="L27" s="33"/>
      <c r="M27" s="33"/>
      <c r="N27" s="33"/>
      <c r="O27" s="33"/>
      <c r="P27" s="33"/>
      <c r="Q27" s="33"/>
      <c r="R27" s="33"/>
    </row>
    <row r="28" spans="1:18" x14ac:dyDescent="0.2">
      <c r="A28" s="106" t="s">
        <v>34</v>
      </c>
      <c r="B28" s="47">
        <v>35.64</v>
      </c>
      <c r="C28" s="47">
        <v>30.79</v>
      </c>
      <c r="D28" s="47">
        <v>28.04</v>
      </c>
      <c r="E28" s="48">
        <f t="shared" si="0"/>
        <v>31.49</v>
      </c>
      <c r="F28" s="33"/>
      <c r="G28" s="106" t="s">
        <v>34</v>
      </c>
      <c r="H28" s="48">
        <v>31.49</v>
      </c>
      <c r="I28" s="33"/>
      <c r="J28" s="33"/>
      <c r="K28" s="33"/>
      <c r="L28" s="33"/>
      <c r="M28" s="33"/>
      <c r="N28" s="33"/>
      <c r="O28" s="33"/>
      <c r="P28" s="33"/>
      <c r="Q28" s="33"/>
      <c r="R28" s="33"/>
    </row>
    <row r="29" spans="1:18" x14ac:dyDescent="0.2">
      <c r="A29" s="106" t="s">
        <v>15</v>
      </c>
      <c r="B29" s="47">
        <v>38.409999999999997</v>
      </c>
      <c r="C29" s="47">
        <v>28.34</v>
      </c>
      <c r="D29" s="47">
        <v>25.77</v>
      </c>
      <c r="E29" s="48">
        <f t="shared" si="0"/>
        <v>30.84</v>
      </c>
      <c r="F29" s="33"/>
      <c r="G29" s="106" t="s">
        <v>15</v>
      </c>
      <c r="H29" s="48">
        <v>30.84</v>
      </c>
      <c r="I29" s="33"/>
      <c r="J29" s="33"/>
      <c r="K29" s="33"/>
      <c r="L29" s="33"/>
      <c r="M29" s="33"/>
      <c r="N29" s="33"/>
      <c r="O29" s="33"/>
      <c r="P29" s="33"/>
      <c r="Q29" s="33"/>
      <c r="R29" s="33"/>
    </row>
    <row r="30" spans="1:18" x14ac:dyDescent="0.2">
      <c r="A30" s="106" t="s">
        <v>20</v>
      </c>
      <c r="B30" s="47">
        <v>17.989999999999998</v>
      </c>
      <c r="C30" s="47">
        <v>21.24</v>
      </c>
      <c r="D30" s="47">
        <v>20.56</v>
      </c>
      <c r="E30" s="48">
        <f t="shared" si="0"/>
        <v>19.929999999999996</v>
      </c>
      <c r="F30" s="33"/>
      <c r="G30" s="106" t="s">
        <v>20</v>
      </c>
      <c r="H30" s="48">
        <v>19.929999999999996</v>
      </c>
      <c r="I30" s="33"/>
      <c r="J30" s="33"/>
      <c r="K30" s="33"/>
      <c r="L30" s="33"/>
      <c r="M30" s="33"/>
      <c r="N30" s="33"/>
      <c r="O30" s="33"/>
      <c r="P30" s="33"/>
      <c r="Q30" s="33"/>
      <c r="R30" s="33"/>
    </row>
    <row r="31" spans="1:18" x14ac:dyDescent="0.2">
      <c r="A31" s="106" t="s">
        <v>32</v>
      </c>
      <c r="B31" s="47">
        <v>23.45</v>
      </c>
      <c r="C31" s="47">
        <v>6.9</v>
      </c>
      <c r="D31" s="47">
        <v>14.9</v>
      </c>
      <c r="E31" s="48">
        <f t="shared" si="0"/>
        <v>15.083333333333334</v>
      </c>
      <c r="F31" s="33"/>
      <c r="G31" s="106" t="s">
        <v>32</v>
      </c>
      <c r="H31" s="48">
        <v>15.083333333333334</v>
      </c>
      <c r="I31" s="33"/>
      <c r="J31" s="33"/>
      <c r="K31" s="33"/>
      <c r="L31" s="33"/>
      <c r="M31" s="33"/>
      <c r="N31" s="33"/>
      <c r="O31" s="33"/>
      <c r="P31" s="33"/>
      <c r="Q31" s="33"/>
      <c r="R31" s="33"/>
    </row>
    <row r="32" spans="1:18" x14ac:dyDescent="0.2">
      <c r="A32" s="107" t="s">
        <v>13</v>
      </c>
      <c r="B32" s="50">
        <v>4.0599999999999996</v>
      </c>
      <c r="C32" s="50">
        <v>4.22</v>
      </c>
      <c r="D32" s="50">
        <v>3.79</v>
      </c>
      <c r="E32" s="51">
        <f t="shared" si="0"/>
        <v>4.0233333333333334</v>
      </c>
      <c r="F32" s="33"/>
      <c r="G32" s="107" t="s">
        <v>13</v>
      </c>
      <c r="H32" s="51">
        <v>4.0233333333333334</v>
      </c>
      <c r="I32" s="33"/>
      <c r="J32" s="33"/>
      <c r="K32" s="33"/>
      <c r="L32" s="33"/>
      <c r="M32" s="33"/>
      <c r="N32" s="33"/>
      <c r="O32" s="33"/>
      <c r="P32" s="33"/>
      <c r="Q32" s="33"/>
      <c r="R32" s="33"/>
    </row>
    <row r="33" spans="1:18" x14ac:dyDescent="0.2">
      <c r="A33" s="163"/>
      <c r="B33" s="52"/>
      <c r="C33" s="52"/>
      <c r="D33" s="52"/>
      <c r="E33" s="53"/>
      <c r="F33" s="33"/>
      <c r="G33" s="163"/>
      <c r="H33" s="53"/>
      <c r="I33" s="33"/>
      <c r="J33" s="33"/>
      <c r="K33" s="33"/>
      <c r="L33" s="33"/>
      <c r="M33" s="33"/>
      <c r="N33" s="33"/>
      <c r="O33" s="33"/>
      <c r="P33" s="33"/>
      <c r="Q33" s="33"/>
      <c r="R33" s="33"/>
    </row>
    <row r="34" spans="1:18" x14ac:dyDescent="0.2">
      <c r="A34" s="105" t="s">
        <v>37</v>
      </c>
      <c r="B34" s="44">
        <v>142.02000000000001</v>
      </c>
      <c r="C34" s="44">
        <v>167.06</v>
      </c>
      <c r="D34" s="44">
        <v>191.25</v>
      </c>
      <c r="E34" s="46">
        <f t="shared" ref="E34:E36" si="1">AVERAGE(B34:D34)</f>
        <v>166.77666666666667</v>
      </c>
      <c r="F34" s="164"/>
      <c r="G34" s="105" t="s">
        <v>37</v>
      </c>
      <c r="H34" s="46">
        <v>166.77666666666667</v>
      </c>
      <c r="I34" s="33"/>
      <c r="J34" s="33"/>
      <c r="K34" s="33"/>
      <c r="L34" s="33"/>
      <c r="M34" s="33"/>
      <c r="N34" s="33"/>
      <c r="O34" s="33"/>
      <c r="P34" s="33"/>
      <c r="Q34" s="33"/>
      <c r="R34" s="33"/>
    </row>
    <row r="35" spans="1:18" x14ac:dyDescent="0.2">
      <c r="A35" s="106" t="s">
        <v>38</v>
      </c>
      <c r="B35" s="47">
        <v>93.87</v>
      </c>
      <c r="C35" s="47">
        <v>97.01</v>
      </c>
      <c r="D35" s="47">
        <v>92.78</v>
      </c>
      <c r="E35" s="48">
        <f t="shared" si="1"/>
        <v>94.553333333333327</v>
      </c>
      <c r="F35" s="33"/>
      <c r="G35" s="106" t="s">
        <v>38</v>
      </c>
      <c r="H35" s="48">
        <v>94.553333333333327</v>
      </c>
      <c r="I35" s="33"/>
      <c r="J35" s="33"/>
      <c r="K35" s="33"/>
      <c r="L35" s="33"/>
      <c r="M35" s="33"/>
      <c r="N35" s="33"/>
      <c r="O35" s="33"/>
      <c r="P35" s="33"/>
      <c r="Q35" s="33"/>
      <c r="R35" s="33"/>
    </row>
    <row r="36" spans="1:18" x14ac:dyDescent="0.2">
      <c r="A36" s="107" t="s">
        <v>39</v>
      </c>
      <c r="B36" s="50">
        <v>91.92</v>
      </c>
      <c r="C36" s="50">
        <v>84</v>
      </c>
      <c r="D36" s="50">
        <v>75.59</v>
      </c>
      <c r="E36" s="51">
        <f t="shared" si="1"/>
        <v>83.836666666666673</v>
      </c>
      <c r="F36" s="165"/>
      <c r="G36" s="107" t="s">
        <v>39</v>
      </c>
      <c r="H36" s="51">
        <v>83.836666666666673</v>
      </c>
      <c r="I36" s="33"/>
      <c r="J36" s="33"/>
      <c r="K36" s="33"/>
      <c r="L36" s="33"/>
      <c r="M36" s="33"/>
      <c r="N36" s="33"/>
      <c r="O36" s="33"/>
      <c r="P36" s="33"/>
      <c r="Q36" s="33"/>
      <c r="R36" s="33"/>
    </row>
    <row r="37" spans="1:18" x14ac:dyDescent="0.2">
      <c r="A37" s="95"/>
      <c r="B37" s="52"/>
      <c r="C37" s="52"/>
      <c r="D37" s="52"/>
      <c r="E37" s="53"/>
      <c r="F37" s="33"/>
      <c r="G37" s="95"/>
      <c r="H37" s="53"/>
      <c r="I37" s="33"/>
      <c r="J37" s="33"/>
      <c r="K37" s="33"/>
      <c r="L37" s="33"/>
      <c r="M37" s="33"/>
      <c r="N37" s="33"/>
      <c r="O37" s="33"/>
      <c r="P37" s="33"/>
      <c r="Q37" s="33"/>
      <c r="R37" s="33"/>
    </row>
    <row r="38" spans="1:18" x14ac:dyDescent="0.2">
      <c r="A38" s="105" t="s">
        <v>41</v>
      </c>
      <c r="B38" s="44">
        <v>144.33000000000001</v>
      </c>
      <c r="C38" s="44">
        <v>132.02000000000001</v>
      </c>
      <c r="D38" s="44">
        <v>137.72999999999999</v>
      </c>
      <c r="E38" s="46">
        <f t="shared" ref="E38" si="2">AVERAGE(B38:D38)</f>
        <v>138.02666666666667</v>
      </c>
      <c r="F38" s="33"/>
      <c r="G38" s="105" t="s">
        <v>41</v>
      </c>
      <c r="H38" s="46">
        <v>138.02666666666667</v>
      </c>
      <c r="I38" s="33"/>
      <c r="J38" s="33"/>
      <c r="K38" s="33"/>
      <c r="L38" s="33"/>
      <c r="M38" s="33"/>
      <c r="N38" s="33"/>
      <c r="O38" s="33"/>
      <c r="P38" s="33"/>
      <c r="Q38" s="33"/>
      <c r="R38" s="33"/>
    </row>
    <row r="39" spans="1:18" x14ac:dyDescent="0.2">
      <c r="A39" s="106" t="s">
        <v>43</v>
      </c>
      <c r="B39" s="47">
        <v>103.84</v>
      </c>
      <c r="C39" s="47">
        <v>85.75</v>
      </c>
      <c r="D39" s="47">
        <v>77.150000000000006</v>
      </c>
      <c r="E39" s="48">
        <f>AVERAGE(B39:D39)</f>
        <v>88.913333333333341</v>
      </c>
      <c r="F39" s="33"/>
      <c r="G39" s="106" t="s">
        <v>43</v>
      </c>
      <c r="H39" s="48">
        <v>88.913333333333341</v>
      </c>
      <c r="I39" s="33"/>
      <c r="J39" s="33"/>
      <c r="K39" s="33"/>
      <c r="L39" s="33"/>
      <c r="M39" s="33"/>
      <c r="N39" s="33"/>
      <c r="O39" s="33"/>
      <c r="P39" s="33"/>
      <c r="Q39" s="33"/>
      <c r="R39" s="33"/>
    </row>
    <row r="40" spans="1:18" x14ac:dyDescent="0.2">
      <c r="A40" s="106" t="s">
        <v>44</v>
      </c>
      <c r="B40" s="47">
        <v>76.75</v>
      </c>
      <c r="C40" s="47">
        <v>72.59</v>
      </c>
      <c r="D40" s="47">
        <v>78.77</v>
      </c>
      <c r="E40" s="48">
        <f>AVERAGE(B40:D40)</f>
        <v>76.036666666666676</v>
      </c>
      <c r="F40" s="33"/>
      <c r="G40" s="106" t="s">
        <v>44</v>
      </c>
      <c r="H40" s="48">
        <v>76.036666666666676</v>
      </c>
      <c r="I40" s="33"/>
      <c r="J40" s="33"/>
      <c r="K40" s="33"/>
      <c r="L40" s="33"/>
      <c r="M40" s="33"/>
      <c r="N40" s="33"/>
      <c r="O40" s="33"/>
      <c r="P40" s="33"/>
      <c r="Q40" s="33"/>
      <c r="R40" s="33"/>
    </row>
    <row r="41" spans="1:18" x14ac:dyDescent="0.2">
      <c r="A41" s="107" t="s">
        <v>42</v>
      </c>
      <c r="B41" s="50">
        <v>21.41</v>
      </c>
      <c r="C41" s="50">
        <v>10.63</v>
      </c>
      <c r="D41" s="54" t="s">
        <v>50</v>
      </c>
      <c r="E41" s="51">
        <f>AVERAGE(B41:D41)</f>
        <v>16.02</v>
      </c>
      <c r="F41" s="33"/>
      <c r="G41" s="32" t="s">
        <v>42</v>
      </c>
      <c r="H41" s="51">
        <v>16.02</v>
      </c>
      <c r="I41" s="33"/>
      <c r="J41" s="33"/>
      <c r="K41" s="33"/>
      <c r="L41" s="33"/>
      <c r="M41" s="33"/>
      <c r="N41" s="33"/>
      <c r="O41" s="33"/>
      <c r="P41" s="33"/>
      <c r="Q41" s="33"/>
      <c r="R41" s="33"/>
    </row>
    <row r="42" spans="1:18" x14ac:dyDescent="0.2">
      <c r="A42" s="15"/>
      <c r="B42" s="52"/>
      <c r="C42" s="52"/>
      <c r="D42" s="52"/>
      <c r="E42" s="55"/>
      <c r="F42" s="33"/>
      <c r="G42" s="33"/>
      <c r="H42" s="33"/>
      <c r="I42" s="33"/>
      <c r="J42" s="33"/>
      <c r="K42" s="33"/>
      <c r="L42" s="33"/>
      <c r="M42" s="33"/>
      <c r="N42" s="33"/>
      <c r="O42" s="33"/>
      <c r="P42" s="33"/>
      <c r="Q42" s="33"/>
      <c r="R42" s="33"/>
    </row>
    <row r="43" spans="1:18" ht="15" customHeight="1" x14ac:dyDescent="0.2">
      <c r="A43" s="34" t="s">
        <v>81</v>
      </c>
      <c r="B43" s="33"/>
      <c r="C43" s="33"/>
      <c r="D43" s="33"/>
      <c r="E43" s="33"/>
      <c r="F43" s="33"/>
      <c r="G43" s="33"/>
      <c r="H43" s="33"/>
      <c r="I43" s="33"/>
      <c r="J43" s="33"/>
      <c r="K43" s="33"/>
      <c r="L43" s="33"/>
      <c r="M43" s="33"/>
      <c r="N43" s="33"/>
      <c r="O43" s="33"/>
      <c r="P43" s="33"/>
      <c r="Q43" s="33"/>
      <c r="R43" s="33"/>
    </row>
    <row r="44" spans="1:18" ht="15" customHeight="1" x14ac:dyDescent="0.2">
      <c r="A44" s="166" t="s">
        <v>61</v>
      </c>
      <c r="B44" s="33"/>
      <c r="C44" s="33"/>
      <c r="D44" s="33"/>
      <c r="E44" s="33"/>
      <c r="F44" s="33"/>
      <c r="G44" s="33"/>
      <c r="H44" s="33"/>
      <c r="I44" s="33"/>
      <c r="J44" s="33"/>
      <c r="K44" s="33"/>
      <c r="L44" s="33"/>
      <c r="M44" s="33"/>
      <c r="N44" s="33"/>
      <c r="O44" s="33"/>
      <c r="P44" s="33"/>
      <c r="Q44" s="33"/>
      <c r="R44" s="33"/>
    </row>
    <row r="45" spans="1:18" x14ac:dyDescent="0.2">
      <c r="A45" s="33"/>
      <c r="B45" s="33"/>
      <c r="C45" s="33"/>
      <c r="D45" s="33"/>
      <c r="E45" s="33"/>
      <c r="F45" s="33"/>
      <c r="G45" s="33"/>
      <c r="H45" s="33"/>
      <c r="I45" s="33"/>
      <c r="J45" s="33"/>
      <c r="K45" s="33"/>
      <c r="L45" s="33"/>
      <c r="M45" s="33"/>
      <c r="N45" s="33"/>
      <c r="O45" s="33"/>
      <c r="P45" s="33"/>
      <c r="Q45" s="33"/>
      <c r="R45" s="33"/>
    </row>
    <row r="46" spans="1:18" x14ac:dyDescent="0.2">
      <c r="A46" s="33"/>
      <c r="B46" s="33"/>
      <c r="C46" s="33"/>
      <c r="D46" s="33"/>
      <c r="E46" s="33"/>
      <c r="F46" s="33"/>
      <c r="G46" s="33"/>
      <c r="H46" s="33"/>
      <c r="I46" s="33"/>
      <c r="J46" s="33"/>
      <c r="K46" s="33"/>
      <c r="L46" s="33"/>
      <c r="M46" s="33"/>
      <c r="N46" s="33"/>
      <c r="O46" s="33"/>
      <c r="P46" s="33"/>
      <c r="Q46" s="33"/>
      <c r="R46" s="33"/>
    </row>
    <row r="47" spans="1:18" x14ac:dyDescent="0.2">
      <c r="L47" s="33"/>
      <c r="M47" s="33"/>
      <c r="N47" s="33"/>
      <c r="O47" s="33"/>
      <c r="P47" s="33"/>
      <c r="Q47" s="33"/>
      <c r="R47" s="33"/>
    </row>
    <row r="48" spans="1:18" x14ac:dyDescent="0.2">
      <c r="A48" s="33"/>
      <c r="B48" s="33"/>
      <c r="C48" s="33"/>
      <c r="D48" s="33"/>
      <c r="E48" s="33"/>
      <c r="F48" s="33"/>
      <c r="G48" s="33"/>
      <c r="H48" s="33"/>
      <c r="I48" s="33"/>
      <c r="J48" s="33"/>
      <c r="K48" s="33"/>
      <c r="L48" s="33"/>
      <c r="M48" s="33"/>
      <c r="N48" s="33"/>
      <c r="O48" s="33"/>
      <c r="P48" s="33"/>
      <c r="Q48" s="33"/>
      <c r="R48" s="33"/>
    </row>
    <row r="49" spans="1:18" x14ac:dyDescent="0.2">
      <c r="A49" s="33"/>
      <c r="B49" s="33"/>
      <c r="C49" s="33"/>
      <c r="D49" s="33"/>
      <c r="E49" s="33"/>
      <c r="F49" s="33"/>
      <c r="G49" s="33"/>
      <c r="H49" s="33"/>
      <c r="I49" s="33"/>
      <c r="J49" s="33"/>
      <c r="K49" s="33"/>
      <c r="L49" s="33"/>
      <c r="M49" s="33"/>
      <c r="N49" s="33"/>
      <c r="O49" s="33"/>
      <c r="P49" s="33"/>
      <c r="Q49" s="33"/>
      <c r="R49" s="3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Figure 1</vt:lpstr>
      <vt:lpstr>Figure 2</vt:lpstr>
      <vt:lpstr>Table 1</vt:lpstr>
      <vt:lpstr>Figure 3</vt:lpstr>
      <vt:lpstr>Figure 4</vt:lpstr>
      <vt:lpstr>Figure 5</vt:lpstr>
      <vt:lpstr>Figure 6</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CORSELLI-NORDBLAD Louise (ESTAT)</dc:creator>
  <cp:lastModifiedBy>PIIRTO Jukka (ESTAT)</cp:lastModifiedBy>
  <dcterms:created xsi:type="dcterms:W3CDTF">2019-10-24T15:21:43Z</dcterms:created>
  <dcterms:modified xsi:type="dcterms:W3CDTF">2020-03-23T09:54:23Z</dcterms:modified>
</cp:coreProperties>
</file>