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0" yWindow="0" windowWidth="26955" windowHeight="12990" tabRatio="859" activeTab="0"/>
  </bookViews>
  <sheets>
    <sheet name="Table 1 HW" sheetId="4" r:id="rId1"/>
    <sheet name="Table 2 Origin &amp; Destination" sheetId="8" r:id="rId2"/>
    <sheet name="Table 3 All notified" sheetId="9" r:id="rId3"/>
    <sheet name="Table 4 exp HZ kg per capita" sheetId="10" r:id="rId4"/>
    <sheet name="Table 5 Data for maps" sheetId="17" r:id="rId5"/>
    <sheet name="Fig 1 HW Disposal-recovery" sheetId="6" r:id="rId6"/>
    <sheet name="Fig2 HW Top treatment" sheetId="7" r:id="rId7"/>
  </sheets>
  <definedNames/>
  <calcPr calcId="145621"/>
</workbook>
</file>

<file path=xl/sharedStrings.xml><?xml version="1.0" encoding="utf-8"?>
<sst xmlns="http://schemas.openxmlformats.org/spreadsheetml/2006/main" count="567" uniqueCount="195">
  <si>
    <t>Figure</t>
  </si>
  <si>
    <t>Reported as</t>
  </si>
  <si>
    <t>Export</t>
  </si>
  <si>
    <t>Waste type</t>
  </si>
  <si>
    <t>Hazardous waste</t>
  </si>
  <si>
    <t>Treatment</t>
  </si>
  <si>
    <t>All treatments</t>
  </si>
  <si>
    <t>Unit</t>
  </si>
  <si>
    <t>1000 tonnes</t>
  </si>
  <si>
    <t>Description</t>
  </si>
  <si>
    <t>UNIT: 1000 tonnes</t>
  </si>
  <si>
    <t>Country reporting</t>
  </si>
  <si>
    <t>Year</t>
  </si>
  <si>
    <t>EU-15</t>
  </si>
  <si>
    <t>Disposal and recovery</t>
  </si>
  <si>
    <t>tonnes (million tonnes on figure)</t>
  </si>
  <si>
    <t>Unit: tonnes</t>
  </si>
  <si>
    <t>Disposal</t>
  </si>
  <si>
    <t>Recovery</t>
  </si>
  <si>
    <t>Mix</t>
  </si>
  <si>
    <t>Recovery and disposal</t>
  </si>
  <si>
    <t>R/D code corrected</t>
  </si>
  <si>
    <t>Waste management</t>
  </si>
  <si>
    <t>All hazardous waste</t>
  </si>
  <si>
    <t>Unit: 1000 tonnes</t>
  </si>
  <si>
    <t>Total</t>
  </si>
  <si>
    <t>All</t>
  </si>
  <si>
    <t>ALL HAZARDOUS WASTE</t>
  </si>
  <si>
    <t>From</t>
  </si>
  <si>
    <t>To</t>
  </si>
  <si>
    <t>EFTA</t>
  </si>
  <si>
    <t>OECD (non-EFTA)</t>
  </si>
  <si>
    <t>Non-OECD</t>
  </si>
  <si>
    <t>All waste</t>
  </si>
  <si>
    <t>Table 2</t>
  </si>
  <si>
    <t>Table 1</t>
  </si>
  <si>
    <t xml:space="preserve">Table </t>
  </si>
  <si>
    <t>Table</t>
  </si>
  <si>
    <t>kg per capita</t>
  </si>
  <si>
    <t>SumOfQuantity(tonnes)</t>
  </si>
  <si>
    <t>Import/export</t>
  </si>
  <si>
    <t>To or from country</t>
  </si>
  <si>
    <t>Germany</t>
  </si>
  <si>
    <t>Italy</t>
  </si>
  <si>
    <t>Netherlands</t>
  </si>
  <si>
    <t>France</t>
  </si>
  <si>
    <t>Luxembourg</t>
  </si>
  <si>
    <t>Belgium</t>
  </si>
  <si>
    <t>Austria</t>
  </si>
  <si>
    <t>Sweden</t>
  </si>
  <si>
    <t>Norway</t>
  </si>
  <si>
    <t>Spain</t>
  </si>
  <si>
    <t>Ireland</t>
  </si>
  <si>
    <t>United Kingdom</t>
  </si>
  <si>
    <t>Denmark</t>
  </si>
  <si>
    <t>Portugal</t>
  </si>
  <si>
    <t>Finland</t>
  </si>
  <si>
    <t>Slovenia</t>
  </si>
  <si>
    <t>Greece</t>
  </si>
  <si>
    <t>Lithuania</t>
  </si>
  <si>
    <t>Estonia</t>
  </si>
  <si>
    <t>Malta</t>
  </si>
  <si>
    <t>Latvia</t>
  </si>
  <si>
    <t>Cyprus</t>
  </si>
  <si>
    <t>HZorNHZ</t>
  </si>
  <si>
    <t>Inhabitants</t>
  </si>
  <si>
    <t>From country</t>
  </si>
  <si>
    <t>Flow group (kg/cap)</t>
  </si>
  <si>
    <t>Flow (kg/cap)</t>
  </si>
  <si>
    <t>Map 1</t>
  </si>
  <si>
    <t>Map 2</t>
  </si>
  <si>
    <t>Bulgaria</t>
  </si>
  <si>
    <t>Czech Republic</t>
  </si>
  <si>
    <t>Hungary</t>
  </si>
  <si>
    <t>Poland</t>
  </si>
  <si>
    <t>Romania</t>
  </si>
  <si>
    <t>Slovakia</t>
  </si>
  <si>
    <t>R3</t>
  </si>
  <si>
    <t>R5</t>
  </si>
  <si>
    <t>R4</t>
  </si>
  <si>
    <t>R1</t>
  </si>
  <si>
    <t>Total recovery, of which:</t>
  </si>
  <si>
    <t>Total recovery of which:</t>
  </si>
  <si>
    <t>D9</t>
  </si>
  <si>
    <t>Mix of 2 or more R and D codes</t>
  </si>
  <si>
    <t>D1</t>
  </si>
  <si>
    <t>R12</t>
  </si>
  <si>
    <t>D10</t>
  </si>
  <si>
    <t>R9</t>
  </si>
  <si>
    <t>Total disposal, of which:</t>
  </si>
  <si>
    <t>Total disposal of which:</t>
  </si>
  <si>
    <t>R13</t>
  </si>
  <si>
    <t>R2</t>
  </si>
  <si>
    <t>R6</t>
  </si>
  <si>
    <t>R10</t>
  </si>
  <si>
    <t>R7</t>
  </si>
  <si>
    <t>R11</t>
  </si>
  <si>
    <t>R8</t>
  </si>
  <si>
    <t>Not specified</t>
  </si>
  <si>
    <t>No R or D code reported by the Member State</t>
  </si>
  <si>
    <t>D5</t>
  </si>
  <si>
    <t>D8</t>
  </si>
  <si>
    <t>D12</t>
  </si>
  <si>
    <t>D13</t>
  </si>
  <si>
    <t>D15</t>
  </si>
  <si>
    <t>D14</t>
  </si>
  <si>
    <t>D4</t>
  </si>
  <si>
    <t>D2</t>
  </si>
  <si>
    <t>D6</t>
  </si>
  <si>
    <t>D11</t>
  </si>
  <si>
    <t>Croatia</t>
  </si>
  <si>
    <t xml:space="preserve">EU-28 </t>
  </si>
  <si>
    <t>EU-28</t>
  </si>
  <si>
    <t>EU-28 - treatment of hazardous waste</t>
  </si>
  <si>
    <t>EU 28</t>
  </si>
  <si>
    <t>EU-28 Total</t>
  </si>
  <si>
    <t>EU-N13</t>
  </si>
  <si>
    <t>:</t>
  </si>
  <si>
    <t xml:space="preserve"> </t>
  </si>
  <si>
    <t>To country</t>
  </si>
  <si>
    <t>Liechtenstein</t>
  </si>
  <si>
    <t>All notified</t>
  </si>
  <si>
    <t>Rcovery</t>
  </si>
  <si>
    <r>
      <rPr>
        <sz val="9"/>
        <color indexed="8"/>
        <rFont val="Arial"/>
        <family val="2"/>
      </rPr>
      <t>":" not available</t>
    </r>
  </si>
  <si>
    <t>R3: Recycling/reclamation of organic substances which are not used as solvents</t>
  </si>
  <si>
    <t>R5: Recycling/reclamation of other inorganic materials</t>
  </si>
  <si>
    <t>R1: Use as a fuel (other than in direct incineration) or other means to generate energy</t>
  </si>
  <si>
    <t>R4: Recycling/reclamation of metals and metal compounds</t>
  </si>
  <si>
    <t>D1: Deposit into or onto land, (e.g., landfill, etc.)</t>
  </si>
  <si>
    <t>D10: Incineration on land</t>
  </si>
  <si>
    <t>Top treatment of hazardous waste exported by EU Member states 2001 to 2015</t>
  </si>
  <si>
    <t>R12: Exchange of wastes for submission to any of the operations numbered R1-R11</t>
  </si>
  <si>
    <t>R9: Used oil re-refining or other reuses of previously used oil</t>
  </si>
  <si>
    <t>R13: Accumulation of material intended for any operation in Section B</t>
  </si>
  <si>
    <t>R2: Solvent reclamation/regeneration</t>
  </si>
  <si>
    <t>R11: Uses of residual materials obtained from any of the operations numbered R1-R10</t>
  </si>
  <si>
    <t>R6: Regeneration of acids or bases</t>
  </si>
  <si>
    <t>R7: Recovery of components used for pollution abatement</t>
  </si>
  <si>
    <t>R10: Land treatment resulting in benefit to agriculture or ecological improvement</t>
  </si>
  <si>
    <t>R8: Recovery of components from catalysts</t>
  </si>
  <si>
    <t>D9: Physico chemical treatment not specified elsewhere in this Annex which results in final compounds or mixtures which are discarded by means of any of the operations in Section A, (e.g., evaporation, drying, calcination, neutralization, precipitation, etc.)</t>
  </si>
  <si>
    <t>D5: Specially engineered landfill, (e.g., placement into lined discrete cells which are capped and isolated from one another and the environment, etc.)</t>
  </si>
  <si>
    <t>D8: Biological treatment not specified elsewhere in this Annex which results in final compounds or mixtures which are discarded by means of any of the operations in Section A</t>
  </si>
  <si>
    <t>D12: Permanent storage (e.g., emplacement of containers in a mine, etc.)</t>
  </si>
  <si>
    <t>D15: Storage pending any of the operations in Section A</t>
  </si>
  <si>
    <t>D13: Blending or mixing prior to submission to any of the operations in Section A</t>
  </si>
  <si>
    <t>D14: Repackaging prior to submission to any of the operations in Section A</t>
  </si>
  <si>
    <t>D4: Surface impoundment, (e.g., placement of liquid or sludge discards into pits, ponds or lagoons, etc.)</t>
  </si>
  <si>
    <t>D6: Release into a water body except seas/oceans</t>
  </si>
  <si>
    <t>D2: Land treatment, (e.g., biodegradation of liquid or sludgy discards in soils, etc.)</t>
  </si>
  <si>
    <t>D11: Incineration at sea</t>
  </si>
  <si>
    <t>Unknown</t>
  </si>
  <si>
    <t xml:space="preserve">Unknown: </t>
  </si>
  <si>
    <t>R1: Use as a fuel (other than in direct incineration) or other means to generate energy (R1)</t>
  </si>
  <si>
    <t>R12: Exchange of wastes for submission to any of the operations numbered R1-R11 (R12)</t>
  </si>
  <si>
    <t>R5: Recycling/reclamation of other inorganic materials (R5)</t>
  </si>
  <si>
    <t>R4: Recycling/reclamation of metals and metal compounds (R4)</t>
  </si>
  <si>
    <t>D9: Physico chemical treatment not specified elsewhere in this Annex which results in final compounds or mixtures which are discarded by means of any of the operations in Section A, (e.g., evaporation, drying, calcination, neutralization, precipitation, etc.) (D9)</t>
  </si>
  <si>
    <t>D1: Deposit into or onto land, (e.g., landfill, etc.) (D1)</t>
  </si>
  <si>
    <t>D10: Incineration on land (D10)</t>
  </si>
  <si>
    <t>40 - 450</t>
  </si>
  <si>
    <t>25 - 40</t>
  </si>
  <si>
    <t>18 - 25</t>
  </si>
  <si>
    <t>13 - 18</t>
  </si>
  <si>
    <t>9 - 13</t>
  </si>
  <si>
    <t>7 - 9</t>
  </si>
  <si>
    <t>5 - 7</t>
  </si>
  <si>
    <t>4 - 5</t>
  </si>
  <si>
    <t>Shipment of hazardous waste out of each Member State, 2001 - 2015</t>
  </si>
  <si>
    <t>Map 1:  Hazardous waste shipments from EU Member States,Norway and Liechtenstein (larger flows), 2015</t>
  </si>
  <si>
    <t>Map 2: Hazardous waste shipments between EU Member States and Norway (smaller flows), 2015</t>
  </si>
  <si>
    <t>Iceland</t>
  </si>
  <si>
    <t>Transboundary shipments of hazardous waste 2001 - 2015</t>
  </si>
  <si>
    <t>Export of all notified waste - 2001 to 2015</t>
  </si>
  <si>
    <t>Origin and destiny of hazardous waste 2001 - 2015</t>
  </si>
  <si>
    <t>Table 1: Shipment of hazardous waste from EU Member States and EFTA countries (1 000 tonnes), 2001-2015</t>
  </si>
  <si>
    <t>Table 3: Export of all notified waste from EU Member States and EFTA countries (1 000 tonnes), 2001-2015</t>
  </si>
  <si>
    <t>Remarks (Artemis Volker)</t>
  </si>
  <si>
    <t>2001 SK  .3 representing 0.332 replaced by 0</t>
  </si>
  <si>
    <t>2007 BG  .3 representing 0.293 replaced by 0</t>
  </si>
  <si>
    <t>2008 BG  .4 representing 0.395 replaced by 0</t>
  </si>
  <si>
    <t>Check totals</t>
  </si>
  <si>
    <t>2012 Non-OECD .4 representing 0.4347 replaced by 0 EU-28</t>
  </si>
  <si>
    <t>2013 Non-OECD .1 representing 0.11304 replaced by 0 EU28</t>
  </si>
  <si>
    <t>2012 Non-OECD .4 representing 0.4347 replaced by 0 EU-N13</t>
  </si>
  <si>
    <t>2013 Non-OECD .1 representing 0.11304 replaced by 0 EU-N13</t>
  </si>
  <si>
    <t>2012 Non-EFTA .02 representing 0.0217 replaced by 0 EU-N13</t>
  </si>
  <si>
    <t>2014 Non-EFTA .02 representing 0.0217 replaced by 0 EU-N13</t>
  </si>
  <si>
    <t>Table 2: Origin and destination of hazardous waste transboundary shipped  from EU Member States (1 000 tonnes), 2001-2015</t>
  </si>
  <si>
    <t>Source: Eurostat (env_wasship)</t>
  </si>
  <si>
    <t>Figure 2: Top treatment of hazardous waste exported by EU Member States (1000 tonnes), 2001-2015</t>
  </si>
  <si>
    <t>Figure 1: EU-28 treatment of hazardous waste shipped out of EU Member States to other EU Member States or out of the EU, 2001-2015</t>
  </si>
  <si>
    <t>Table 4: Shipment of hazardous waste out of each Member State and EFTA countries (kg per capita), 2001-2015</t>
  </si>
  <si>
    <r>
      <t>Source:</t>
    </r>
    <r>
      <rPr>
        <sz val="9"/>
        <rFont val="Arial"/>
        <family val="2"/>
      </rPr>
      <t xml:space="preserve"> Eurostat (online data code: env_wasship)</t>
    </r>
  </si>
  <si>
    <t xml:space="preserve">UNIT: kg/capita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</si>
</sst>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_€_-;\-* #,##0.00\ _€_-;_-* &quot;-&quot;??\ _€_-;_-@_-"/>
    <numFmt numFmtId="165" formatCode="0.0"/>
    <numFmt numFmtId="166" formatCode="#\ ##0"/>
    <numFmt numFmtId="167" formatCode="_-* #\ ##0\ _€_-;\-* #\ ##0\ _€_-;_-* &quot;-&quot;??\ _€_-;_-@_-"/>
    <numFmt numFmtId="168" formatCode="_-* #,##0\ _€_-;\-* #,##0\ _€_-;_-* &quot;-&quot;??\ _€_-;_-@_-"/>
    <numFmt numFmtId="169" formatCode="#,##0.0_i"/>
    <numFmt numFmtId="170" formatCode="[&lt;0.05]0.##;[&lt;0.5]0.#;#,##0"/>
    <numFmt numFmtId="171" formatCode="#.##"/>
    <numFmt numFmtId="172" formatCode="#.#"/>
    <numFmt numFmtId="173" formatCode="0.000"/>
  </numFmts>
  <fonts count="17">
    <font>
      <sz val="11"/>
      <color theme="1"/>
      <name val="Calibri"/>
      <family val="2"/>
      <scheme val="minor"/>
    </font>
    <font>
      <sz val="10"/>
      <name val="Arial"/>
      <family val="2"/>
    </font>
    <font>
      <sz val="10"/>
      <color indexed="8"/>
      <name val="Arial"/>
      <family val="2"/>
    </font>
    <font>
      <sz val="9"/>
      <name val="Arial"/>
      <family val="2"/>
    </font>
    <font>
      <b/>
      <sz val="9"/>
      <name val="Arial"/>
      <family val="2"/>
    </font>
    <font>
      <sz val="9"/>
      <color indexed="8"/>
      <name val="Arial"/>
      <family val="2"/>
    </font>
    <font>
      <sz val="9"/>
      <color theme="1"/>
      <name val="Arial"/>
      <family val="2"/>
    </font>
    <font>
      <b/>
      <sz val="9"/>
      <color theme="1"/>
      <name val="Arial"/>
      <family val="2"/>
    </font>
    <font>
      <b/>
      <sz val="11"/>
      <color theme="1"/>
      <name val="Calibri"/>
      <family val="2"/>
      <scheme val="minor"/>
    </font>
    <font>
      <sz val="9"/>
      <name val="Calibri"/>
      <family val="2"/>
      <scheme val="minor"/>
    </font>
    <font>
      <b/>
      <sz val="9"/>
      <name val="Calibri"/>
      <family val="2"/>
      <scheme val="minor"/>
    </font>
    <font>
      <sz val="9"/>
      <color indexed="8"/>
      <name val="Calibri"/>
      <family val="2"/>
      <scheme val="minor"/>
    </font>
    <font>
      <i/>
      <sz val="9"/>
      <name val="Arial"/>
      <family val="2"/>
    </font>
    <font>
      <b/>
      <sz val="11"/>
      <name val="Arial"/>
      <family val="2"/>
    </font>
    <font>
      <b/>
      <sz val="11"/>
      <color theme="1"/>
      <name val="Arial"/>
      <family val="2"/>
    </font>
    <font>
      <sz val="10"/>
      <color rgb="FF000000"/>
      <name val="Arial"/>
      <family val="2"/>
    </font>
    <font>
      <b/>
      <sz val="10"/>
      <name val="Arial"/>
      <family val="2"/>
    </font>
  </fonts>
  <fills count="11">
    <fill>
      <patternFill/>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4" tint="0.7999799847602844"/>
        <bgColor indexed="64"/>
      </patternFill>
    </fill>
    <fill>
      <patternFill patternType="solid">
        <fgColor indexed="22"/>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7" tint="0.7999799847602844"/>
        <bgColor indexed="64"/>
      </patternFill>
    </fill>
    <fill>
      <patternFill patternType="solid">
        <fgColor rgb="FF00B0F0"/>
        <bgColor indexed="64"/>
      </patternFill>
    </fill>
  </fills>
  <borders count="58">
    <border>
      <left/>
      <right/>
      <top/>
      <bottom/>
      <diagonal/>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style="thin"/>
      <right/>
      <top style="thin"/>
      <bottom style="thin"/>
    </border>
    <border>
      <left style="thin"/>
      <right/>
      <top style="thin"/>
      <bottom style="medium"/>
    </border>
    <border>
      <left/>
      <right style="medium"/>
      <top style="medium"/>
      <bottom/>
    </border>
    <border>
      <left/>
      <right style="medium"/>
      <top/>
      <bottom/>
    </border>
    <border>
      <left/>
      <right style="medium"/>
      <top/>
      <bottom style="medium"/>
    </border>
    <border>
      <left/>
      <right/>
      <top style="thin">
        <color rgb="FF000000"/>
      </top>
      <bottom/>
    </border>
    <border>
      <left/>
      <right/>
      <top style="hair">
        <color rgb="FFC0C0C0"/>
      </top>
      <bottom style="hair">
        <color rgb="FFC0C0C0"/>
      </bottom>
    </border>
    <border>
      <left/>
      <right/>
      <top style="hair">
        <color rgb="FFC0C0C0"/>
      </top>
      <bottom/>
    </border>
    <border>
      <left/>
      <right/>
      <top style="hair">
        <color rgb="FFC0C0C0"/>
      </top>
      <bottom style="thin">
        <color rgb="FF000000"/>
      </bottom>
    </border>
    <border>
      <left/>
      <right/>
      <top/>
      <bottom style="hair">
        <color rgb="FFC0C0C0"/>
      </bottom>
    </border>
    <border>
      <left/>
      <right/>
      <top style="thin"/>
      <bottom style="hair">
        <color rgb="FFC0C0C0"/>
      </bottom>
    </border>
    <border>
      <left/>
      <right/>
      <top style="hair">
        <color rgb="FFC0C0C0"/>
      </top>
      <bottom style="thin"/>
    </border>
    <border>
      <left style="medium"/>
      <right style="medium"/>
      <top style="medium"/>
      <bottom style="medium"/>
    </border>
    <border>
      <left/>
      <right/>
      <top style="medium"/>
      <bottom style="medium"/>
    </border>
    <border>
      <left/>
      <right style="medium"/>
      <top style="medium"/>
      <bottom style="medium"/>
    </border>
    <border>
      <left style="medium"/>
      <right style="medium"/>
      <top style="medium"/>
      <bottom/>
    </border>
    <border>
      <left style="thin">
        <color indexed="8"/>
      </left>
      <right style="thin">
        <color indexed="8"/>
      </right>
      <top style="thin">
        <color indexed="8"/>
      </top>
      <bottom style="thin">
        <color indexed="8"/>
      </bottom>
    </border>
    <border>
      <left/>
      <right style="thin">
        <color theme="4" tint="0.39998000860214233"/>
      </right>
      <top style="thin">
        <color theme="4" tint="0.39998000860214233"/>
      </top>
      <bottom style="thin">
        <color theme="4" tint="0.39998000860214233"/>
      </bottom>
    </border>
    <border>
      <left style="medium"/>
      <right style="thin"/>
      <top style="medium"/>
      <bottom/>
    </border>
    <border>
      <left style="thin"/>
      <right style="thin"/>
      <top style="medium"/>
      <bottom/>
    </border>
    <border>
      <left/>
      <right style="thin"/>
      <top style="medium"/>
      <bottom style="medium"/>
    </border>
    <border>
      <left style="thin"/>
      <right style="thin"/>
      <top style="thin"/>
      <bottom/>
    </border>
    <border>
      <left style="medium"/>
      <right style="thin"/>
      <top style="thin"/>
      <bottom/>
    </border>
    <border>
      <left style="medium"/>
      <right/>
      <top style="medium"/>
      <bottom style="medium"/>
    </border>
    <border>
      <left style="medium"/>
      <right style="thin"/>
      <top/>
      <bottom style="thin"/>
    </border>
    <border>
      <left style="thin"/>
      <right style="thin"/>
      <top/>
      <bottom/>
    </border>
    <border>
      <left/>
      <right/>
      <top style="thin">
        <color indexed="8"/>
      </top>
      <bottom/>
    </border>
    <border>
      <left/>
      <right/>
      <top style="hair">
        <color indexed="22"/>
      </top>
      <bottom/>
    </border>
    <border>
      <left/>
      <right/>
      <top style="hair">
        <color indexed="22"/>
      </top>
      <bottom style="thin">
        <color indexed="8"/>
      </bottom>
    </border>
    <border>
      <left/>
      <right/>
      <top style="thin">
        <color rgb="FF000000"/>
      </top>
      <bottom style="hair">
        <color rgb="FFC0C0C0"/>
      </bottom>
    </border>
    <border>
      <left style="medium"/>
      <right style="medium"/>
      <top/>
      <bottom/>
    </border>
    <border>
      <left style="medium"/>
      <right style="medium"/>
      <top/>
      <bottom style="medium"/>
    </border>
    <border>
      <left/>
      <right/>
      <top style="hair"/>
      <bottom/>
    </border>
    <border>
      <left/>
      <right/>
      <top/>
      <bottom style="thin"/>
    </border>
    <border>
      <left/>
      <right/>
      <top style="hair"/>
      <bottom style="thin"/>
    </border>
    <border>
      <left/>
      <right/>
      <top/>
      <bottom style="hair"/>
    </border>
    <border>
      <left/>
      <right/>
      <top style="hair"/>
      <bottom style="hair"/>
    </border>
    <border>
      <left style="thin">
        <color indexed="22"/>
      </left>
      <right style="thin">
        <color indexed="22"/>
      </right>
      <top style="thin">
        <color indexed="22"/>
      </top>
      <bottom style="thin">
        <color indexed="22"/>
      </bottom>
    </border>
    <border>
      <left/>
      <right/>
      <top style="thin">
        <color rgb="FF000000"/>
      </top>
      <bottom style="thin">
        <color rgb="FF000000"/>
      </botto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3" fontId="2" fillId="0" borderId="0">
      <alignment horizontal="righ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169" fontId="6" fillId="0" borderId="0" applyFill="0" applyBorder="0" applyProtection="0">
      <alignment horizontal="right"/>
    </xf>
    <xf numFmtId="0" fontId="0" fillId="0" borderId="0">
      <alignment/>
      <protection/>
    </xf>
  </cellStyleXfs>
  <cellXfs count="240">
    <xf numFmtId="0" fontId="0" fillId="0" borderId="0" xfId="0"/>
    <xf numFmtId="0" fontId="3" fillId="2" borderId="0" xfId="22" applyFont="1" applyFill="1">
      <alignment/>
      <protection/>
    </xf>
    <xf numFmtId="0" fontId="3" fillId="0" borderId="0" xfId="22" applyFont="1">
      <alignment/>
      <protection/>
    </xf>
    <xf numFmtId="9" fontId="3" fillId="0" borderId="0" xfId="15" applyFont="1"/>
    <xf numFmtId="0" fontId="3" fillId="0" borderId="0" xfId="22" applyFont="1" applyFill="1">
      <alignment/>
      <protection/>
    </xf>
    <xf numFmtId="3" fontId="4" fillId="2" borderId="0" xfId="22" applyNumberFormat="1" applyFont="1" applyFill="1" applyBorder="1">
      <alignment/>
      <protection/>
    </xf>
    <xf numFmtId="49" fontId="4" fillId="2" borderId="0" xfId="22" applyNumberFormat="1" applyFont="1" applyFill="1" applyBorder="1" applyAlignment="1">
      <alignment horizontal="center"/>
      <protection/>
    </xf>
    <xf numFmtId="0" fontId="3" fillId="0" borderId="0" xfId="22" applyFont="1" applyBorder="1">
      <alignment/>
      <protection/>
    </xf>
    <xf numFmtId="3" fontId="3" fillId="2" borderId="0" xfId="22" applyNumberFormat="1" applyFont="1" applyFill="1" applyBorder="1">
      <alignment/>
      <protection/>
    </xf>
    <xf numFmtId="0" fontId="3" fillId="2" borderId="1" xfId="22" applyFont="1" applyFill="1" applyBorder="1">
      <alignment/>
      <protection/>
    </xf>
    <xf numFmtId="0" fontId="4" fillId="2" borderId="2" xfId="22" applyFont="1" applyFill="1" applyBorder="1" applyAlignment="1" quotePrefix="1">
      <alignment horizontal="left"/>
      <protection/>
    </xf>
    <xf numFmtId="0" fontId="4" fillId="2" borderId="2" xfId="22" applyFont="1" applyFill="1" applyBorder="1" applyAlignment="1">
      <alignment horizontal="left"/>
      <protection/>
    </xf>
    <xf numFmtId="0" fontId="3" fillId="2" borderId="3" xfId="22" applyFont="1" applyFill="1" applyBorder="1">
      <alignment/>
      <protection/>
    </xf>
    <xf numFmtId="0" fontId="4" fillId="2" borderId="0" xfId="22" applyFont="1" applyFill="1" applyBorder="1" applyAlignment="1">
      <alignment horizontal="left"/>
      <protection/>
    </xf>
    <xf numFmtId="0" fontId="3" fillId="2" borderId="4" xfId="22" applyFont="1" applyFill="1" applyBorder="1">
      <alignment/>
      <protection/>
    </xf>
    <xf numFmtId="0" fontId="4" fillId="2" borderId="5" xfId="22" applyFont="1" applyFill="1" applyBorder="1" applyAlignment="1">
      <alignment horizontal="left"/>
      <protection/>
    </xf>
    <xf numFmtId="0" fontId="3" fillId="3" borderId="0" xfId="22" applyFont="1" applyFill="1">
      <alignment/>
      <protection/>
    </xf>
    <xf numFmtId="0" fontId="4" fillId="3" borderId="2" xfId="22" applyFont="1" applyFill="1" applyBorder="1" applyAlignment="1">
      <alignment horizontal="left"/>
      <protection/>
    </xf>
    <xf numFmtId="0" fontId="4" fillId="3" borderId="5" xfId="22" applyFont="1" applyFill="1" applyBorder="1" applyAlignment="1">
      <alignment horizontal="left"/>
      <protection/>
    </xf>
    <xf numFmtId="0" fontId="6" fillId="0" borderId="0" xfId="0" applyFont="1"/>
    <xf numFmtId="0" fontId="3" fillId="0" borderId="0" xfId="22" applyFont="1" applyAlignment="1">
      <alignment/>
      <protection/>
    </xf>
    <xf numFmtId="3" fontId="3" fillId="0" borderId="0" xfId="22" applyNumberFormat="1" applyFont="1" applyAlignment="1">
      <alignment/>
      <protection/>
    </xf>
    <xf numFmtId="0" fontId="3" fillId="0" borderId="2" xfId="22" applyFont="1" applyBorder="1" applyAlignment="1">
      <alignment/>
      <protection/>
    </xf>
    <xf numFmtId="0" fontId="3" fillId="0" borderId="0" xfId="22" applyFont="1" applyBorder="1" applyAlignment="1">
      <alignment/>
      <protection/>
    </xf>
    <xf numFmtId="3" fontId="4" fillId="2" borderId="2" xfId="22" applyNumberFormat="1" applyFont="1" applyFill="1" applyBorder="1" applyAlignment="1">
      <alignment horizontal="left"/>
      <protection/>
    </xf>
    <xf numFmtId="3" fontId="4" fillId="2" borderId="0" xfId="22" applyNumberFormat="1" applyFont="1" applyFill="1" applyBorder="1" applyAlignment="1">
      <alignment horizontal="left"/>
      <protection/>
    </xf>
    <xf numFmtId="3" fontId="4" fillId="2" borderId="5" xfId="22" applyNumberFormat="1" applyFont="1" applyFill="1" applyBorder="1" applyAlignment="1">
      <alignment horizontal="left"/>
      <protection/>
    </xf>
    <xf numFmtId="0" fontId="3" fillId="2" borderId="0" xfId="22" applyFont="1" applyFill="1" applyAlignment="1">
      <alignment/>
      <protection/>
    </xf>
    <xf numFmtId="3" fontId="3" fillId="2" borderId="0" xfId="22" applyNumberFormat="1" applyFont="1" applyFill="1" applyAlignment="1">
      <alignment/>
      <protection/>
    </xf>
    <xf numFmtId="0" fontId="4" fillId="3" borderId="6" xfId="22" applyFont="1" applyFill="1" applyBorder="1" applyAlignment="1">
      <alignment horizontal="center"/>
      <protection/>
    </xf>
    <xf numFmtId="0" fontId="4" fillId="3" borderId="7" xfId="22" applyFont="1" applyFill="1" applyBorder="1" applyAlignment="1">
      <alignment horizontal="center"/>
      <protection/>
    </xf>
    <xf numFmtId="0" fontId="4" fillId="3" borderId="8" xfId="22" applyFont="1" applyFill="1" applyBorder="1" applyAlignment="1">
      <alignment horizontal="center"/>
      <protection/>
    </xf>
    <xf numFmtId="1" fontId="3" fillId="3" borderId="9" xfId="22" applyNumberFormat="1" applyFont="1" applyFill="1" applyBorder="1">
      <alignment/>
      <protection/>
    </xf>
    <xf numFmtId="1" fontId="3" fillId="3" borderId="10" xfId="22" applyNumberFormat="1" applyFont="1" applyFill="1" applyBorder="1">
      <alignment/>
      <protection/>
    </xf>
    <xf numFmtId="0" fontId="3" fillId="3" borderId="1" xfId="22" applyFont="1" applyFill="1" applyBorder="1">
      <alignment/>
      <protection/>
    </xf>
    <xf numFmtId="0" fontId="3" fillId="3" borderId="3" xfId="22" applyFont="1" applyFill="1" applyBorder="1">
      <alignment/>
      <protection/>
    </xf>
    <xf numFmtId="0" fontId="3" fillId="3" borderId="4" xfId="22" applyFont="1" applyFill="1" applyBorder="1">
      <alignment/>
      <protection/>
    </xf>
    <xf numFmtId="3" fontId="6" fillId="3" borderId="11" xfId="0" applyNumberFormat="1" applyFont="1" applyFill="1" applyBorder="1"/>
    <xf numFmtId="3" fontId="6" fillId="3" borderId="12" xfId="0" applyNumberFormat="1" applyFont="1" applyFill="1" applyBorder="1"/>
    <xf numFmtId="3" fontId="3" fillId="3" borderId="13" xfId="22" applyNumberFormat="1" applyFont="1" applyFill="1" applyBorder="1">
      <alignment/>
      <protection/>
    </xf>
    <xf numFmtId="3" fontId="3" fillId="3" borderId="14" xfId="22" applyNumberFormat="1" applyFont="1" applyFill="1" applyBorder="1">
      <alignment/>
      <protection/>
    </xf>
    <xf numFmtId="0" fontId="3" fillId="4" borderId="15" xfId="28" applyFont="1" applyFill="1" applyBorder="1">
      <alignment/>
      <protection/>
    </xf>
    <xf numFmtId="0" fontId="3" fillId="4" borderId="16" xfId="28" applyFont="1" applyFill="1" applyBorder="1">
      <alignment/>
      <protection/>
    </xf>
    <xf numFmtId="0" fontId="3" fillId="4" borderId="17" xfId="28" applyFont="1" applyFill="1" applyBorder="1">
      <alignment/>
      <protection/>
    </xf>
    <xf numFmtId="3" fontId="3" fillId="0" borderId="11" xfId="28" applyNumberFormat="1" applyFont="1" applyBorder="1">
      <alignment/>
      <protection/>
    </xf>
    <xf numFmtId="3" fontId="3" fillId="0" borderId="12" xfId="28" applyNumberFormat="1" applyFont="1" applyBorder="1">
      <alignment/>
      <protection/>
    </xf>
    <xf numFmtId="3" fontId="3" fillId="0" borderId="9" xfId="28" applyNumberFormat="1" applyFont="1" applyBorder="1">
      <alignment/>
      <protection/>
    </xf>
    <xf numFmtId="3" fontId="3" fillId="0" borderId="0" xfId="22" applyNumberFormat="1" applyFont="1">
      <alignment/>
      <protection/>
    </xf>
    <xf numFmtId="3" fontId="4" fillId="0" borderId="13" xfId="28" applyNumberFormat="1" applyFont="1" applyBorder="1">
      <alignment/>
      <protection/>
    </xf>
    <xf numFmtId="3" fontId="4" fillId="0" borderId="14" xfId="28" applyNumberFormat="1" applyFont="1" applyBorder="1">
      <alignment/>
      <protection/>
    </xf>
    <xf numFmtId="0" fontId="3" fillId="4" borderId="18" xfId="28" applyFont="1" applyFill="1" applyBorder="1">
      <alignment/>
      <protection/>
    </xf>
    <xf numFmtId="3" fontId="3" fillId="0" borderId="19" xfId="28" applyNumberFormat="1" applyFont="1" applyBorder="1">
      <alignment/>
      <protection/>
    </xf>
    <xf numFmtId="3" fontId="4" fillId="0" borderId="10" xfId="28" applyNumberFormat="1" applyFont="1" applyBorder="1">
      <alignment/>
      <protection/>
    </xf>
    <xf numFmtId="3" fontId="4" fillId="0" borderId="20" xfId="28" applyNumberFormat="1" applyFont="1" applyBorder="1">
      <alignment/>
      <protection/>
    </xf>
    <xf numFmtId="0" fontId="4" fillId="2" borderId="21" xfId="22" applyFont="1" applyFill="1" applyBorder="1" applyAlignment="1">
      <alignment horizontal="left"/>
      <protection/>
    </xf>
    <xf numFmtId="0" fontId="4" fillId="2" borderId="22" xfId="22" applyFont="1" applyFill="1" applyBorder="1" applyAlignment="1">
      <alignment horizontal="left"/>
      <protection/>
    </xf>
    <xf numFmtId="0" fontId="7" fillId="0" borderId="5" xfId="0" applyFont="1" applyBorder="1"/>
    <xf numFmtId="0" fontId="4" fillId="2" borderId="23" xfId="22" applyFont="1" applyFill="1" applyBorder="1" applyAlignment="1">
      <alignment horizontal="left"/>
      <protection/>
    </xf>
    <xf numFmtId="49" fontId="4" fillId="5" borderId="24" xfId="22" applyNumberFormat="1" applyFont="1" applyFill="1" applyBorder="1" applyAlignment="1">
      <alignment horizontal="center"/>
      <protection/>
    </xf>
    <xf numFmtId="3" fontId="4" fillId="2" borderId="25" xfId="22" applyNumberFormat="1" applyFont="1" applyFill="1" applyBorder="1" applyAlignment="1">
      <alignment horizontal="left"/>
      <protection/>
    </xf>
    <xf numFmtId="3" fontId="4" fillId="2" borderId="26" xfId="22" applyNumberFormat="1" applyFont="1" applyFill="1" applyBorder="1" applyAlignment="1">
      <alignment horizontal="left"/>
      <protection/>
    </xf>
    <xf numFmtId="3" fontId="4" fillId="5" borderId="24" xfId="22" applyNumberFormat="1" applyFont="1" applyFill="1" applyBorder="1" applyAlignment="1">
      <alignment horizontal="center"/>
      <protection/>
    </xf>
    <xf numFmtId="3" fontId="4" fillId="3" borderId="25" xfId="22" applyNumberFormat="1" applyFont="1" applyFill="1" applyBorder="1" applyAlignment="1">
      <alignment horizontal="left"/>
      <protection/>
    </xf>
    <xf numFmtId="3" fontId="4" fillId="3" borderId="27" xfId="22" applyNumberFormat="1" applyFont="1" applyFill="1" applyBorder="1" applyAlignment="1">
      <alignment horizontal="left"/>
      <protection/>
    </xf>
    <xf numFmtId="3" fontId="4" fillId="3" borderId="28" xfId="22" applyNumberFormat="1" applyFont="1" applyFill="1" applyBorder="1" applyAlignment="1">
      <alignment horizontal="left"/>
      <protection/>
    </xf>
    <xf numFmtId="166" fontId="3" fillId="0" borderId="0" xfId="22" applyNumberFormat="1" applyFont="1">
      <alignment/>
      <protection/>
    </xf>
    <xf numFmtId="167" fontId="3" fillId="0" borderId="0" xfId="22" applyNumberFormat="1" applyFont="1">
      <alignment/>
      <protection/>
    </xf>
    <xf numFmtId="165" fontId="3" fillId="3" borderId="0" xfId="22" applyNumberFormat="1" applyFont="1" applyFill="1">
      <alignment/>
      <protection/>
    </xf>
    <xf numFmtId="3" fontId="4" fillId="2" borderId="29" xfId="22" applyNumberFormat="1" applyFont="1" applyFill="1" applyBorder="1" applyAlignment="1">
      <alignment horizontal="left"/>
      <protection/>
    </xf>
    <xf numFmtId="3" fontId="4" fillId="2" borderId="30" xfId="22" applyNumberFormat="1" applyFont="1" applyFill="1" applyBorder="1" applyAlignment="1">
      <alignment horizontal="left"/>
      <protection/>
    </xf>
    <xf numFmtId="3" fontId="3" fillId="3" borderId="0" xfId="22" applyNumberFormat="1" applyFont="1" applyFill="1" applyBorder="1">
      <alignment/>
      <protection/>
    </xf>
    <xf numFmtId="3" fontId="3" fillId="3" borderId="11" xfId="22" applyNumberFormat="1" applyFont="1" applyFill="1" applyBorder="1">
      <alignment/>
      <protection/>
    </xf>
    <xf numFmtId="3" fontId="3" fillId="3" borderId="12" xfId="22" applyNumberFormat="1" applyFont="1" applyFill="1" applyBorder="1">
      <alignment/>
      <protection/>
    </xf>
    <xf numFmtId="168" fontId="3" fillId="0" borderId="0" xfId="18" applyNumberFormat="1" applyFont="1"/>
    <xf numFmtId="168" fontId="3" fillId="3" borderId="0" xfId="18" applyNumberFormat="1" applyFont="1" applyFill="1"/>
    <xf numFmtId="9" fontId="3" fillId="0" borderId="0" xfId="15" applyFont="1" applyAlignment="1">
      <alignment/>
    </xf>
    <xf numFmtId="49" fontId="4" fillId="5" borderId="24" xfId="22" applyNumberFormat="1" applyFont="1" applyFill="1" applyBorder="1" applyAlignment="1">
      <alignment horizontal="center" vertical="center"/>
      <protection/>
    </xf>
    <xf numFmtId="0" fontId="4" fillId="2" borderId="0" xfId="22" applyFont="1" applyFill="1" applyAlignment="1">
      <alignment horizontal="left"/>
      <protection/>
    </xf>
    <xf numFmtId="0" fontId="7" fillId="0" borderId="0" xfId="0" applyFont="1" applyAlignment="1">
      <alignment horizontal="left"/>
    </xf>
    <xf numFmtId="0" fontId="7" fillId="0" borderId="31" xfId="0" applyFont="1" applyBorder="1" applyAlignment="1">
      <alignment/>
    </xf>
    <xf numFmtId="0" fontId="7" fillId="0" borderId="32" xfId="0" applyFont="1" applyBorder="1" applyAlignment="1">
      <alignment/>
    </xf>
    <xf numFmtId="0" fontId="7" fillId="0" borderId="33" xfId="0" applyFont="1" applyBorder="1" applyAlignment="1">
      <alignment/>
    </xf>
    <xf numFmtId="0" fontId="7" fillId="0" borderId="1" xfId="0" applyFont="1" applyBorder="1"/>
    <xf numFmtId="0" fontId="7" fillId="0" borderId="34" xfId="0" applyFont="1" applyBorder="1"/>
    <xf numFmtId="0" fontId="7" fillId="0" borderId="21" xfId="0" applyFont="1" applyBorder="1"/>
    <xf numFmtId="0" fontId="5" fillId="6" borderId="35" xfId="32" applyNumberFormat="1" applyFont="1" applyFill="1" applyBorder="1" applyAlignment="1">
      <alignment horizontal="center"/>
      <protection/>
    </xf>
    <xf numFmtId="0" fontId="5" fillId="7" borderId="36" xfId="31" applyNumberFormat="1" applyFont="1" applyFill="1" applyBorder="1" applyAlignment="1">
      <alignment horizontal="right" wrapText="1"/>
      <protection/>
    </xf>
    <xf numFmtId="0" fontId="3" fillId="0" borderId="6" xfId="0" applyFont="1" applyBorder="1"/>
    <xf numFmtId="0" fontId="4" fillId="0" borderId="3" xfId="0" applyFont="1" applyBorder="1"/>
    <xf numFmtId="0" fontId="4" fillId="0" borderId="17" xfId="0" applyFont="1" applyBorder="1"/>
    <xf numFmtId="0" fontId="3" fillId="0" borderId="9" xfId="0" applyFont="1" applyBorder="1"/>
    <xf numFmtId="0" fontId="4" fillId="0" borderId="4" xfId="0" applyFont="1" applyBorder="1"/>
    <xf numFmtId="0" fontId="4" fillId="0" borderId="10" xfId="0" applyFont="1" applyBorder="1"/>
    <xf numFmtId="170" fontId="4" fillId="0" borderId="11" xfId="0" applyNumberFormat="1" applyFont="1" applyBorder="1"/>
    <xf numFmtId="0" fontId="6" fillId="0" borderId="1" xfId="0" applyFont="1" applyBorder="1"/>
    <xf numFmtId="0" fontId="6" fillId="0" borderId="37" xfId="0" applyFont="1" applyBorder="1"/>
    <xf numFmtId="0" fontId="6" fillId="4" borderId="38" xfId="0" applyFont="1" applyFill="1" applyBorder="1"/>
    <xf numFmtId="0" fontId="6" fillId="0" borderId="6" xfId="0" applyFont="1" applyBorder="1"/>
    <xf numFmtId="0" fontId="6" fillId="4" borderId="39" xfId="0" applyFont="1" applyFill="1" applyBorder="1"/>
    <xf numFmtId="170" fontId="6" fillId="0" borderId="7" xfId="0" applyNumberFormat="1" applyFont="1" applyBorder="1"/>
    <xf numFmtId="0" fontId="6" fillId="0" borderId="3" xfId="0" applyFont="1" applyBorder="1"/>
    <xf numFmtId="0" fontId="6" fillId="0" borderId="9" xfId="0" applyFont="1" applyBorder="1"/>
    <xf numFmtId="170" fontId="6" fillId="0" borderId="40" xfId="0" applyNumberFormat="1" applyFont="1" applyBorder="1"/>
    <xf numFmtId="0" fontId="6" fillId="4" borderId="17" xfId="0" applyFont="1" applyFill="1" applyBorder="1"/>
    <xf numFmtId="0" fontId="6" fillId="4" borderId="15" xfId="0" applyFont="1" applyFill="1" applyBorder="1"/>
    <xf numFmtId="170" fontId="6" fillId="0" borderId="11" xfId="0" applyNumberFormat="1" applyFont="1" applyBorder="1"/>
    <xf numFmtId="0" fontId="6" fillId="0" borderId="41" xfId="0" applyFont="1" applyBorder="1"/>
    <xf numFmtId="0" fontId="6" fillId="0" borderId="42" xfId="0" applyFont="1" applyBorder="1"/>
    <xf numFmtId="170" fontId="6" fillId="0" borderId="38" xfId="0" applyNumberFormat="1" applyFont="1" applyBorder="1"/>
    <xf numFmtId="170" fontId="6" fillId="0" borderId="15" xfId="0" applyNumberFormat="1" applyFont="1" applyBorder="1"/>
    <xf numFmtId="0" fontId="6" fillId="0" borderId="43" xfId="0" applyFont="1" applyBorder="1"/>
    <xf numFmtId="170" fontId="6" fillId="0" borderId="44" xfId="0" applyNumberFormat="1" applyFont="1" applyBorder="1"/>
    <xf numFmtId="0" fontId="6" fillId="0" borderId="17" xfId="0" applyFont="1" applyBorder="1"/>
    <xf numFmtId="170" fontId="6" fillId="0" borderId="39" xfId="0" applyNumberFormat="1" applyFont="1" applyBorder="1"/>
    <xf numFmtId="3" fontId="4" fillId="2" borderId="28" xfId="22" applyNumberFormat="1" applyFont="1" applyFill="1" applyBorder="1" applyAlignment="1">
      <alignment horizontal="left"/>
      <protection/>
    </xf>
    <xf numFmtId="3" fontId="3" fillId="8" borderId="45" xfId="22" applyNumberFormat="1" applyFont="1" applyFill="1" applyBorder="1">
      <alignment/>
      <protection/>
    </xf>
    <xf numFmtId="3" fontId="3" fillId="8" borderId="46" xfId="22" applyNumberFormat="1" applyFont="1" applyFill="1" applyBorder="1">
      <alignment/>
      <protection/>
    </xf>
    <xf numFmtId="3" fontId="3" fillId="8" borderId="47" xfId="22" applyNumberFormat="1" applyFont="1" applyFill="1" applyBorder="1">
      <alignment/>
      <protection/>
    </xf>
    <xf numFmtId="3" fontId="4" fillId="8" borderId="25" xfId="22" applyNumberFormat="1" applyFont="1" applyFill="1" applyBorder="1" applyAlignment="1">
      <alignment horizontal="left"/>
      <protection/>
    </xf>
    <xf numFmtId="3" fontId="4" fillId="8" borderId="48" xfId="22" applyNumberFormat="1" applyFont="1" applyFill="1" applyBorder="1" applyAlignment="1">
      <alignment horizontal="left"/>
      <protection/>
    </xf>
    <xf numFmtId="3" fontId="4" fillId="8" borderId="27" xfId="22" applyNumberFormat="1" applyFont="1" applyFill="1" applyBorder="1" applyAlignment="1">
      <alignment horizontal="left"/>
      <protection/>
    </xf>
    <xf numFmtId="3" fontId="4" fillId="5" borderId="24" xfId="22" applyNumberFormat="1" applyFont="1" applyFill="1" applyBorder="1" applyAlignment="1">
      <alignment horizontal="left"/>
      <protection/>
    </xf>
    <xf numFmtId="0" fontId="3" fillId="3" borderId="11" xfId="22" applyFont="1" applyFill="1" applyBorder="1">
      <alignment/>
      <protection/>
    </xf>
    <xf numFmtId="9" fontId="3" fillId="3" borderId="11" xfId="15" applyFont="1" applyFill="1" applyBorder="1"/>
    <xf numFmtId="9" fontId="3" fillId="3" borderId="11" xfId="15" applyNumberFormat="1" applyFont="1" applyFill="1" applyBorder="1"/>
    <xf numFmtId="0" fontId="6" fillId="0" borderId="0" xfId="35" applyFont="1" applyAlignment="1">
      <alignment horizontal="left"/>
      <protection/>
    </xf>
    <xf numFmtId="0" fontId="3" fillId="2" borderId="0" xfId="22" applyFont="1" applyFill="1" applyAlignment="1">
      <alignment horizontal="left"/>
      <protection/>
    </xf>
    <xf numFmtId="3" fontId="6" fillId="0" borderId="41" xfId="0" applyNumberFormat="1" applyFont="1" applyBorder="1"/>
    <xf numFmtId="3" fontId="3" fillId="0" borderId="3" xfId="22" applyNumberFormat="1" applyFont="1" applyBorder="1">
      <alignment/>
      <protection/>
    </xf>
    <xf numFmtId="173" fontId="3" fillId="0" borderId="0" xfId="22" applyNumberFormat="1" applyFont="1">
      <alignment/>
      <protection/>
    </xf>
    <xf numFmtId="1" fontId="3" fillId="0" borderId="0" xfId="15" applyNumberFormat="1" applyFont="1"/>
    <xf numFmtId="0" fontId="4" fillId="5" borderId="24" xfId="22" applyNumberFormat="1" applyFont="1" applyFill="1" applyBorder="1" applyAlignment="1">
      <alignment horizontal="center" vertical="center"/>
      <protection/>
    </xf>
    <xf numFmtId="3" fontId="6" fillId="0" borderId="6" xfId="0" applyNumberFormat="1" applyFont="1" applyBorder="1"/>
    <xf numFmtId="0" fontId="4" fillId="3" borderId="0" xfId="22" applyFont="1" applyFill="1" applyBorder="1" applyAlignment="1">
      <alignment horizontal="left"/>
      <protection/>
    </xf>
    <xf numFmtId="0" fontId="4" fillId="3" borderId="0" xfId="22" applyFont="1" applyFill="1" applyBorder="1" applyAlignment="1">
      <alignment horizontal="left"/>
      <protection/>
    </xf>
    <xf numFmtId="0" fontId="6" fillId="0" borderId="1" xfId="0" applyFont="1" applyBorder="1" applyAlignment="1">
      <alignment/>
    </xf>
    <xf numFmtId="165" fontId="6" fillId="9" borderId="34" xfId="0" applyNumberFormat="1" applyFont="1" applyFill="1" applyBorder="1" applyAlignment="1">
      <alignment vertical="center"/>
    </xf>
    <xf numFmtId="165" fontId="6" fillId="9" borderId="49" xfId="0" applyNumberFormat="1" applyFont="1" applyFill="1" applyBorder="1" applyAlignment="1">
      <alignment vertical="center"/>
    </xf>
    <xf numFmtId="165" fontId="6" fillId="9" borderId="50" xfId="0" applyNumberFormat="1" applyFont="1" applyFill="1" applyBorder="1" applyAlignment="1">
      <alignment vertical="center"/>
    </xf>
    <xf numFmtId="165" fontId="6" fillId="10" borderId="34" xfId="0" applyNumberFormat="1" applyFont="1" applyFill="1" applyBorder="1" applyAlignment="1">
      <alignment vertical="center"/>
    </xf>
    <xf numFmtId="165" fontId="6" fillId="10" borderId="49" xfId="0" applyNumberFormat="1" applyFont="1" applyFill="1" applyBorder="1" applyAlignment="1">
      <alignment vertical="center"/>
    </xf>
    <xf numFmtId="165" fontId="6" fillId="10" borderId="50" xfId="0" applyNumberFormat="1" applyFont="1" applyFill="1" applyBorder="1" applyAlignment="1">
      <alignment vertical="center"/>
    </xf>
    <xf numFmtId="0" fontId="0" fillId="9" borderId="49" xfId="0" applyFill="1" applyBorder="1"/>
    <xf numFmtId="0" fontId="0" fillId="9" borderId="50" xfId="0" applyFill="1" applyBorder="1"/>
    <xf numFmtId="0" fontId="8" fillId="9" borderId="34" xfId="0" applyFont="1" applyFill="1" applyBorder="1"/>
    <xf numFmtId="0" fontId="0" fillId="9" borderId="21" xfId="0" applyFill="1" applyBorder="1"/>
    <xf numFmtId="165" fontId="0" fillId="9" borderId="21" xfId="0" applyNumberFormat="1" applyFill="1" applyBorder="1"/>
    <xf numFmtId="0" fontId="0" fillId="9" borderId="22" xfId="0" applyFill="1" applyBorder="1"/>
    <xf numFmtId="165" fontId="0" fillId="9" borderId="22" xfId="0" applyNumberFormat="1" applyFill="1" applyBorder="1"/>
    <xf numFmtId="0" fontId="0" fillId="9" borderId="23" xfId="0" applyFill="1" applyBorder="1"/>
    <xf numFmtId="165" fontId="0" fillId="9" borderId="23" xfId="0" applyNumberFormat="1" applyFill="1" applyBorder="1"/>
    <xf numFmtId="0" fontId="8" fillId="9" borderId="34" xfId="0" applyFont="1" applyFill="1" applyBorder="1" quotePrefix="1"/>
    <xf numFmtId="0" fontId="8" fillId="10" borderId="34" xfId="0" applyFont="1" applyFill="1" applyBorder="1" quotePrefix="1"/>
    <xf numFmtId="0" fontId="8" fillId="10" borderId="21" xfId="0" applyFont="1" applyFill="1" applyBorder="1"/>
    <xf numFmtId="0" fontId="0" fillId="10" borderId="21" xfId="0" applyFill="1" applyBorder="1"/>
    <xf numFmtId="165" fontId="0" fillId="10" borderId="21" xfId="0" applyNumberFormat="1" applyFill="1" applyBorder="1"/>
    <xf numFmtId="0" fontId="0" fillId="10" borderId="49" xfId="0" applyFill="1" applyBorder="1"/>
    <xf numFmtId="0" fontId="8" fillId="10" borderId="22" xfId="0" applyFont="1" applyFill="1" applyBorder="1"/>
    <xf numFmtId="0" fontId="0" fillId="10" borderId="22" xfId="0" applyFill="1" applyBorder="1"/>
    <xf numFmtId="165" fontId="0" fillId="10" borderId="22" xfId="0" applyNumberFormat="1" applyFill="1" applyBorder="1"/>
    <xf numFmtId="0" fontId="0" fillId="10" borderId="50" xfId="0" applyFill="1" applyBorder="1"/>
    <xf numFmtId="0" fontId="8" fillId="10" borderId="23" xfId="0" applyFont="1" applyFill="1" applyBorder="1"/>
    <xf numFmtId="0" fontId="0" fillId="10" borderId="23" xfId="0" applyFill="1" applyBorder="1"/>
    <xf numFmtId="165" fontId="0" fillId="10" borderId="23" xfId="0" applyNumberFormat="1" applyFill="1" applyBorder="1"/>
    <xf numFmtId="0" fontId="8" fillId="10" borderId="49" xfId="0" applyFont="1" applyFill="1" applyBorder="1"/>
    <xf numFmtId="0" fontId="9" fillId="2" borderId="1" xfId="22" applyFont="1" applyFill="1" applyBorder="1">
      <alignment/>
      <protection/>
    </xf>
    <xf numFmtId="0" fontId="10" fillId="2" borderId="2" xfId="22" applyFont="1" applyFill="1" applyBorder="1" applyAlignment="1">
      <alignment horizontal="left"/>
      <protection/>
    </xf>
    <xf numFmtId="0" fontId="10" fillId="3" borderId="2" xfId="22" applyFont="1" applyFill="1" applyBorder="1" applyAlignment="1">
      <alignment horizontal="left"/>
      <protection/>
    </xf>
    <xf numFmtId="0" fontId="9" fillId="2" borderId="3" xfId="22" applyFont="1" applyFill="1" applyBorder="1">
      <alignment/>
      <protection/>
    </xf>
    <xf numFmtId="0" fontId="10" fillId="2" borderId="0" xfId="22" applyFont="1" applyFill="1" applyBorder="1" applyAlignment="1">
      <alignment horizontal="left"/>
      <protection/>
    </xf>
    <xf numFmtId="0" fontId="10" fillId="3" borderId="0" xfId="22" applyFont="1" applyFill="1" applyBorder="1" applyAlignment="1">
      <alignment horizontal="left"/>
      <protection/>
    </xf>
    <xf numFmtId="0" fontId="9" fillId="2" borderId="4" xfId="22" applyFont="1" applyFill="1" applyBorder="1">
      <alignment/>
      <protection/>
    </xf>
    <xf numFmtId="0" fontId="10" fillId="2" borderId="5" xfId="22" applyFont="1" applyFill="1" applyBorder="1" applyAlignment="1">
      <alignment horizontal="left"/>
      <protection/>
    </xf>
    <xf numFmtId="0" fontId="10" fillId="3" borderId="5" xfId="22" applyFont="1" applyFill="1" applyBorder="1" applyAlignment="1">
      <alignment horizontal="left"/>
      <protection/>
    </xf>
    <xf numFmtId="0" fontId="9" fillId="3" borderId="0" xfId="22" applyFont="1" applyFill="1">
      <alignment/>
      <protection/>
    </xf>
    <xf numFmtId="0" fontId="9" fillId="0" borderId="0" xfId="22" applyFont="1">
      <alignment/>
      <protection/>
    </xf>
    <xf numFmtId="0" fontId="10" fillId="3" borderId="0" xfId="22" applyFont="1" applyFill="1">
      <alignment/>
      <protection/>
    </xf>
    <xf numFmtId="0" fontId="10" fillId="5" borderId="24" xfId="22" applyFont="1" applyFill="1" applyBorder="1" applyAlignment="1">
      <alignment horizontal="center"/>
      <protection/>
    </xf>
    <xf numFmtId="0" fontId="10" fillId="5" borderId="48" xfId="22" applyFont="1" applyFill="1" applyBorder="1" applyAlignment="1">
      <alignment horizontal="center"/>
      <protection/>
    </xf>
    <xf numFmtId="0" fontId="9" fillId="3" borderId="0" xfId="22" applyFont="1" applyFill="1" applyBorder="1">
      <alignment/>
      <protection/>
    </xf>
    <xf numFmtId="0" fontId="10" fillId="5" borderId="0" xfId="22" applyFont="1" applyFill="1" applyBorder="1" applyAlignment="1">
      <alignment horizontal="left"/>
      <protection/>
    </xf>
    <xf numFmtId="0" fontId="10" fillId="5" borderId="26" xfId="22" applyFont="1" applyFill="1" applyBorder="1" applyAlignment="1">
      <alignment horizontal="center"/>
      <protection/>
    </xf>
    <xf numFmtId="0" fontId="10" fillId="5" borderId="0" xfId="22" applyFont="1" applyFill="1" applyBorder="1" applyAlignment="1">
      <alignment horizontal="center"/>
      <protection/>
    </xf>
    <xf numFmtId="0" fontId="10" fillId="0" borderId="45" xfId="30" applyFont="1" applyFill="1" applyBorder="1" applyAlignment="1">
      <alignment vertical="center"/>
      <protection/>
    </xf>
    <xf numFmtId="0" fontId="9" fillId="3" borderId="45" xfId="22" applyFont="1" applyFill="1" applyBorder="1" applyAlignment="1">
      <alignment horizontal="center"/>
      <protection/>
    </xf>
    <xf numFmtId="0" fontId="10" fillId="0" borderId="0" xfId="30" applyFont="1" applyFill="1" applyBorder="1" applyAlignment="1">
      <alignment vertical="center"/>
      <protection/>
    </xf>
    <xf numFmtId="0" fontId="9" fillId="3" borderId="51" xfId="22" applyFont="1" applyFill="1" applyBorder="1" applyAlignment="1">
      <alignment horizontal="center"/>
      <protection/>
    </xf>
    <xf numFmtId="0" fontId="10" fillId="0" borderId="52" xfId="30" applyFont="1" applyFill="1" applyBorder="1" applyAlignment="1">
      <alignment vertical="center"/>
      <protection/>
    </xf>
    <xf numFmtId="0" fontId="9" fillId="3" borderId="53" xfId="22" applyFont="1" applyFill="1" applyBorder="1" applyAlignment="1">
      <alignment horizontal="center"/>
      <protection/>
    </xf>
    <xf numFmtId="0" fontId="10" fillId="0" borderId="0" xfId="30" applyFont="1" applyBorder="1" applyAlignment="1">
      <alignment vertical="center"/>
      <protection/>
    </xf>
    <xf numFmtId="0" fontId="9" fillId="3" borderId="0" xfId="22" applyFont="1" applyFill="1" applyBorder="1" applyAlignment="1">
      <alignment horizontal="center"/>
      <protection/>
    </xf>
    <xf numFmtId="0" fontId="10" fillId="0" borderId="52" xfId="30" applyFont="1" applyBorder="1" applyAlignment="1">
      <alignment vertical="center"/>
      <protection/>
    </xf>
    <xf numFmtId="0" fontId="10" fillId="0" borderId="54" xfId="30" applyFont="1" applyBorder="1" applyAlignment="1">
      <alignment vertical="center"/>
      <protection/>
    </xf>
    <xf numFmtId="0" fontId="9" fillId="3" borderId="55" xfId="22" applyFont="1" applyFill="1" applyBorder="1" applyAlignment="1">
      <alignment horizontal="center"/>
      <protection/>
    </xf>
    <xf numFmtId="9" fontId="9" fillId="3" borderId="0" xfId="15" applyFont="1" applyFill="1"/>
    <xf numFmtId="0" fontId="9" fillId="0" borderId="0" xfId="22" applyFont="1" applyBorder="1">
      <alignment/>
      <protection/>
    </xf>
    <xf numFmtId="3" fontId="9" fillId="0" borderId="0" xfId="22" applyNumberFormat="1" applyFont="1" applyBorder="1">
      <alignment/>
      <protection/>
    </xf>
    <xf numFmtId="0" fontId="11" fillId="6" borderId="35" xfId="33" applyFont="1" applyFill="1" applyBorder="1" applyAlignment="1">
      <alignment horizontal="center"/>
      <protection/>
    </xf>
    <xf numFmtId="0" fontId="11" fillId="0" borderId="56" xfId="33" applyFont="1" applyFill="1" applyBorder="1" applyAlignment="1">
      <alignment horizontal="right"/>
      <protection/>
    </xf>
    <xf numFmtId="0" fontId="11" fillId="0" borderId="56" xfId="33" applyFont="1" applyFill="1" applyBorder="1" applyAlignment="1">
      <alignment/>
      <protection/>
    </xf>
    <xf numFmtId="4" fontId="11" fillId="0" borderId="56" xfId="33" applyNumberFormat="1" applyFont="1" applyFill="1" applyBorder="1" applyAlignment="1">
      <alignment horizontal="right"/>
      <protection/>
    </xf>
    <xf numFmtId="166" fontId="3" fillId="2" borderId="0" xfId="22" applyNumberFormat="1" applyFont="1" applyFill="1">
      <alignment/>
      <protection/>
    </xf>
    <xf numFmtId="0" fontId="4" fillId="2" borderId="0" xfId="22" applyFont="1" applyFill="1">
      <alignment/>
      <protection/>
    </xf>
    <xf numFmtId="167" fontId="9" fillId="3" borderId="0" xfId="22" applyNumberFormat="1" applyFont="1" applyFill="1">
      <alignment/>
      <protection/>
    </xf>
    <xf numFmtId="3" fontId="12" fillId="0" borderId="0" xfId="22" applyNumberFormat="1" applyFont="1" applyAlignment="1">
      <alignment/>
      <protection/>
    </xf>
    <xf numFmtId="1" fontId="9" fillId="3" borderId="45" xfId="28" applyNumberFormat="1" applyFont="1" applyFill="1" applyBorder="1" applyAlignment="1">
      <alignment horizontal="center"/>
      <protection/>
    </xf>
    <xf numFmtId="1" fontId="9" fillId="3" borderId="51" xfId="28" applyNumberFormat="1" applyFont="1" applyFill="1" applyBorder="1" applyAlignment="1">
      <alignment horizontal="center"/>
      <protection/>
    </xf>
    <xf numFmtId="1" fontId="9" fillId="3" borderId="55" xfId="28" applyNumberFormat="1" applyFont="1" applyFill="1" applyBorder="1" applyAlignment="1">
      <alignment horizontal="center"/>
      <protection/>
    </xf>
    <xf numFmtId="1" fontId="9" fillId="3" borderId="53" xfId="28" applyNumberFormat="1" applyFont="1" applyFill="1" applyBorder="1" applyAlignment="1">
      <alignment horizontal="center"/>
      <protection/>
    </xf>
    <xf numFmtId="1" fontId="9" fillId="3" borderId="54" xfId="28" applyNumberFormat="1" applyFont="1" applyFill="1" applyBorder="1" applyAlignment="1">
      <alignment horizontal="center"/>
      <protection/>
    </xf>
    <xf numFmtId="1" fontId="3" fillId="8" borderId="48" xfId="22" applyNumberFormat="1" applyFont="1" applyFill="1" applyBorder="1" applyAlignment="1">
      <alignment horizontal="center"/>
      <protection/>
    </xf>
    <xf numFmtId="1" fontId="3" fillId="8" borderId="25" xfId="22" applyNumberFormat="1" applyFont="1" applyFill="1" applyBorder="1" applyAlignment="1">
      <alignment horizontal="center"/>
      <protection/>
    </xf>
    <xf numFmtId="1" fontId="3" fillId="8" borderId="27" xfId="22" applyNumberFormat="1" applyFont="1" applyFill="1" applyBorder="1" applyAlignment="1">
      <alignment horizontal="center"/>
      <protection/>
    </xf>
    <xf numFmtId="1" fontId="3" fillId="3" borderId="28" xfId="30" applyNumberFormat="1" applyFont="1" applyFill="1" applyBorder="1" applyAlignment="1">
      <alignment horizontal="center"/>
      <protection/>
    </xf>
    <xf numFmtId="1" fontId="3" fillId="3" borderId="25" xfId="30" applyNumberFormat="1" applyFont="1" applyFill="1" applyBorder="1" applyAlignment="1" quotePrefix="1">
      <alignment horizontal="center"/>
      <protection/>
    </xf>
    <xf numFmtId="1" fontId="3" fillId="3" borderId="25" xfId="30" applyNumberFormat="1" applyFont="1" applyFill="1" applyBorder="1" applyAlignment="1">
      <alignment horizontal="center"/>
      <protection/>
    </xf>
    <xf numFmtId="1" fontId="3" fillId="3" borderId="27" xfId="30" applyNumberFormat="1" applyFont="1" applyFill="1" applyBorder="1" applyAlignment="1">
      <alignment horizontal="center"/>
      <protection/>
    </xf>
    <xf numFmtId="1" fontId="3" fillId="0" borderId="29" xfId="30" applyNumberFormat="1" applyFont="1" applyBorder="1" applyAlignment="1">
      <alignment horizontal="center"/>
      <protection/>
    </xf>
    <xf numFmtId="1" fontId="3" fillId="0" borderId="25" xfId="30" applyNumberFormat="1" applyFont="1" applyBorder="1" applyAlignment="1">
      <alignment horizontal="center"/>
      <protection/>
    </xf>
    <xf numFmtId="1" fontId="3" fillId="0" borderId="30" xfId="30" applyNumberFormat="1" applyFont="1" applyBorder="1" applyAlignment="1">
      <alignment horizontal="center"/>
      <protection/>
    </xf>
    <xf numFmtId="166" fontId="3" fillId="8" borderId="45" xfId="22" applyNumberFormat="1" applyFont="1" applyFill="1" applyBorder="1" applyAlignment="1">
      <alignment horizontal="centerContinuous"/>
      <protection/>
    </xf>
    <xf numFmtId="166" fontId="3" fillId="8" borderId="46" xfId="22" applyNumberFormat="1" applyFont="1" applyFill="1" applyBorder="1" applyAlignment="1">
      <alignment horizontal="centerContinuous"/>
      <protection/>
    </xf>
    <xf numFmtId="166" fontId="3" fillId="8" borderId="47" xfId="22" applyNumberFormat="1" applyFont="1" applyFill="1" applyBorder="1" applyAlignment="1">
      <alignment horizontal="centerContinuous"/>
      <protection/>
    </xf>
    <xf numFmtId="166" fontId="3" fillId="0" borderId="28" xfId="30" applyNumberFormat="1" applyFont="1" applyBorder="1" applyAlignment="1">
      <alignment horizontal="centerContinuous"/>
      <protection/>
    </xf>
    <xf numFmtId="166" fontId="3" fillId="0" borderId="25" xfId="30" applyNumberFormat="1" applyFont="1" applyBorder="1" applyAlignment="1">
      <alignment horizontal="centerContinuous"/>
      <protection/>
    </xf>
    <xf numFmtId="172" fontId="3" fillId="0" borderId="25" xfId="30" applyNumberFormat="1" applyFont="1" applyBorder="1" applyAlignment="1">
      <alignment horizontal="centerContinuous"/>
      <protection/>
    </xf>
    <xf numFmtId="171" fontId="3" fillId="0" borderId="25" xfId="30" applyNumberFormat="1" applyFont="1" applyBorder="1" applyAlignment="1">
      <alignment horizontal="centerContinuous"/>
      <protection/>
    </xf>
    <xf numFmtId="166" fontId="3" fillId="0" borderId="30" xfId="30" applyNumberFormat="1" applyFont="1" applyBorder="1" applyAlignment="1">
      <alignment horizontal="centerContinuous"/>
      <protection/>
    </xf>
    <xf numFmtId="166" fontId="3" fillId="0" borderId="0" xfId="30" applyNumberFormat="1" applyFont="1" applyBorder="1" applyAlignment="1">
      <alignment horizontal="centerContinuous"/>
      <protection/>
    </xf>
    <xf numFmtId="1" fontId="3" fillId="0" borderId="28" xfId="30" applyNumberFormat="1" applyFont="1" applyBorder="1" applyAlignment="1">
      <alignment horizontal="center"/>
      <protection/>
    </xf>
    <xf numFmtId="1" fontId="3" fillId="0" borderId="25" xfId="30" applyNumberFormat="1" applyFont="1" applyBorder="1" applyAlignment="1" quotePrefix="1">
      <alignment horizontal="center"/>
      <protection/>
    </xf>
    <xf numFmtId="1" fontId="3" fillId="0" borderId="26" xfId="30" applyNumberFormat="1" applyFont="1" applyBorder="1" applyAlignment="1">
      <alignment horizontal="center"/>
      <protection/>
    </xf>
    <xf numFmtId="0" fontId="13" fillId="2" borderId="0" xfId="22" applyFont="1" applyFill="1" applyAlignment="1">
      <alignment horizontal="left"/>
      <protection/>
    </xf>
    <xf numFmtId="0" fontId="12" fillId="2" borderId="0" xfId="22" applyFont="1" applyFill="1" applyAlignment="1">
      <alignment horizontal="left"/>
      <protection/>
    </xf>
    <xf numFmtId="0" fontId="4" fillId="5" borderId="24" xfId="22" applyNumberFormat="1" applyFont="1" applyFill="1" applyBorder="1" applyAlignment="1">
      <alignment horizontal="center"/>
      <protection/>
    </xf>
    <xf numFmtId="0" fontId="10" fillId="5" borderId="57" xfId="22" applyFont="1" applyFill="1" applyBorder="1" applyAlignment="1">
      <alignment horizontal="center"/>
      <protection/>
    </xf>
    <xf numFmtId="0" fontId="13" fillId="3" borderId="0" xfId="22" applyFont="1" applyFill="1" applyBorder="1" applyAlignment="1">
      <alignment horizontal="left" wrapText="1"/>
      <protection/>
    </xf>
    <xf numFmtId="0" fontId="13" fillId="3" borderId="0" xfId="22" applyFont="1" applyFill="1" applyBorder="1" applyAlignment="1">
      <alignment horizontal="left"/>
      <protection/>
    </xf>
    <xf numFmtId="0" fontId="13" fillId="0" borderId="0" xfId="22" applyFont="1" applyBorder="1" applyAlignment="1">
      <alignment horizontal="left"/>
      <protection/>
    </xf>
    <xf numFmtId="0" fontId="14" fillId="3" borderId="0" xfId="0" applyFont="1" applyFill="1" applyBorder="1" applyAlignment="1">
      <alignment horizontal="left"/>
    </xf>
  </cellXfs>
  <cellStyles count="22">
    <cellStyle name="Normal" xfId="0"/>
    <cellStyle name="Percent" xfId="15"/>
    <cellStyle name="Currency" xfId="16"/>
    <cellStyle name="Currency [0]" xfId="17"/>
    <cellStyle name="Comma" xfId="18"/>
    <cellStyle name="Comma [0]" xfId="19"/>
    <cellStyle name="Comma 2" xfId="20"/>
    <cellStyle name="Mængder" xfId="21"/>
    <cellStyle name="Normal 2" xfId="22"/>
    <cellStyle name="Normal 2 2" xfId="23"/>
    <cellStyle name="Normal 2 3" xfId="24"/>
    <cellStyle name="Normal 3" xfId="25"/>
    <cellStyle name="Normal 3 2" xfId="26"/>
    <cellStyle name="Normal 4" xfId="27"/>
    <cellStyle name="Normal 5" xfId="28"/>
    <cellStyle name="Normal 5 2" xfId="29"/>
    <cellStyle name="Normal 6" xfId="30"/>
    <cellStyle name="Normal_Ark2" xfId="31"/>
    <cellStyle name="Normal_Data for maps" xfId="32"/>
    <cellStyle name="Normal_Figure 13b" xfId="33"/>
    <cellStyle name="NumberCellStyle" xfId="34"/>
    <cellStyle name="Standard 4"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8220"/>
      <rgbColor rgb="00164A7C"/>
      <rgbColor rgb="00B46228"/>
      <rgbColor rgb="00017AAD"/>
      <rgbColor rgb="00FDB932"/>
      <rgbColor rgb="00FED5B1"/>
      <rgbColor rgb="00FEE2C8"/>
      <rgbColor rgb="00848DAE"/>
      <rgbColor rgb="00F58220"/>
      <rgbColor rgb="00164A7C"/>
      <rgbColor rgb="00B46228"/>
      <rgbColor rgb="00017AAD"/>
      <rgbColor rgb="00FDB932"/>
      <rgbColor rgb="00FED5B1"/>
      <rgbColor rgb="00FEE2C8"/>
      <rgbColor rgb="00848DAE"/>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
          <c:y val="0.111"/>
          <c:w val="0.842"/>
          <c:h val="0.719"/>
        </c:manualLayout>
      </c:layout>
      <c:barChart>
        <c:barDir val="col"/>
        <c:grouping val="clustered"/>
        <c:varyColors val="0"/>
        <c:ser>
          <c:idx val="0"/>
          <c:order val="0"/>
          <c:tx>
            <c:strRef>
              <c:f>'Fig 1 HW Disposal-recovery'!$C$15</c:f>
              <c:strCache>
                <c:ptCount val="1"/>
                <c:pt idx="0">
                  <c:v>Disposal</c:v>
                </c:pt>
              </c:strCache>
            </c:strRef>
          </c:tx>
          <c:spPr>
            <a:solidFill>
              <a:srgbClr val="32AFAF">
                <a:lumMod val="100000"/>
              </a:srgbClr>
            </a:solidFill>
            <a:ln w="3175">
              <a:noFill/>
              <a:prstDash val="solid"/>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 1 HW Disposal-recovery'!$B$16:$B$30</c:f>
              <c:numCache/>
            </c:numRef>
          </c:cat>
          <c:val>
            <c:numRef>
              <c:f>'Fig 1 HW Disposal-recovery'!$C$16:$C$30</c:f>
              <c:numCache/>
            </c:numRef>
          </c:val>
        </c:ser>
        <c:ser>
          <c:idx val="2"/>
          <c:order val="1"/>
          <c:tx>
            <c:strRef>
              <c:f>'Fig 1 HW Disposal-recovery'!$D$15</c:f>
              <c:strCache>
                <c:ptCount val="1"/>
                <c:pt idx="0">
                  <c:v>Recovery</c:v>
                </c:pt>
              </c:strCache>
            </c:strRef>
          </c:tx>
          <c:spPr>
            <a:solidFill>
              <a:srgbClr val="C84B96">
                <a:lumMod val="100000"/>
              </a:srgbClr>
            </a:solidFill>
            <a:ln w="3175">
              <a:noFill/>
              <a:prstDash val="solid"/>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 1 HW Disposal-recovery'!$B$16:$B$30</c:f>
              <c:numCache/>
            </c:numRef>
          </c:cat>
          <c:val>
            <c:numRef>
              <c:f>'Fig 1 HW Disposal-recovery'!$D$16:$D$30</c:f>
              <c:numCache/>
            </c:numRef>
          </c:val>
        </c:ser>
        <c:gapWidth val="110"/>
        <c:axId val="47116632"/>
        <c:axId val="21396505"/>
      </c:barChart>
      <c:catAx>
        <c:axId val="47116632"/>
        <c:scaling>
          <c:orientation val="minMax"/>
        </c:scaling>
        <c:axPos val="b"/>
        <c:delete val="0"/>
        <c:numFmt formatCode="0" sourceLinked="1"/>
        <c:majorTickMark val="out"/>
        <c:minorTickMark val="none"/>
        <c:tickLblPos val="nextTo"/>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21396505"/>
        <c:crossesAt val="0"/>
        <c:auto val="1"/>
        <c:lblOffset val="0"/>
        <c:tickLblSkip val="1"/>
        <c:noMultiLvlLbl val="0"/>
      </c:catAx>
      <c:valAx>
        <c:axId val="21396505"/>
        <c:scaling>
          <c:orientation val="minMax"/>
          <c:min val="0"/>
        </c:scaling>
        <c:axPos val="l"/>
        <c:title>
          <c:tx>
            <c:rich>
              <a:bodyPr vert="horz" rot="-5400000" anchor="ctr"/>
              <a:lstStyle/>
              <a:p>
                <a:pPr algn="ctr">
                  <a:defRPr/>
                </a:pPr>
                <a:r>
                  <a:rPr lang="en-US" cap="none" u="none" baseline="0">
                    <a:solidFill>
                      <a:srgbClr val="000000"/>
                    </a:solidFill>
                  </a:rPr>
                  <a:t>Million tonnes of waste</a:t>
                </a:r>
              </a:p>
            </c:rich>
          </c:tx>
          <c:layout>
            <c:manualLayout>
              <c:xMode val="edge"/>
              <c:yMode val="edge"/>
              <c:x val="0.04325"/>
              <c:y val="0.32575"/>
            </c:manualLayout>
          </c:layout>
          <c:overlay val="0"/>
          <c:spPr>
            <a:noFill/>
            <a:ln>
              <a:noFill/>
            </a:ln>
          </c:spPr>
        </c:title>
        <c:majorGridlines>
          <c:spPr>
            <a:ln w="3175">
              <a:solidFill>
                <a:srgbClr val="C0C0C0"/>
              </a:solidFill>
              <a:prstDash val="sysDash"/>
            </a:ln>
          </c:spPr>
        </c:majorGridlines>
        <c:delete val="0"/>
        <c:numFmt formatCode="#,##0" sourceLinked="1"/>
        <c:majorTickMark val="out"/>
        <c:minorTickMark val="none"/>
        <c:tickLblPos val="nextTo"/>
        <c:spPr>
          <a:ln w="3175">
            <a:noFill/>
            <a:prstDash val="solid"/>
          </a:ln>
        </c:spPr>
        <c:crossAx val="47116632"/>
        <c:crosses val="autoZero"/>
        <c:crossBetween val="between"/>
        <c:dispUnits>
          <c:builtInUnit val="millions"/>
        </c:dispUnits>
        <c:majorUnit val="1000000"/>
        <c:minorUnit val="200000"/>
      </c:valAx>
    </c:plotArea>
    <c:legend>
      <c:legendPos val="b"/>
      <c:layout/>
      <c:overlay val="0"/>
      <c:spPr>
        <a:noFill/>
        <a:ln w="25400">
          <a:noFill/>
        </a:ln>
      </c:spPr>
      <c:txPr>
        <a:bodyPr vert="horz" rot="0"/>
        <a:lstStyle/>
        <a:p>
          <a:pPr>
            <a:defRPr lang="en-US" cap="none" sz="1000" b="1" i="0" u="none" baseline="0">
              <a:latin typeface="Arial"/>
              <a:ea typeface="Arial"/>
              <a:cs typeface="Arial"/>
            </a:defRPr>
          </a:pPr>
        </a:p>
      </c:txPr>
    </c:legend>
    <c:plotVisOnly val="1"/>
    <c:dispBlanksAs val="gap"/>
    <c:showDLblsOverMax val="0"/>
  </c:chart>
  <c:spPr>
    <a:solidFill>
      <a:srgbClr val="FFFFFF"/>
    </a:solidFill>
    <a:ln w="3175">
      <a:no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 footer="0"/>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985"/>
          <c:y val="0.0395"/>
          <c:w val="0.47525"/>
          <c:h val="0.79875"/>
        </c:manualLayout>
      </c:layout>
      <c:barChart>
        <c:barDir val="bar"/>
        <c:grouping val="clustered"/>
        <c:varyColors val="0"/>
        <c:ser>
          <c:idx val="7"/>
          <c:order val="0"/>
          <c:tx>
            <c:strRef>
              <c:f>'Fig2 HW Top treatment'!$R$15</c:f>
              <c:strCache>
                <c:ptCount val="1"/>
                <c:pt idx="0">
                  <c:v>2001</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'Fig2 HW Top treatment'!$Q$16:$Q$24</c:f>
              <c:strCache/>
            </c:strRef>
          </c:cat>
          <c:val>
            <c:numRef>
              <c:f>'Fig2 HW Top treatment'!$R$16:$R$24</c:f>
              <c:numCache/>
            </c:numRef>
          </c:val>
        </c:ser>
        <c:ser>
          <c:idx val="4"/>
          <c:order val="1"/>
          <c:tx>
            <c:strRef>
              <c:f>'Fig2 HW Top treatment'!$U$15</c:f>
              <c:strCache>
                <c:ptCount val="1"/>
                <c:pt idx="0">
                  <c:v>2008</c:v>
                </c:pt>
              </c:strCache>
            </c:strRef>
          </c:tx>
          <c:spPr>
            <a:solidFill>
              <a:schemeClr val="accent5"/>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'Fig2 HW Top treatment'!$Q$16:$Q$24</c:f>
              <c:strCache/>
            </c:strRef>
          </c:cat>
          <c:val>
            <c:numRef>
              <c:f>'Fig2 HW Top treatment'!$U$16:$U$24</c:f>
              <c:numCache/>
            </c:numRef>
          </c:val>
        </c:ser>
        <c:ser>
          <c:idx val="3"/>
          <c:order val="2"/>
          <c:tx>
            <c:strRef>
              <c:f>'Fig2 HW Top treatment'!$V$15</c:f>
              <c:strCache>
                <c:ptCount val="1"/>
                <c:pt idx="0">
                  <c:v>2009</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'Fig2 HW Top treatment'!$Q$16:$Q$24</c:f>
              <c:strCache/>
            </c:strRef>
          </c:cat>
          <c:val>
            <c:numRef>
              <c:f>'Fig2 HW Top treatment'!$V$16:$V$24</c:f>
              <c:numCache/>
            </c:numRef>
          </c:val>
        </c:ser>
        <c:ser>
          <c:idx val="1"/>
          <c:order val="3"/>
          <c:tx>
            <c:strRef>
              <c:f>'Fig2 HW Top treatment'!$X$15</c:f>
              <c:strCache>
                <c:ptCount val="1"/>
                <c:pt idx="0">
                  <c:v>2011</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'Fig2 HW Top treatment'!$Q$16:$Q$24</c:f>
              <c:strCache/>
            </c:strRef>
          </c:cat>
          <c:val>
            <c:numRef>
              <c:f>'Fig2 HW Top treatment'!$X$16:$X$24</c:f>
              <c:numCache/>
            </c:numRef>
          </c:val>
        </c:ser>
        <c:ser>
          <c:idx val="0"/>
          <c:order val="4"/>
          <c:tx>
            <c:strRef>
              <c:f>'Fig2 HW Top treatment'!$Z$15</c:f>
              <c:strCache>
                <c:ptCount val="1"/>
                <c:pt idx="0">
                  <c:v>2013</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'Fig2 HW Top treatment'!$Q$16:$Q$24</c:f>
              <c:strCache/>
            </c:strRef>
          </c:cat>
          <c:val>
            <c:numRef>
              <c:f>'Fig2 HW Top treatment'!$Z$16:$Z$24</c:f>
              <c:numCache/>
            </c:numRef>
          </c:val>
        </c:ser>
        <c:ser>
          <c:idx val="9"/>
          <c:order val="5"/>
          <c:tx>
            <c:strRef>
              <c:f>'Fig2 HW Top treatment'!$AA$15</c:f>
              <c:strCache>
                <c:ptCount val="1"/>
                <c:pt idx="0">
                  <c:v>2014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'Fig2 HW Top treatment'!$Q$16:$Q$24</c:f>
              <c:strCache/>
            </c:strRef>
          </c:cat>
          <c:val>
            <c:numRef>
              <c:f>'Fig2 HW Top treatment'!$AA$16:$AA$24</c:f>
              <c:numCache/>
            </c:numRef>
          </c:val>
        </c:ser>
        <c:ser>
          <c:idx val="2"/>
          <c:order val="6"/>
          <c:tx>
            <c:strRef>
              <c:f>'Fig2 HW Top treatment'!$AB$15</c:f>
              <c:strCache>
                <c:ptCount val="1"/>
                <c:pt idx="0">
                  <c:v>2015</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'Fig2 HW Top treatment'!$AB$16:$AB$24</c:f>
              <c:numCache/>
            </c:numRef>
          </c:val>
        </c:ser>
        <c:axId val="58350818"/>
        <c:axId val="55395315"/>
      </c:barChart>
      <c:catAx>
        <c:axId val="58350818"/>
        <c:scaling>
          <c:orientation val="minMax"/>
        </c:scaling>
        <c:axPos val="l"/>
        <c:delete val="0"/>
        <c:numFmt formatCode="General" sourceLinked="1"/>
        <c:majorTickMark val="none"/>
        <c:minorTickMark val="none"/>
        <c:tickLblPos val="nextTo"/>
        <c:spPr>
          <a:ln>
            <a:solidFill>
              <a:srgbClr val="000000"/>
            </a:solidFill>
            <a:prstDash val="solid"/>
          </a:ln>
        </c:spPr>
        <c:crossAx val="55395315"/>
        <c:crosses val="autoZero"/>
        <c:auto val="1"/>
        <c:lblOffset val="100"/>
        <c:tickLblSkip val="1"/>
        <c:noMultiLvlLbl val="0"/>
      </c:catAx>
      <c:valAx>
        <c:axId val="55395315"/>
        <c:scaling>
          <c:orientation val="minMax"/>
        </c:scaling>
        <c:axPos val="b"/>
        <c:title>
          <c:tx>
            <c:rich>
              <a:bodyPr vert="horz" rot="0" anchor="ctr"/>
              <a:lstStyle/>
              <a:p>
                <a:pPr algn="ctr">
                  <a:defRPr/>
                </a:pPr>
                <a:r>
                  <a:rPr lang="en-US" cap="none" u="none" baseline="0">
                    <a:solidFill>
                      <a:srgbClr val="000000"/>
                    </a:solidFill>
                  </a:rPr>
                  <a:t>1 000 tonnes of waste</a:t>
                </a:r>
              </a:p>
            </c:rich>
          </c:tx>
          <c:layout>
            <c:manualLayout>
              <c:xMode val="edge"/>
              <c:yMode val="edge"/>
              <c:x val="0.4465"/>
              <c:y val="0.8955"/>
            </c:manualLayout>
          </c:layout>
          <c:overlay val="0"/>
          <c:spPr>
            <a:noFill/>
            <a:ln>
              <a:noFill/>
            </a:ln>
          </c:spPr>
        </c:title>
        <c:delete val="0"/>
        <c:numFmt formatCode="###\ ###\ ###" sourceLinked="0"/>
        <c:majorTickMark val="out"/>
        <c:minorTickMark val="none"/>
        <c:tickLblPos val="nextTo"/>
        <c:spPr>
          <a:ln w="9525">
            <a:noFill/>
          </a:ln>
        </c:spPr>
        <c:crossAx val="58350818"/>
        <c:crosses val="autoZero"/>
        <c:crossBetween val="between"/>
        <c:dispUnits/>
      </c:valAx>
    </c:plotArea>
    <c:legend>
      <c:legendPos val="b"/>
      <c:layout/>
      <c:overlay val="0"/>
      <c:spPr>
        <a:noFill/>
        <a:ln w="25400">
          <a:noFill/>
        </a:ln>
      </c:spPr>
      <c:txPr>
        <a:bodyPr vert="horz" rot="0"/>
        <a:lstStyle/>
        <a:p>
          <a:pPr>
            <a:defRPr lang="en-US" cap="none" sz="1000" b="1" i="0" u="none" baseline="0">
              <a:latin typeface="Arial"/>
              <a:ea typeface="Arial"/>
              <a:cs typeface="Arial"/>
            </a:defRPr>
          </a:pPr>
        </a:p>
      </c:txPr>
    </c:legend>
    <c:plotVisOnly val="1"/>
    <c:dispBlanksAs val="gap"/>
    <c:showDLblsOverMax val="0"/>
  </c:chart>
  <c:spPr>
    <a:ln>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 footer="0"/>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647700</xdr:colOff>
      <xdr:row>9</xdr:row>
      <xdr:rowOff>38100</xdr:rowOff>
    </xdr:from>
    <xdr:to>
      <xdr:col>16</xdr:col>
      <xdr:colOff>1057275</xdr:colOff>
      <xdr:row>73</xdr:row>
      <xdr:rowOff>104775</xdr:rowOff>
    </xdr:to>
    <xdr:pic>
      <xdr:nvPicPr>
        <xdr:cNvPr id="6"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438900" y="1695450"/>
          <a:ext cx="14173200" cy="11229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1114425</xdr:colOff>
      <xdr:row>9</xdr:row>
      <xdr:rowOff>114300</xdr:rowOff>
    </xdr:from>
    <xdr:to>
      <xdr:col>24</xdr:col>
      <xdr:colOff>1114425</xdr:colOff>
      <xdr:row>74</xdr:row>
      <xdr:rowOff>38100</xdr:rowOff>
    </xdr:to>
    <xdr:pic>
      <xdr:nvPicPr>
        <xdr:cNvPr id="8" name="Picture 7"/>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1745575" y="1771650"/>
          <a:ext cx="14125575" cy="11239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32</xdr:row>
      <xdr:rowOff>57150</xdr:rowOff>
    </xdr:from>
    <xdr:to>
      <xdr:col>8</xdr:col>
      <xdr:colOff>142875</xdr:colOff>
      <xdr:row>67</xdr:row>
      <xdr:rowOff>95250</xdr:rowOff>
    </xdr:to>
    <xdr:graphicFrame macro="">
      <xdr:nvGraphicFramePr>
        <xdr:cNvPr id="1430" name="Diagram 2"/>
        <xdr:cNvGraphicFramePr/>
      </xdr:nvGraphicFramePr>
      <xdr:xfrm>
        <a:off x="819150" y="6067425"/>
        <a:ext cx="7620000" cy="5372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533400</xdr:colOff>
      <xdr:row>32</xdr:row>
      <xdr:rowOff>47625</xdr:rowOff>
    </xdr:from>
    <xdr:to>
      <xdr:col>21</xdr:col>
      <xdr:colOff>428625</xdr:colOff>
      <xdr:row>61</xdr:row>
      <xdr:rowOff>0</xdr:rowOff>
    </xdr:to>
    <xdr:graphicFrame macro="">
      <xdr:nvGraphicFramePr>
        <xdr:cNvPr id="2750" name="Diagram 13"/>
        <xdr:cNvGraphicFramePr/>
      </xdr:nvGraphicFramePr>
      <xdr:xfrm>
        <a:off x="12858750" y="5895975"/>
        <a:ext cx="9820275" cy="4410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Larissa">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103"/>
  <sheetViews>
    <sheetView tabSelected="1" workbookViewId="0" topLeftCell="B1">
      <selection activeCell="O14" sqref="O14"/>
    </sheetView>
  </sheetViews>
  <sheetFormatPr defaultColWidth="25.7109375" defaultRowHeight="15"/>
  <cols>
    <col min="1" max="1" width="10.28125" style="2" customWidth="1"/>
    <col min="2" max="2" width="20.8515625" style="2" customWidth="1"/>
    <col min="3" max="214" width="11.421875" style="2" customWidth="1"/>
    <col min="215" max="232" width="25.7109375" style="2" hidden="1" customWidth="1"/>
    <col min="233" max="233" width="10.28125" style="2" bestFit="1" customWidth="1"/>
    <col min="234" max="16384" width="25.7109375" style="2" customWidth="1"/>
  </cols>
  <sheetData>
    <row r="1" spans="1:2" s="11" customFormat="1" ht="15">
      <c r="A1" s="9" t="s">
        <v>35</v>
      </c>
      <c r="B1" s="10"/>
    </row>
    <row r="2" spans="1:2" s="13" customFormat="1" ht="15">
      <c r="A2" s="12" t="s">
        <v>1</v>
      </c>
      <c r="B2" s="13" t="s">
        <v>2</v>
      </c>
    </row>
    <row r="3" spans="1:2" s="13" customFormat="1" ht="15">
      <c r="A3" s="12" t="s">
        <v>3</v>
      </c>
      <c r="B3" s="13" t="s">
        <v>4</v>
      </c>
    </row>
    <row r="4" spans="1:2" s="13" customFormat="1" ht="15">
      <c r="A4" s="12" t="s">
        <v>5</v>
      </c>
      <c r="B4" s="13" t="s">
        <v>6</v>
      </c>
    </row>
    <row r="5" spans="1:2" s="13" customFormat="1" ht="15">
      <c r="A5" s="12" t="s">
        <v>7</v>
      </c>
      <c r="B5" s="13" t="s">
        <v>8</v>
      </c>
    </row>
    <row r="6" spans="1:2" s="15" customFormat="1" ht="12.75" thickBot="1">
      <c r="A6" s="14" t="s">
        <v>9</v>
      </c>
      <c r="B6" s="15" t="s">
        <v>172</v>
      </c>
    </row>
    <row r="7" spans="1:20" ht="15">
      <c r="A7" s="1"/>
      <c r="B7" s="1"/>
      <c r="C7" s="1"/>
      <c r="D7" s="1"/>
      <c r="E7" s="1"/>
      <c r="F7" s="1"/>
      <c r="G7" s="1"/>
      <c r="H7" s="1"/>
      <c r="I7" s="1"/>
      <c r="J7" s="1"/>
      <c r="K7" s="1"/>
      <c r="L7" s="1"/>
      <c r="M7" s="1"/>
      <c r="N7" s="1"/>
      <c r="O7" s="1"/>
      <c r="P7" s="1"/>
      <c r="Q7" s="1"/>
      <c r="R7" s="1"/>
      <c r="S7" s="1"/>
      <c r="T7" s="1"/>
    </row>
    <row r="8" spans="1:20" ht="15">
      <c r="A8" s="1"/>
      <c r="B8" s="1" t="s">
        <v>10</v>
      </c>
      <c r="C8" s="1"/>
      <c r="D8" s="1"/>
      <c r="E8" s="1"/>
      <c r="F8" s="1"/>
      <c r="G8" s="1"/>
      <c r="H8" s="1"/>
      <c r="I8" s="1"/>
      <c r="J8" s="1"/>
      <c r="K8" s="1"/>
      <c r="L8" s="1"/>
      <c r="M8" s="1"/>
      <c r="N8" s="1"/>
      <c r="O8" s="1"/>
      <c r="P8" s="1"/>
      <c r="Q8" s="1"/>
      <c r="R8" s="1"/>
      <c r="S8" s="1"/>
      <c r="T8" s="1"/>
    </row>
    <row r="9" spans="1:20" ht="15">
      <c r="A9" s="1"/>
      <c r="B9" s="1"/>
      <c r="C9" s="1"/>
      <c r="D9" s="1"/>
      <c r="E9" s="1"/>
      <c r="F9" s="1"/>
      <c r="G9" s="1"/>
      <c r="H9" s="1"/>
      <c r="I9" s="1"/>
      <c r="J9" s="1"/>
      <c r="K9" s="1"/>
      <c r="L9" s="1"/>
      <c r="M9" s="1"/>
      <c r="N9" s="1"/>
      <c r="O9" s="1"/>
      <c r="P9" s="1"/>
      <c r="Q9" s="1"/>
      <c r="R9" s="1"/>
      <c r="S9" s="1"/>
      <c r="T9" s="1"/>
    </row>
    <row r="10" spans="1:20" ht="15">
      <c r="A10" s="1"/>
      <c r="B10" s="232" t="s">
        <v>175</v>
      </c>
      <c r="C10" s="1"/>
      <c r="D10" s="1"/>
      <c r="E10" s="1"/>
      <c r="F10" s="1"/>
      <c r="G10" s="1"/>
      <c r="H10" s="1"/>
      <c r="I10" s="1"/>
      <c r="J10" s="1"/>
      <c r="K10" s="1"/>
      <c r="L10" s="1"/>
      <c r="M10" s="1"/>
      <c r="N10" s="1"/>
      <c r="O10" s="1"/>
      <c r="P10" s="1"/>
      <c r="Q10" s="1"/>
      <c r="R10" s="1"/>
      <c r="S10" s="1"/>
      <c r="T10" s="1"/>
    </row>
    <row r="11" spans="1:20" ht="22.5" customHeight="1">
      <c r="A11" s="1"/>
      <c r="B11" s="61"/>
      <c r="C11" s="131">
        <v>2001</v>
      </c>
      <c r="D11" s="131">
        <v>2003</v>
      </c>
      <c r="E11" s="131">
        <v>2005</v>
      </c>
      <c r="F11" s="131">
        <v>2007</v>
      </c>
      <c r="G11" s="76">
        <v>2009</v>
      </c>
      <c r="H11" s="76">
        <v>2010</v>
      </c>
      <c r="I11" s="76">
        <v>2011</v>
      </c>
      <c r="J11" s="76">
        <v>2012</v>
      </c>
      <c r="K11" s="76">
        <v>2013</v>
      </c>
      <c r="L11" s="76">
        <v>2014</v>
      </c>
      <c r="M11" s="131">
        <v>2015</v>
      </c>
      <c r="N11" s="1"/>
      <c r="O11" s="1"/>
      <c r="P11" s="1"/>
      <c r="Q11" s="1"/>
      <c r="R11" s="1"/>
      <c r="S11" s="1"/>
      <c r="T11" s="1"/>
    </row>
    <row r="12" spans="1:24" ht="15">
      <c r="A12" s="1"/>
      <c r="B12" s="115" t="s">
        <v>111</v>
      </c>
      <c r="C12" s="220">
        <v>3985.809</v>
      </c>
      <c r="D12" s="220">
        <v>4445.54</v>
      </c>
      <c r="E12" s="220">
        <v>6786.368</v>
      </c>
      <c r="F12" s="220">
        <v>8106.316</v>
      </c>
      <c r="G12" s="220">
        <v>7427.247</v>
      </c>
      <c r="H12" s="220">
        <v>6255.576485</v>
      </c>
      <c r="I12" s="220">
        <v>6125.146172999999</v>
      </c>
      <c r="J12" s="220">
        <v>5350.605765</v>
      </c>
      <c r="K12" s="220">
        <v>6603.383161999999</v>
      </c>
      <c r="L12" s="220">
        <v>6170.790785</v>
      </c>
      <c r="M12" s="220">
        <v>6098.468255</v>
      </c>
      <c r="N12" s="1"/>
      <c r="O12" s="1"/>
      <c r="P12" s="1"/>
      <c r="Q12" s="1"/>
      <c r="R12" s="1"/>
      <c r="S12" s="1"/>
      <c r="T12" s="1"/>
      <c r="U12" s="65"/>
      <c r="V12" s="65"/>
      <c r="W12" s="65"/>
      <c r="X12" s="65"/>
    </row>
    <row r="13" spans="1:24" ht="15">
      <c r="A13" s="1"/>
      <c r="B13" s="116" t="s">
        <v>13</v>
      </c>
      <c r="C13" s="221">
        <v>3910.316</v>
      </c>
      <c r="D13" s="221">
        <v>4253.825</v>
      </c>
      <c r="E13" s="221">
        <v>6666.839</v>
      </c>
      <c r="F13" s="221">
        <v>7835.017000000002</v>
      </c>
      <c r="G13" s="221">
        <v>7203.755999999999</v>
      </c>
      <c r="H13" s="221">
        <v>6060.00166</v>
      </c>
      <c r="I13" s="221">
        <v>5949.204467999999</v>
      </c>
      <c r="J13" s="221">
        <v>5157.7277380000005</v>
      </c>
      <c r="K13" s="221">
        <v>6381.591248000001</v>
      </c>
      <c r="L13" s="221">
        <v>5887.940339999998</v>
      </c>
      <c r="M13" s="221">
        <v>5779.390998</v>
      </c>
      <c r="N13" s="1"/>
      <c r="O13" s="1"/>
      <c r="P13" s="1"/>
      <c r="Q13" s="1"/>
      <c r="R13" s="1"/>
      <c r="S13" s="1"/>
      <c r="T13" s="1"/>
      <c r="U13" s="65"/>
      <c r="V13" s="65"/>
      <c r="W13" s="65"/>
      <c r="X13" s="65"/>
    </row>
    <row r="14" spans="1:24" ht="15">
      <c r="A14" s="1"/>
      <c r="B14" s="117" t="s">
        <v>116</v>
      </c>
      <c r="C14" s="222">
        <v>75.4930000000004</v>
      </c>
      <c r="D14" s="222">
        <v>191.71500000000015</v>
      </c>
      <c r="E14" s="222">
        <v>119.52900000000045</v>
      </c>
      <c r="F14" s="222">
        <v>271.29899999999816</v>
      </c>
      <c r="G14" s="222">
        <v>223.4910000000009</v>
      </c>
      <c r="H14" s="222">
        <v>195.5748249999997</v>
      </c>
      <c r="I14" s="222">
        <v>175.94170500000018</v>
      </c>
      <c r="J14" s="222">
        <v>192.87802699999975</v>
      </c>
      <c r="K14" s="222">
        <v>221.79191399999854</v>
      </c>
      <c r="L14" s="222">
        <v>282.85044500000186</v>
      </c>
      <c r="M14" s="222">
        <v>319.0772569999999</v>
      </c>
      <c r="N14" s="1"/>
      <c r="O14" s="1"/>
      <c r="P14" s="1"/>
      <c r="Q14" s="1"/>
      <c r="R14" s="1"/>
      <c r="S14" s="1"/>
      <c r="T14" s="1"/>
      <c r="U14" s="65"/>
      <c r="V14" s="65"/>
      <c r="W14" s="65"/>
      <c r="X14" s="65"/>
    </row>
    <row r="15" spans="1:24" ht="15">
      <c r="A15" s="1"/>
      <c r="B15" s="114" t="s">
        <v>47</v>
      </c>
      <c r="C15" s="223">
        <v>721.231</v>
      </c>
      <c r="D15" s="223">
        <v>792.476</v>
      </c>
      <c r="E15" s="223">
        <v>828.981</v>
      </c>
      <c r="F15" s="223">
        <v>1006.898</v>
      </c>
      <c r="G15" s="223">
        <v>672.596</v>
      </c>
      <c r="H15" s="223">
        <v>688.80852</v>
      </c>
      <c r="I15" s="223">
        <v>836.223402</v>
      </c>
      <c r="J15" s="223">
        <v>631.0747779999999</v>
      </c>
      <c r="K15" s="223">
        <v>679.822188</v>
      </c>
      <c r="L15" s="223">
        <v>636.6201169999999</v>
      </c>
      <c r="M15" s="223">
        <v>686.258407</v>
      </c>
      <c r="N15" s="1"/>
      <c r="O15" s="1"/>
      <c r="P15" s="1"/>
      <c r="Q15" s="1"/>
      <c r="R15" s="1"/>
      <c r="S15" s="1"/>
      <c r="T15" s="1"/>
      <c r="U15" s="66"/>
      <c r="V15" s="66"/>
      <c r="W15" s="66"/>
      <c r="X15" s="66"/>
    </row>
    <row r="16" spans="1:24" ht="15">
      <c r="A16" s="1"/>
      <c r="B16" s="59" t="s">
        <v>71</v>
      </c>
      <c r="C16" s="224" t="s">
        <v>117</v>
      </c>
      <c r="D16" s="224" t="s">
        <v>117</v>
      </c>
      <c r="E16" s="224" t="s">
        <v>117</v>
      </c>
      <c r="F16" s="225">
        <v>0.293</v>
      </c>
      <c r="G16" s="226">
        <v>0.395</v>
      </c>
      <c r="H16" s="224">
        <v>9.366</v>
      </c>
      <c r="I16" s="224">
        <v>4.95784</v>
      </c>
      <c r="J16" s="224">
        <v>5.98001</v>
      </c>
      <c r="K16" s="224">
        <v>3.0359559999999997</v>
      </c>
      <c r="L16" s="224">
        <v>4.9274000000000004</v>
      </c>
      <c r="M16" s="224">
        <v>11.165700000000001</v>
      </c>
      <c r="N16" s="1"/>
      <c r="O16" s="1"/>
      <c r="P16" s="1"/>
      <c r="Q16" s="1"/>
      <c r="R16" s="1"/>
      <c r="S16" s="1"/>
      <c r="T16" s="1"/>
      <c r="U16" s="66"/>
      <c r="V16" s="66"/>
      <c r="W16" s="66"/>
      <c r="X16" s="66"/>
    </row>
    <row r="17" spans="1:24" ht="15">
      <c r="A17" s="1"/>
      <c r="B17" s="59" t="s">
        <v>72</v>
      </c>
      <c r="C17" s="224">
        <v>4.29</v>
      </c>
      <c r="D17" s="224">
        <v>2.052</v>
      </c>
      <c r="E17" s="224">
        <v>1.525</v>
      </c>
      <c r="F17" s="224">
        <v>3.548</v>
      </c>
      <c r="G17" s="224">
        <v>7.286</v>
      </c>
      <c r="H17" s="224">
        <v>15.186</v>
      </c>
      <c r="I17" s="224">
        <v>11.421783999999999</v>
      </c>
      <c r="J17" s="224">
        <v>18.050427</v>
      </c>
      <c r="K17" s="224">
        <v>31.205767</v>
      </c>
      <c r="L17" s="224">
        <v>33.727999</v>
      </c>
      <c r="M17" s="224">
        <v>36.776262</v>
      </c>
      <c r="N17" s="1"/>
      <c r="O17" s="1"/>
      <c r="P17" s="1"/>
      <c r="Q17" s="1"/>
      <c r="R17" s="1"/>
      <c r="S17" s="1"/>
      <c r="T17" s="1"/>
      <c r="U17" s="66"/>
      <c r="V17" s="66"/>
      <c r="W17" s="66"/>
      <c r="X17" s="66"/>
    </row>
    <row r="18" spans="1:24" ht="15">
      <c r="A18" s="1"/>
      <c r="B18" s="59" t="s">
        <v>54</v>
      </c>
      <c r="C18" s="224">
        <v>177.222</v>
      </c>
      <c r="D18" s="224">
        <v>136.149</v>
      </c>
      <c r="E18" s="224">
        <v>85.646</v>
      </c>
      <c r="F18" s="224">
        <v>116.962</v>
      </c>
      <c r="G18" s="224">
        <v>176.113</v>
      </c>
      <c r="H18" s="224">
        <v>101.956</v>
      </c>
      <c r="I18" s="224">
        <v>64.286</v>
      </c>
      <c r="J18" s="224">
        <v>273.73515000000003</v>
      </c>
      <c r="K18" s="224">
        <v>221.78564</v>
      </c>
      <c r="L18" s="224">
        <v>149.633776</v>
      </c>
      <c r="M18" s="224">
        <v>300.306456</v>
      </c>
      <c r="N18" s="1"/>
      <c r="O18" s="1"/>
      <c r="P18" s="1"/>
      <c r="Q18" s="1"/>
      <c r="R18" s="1"/>
      <c r="S18" s="1"/>
      <c r="T18" s="1"/>
      <c r="U18" s="66"/>
      <c r="V18" s="66"/>
      <c r="W18" s="66"/>
      <c r="X18" s="66"/>
    </row>
    <row r="19" spans="1:24" ht="15">
      <c r="A19" s="1"/>
      <c r="B19" s="59" t="s">
        <v>42</v>
      </c>
      <c r="C19" s="224">
        <v>270.006</v>
      </c>
      <c r="D19" s="224">
        <v>186.288</v>
      </c>
      <c r="E19" s="224">
        <v>229.452</v>
      </c>
      <c r="F19" s="224">
        <v>249.31</v>
      </c>
      <c r="G19" s="224">
        <v>163.749</v>
      </c>
      <c r="H19" s="224">
        <v>308.936</v>
      </c>
      <c r="I19" s="224">
        <v>316.98760200000004</v>
      </c>
      <c r="J19" s="224">
        <v>334.32674299999996</v>
      </c>
      <c r="K19" s="224">
        <v>495.62669400000004</v>
      </c>
      <c r="L19" s="224">
        <v>619.9230620000001</v>
      </c>
      <c r="M19" s="224">
        <v>546.016147</v>
      </c>
      <c r="N19" s="1"/>
      <c r="O19" s="1"/>
      <c r="P19" s="1"/>
      <c r="Q19" s="1"/>
      <c r="R19" s="1"/>
      <c r="S19" s="1"/>
      <c r="T19" s="1"/>
      <c r="U19" s="66"/>
      <c r="V19" s="66"/>
      <c r="W19" s="66"/>
      <c r="X19" s="66"/>
    </row>
    <row r="20" spans="1:24" ht="15">
      <c r="A20" s="1"/>
      <c r="B20" s="59" t="s">
        <v>60</v>
      </c>
      <c r="C20" s="224">
        <v>3.224</v>
      </c>
      <c r="D20" s="224">
        <v>1.317</v>
      </c>
      <c r="E20" s="226">
        <v>0.301</v>
      </c>
      <c r="F20" s="224">
        <v>2.663</v>
      </c>
      <c r="G20" s="224">
        <v>4.664</v>
      </c>
      <c r="H20" s="224">
        <v>0.942</v>
      </c>
      <c r="I20" s="224">
        <v>1.5962979999999998</v>
      </c>
      <c r="J20" s="224">
        <v>3.417922</v>
      </c>
      <c r="K20" s="224">
        <v>9.530422</v>
      </c>
      <c r="L20" s="224">
        <v>13.202099999999998</v>
      </c>
      <c r="M20" s="224">
        <v>13.42696</v>
      </c>
      <c r="N20" s="1"/>
      <c r="O20" s="1"/>
      <c r="P20" s="1"/>
      <c r="Q20" s="1"/>
      <c r="R20" s="1"/>
      <c r="S20" s="1"/>
      <c r="T20" s="1"/>
      <c r="U20" s="66"/>
      <c r="V20" s="66"/>
      <c r="W20" s="66"/>
      <c r="X20" s="66"/>
    </row>
    <row r="21" spans="1:24" ht="15">
      <c r="A21" s="1"/>
      <c r="B21" s="59" t="s">
        <v>52</v>
      </c>
      <c r="C21" s="224">
        <v>282.03</v>
      </c>
      <c r="D21" s="224">
        <v>388.638</v>
      </c>
      <c r="E21" s="224">
        <v>257.171</v>
      </c>
      <c r="F21" s="224">
        <v>322.524</v>
      </c>
      <c r="G21" s="224">
        <v>190.852</v>
      </c>
      <c r="H21" s="224">
        <v>199.468</v>
      </c>
      <c r="I21" s="224">
        <v>211.062997</v>
      </c>
      <c r="J21" s="224">
        <v>193.35939899999997</v>
      </c>
      <c r="K21" s="224">
        <v>245.92595</v>
      </c>
      <c r="L21" s="224">
        <v>232.040886</v>
      </c>
      <c r="M21" s="224">
        <v>256.476271</v>
      </c>
      <c r="N21" s="1"/>
      <c r="O21" s="1"/>
      <c r="P21" s="1"/>
      <c r="Q21" s="1"/>
      <c r="R21" s="1"/>
      <c r="S21" s="1"/>
      <c r="T21" s="1"/>
      <c r="U21" s="66"/>
      <c r="V21" s="66"/>
      <c r="W21" s="66"/>
      <c r="X21" s="66"/>
    </row>
    <row r="22" spans="1:24" ht="15">
      <c r="A22" s="1"/>
      <c r="B22" s="59" t="s">
        <v>58</v>
      </c>
      <c r="C22" s="224">
        <v>0.799</v>
      </c>
      <c r="D22" s="224">
        <v>3.243</v>
      </c>
      <c r="E22" s="224">
        <v>3.161</v>
      </c>
      <c r="F22" s="224">
        <v>8.517</v>
      </c>
      <c r="G22" s="224">
        <v>23.096</v>
      </c>
      <c r="H22" s="224">
        <v>38.99</v>
      </c>
      <c r="I22" s="224">
        <v>44.135161999999994</v>
      </c>
      <c r="J22" s="224">
        <v>21.900419</v>
      </c>
      <c r="K22" s="224">
        <v>48.969224000000004</v>
      </c>
      <c r="L22" s="224">
        <v>180.389644</v>
      </c>
      <c r="M22" s="224">
        <v>43.620734</v>
      </c>
      <c r="N22" s="1"/>
      <c r="O22" s="1"/>
      <c r="P22" s="1"/>
      <c r="Q22" s="1"/>
      <c r="R22" s="1"/>
      <c r="S22" s="1"/>
      <c r="T22" s="1"/>
      <c r="U22" s="66"/>
      <c r="V22" s="66"/>
      <c r="W22" s="66"/>
      <c r="X22" s="66"/>
    </row>
    <row r="23" spans="1:24" ht="15">
      <c r="A23" s="1"/>
      <c r="B23" s="59" t="s">
        <v>51</v>
      </c>
      <c r="C23" s="224">
        <v>61.228</v>
      </c>
      <c r="D23" s="224">
        <v>48.859</v>
      </c>
      <c r="E23" s="224">
        <v>44.1</v>
      </c>
      <c r="F23" s="224">
        <v>60.179</v>
      </c>
      <c r="G23" s="224">
        <v>53.892</v>
      </c>
      <c r="H23" s="224">
        <v>51.724</v>
      </c>
      <c r="I23" s="224">
        <v>104.40781899999999</v>
      </c>
      <c r="J23" s="224">
        <v>58.976136999999994</v>
      </c>
      <c r="K23" s="224">
        <v>74.23924000000001</v>
      </c>
      <c r="L23" s="224">
        <v>43.104645000000005</v>
      </c>
      <c r="M23" s="224">
        <v>77.835818</v>
      </c>
      <c r="N23" s="1"/>
      <c r="O23" s="1"/>
      <c r="P23" s="1"/>
      <c r="Q23" s="1"/>
      <c r="R23" s="1"/>
      <c r="S23" s="1"/>
      <c r="T23" s="1"/>
      <c r="U23" s="66"/>
      <c r="V23" s="66"/>
      <c r="W23" s="66"/>
      <c r="X23" s="66"/>
    </row>
    <row r="24" spans="1:24" ht="15">
      <c r="A24" s="1"/>
      <c r="B24" s="59" t="s">
        <v>45</v>
      </c>
      <c r="C24" s="224">
        <v>149.206</v>
      </c>
      <c r="D24" s="224">
        <v>709.557</v>
      </c>
      <c r="E24" s="224">
        <v>551.52</v>
      </c>
      <c r="F24" s="224">
        <v>942.068</v>
      </c>
      <c r="G24" s="224">
        <v>971.019</v>
      </c>
      <c r="H24" s="224">
        <v>1400.361</v>
      </c>
      <c r="I24" s="224">
        <v>1223.2717629999997</v>
      </c>
      <c r="J24" s="224">
        <v>985.2928019999999</v>
      </c>
      <c r="K24" s="224">
        <v>1525.8949969999999</v>
      </c>
      <c r="L24" s="224">
        <v>1146.6753749999998</v>
      </c>
      <c r="M24" s="224">
        <v>925.8759759999999</v>
      </c>
      <c r="N24" s="1"/>
      <c r="O24" s="1"/>
      <c r="P24" s="1"/>
      <c r="Q24" s="1"/>
      <c r="R24" s="1"/>
      <c r="S24" s="1"/>
      <c r="T24" s="1"/>
      <c r="U24" s="66"/>
      <c r="V24" s="66"/>
      <c r="W24" s="66"/>
      <c r="X24" s="66"/>
    </row>
    <row r="25" spans="1:24" ht="15">
      <c r="A25" s="1"/>
      <c r="B25" s="59" t="s">
        <v>110</v>
      </c>
      <c r="C25" s="224" t="s">
        <v>117</v>
      </c>
      <c r="D25" s="224" t="s">
        <v>117</v>
      </c>
      <c r="E25" s="224" t="s">
        <v>117</v>
      </c>
      <c r="F25" s="224" t="s">
        <v>117</v>
      </c>
      <c r="G25" s="224" t="s">
        <v>117</v>
      </c>
      <c r="H25" s="224" t="s">
        <v>117</v>
      </c>
      <c r="I25" s="224" t="s">
        <v>117</v>
      </c>
      <c r="J25" s="224">
        <v>20.986930000000005</v>
      </c>
      <c r="K25" s="224">
        <v>19.300529</v>
      </c>
      <c r="L25" s="224">
        <v>21.687706000000002</v>
      </c>
      <c r="M25" s="224">
        <v>19.683378</v>
      </c>
      <c r="N25" s="1"/>
      <c r="O25" s="1"/>
      <c r="P25" s="1"/>
      <c r="Q25" s="1"/>
      <c r="R25" s="1"/>
      <c r="S25" s="1"/>
      <c r="T25" s="1"/>
      <c r="U25" s="66"/>
      <c r="V25" s="66"/>
      <c r="W25" s="66"/>
      <c r="X25" s="66"/>
    </row>
    <row r="26" spans="1:24" ht="15">
      <c r="A26" s="1"/>
      <c r="B26" s="59" t="s">
        <v>43</v>
      </c>
      <c r="C26" s="224">
        <v>182.602</v>
      </c>
      <c r="D26" s="224">
        <v>243.486</v>
      </c>
      <c r="E26" s="224">
        <v>818.345</v>
      </c>
      <c r="F26" s="224">
        <v>1243.4</v>
      </c>
      <c r="G26" s="224">
        <v>1404.948</v>
      </c>
      <c r="H26" s="224">
        <v>1458.669</v>
      </c>
      <c r="I26" s="224">
        <v>1353.7618730000002</v>
      </c>
      <c r="J26" s="224">
        <v>976.841805</v>
      </c>
      <c r="K26" s="224">
        <v>851.6677219999999</v>
      </c>
      <c r="L26" s="224">
        <v>981.367737</v>
      </c>
      <c r="M26" s="224">
        <v>823.790702</v>
      </c>
      <c r="N26" s="1"/>
      <c r="O26" s="1"/>
      <c r="P26" s="1"/>
      <c r="Q26" s="1"/>
      <c r="R26" s="1"/>
      <c r="S26" s="1"/>
      <c r="T26" s="1"/>
      <c r="U26" s="66"/>
      <c r="V26" s="66"/>
      <c r="W26" s="66"/>
      <c r="X26" s="66"/>
    </row>
    <row r="27" spans="1:24" ht="15">
      <c r="A27" s="1"/>
      <c r="B27" s="59" t="s">
        <v>63</v>
      </c>
      <c r="C27" s="224">
        <v>2.479</v>
      </c>
      <c r="D27" s="224">
        <v>2.373</v>
      </c>
      <c r="E27" s="224">
        <v>2.818</v>
      </c>
      <c r="F27" s="224">
        <v>4.075</v>
      </c>
      <c r="G27" s="224">
        <v>2.267</v>
      </c>
      <c r="H27" s="224">
        <v>4.690337</v>
      </c>
      <c r="I27" s="224">
        <v>7.909871999999999</v>
      </c>
      <c r="J27" s="224">
        <v>5.400049</v>
      </c>
      <c r="K27" s="224">
        <v>3.7522699999999998</v>
      </c>
      <c r="L27" s="224">
        <v>4.073723</v>
      </c>
      <c r="M27" s="224">
        <v>5.181143</v>
      </c>
      <c r="N27" s="1"/>
      <c r="O27" s="1"/>
      <c r="P27" s="1"/>
      <c r="Q27" s="1"/>
      <c r="R27" s="1"/>
      <c r="S27" s="1"/>
      <c r="T27" s="1"/>
      <c r="U27" s="66"/>
      <c r="V27" s="66"/>
      <c r="W27" s="66"/>
      <c r="X27" s="66"/>
    </row>
    <row r="28" spans="1:24" ht="15">
      <c r="A28" s="1"/>
      <c r="B28" s="59" t="s">
        <v>62</v>
      </c>
      <c r="C28" s="224">
        <v>16.605</v>
      </c>
      <c r="D28" s="224">
        <v>16.2</v>
      </c>
      <c r="E28" s="224">
        <v>0.767</v>
      </c>
      <c r="F28" s="224">
        <v>7.178</v>
      </c>
      <c r="G28" s="224">
        <v>10.895</v>
      </c>
      <c r="H28" s="224">
        <v>17.414</v>
      </c>
      <c r="I28" s="224">
        <v>14.428977000000001</v>
      </c>
      <c r="J28" s="224">
        <v>11.870996</v>
      </c>
      <c r="K28" s="224">
        <v>13.935709999999998</v>
      </c>
      <c r="L28" s="224">
        <v>18.200020000000002</v>
      </c>
      <c r="M28" s="224">
        <v>21.361144</v>
      </c>
      <c r="N28" s="1"/>
      <c r="O28" s="1"/>
      <c r="P28" s="1"/>
      <c r="Q28" s="1"/>
      <c r="R28" s="1"/>
      <c r="S28" s="1"/>
      <c r="T28" s="1"/>
      <c r="U28" s="66"/>
      <c r="V28" s="66"/>
      <c r="W28" s="66"/>
      <c r="X28" s="66"/>
    </row>
    <row r="29" spans="1:24" ht="15">
      <c r="A29" s="1"/>
      <c r="B29" s="59" t="s">
        <v>59</v>
      </c>
      <c r="C29" s="224" t="s">
        <v>117</v>
      </c>
      <c r="D29" s="224">
        <v>84.373</v>
      </c>
      <c r="E29" s="224">
        <v>2.251</v>
      </c>
      <c r="F29" s="224">
        <v>4.064</v>
      </c>
      <c r="G29" s="224">
        <v>17.258</v>
      </c>
      <c r="H29" s="224">
        <v>17.764</v>
      </c>
      <c r="I29" s="224">
        <v>23.883734</v>
      </c>
      <c r="J29" s="224">
        <v>21.441950000000002</v>
      </c>
      <c r="K29" s="224">
        <v>23.509835</v>
      </c>
      <c r="L29" s="224">
        <v>21.232087</v>
      </c>
      <c r="M29" s="224">
        <v>28.951211999999998</v>
      </c>
      <c r="N29" s="1"/>
      <c r="O29" s="1"/>
      <c r="P29" s="1"/>
      <c r="Q29" s="1"/>
      <c r="R29" s="1"/>
      <c r="S29" s="1"/>
      <c r="T29" s="1"/>
      <c r="U29" s="66"/>
      <c r="V29" s="66"/>
      <c r="W29" s="66"/>
      <c r="X29" s="66"/>
    </row>
    <row r="30" spans="1:24" ht="15">
      <c r="A30" s="1"/>
      <c r="B30" s="59" t="s">
        <v>46</v>
      </c>
      <c r="C30" s="224">
        <v>89.128</v>
      </c>
      <c r="D30" s="224">
        <v>85.831</v>
      </c>
      <c r="E30" s="224">
        <v>45.756</v>
      </c>
      <c r="F30" s="224">
        <v>72.686</v>
      </c>
      <c r="G30" s="224">
        <v>114.067</v>
      </c>
      <c r="H30" s="224">
        <v>88.732</v>
      </c>
      <c r="I30" s="224">
        <v>80.722</v>
      </c>
      <c r="J30" s="224">
        <v>88.65</v>
      </c>
      <c r="K30" s="224">
        <v>92.371</v>
      </c>
      <c r="L30" s="224">
        <v>84.758</v>
      </c>
      <c r="M30" s="224">
        <v>267.53</v>
      </c>
      <c r="N30" s="1"/>
      <c r="O30" s="1"/>
      <c r="P30" s="1"/>
      <c r="Q30" s="1"/>
      <c r="R30" s="1"/>
      <c r="S30" s="1"/>
      <c r="T30" s="1"/>
      <c r="U30" s="66"/>
      <c r="V30" s="66"/>
      <c r="W30" s="66"/>
      <c r="X30" s="66"/>
    </row>
    <row r="31" spans="1:24" ht="15">
      <c r="A31" s="1"/>
      <c r="B31" s="59" t="s">
        <v>73</v>
      </c>
      <c r="C31" s="224">
        <v>18.299</v>
      </c>
      <c r="D31" s="224">
        <v>31.457</v>
      </c>
      <c r="E31" s="224">
        <v>76.045</v>
      </c>
      <c r="F31" s="224">
        <v>72.17</v>
      </c>
      <c r="G31" s="224">
        <v>69.257</v>
      </c>
      <c r="H31" s="224">
        <v>48.889</v>
      </c>
      <c r="I31" s="224">
        <v>29.416267999999995</v>
      </c>
      <c r="J31" s="224">
        <v>19.128393</v>
      </c>
      <c r="K31" s="224">
        <v>25.74523</v>
      </c>
      <c r="L31" s="224">
        <v>28.877913</v>
      </c>
      <c r="M31" s="224">
        <v>30.257943000000004</v>
      </c>
      <c r="N31" s="1"/>
      <c r="O31" s="1"/>
      <c r="P31" s="1"/>
      <c r="Q31" s="1"/>
      <c r="R31" s="1"/>
      <c r="S31" s="1"/>
      <c r="T31" s="1"/>
      <c r="U31" s="66"/>
      <c r="V31" s="66"/>
      <c r="W31" s="66"/>
      <c r="X31" s="66"/>
    </row>
    <row r="32" spans="1:24" ht="15">
      <c r="A32" s="1"/>
      <c r="B32" s="59" t="s">
        <v>61</v>
      </c>
      <c r="C32" s="224">
        <v>4.5</v>
      </c>
      <c r="D32" s="224" t="s">
        <v>117</v>
      </c>
      <c r="E32" s="224">
        <v>1.263</v>
      </c>
      <c r="F32" s="224">
        <v>1.782</v>
      </c>
      <c r="G32" s="224">
        <v>1.853</v>
      </c>
      <c r="H32" s="224">
        <v>17.809488</v>
      </c>
      <c r="I32" s="224">
        <v>16.692869</v>
      </c>
      <c r="J32" s="224">
        <v>14.307652000000001</v>
      </c>
      <c r="K32" s="224">
        <v>10.19203</v>
      </c>
      <c r="L32" s="224">
        <v>18.899</v>
      </c>
      <c r="M32" s="224">
        <v>17.147623</v>
      </c>
      <c r="N32" s="1"/>
      <c r="O32" s="1"/>
      <c r="P32" s="1"/>
      <c r="Q32" s="1"/>
      <c r="R32" s="1"/>
      <c r="S32" s="1"/>
      <c r="T32" s="1"/>
      <c r="U32" s="66"/>
      <c r="V32" s="66"/>
      <c r="W32" s="66"/>
      <c r="X32" s="66"/>
    </row>
    <row r="33" spans="1:24" ht="15">
      <c r="A33" s="1"/>
      <c r="B33" s="59" t="s">
        <v>44</v>
      </c>
      <c r="C33" s="224">
        <v>1627.269</v>
      </c>
      <c r="D33" s="224">
        <v>1177.272</v>
      </c>
      <c r="E33" s="224">
        <v>3221.115</v>
      </c>
      <c r="F33" s="224">
        <v>3120.561</v>
      </c>
      <c r="G33" s="224">
        <v>2743.433</v>
      </c>
      <c r="H33" s="224">
        <v>738.08414</v>
      </c>
      <c r="I33" s="224">
        <v>813.0256049999999</v>
      </c>
      <c r="J33" s="224">
        <v>788.476039</v>
      </c>
      <c r="K33" s="224">
        <v>777.435419</v>
      </c>
      <c r="L33" s="224">
        <v>777.7709909999999</v>
      </c>
      <c r="M33" s="224">
        <v>875.335428</v>
      </c>
      <c r="N33" s="1"/>
      <c r="O33" s="1"/>
      <c r="P33" s="1"/>
      <c r="Q33" s="1"/>
      <c r="R33" s="1"/>
      <c r="S33" s="1"/>
      <c r="T33" s="1"/>
      <c r="U33" s="66"/>
      <c r="V33" s="66"/>
      <c r="W33" s="66"/>
      <c r="X33" s="66"/>
    </row>
    <row r="34" spans="1:24" ht="15">
      <c r="A34" s="1"/>
      <c r="B34" s="59" t="s">
        <v>48</v>
      </c>
      <c r="C34" s="224">
        <v>106.183</v>
      </c>
      <c r="D34" s="224">
        <v>150.288</v>
      </c>
      <c r="E34" s="224">
        <v>191.089</v>
      </c>
      <c r="F34" s="224">
        <v>284.941</v>
      </c>
      <c r="G34" s="224">
        <v>172.944</v>
      </c>
      <c r="H34" s="224">
        <v>278.713</v>
      </c>
      <c r="I34" s="224">
        <v>284.72975</v>
      </c>
      <c r="J34" s="224">
        <v>270.00279300000005</v>
      </c>
      <c r="K34" s="224">
        <v>319.638119</v>
      </c>
      <c r="L34" s="224">
        <v>264.044712</v>
      </c>
      <c r="M34" s="224">
        <v>262.218619</v>
      </c>
      <c r="N34" s="1"/>
      <c r="O34" s="1"/>
      <c r="P34" s="1"/>
      <c r="Q34" s="1"/>
      <c r="R34" s="1"/>
      <c r="S34" s="1"/>
      <c r="T34" s="1"/>
      <c r="U34" s="66"/>
      <c r="V34" s="66"/>
      <c r="W34" s="66"/>
      <c r="X34" s="66"/>
    </row>
    <row r="35" spans="1:24" ht="15">
      <c r="A35" s="1"/>
      <c r="B35" s="59" t="s">
        <v>74</v>
      </c>
      <c r="C35" s="224">
        <v>17.877</v>
      </c>
      <c r="D35" s="224">
        <v>37.031</v>
      </c>
      <c r="E35" s="224">
        <v>9.979</v>
      </c>
      <c r="F35" s="224">
        <v>66.423</v>
      </c>
      <c r="G35" s="224">
        <v>25.589</v>
      </c>
      <c r="H35" s="224">
        <v>20.277</v>
      </c>
      <c r="I35" s="224">
        <v>13.719149000000002</v>
      </c>
      <c r="J35" s="224">
        <v>13.687051</v>
      </c>
      <c r="K35" s="224">
        <v>13.481616</v>
      </c>
      <c r="L35" s="224">
        <v>23.654419</v>
      </c>
      <c r="M35" s="224">
        <v>35.521697</v>
      </c>
      <c r="N35" s="1"/>
      <c r="O35" s="1"/>
      <c r="P35" s="1"/>
      <c r="Q35" s="1"/>
      <c r="R35" s="1"/>
      <c r="S35" s="1"/>
      <c r="T35" s="1"/>
      <c r="U35" s="66"/>
      <c r="V35" s="66"/>
      <c r="W35" s="66"/>
      <c r="X35" s="66"/>
    </row>
    <row r="36" spans="1:24" ht="15">
      <c r="A36" s="1"/>
      <c r="B36" s="59" t="s">
        <v>55</v>
      </c>
      <c r="C36" s="224">
        <v>63.26</v>
      </c>
      <c r="D36" s="224">
        <v>92.342</v>
      </c>
      <c r="E36" s="224">
        <v>107.682</v>
      </c>
      <c r="F36" s="224">
        <v>7.52</v>
      </c>
      <c r="G36" s="224">
        <v>61.365</v>
      </c>
      <c r="H36" s="224">
        <v>54.277</v>
      </c>
      <c r="I36" s="224">
        <v>62.528</v>
      </c>
      <c r="J36" s="224">
        <v>17.371438</v>
      </c>
      <c r="K36" s="224">
        <v>69.92093100000001</v>
      </c>
      <c r="L36" s="224">
        <v>54.950649</v>
      </c>
      <c r="M36" s="224">
        <v>52.85786</v>
      </c>
      <c r="N36" s="1"/>
      <c r="O36" s="1"/>
      <c r="P36" s="1"/>
      <c r="Q36" s="1"/>
      <c r="R36" s="1"/>
      <c r="S36" s="1"/>
      <c r="T36" s="1"/>
      <c r="U36" s="66"/>
      <c r="V36" s="66"/>
      <c r="W36" s="66"/>
      <c r="X36" s="66"/>
    </row>
    <row r="37" spans="1:24" ht="15">
      <c r="A37" s="1"/>
      <c r="B37" s="59" t="s">
        <v>75</v>
      </c>
      <c r="C37" s="224" t="s">
        <v>117</v>
      </c>
      <c r="D37" s="224" t="s">
        <v>117</v>
      </c>
      <c r="E37" s="224" t="s">
        <v>117</v>
      </c>
      <c r="F37" s="224">
        <v>37.22</v>
      </c>
      <c r="G37" s="224">
        <v>23.431</v>
      </c>
      <c r="H37" s="224">
        <v>3.871</v>
      </c>
      <c r="I37" s="224">
        <v>2.1144390000000004</v>
      </c>
      <c r="J37" s="224">
        <v>6.969393</v>
      </c>
      <c r="K37" s="224">
        <v>14.432167999999999</v>
      </c>
      <c r="L37" s="224">
        <v>25.233209000000002</v>
      </c>
      <c r="M37" s="224">
        <v>27.12467</v>
      </c>
      <c r="N37" s="1"/>
      <c r="O37" s="1"/>
      <c r="P37" s="1"/>
      <c r="Q37" s="1"/>
      <c r="R37" s="1"/>
      <c r="S37" s="1"/>
      <c r="T37" s="1"/>
      <c r="U37" s="66"/>
      <c r="V37" s="66"/>
      <c r="W37" s="66"/>
      <c r="X37" s="66"/>
    </row>
    <row r="38" spans="1:24" ht="15">
      <c r="A38" s="1"/>
      <c r="B38" s="59" t="s">
        <v>57</v>
      </c>
      <c r="C38" s="224">
        <v>7.887</v>
      </c>
      <c r="D38" s="224">
        <v>14.68</v>
      </c>
      <c r="E38" s="224">
        <v>21.993</v>
      </c>
      <c r="F38" s="224">
        <v>69.691</v>
      </c>
      <c r="G38" s="224">
        <v>57.617</v>
      </c>
      <c r="H38" s="224">
        <v>35.09</v>
      </c>
      <c r="I38" s="224">
        <v>45.41813</v>
      </c>
      <c r="J38" s="224">
        <v>46.64988</v>
      </c>
      <c r="K38" s="224">
        <v>46.59872</v>
      </c>
      <c r="L38" s="224">
        <v>57.188236</v>
      </c>
      <c r="M38" s="224">
        <v>61.153905</v>
      </c>
      <c r="N38" s="1"/>
      <c r="O38" s="1"/>
      <c r="P38" s="1"/>
      <c r="Q38" s="1"/>
      <c r="R38" s="1"/>
      <c r="S38" s="1"/>
      <c r="T38" s="1"/>
      <c r="U38" s="66"/>
      <c r="V38" s="66"/>
      <c r="W38" s="66"/>
      <c r="X38" s="66"/>
    </row>
    <row r="39" spans="1:24" ht="15">
      <c r="A39" s="1"/>
      <c r="B39" s="59" t="s">
        <v>76</v>
      </c>
      <c r="C39" s="225">
        <v>0.332</v>
      </c>
      <c r="D39" s="224">
        <v>2.232</v>
      </c>
      <c r="E39" s="224">
        <v>2.587</v>
      </c>
      <c r="F39" s="224">
        <v>2.192</v>
      </c>
      <c r="G39" s="224">
        <v>2.979</v>
      </c>
      <c r="H39" s="224">
        <v>4.276</v>
      </c>
      <c r="I39" s="224">
        <v>4.382345</v>
      </c>
      <c r="J39" s="224">
        <v>4.987374</v>
      </c>
      <c r="K39" s="224">
        <v>7.071661</v>
      </c>
      <c r="L39" s="224">
        <v>11.946632999999999</v>
      </c>
      <c r="M39" s="224">
        <v>11.32562</v>
      </c>
      <c r="N39" s="1"/>
      <c r="O39" s="1"/>
      <c r="P39" s="1"/>
      <c r="Q39" s="1"/>
      <c r="R39" s="1"/>
      <c r="S39" s="1"/>
      <c r="T39" s="1"/>
      <c r="U39" s="66"/>
      <c r="V39" s="66"/>
      <c r="W39" s="66"/>
      <c r="X39" s="66"/>
    </row>
    <row r="40" spans="1:24" ht="15">
      <c r="A40" s="1"/>
      <c r="B40" s="59" t="s">
        <v>56</v>
      </c>
      <c r="C40" s="224">
        <v>38.957</v>
      </c>
      <c r="D40" s="224">
        <v>59.909</v>
      </c>
      <c r="E40" s="224">
        <v>68.483</v>
      </c>
      <c r="F40" s="224">
        <v>74.201</v>
      </c>
      <c r="G40" s="224">
        <v>106.971</v>
      </c>
      <c r="H40" s="224">
        <v>119.592</v>
      </c>
      <c r="I40" s="224">
        <v>92.103255</v>
      </c>
      <c r="J40" s="224">
        <v>94.79668099999999</v>
      </c>
      <c r="K40" s="224">
        <v>106.486882</v>
      </c>
      <c r="L40" s="224">
        <v>117.366187</v>
      </c>
      <c r="M40" s="224">
        <v>123.41891100000001</v>
      </c>
      <c r="N40" s="1"/>
      <c r="O40" s="1"/>
      <c r="P40" s="1"/>
      <c r="Q40" s="1"/>
      <c r="R40" s="1"/>
      <c r="S40" s="1"/>
      <c r="T40" s="1"/>
      <c r="U40" s="66"/>
      <c r="V40" s="66"/>
      <c r="W40" s="66"/>
      <c r="X40" s="66"/>
    </row>
    <row r="41" spans="1:24" ht="15">
      <c r="A41" s="1"/>
      <c r="B41" s="59" t="s">
        <v>49</v>
      </c>
      <c r="C41" s="224">
        <v>105.288</v>
      </c>
      <c r="D41" s="224">
        <v>119.198</v>
      </c>
      <c r="E41" s="224">
        <v>94.79</v>
      </c>
      <c r="F41" s="224">
        <v>175.953</v>
      </c>
      <c r="G41" s="224">
        <v>184.347</v>
      </c>
      <c r="H41" s="224">
        <v>310.01</v>
      </c>
      <c r="I41" s="224">
        <v>269.88502</v>
      </c>
      <c r="J41" s="224">
        <v>249.01141400000003</v>
      </c>
      <c r="K41" s="224">
        <v>164.346249</v>
      </c>
      <c r="L41" s="224">
        <v>323.087059</v>
      </c>
      <c r="M41" s="224">
        <v>306.50726099999997</v>
      </c>
      <c r="N41" s="1"/>
      <c r="O41" s="1"/>
      <c r="P41" s="1"/>
      <c r="Q41" s="1"/>
      <c r="R41" s="1"/>
      <c r="S41" s="1"/>
      <c r="T41" s="1"/>
      <c r="U41" s="66"/>
      <c r="V41" s="66"/>
      <c r="W41" s="66"/>
      <c r="X41" s="66"/>
    </row>
    <row r="42" spans="1:24" ht="15">
      <c r="A42" s="1"/>
      <c r="B42" s="69" t="s">
        <v>53</v>
      </c>
      <c r="C42" s="227">
        <v>35.907</v>
      </c>
      <c r="D42" s="227">
        <v>60.289</v>
      </c>
      <c r="E42" s="227">
        <v>119.548</v>
      </c>
      <c r="F42" s="227">
        <v>149.297</v>
      </c>
      <c r="G42" s="227">
        <v>164.364</v>
      </c>
      <c r="H42" s="227">
        <v>221.681</v>
      </c>
      <c r="I42" s="227">
        <v>192.07422</v>
      </c>
      <c r="J42" s="227">
        <v>173.91214000000002</v>
      </c>
      <c r="K42" s="227">
        <v>707.460993</v>
      </c>
      <c r="L42" s="227">
        <v>276.2075</v>
      </c>
      <c r="M42" s="227">
        <v>231.34240800000003</v>
      </c>
      <c r="N42" s="1"/>
      <c r="O42" s="1"/>
      <c r="P42" s="1"/>
      <c r="Q42" s="1"/>
      <c r="R42" s="1"/>
      <c r="S42" s="1"/>
      <c r="T42" s="1"/>
      <c r="U42" s="66"/>
      <c r="V42" s="66"/>
      <c r="W42" s="66"/>
      <c r="X42" s="66"/>
    </row>
    <row r="43" spans="1:24" ht="15">
      <c r="A43" s="1"/>
      <c r="B43" s="114" t="s">
        <v>171</v>
      </c>
      <c r="C43" s="228" t="s">
        <v>117</v>
      </c>
      <c r="D43" s="228" t="s">
        <v>117</v>
      </c>
      <c r="E43" s="228" t="s">
        <v>117</v>
      </c>
      <c r="F43" s="228" t="s">
        <v>117</v>
      </c>
      <c r="G43" s="228" t="s">
        <v>117</v>
      </c>
      <c r="H43" s="228" t="s">
        <v>117</v>
      </c>
      <c r="I43" s="228" t="s">
        <v>117</v>
      </c>
      <c r="J43" s="228" t="s">
        <v>117</v>
      </c>
      <c r="K43" s="228" t="s">
        <v>117</v>
      </c>
      <c r="L43" s="228" t="s">
        <v>117</v>
      </c>
      <c r="M43" s="228" t="s">
        <v>117</v>
      </c>
      <c r="N43" s="1"/>
      <c r="O43" s="1"/>
      <c r="P43" s="1"/>
      <c r="Q43" s="1"/>
      <c r="R43" s="1"/>
      <c r="S43" s="1"/>
      <c r="T43" s="1"/>
      <c r="U43" s="66"/>
      <c r="V43" s="66"/>
      <c r="W43" s="66"/>
      <c r="X43" s="66"/>
    </row>
    <row r="44" spans="1:24" ht="15">
      <c r="A44" s="1"/>
      <c r="B44" s="114" t="s">
        <v>120</v>
      </c>
      <c r="C44" s="223" t="s">
        <v>117</v>
      </c>
      <c r="D44" s="223" t="s">
        <v>117</v>
      </c>
      <c r="E44" s="223" t="s">
        <v>117</v>
      </c>
      <c r="F44" s="223" t="s">
        <v>117</v>
      </c>
      <c r="G44" s="223" t="s">
        <v>117</v>
      </c>
      <c r="H44" s="223" t="s">
        <v>117</v>
      </c>
      <c r="I44" s="223" t="s">
        <v>117</v>
      </c>
      <c r="J44" s="223">
        <v>0.5575889999999999</v>
      </c>
      <c r="K44" s="223">
        <v>3.9308170000000002</v>
      </c>
      <c r="L44" s="223">
        <v>3.835419</v>
      </c>
      <c r="M44" s="223">
        <v>4.078498</v>
      </c>
      <c r="N44" s="1"/>
      <c r="O44" s="1"/>
      <c r="P44" s="1"/>
      <c r="Q44" s="1"/>
      <c r="R44" s="1"/>
      <c r="S44" s="1"/>
      <c r="T44" s="1"/>
      <c r="U44" s="66"/>
      <c r="V44" s="66"/>
      <c r="W44" s="66"/>
      <c r="X44" s="66"/>
    </row>
    <row r="45" spans="1:24" ht="15">
      <c r="A45" s="1"/>
      <c r="B45" s="69" t="s">
        <v>50</v>
      </c>
      <c r="C45" s="227" t="s">
        <v>117</v>
      </c>
      <c r="D45" s="227" t="s">
        <v>117</v>
      </c>
      <c r="E45" s="227" t="s">
        <v>117</v>
      </c>
      <c r="F45" s="227" t="s">
        <v>117</v>
      </c>
      <c r="G45" s="227" t="s">
        <v>117</v>
      </c>
      <c r="H45" s="227" t="s">
        <v>117</v>
      </c>
      <c r="I45" s="227" t="s">
        <v>117</v>
      </c>
      <c r="J45" s="227">
        <v>506.63293</v>
      </c>
      <c r="K45" s="227">
        <v>1039.156003</v>
      </c>
      <c r="L45" s="227">
        <v>1042.416919</v>
      </c>
      <c r="M45" s="227" t="s">
        <v>117</v>
      </c>
      <c r="N45" s="1"/>
      <c r="O45" s="1"/>
      <c r="P45" s="1"/>
      <c r="Q45" s="1"/>
      <c r="R45" s="1"/>
      <c r="S45" s="1"/>
      <c r="T45" s="1"/>
      <c r="U45" s="66"/>
      <c r="V45" s="66"/>
      <c r="W45" s="66"/>
      <c r="X45" s="66"/>
    </row>
    <row r="46" spans="1:20" ht="15">
      <c r="A46" s="1"/>
      <c r="B46" s="126" t="s">
        <v>123</v>
      </c>
      <c r="C46" s="1"/>
      <c r="D46" s="1"/>
      <c r="E46" s="1"/>
      <c r="F46" s="1"/>
      <c r="G46" s="1"/>
      <c r="H46" s="1"/>
      <c r="I46" s="1"/>
      <c r="J46" s="1"/>
      <c r="K46" s="1"/>
      <c r="L46" s="1"/>
      <c r="M46" s="1"/>
      <c r="N46" s="1"/>
      <c r="O46" s="1"/>
      <c r="P46" s="1"/>
      <c r="Q46" s="1"/>
      <c r="R46" s="1"/>
      <c r="S46" s="1"/>
      <c r="T46" s="1"/>
    </row>
    <row r="47" spans="1:18" ht="15">
      <c r="A47" s="1"/>
      <c r="B47" s="233" t="s">
        <v>193</v>
      </c>
      <c r="C47" s="70"/>
      <c r="D47" s="1"/>
      <c r="E47" s="1"/>
      <c r="F47" s="1"/>
      <c r="G47" s="1"/>
      <c r="H47" s="1"/>
      <c r="I47" s="1"/>
      <c r="J47" s="1"/>
      <c r="K47" s="1"/>
      <c r="L47" s="1"/>
      <c r="M47" s="1"/>
      <c r="N47" s="1"/>
      <c r="O47" s="1"/>
      <c r="P47" s="1"/>
      <c r="Q47" s="1"/>
      <c r="R47" s="1"/>
    </row>
    <row r="48" spans="1:18" ht="15">
      <c r="A48" s="1"/>
      <c r="B48" s="126"/>
      <c r="C48" s="70"/>
      <c r="D48" s="1"/>
      <c r="E48" s="1"/>
      <c r="F48" s="1"/>
      <c r="G48" s="1"/>
      <c r="H48" s="1"/>
      <c r="I48" s="1"/>
      <c r="J48" s="1"/>
      <c r="K48" s="1"/>
      <c r="L48" s="1"/>
      <c r="M48" s="1"/>
      <c r="N48" s="1"/>
      <c r="O48" s="1"/>
      <c r="P48" s="1"/>
      <c r="Q48" s="1"/>
      <c r="R48" s="1"/>
    </row>
    <row r="49" spans="1:18" ht="15">
      <c r="A49" s="1"/>
      <c r="B49" s="126"/>
      <c r="C49" s="1"/>
      <c r="D49" s="1"/>
      <c r="E49" s="1" t="s">
        <v>118</v>
      </c>
      <c r="F49" s="1"/>
      <c r="G49" s="1"/>
      <c r="H49" s="1"/>
      <c r="I49" s="1"/>
      <c r="J49" s="1"/>
      <c r="K49" s="1"/>
      <c r="L49" s="1"/>
      <c r="M49" s="1"/>
      <c r="N49" s="1"/>
      <c r="O49" s="1"/>
      <c r="P49" s="1"/>
      <c r="Q49" s="1"/>
      <c r="R49" s="1"/>
    </row>
    <row r="50" spans="1:18" ht="15">
      <c r="A50" s="1"/>
      <c r="B50" s="77"/>
      <c r="C50" s="1"/>
      <c r="D50" s="1"/>
      <c r="E50" s="1"/>
      <c r="F50" s="1"/>
      <c r="G50" s="1"/>
      <c r="H50" s="1"/>
      <c r="I50" s="1"/>
      <c r="J50" s="1"/>
      <c r="K50" s="1"/>
      <c r="L50" s="1"/>
      <c r="M50" s="1"/>
      <c r="N50" s="1"/>
      <c r="O50" s="1"/>
      <c r="P50" s="1"/>
      <c r="Q50" s="1"/>
      <c r="R50" s="1"/>
    </row>
    <row r="51" spans="1:18" ht="15">
      <c r="A51" s="1"/>
      <c r="B51" s="126"/>
      <c r="C51" s="201">
        <f>SUM(C15:C42)-SUM(C52:C53)</f>
        <v>0</v>
      </c>
      <c r="D51" s="201">
        <f aca="true" t="shared" si="0" ref="D51:M51">SUM(D15:D42)-SUM(D52:D53)</f>
        <v>0</v>
      </c>
      <c r="E51" s="201">
        <f t="shared" si="0"/>
        <v>0</v>
      </c>
      <c r="F51" s="201">
        <f t="shared" si="0"/>
        <v>0</v>
      </c>
      <c r="G51" s="201">
        <f t="shared" si="0"/>
        <v>0</v>
      </c>
      <c r="H51" s="201">
        <f t="shared" si="0"/>
        <v>0</v>
      </c>
      <c r="I51" s="201">
        <f t="shared" si="0"/>
        <v>0</v>
      </c>
      <c r="J51" s="201">
        <f t="shared" si="0"/>
        <v>0</v>
      </c>
      <c r="K51" s="201">
        <f t="shared" si="0"/>
        <v>0</v>
      </c>
      <c r="L51" s="201">
        <f t="shared" si="0"/>
        <v>0</v>
      </c>
      <c r="M51" s="201">
        <f t="shared" si="0"/>
        <v>0</v>
      </c>
      <c r="N51" s="1"/>
      <c r="O51" s="1"/>
      <c r="P51" s="1"/>
      <c r="Q51" s="1"/>
      <c r="R51" s="1"/>
    </row>
    <row r="52" spans="1:18" ht="15">
      <c r="A52" s="1"/>
      <c r="B52" s="1"/>
      <c r="C52" s="201">
        <f>SUM(C15,C18,C19,C21,C22,C23,C24,C26,C30,C33,C34,C36,C40,C41,C42)</f>
        <v>3910.316</v>
      </c>
      <c r="D52" s="201">
        <f aca="true" t="shared" si="1" ref="D52:M52">SUM(D15,D18,D19,D21,D22,D23,D24,D26,D30,D33,D34,D36,D40,D41,D42)</f>
        <v>4253.825</v>
      </c>
      <c r="E52" s="201">
        <f t="shared" si="1"/>
        <v>6666.838999999999</v>
      </c>
      <c r="F52" s="201">
        <f t="shared" si="1"/>
        <v>7835.017000000001</v>
      </c>
      <c r="G52" s="201">
        <f t="shared" si="1"/>
        <v>7203.755999999999</v>
      </c>
      <c r="H52" s="201">
        <f t="shared" si="1"/>
        <v>6060.001659999999</v>
      </c>
      <c r="I52" s="201">
        <f t="shared" si="1"/>
        <v>5949.204468</v>
      </c>
      <c r="J52" s="201">
        <f t="shared" si="1"/>
        <v>5157.727738</v>
      </c>
      <c r="K52" s="201">
        <f t="shared" si="1"/>
        <v>6381.591248000001</v>
      </c>
      <c r="L52" s="201">
        <f t="shared" si="1"/>
        <v>5887.940339999999</v>
      </c>
      <c r="M52" s="201">
        <f t="shared" si="1"/>
        <v>5779.390998000001</v>
      </c>
      <c r="N52" s="1"/>
      <c r="O52" s="1"/>
      <c r="P52" s="1"/>
      <c r="Q52" s="1"/>
      <c r="R52" s="1"/>
    </row>
    <row r="53" spans="1:18" ht="15">
      <c r="A53" s="1"/>
      <c r="B53" s="1"/>
      <c r="C53" s="201">
        <f>SUM(C16,C17,C20,C25,C27,C28,C29,C31,C32,C35,C37,C38,C39)</f>
        <v>75.493</v>
      </c>
      <c r="D53" s="201">
        <f aca="true" t="shared" si="2" ref="D53:M53">SUM(D16,D17,D20,D25,D27,D28,D29,D31,D32,D35,D37,D38,D39)</f>
        <v>191.715</v>
      </c>
      <c r="E53" s="201">
        <f t="shared" si="2"/>
        <v>119.52900000000001</v>
      </c>
      <c r="F53" s="201">
        <f t="shared" si="2"/>
        <v>271.299</v>
      </c>
      <c r="G53" s="201">
        <f t="shared" si="2"/>
        <v>223.491</v>
      </c>
      <c r="H53" s="201">
        <f t="shared" si="2"/>
        <v>195.57482500000003</v>
      </c>
      <c r="I53" s="201">
        <f t="shared" si="2"/>
        <v>175.94170499999998</v>
      </c>
      <c r="J53" s="201">
        <f t="shared" si="2"/>
        <v>192.878027</v>
      </c>
      <c r="K53" s="201">
        <f t="shared" si="2"/>
        <v>221.79191399999996</v>
      </c>
      <c r="L53" s="201">
        <f t="shared" si="2"/>
        <v>282.85044500000004</v>
      </c>
      <c r="M53" s="201">
        <f t="shared" si="2"/>
        <v>319.07725700000003</v>
      </c>
      <c r="N53" s="1"/>
      <c r="O53" s="1"/>
      <c r="P53" s="1"/>
      <c r="Q53" s="1"/>
      <c r="R53" s="1"/>
    </row>
    <row r="54" spans="1:18" ht="15">
      <c r="A54" s="1"/>
      <c r="B54" s="1"/>
      <c r="C54" s="1"/>
      <c r="D54" s="1"/>
      <c r="E54" s="1"/>
      <c r="F54" s="1"/>
      <c r="G54" s="1"/>
      <c r="H54" s="1"/>
      <c r="I54" s="1"/>
      <c r="J54" s="1"/>
      <c r="K54" s="1"/>
      <c r="L54" s="1"/>
      <c r="M54" s="1"/>
      <c r="N54" s="1"/>
      <c r="O54" s="1"/>
      <c r="P54" s="1"/>
      <c r="Q54" s="1"/>
      <c r="R54" s="1"/>
    </row>
    <row r="55" spans="1:18" ht="15">
      <c r="A55" s="1"/>
      <c r="B55" s="1"/>
      <c r="C55" s="1"/>
      <c r="D55" s="1"/>
      <c r="E55" s="1"/>
      <c r="F55" s="1"/>
      <c r="G55" s="1"/>
      <c r="H55" s="1"/>
      <c r="I55" s="1"/>
      <c r="J55" s="1"/>
      <c r="K55" s="1"/>
      <c r="L55" s="1"/>
      <c r="M55" s="1"/>
      <c r="N55" s="1"/>
      <c r="O55" s="1"/>
      <c r="P55" s="1"/>
      <c r="Q55" s="1"/>
      <c r="R55" s="1"/>
    </row>
    <row r="56" spans="1:18" ht="15">
      <c r="A56" s="1"/>
      <c r="B56" s="202" t="s">
        <v>177</v>
      </c>
      <c r="C56" s="1"/>
      <c r="D56" s="1"/>
      <c r="E56" s="1"/>
      <c r="F56" s="1"/>
      <c r="G56" s="1"/>
      <c r="H56" s="1"/>
      <c r="I56" s="1"/>
      <c r="J56" s="1"/>
      <c r="K56" s="1"/>
      <c r="L56" s="1"/>
      <c r="M56" s="1"/>
      <c r="N56" s="1"/>
      <c r="O56" s="1"/>
      <c r="P56" s="1"/>
      <c r="Q56" s="1"/>
      <c r="R56" s="1"/>
    </row>
    <row r="57" spans="1:18" ht="15">
      <c r="A57" s="1"/>
      <c r="B57" s="1" t="s">
        <v>178</v>
      </c>
      <c r="C57" s="1"/>
      <c r="D57" s="1"/>
      <c r="E57" s="1"/>
      <c r="F57" s="1"/>
      <c r="G57" s="1"/>
      <c r="H57" s="1"/>
      <c r="I57" s="1"/>
      <c r="J57" s="1"/>
      <c r="K57" s="1"/>
      <c r="L57" s="1"/>
      <c r="M57" s="1"/>
      <c r="N57" s="1"/>
      <c r="O57" s="1"/>
      <c r="P57" s="1"/>
      <c r="Q57" s="1"/>
      <c r="R57" s="1"/>
    </row>
    <row r="58" spans="1:18" ht="15">
      <c r="A58" s="1"/>
      <c r="B58" s="1" t="s">
        <v>179</v>
      </c>
      <c r="C58" s="1"/>
      <c r="D58" s="1"/>
      <c r="E58" s="1"/>
      <c r="F58" s="1"/>
      <c r="G58" s="1"/>
      <c r="H58" s="1"/>
      <c r="I58" s="1"/>
      <c r="J58" s="1"/>
      <c r="K58" s="1"/>
      <c r="L58" s="1"/>
      <c r="M58" s="1"/>
      <c r="N58" s="1"/>
      <c r="O58" s="1"/>
      <c r="P58" s="1"/>
      <c r="Q58" s="1"/>
      <c r="R58" s="1"/>
    </row>
    <row r="59" spans="1:18" ht="15">
      <c r="A59" s="1"/>
      <c r="B59" s="1" t="s">
        <v>180</v>
      </c>
      <c r="C59" s="1"/>
      <c r="D59" s="1"/>
      <c r="E59" s="1"/>
      <c r="F59" s="1"/>
      <c r="G59" s="1"/>
      <c r="H59" s="1"/>
      <c r="I59" s="1"/>
      <c r="J59" s="1"/>
      <c r="K59" s="1"/>
      <c r="L59" s="1"/>
      <c r="M59" s="1"/>
      <c r="N59" s="1"/>
      <c r="O59" s="1"/>
      <c r="P59" s="1"/>
      <c r="Q59" s="1"/>
      <c r="R59" s="1"/>
    </row>
    <row r="60" spans="1:18" ht="15">
      <c r="A60" s="1"/>
      <c r="B60" s="1"/>
      <c r="C60" s="1"/>
      <c r="D60" s="1"/>
      <c r="E60" s="1"/>
      <c r="F60" s="1"/>
      <c r="G60" s="1"/>
      <c r="H60" s="1"/>
      <c r="I60" s="1"/>
      <c r="J60" s="1"/>
      <c r="K60" s="1"/>
      <c r="L60" s="1"/>
      <c r="M60" s="1"/>
      <c r="N60" s="1"/>
      <c r="O60" s="1"/>
      <c r="P60" s="1"/>
      <c r="Q60" s="1"/>
      <c r="R60" s="1"/>
    </row>
    <row r="61" spans="1:18" ht="15">
      <c r="A61" s="1"/>
      <c r="B61" s="1"/>
      <c r="C61" s="1"/>
      <c r="D61" s="1"/>
      <c r="E61" s="1"/>
      <c r="F61" s="1"/>
      <c r="G61" s="1"/>
      <c r="H61" s="1"/>
      <c r="I61" s="1"/>
      <c r="J61" s="1"/>
      <c r="K61" s="1"/>
      <c r="L61" s="1"/>
      <c r="M61" s="1"/>
      <c r="N61" s="1"/>
      <c r="O61" s="1"/>
      <c r="P61" s="1"/>
      <c r="Q61" s="1"/>
      <c r="R61" s="1"/>
    </row>
    <row r="62" ht="15">
      <c r="A62" s="1"/>
    </row>
    <row r="63" ht="15">
      <c r="A63" s="1"/>
    </row>
    <row r="64" ht="15">
      <c r="A64" s="1"/>
    </row>
    <row r="65" spans="1:11" ht="15">
      <c r="A65" s="1"/>
      <c r="K65" s="4"/>
    </row>
    <row r="66" spans="1:10" ht="15">
      <c r="A66" s="1"/>
      <c r="B66" s="1"/>
      <c r="C66" s="1"/>
      <c r="D66" s="1"/>
      <c r="E66" s="1"/>
      <c r="F66" s="1"/>
      <c r="G66" s="1"/>
      <c r="H66" s="1"/>
      <c r="J66" s="1"/>
    </row>
    <row r="67" spans="1:10" ht="15">
      <c r="A67" s="1"/>
      <c r="B67" s="1"/>
      <c r="C67" s="1"/>
      <c r="D67" s="1"/>
      <c r="E67" s="1"/>
      <c r="F67" s="1"/>
      <c r="G67" s="1"/>
      <c r="H67" s="1"/>
      <c r="J67" s="1"/>
    </row>
    <row r="69" spans="2:10" ht="15">
      <c r="B69" s="5"/>
      <c r="C69" s="6"/>
      <c r="D69" s="6"/>
      <c r="E69" s="6"/>
      <c r="F69" s="6"/>
      <c r="G69" s="6"/>
      <c r="H69" s="6"/>
      <c r="J69" s="7"/>
    </row>
    <row r="70" spans="2:10" ht="15">
      <c r="B70" s="8"/>
      <c r="C70" s="8"/>
      <c r="D70" s="8"/>
      <c r="E70" s="8"/>
      <c r="F70" s="8"/>
      <c r="G70" s="8"/>
      <c r="H70" s="8"/>
      <c r="J70" s="7"/>
    </row>
    <row r="71" spans="2:10" ht="15">
      <c r="B71" s="8"/>
      <c r="C71" s="8"/>
      <c r="D71" s="8"/>
      <c r="E71" s="8"/>
      <c r="F71" s="8"/>
      <c r="G71" s="8"/>
      <c r="H71" s="8"/>
      <c r="J71" s="7"/>
    </row>
    <row r="72" spans="2:10" ht="15">
      <c r="B72" s="8"/>
      <c r="C72" s="8"/>
      <c r="D72" s="8"/>
      <c r="E72" s="8"/>
      <c r="F72" s="8"/>
      <c r="G72" s="8"/>
      <c r="H72" s="8"/>
      <c r="J72" s="7"/>
    </row>
    <row r="73" spans="2:10" ht="15">
      <c r="B73" s="8"/>
      <c r="C73" s="8"/>
      <c r="D73" s="8"/>
      <c r="E73" s="8"/>
      <c r="F73" s="8"/>
      <c r="G73" s="8"/>
      <c r="H73" s="8"/>
      <c r="J73" s="7"/>
    </row>
    <row r="74" spans="2:10" ht="15">
      <c r="B74" s="8"/>
      <c r="C74" s="8"/>
      <c r="D74" s="8"/>
      <c r="E74" s="8"/>
      <c r="F74" s="8"/>
      <c r="G74" s="8"/>
      <c r="H74" s="8"/>
      <c r="J74" s="7"/>
    </row>
    <row r="75" spans="2:10" ht="15">
      <c r="B75" s="8"/>
      <c r="C75" s="8"/>
      <c r="D75" s="8"/>
      <c r="E75" s="8"/>
      <c r="F75" s="8"/>
      <c r="G75" s="8"/>
      <c r="H75" s="8"/>
      <c r="J75" s="7"/>
    </row>
    <row r="76" spans="2:10" ht="15">
      <c r="B76" s="8"/>
      <c r="C76" s="8"/>
      <c r="D76" s="8"/>
      <c r="E76" s="8"/>
      <c r="F76" s="8"/>
      <c r="G76" s="8"/>
      <c r="H76" s="8"/>
      <c r="J76" s="7"/>
    </row>
    <row r="77" spans="2:10" ht="15">
      <c r="B77" s="8"/>
      <c r="C77" s="8"/>
      <c r="D77" s="8"/>
      <c r="E77" s="8"/>
      <c r="F77" s="8"/>
      <c r="G77" s="8"/>
      <c r="H77" s="8"/>
      <c r="I77" s="8"/>
      <c r="J77" s="8"/>
    </row>
    <row r="78" spans="2:11" ht="15">
      <c r="B78" s="8"/>
      <c r="C78" s="8"/>
      <c r="D78" s="8"/>
      <c r="E78" s="8"/>
      <c r="F78" s="8"/>
      <c r="G78" s="8"/>
      <c r="H78" s="8"/>
      <c r="I78" s="8"/>
      <c r="J78" s="8"/>
      <c r="K78" s="7"/>
    </row>
    <row r="79" spans="2:11" ht="15">
      <c r="B79" s="8"/>
      <c r="C79" s="8"/>
      <c r="D79" s="8"/>
      <c r="E79" s="8"/>
      <c r="F79" s="8"/>
      <c r="G79" s="8"/>
      <c r="H79" s="8"/>
      <c r="I79" s="8"/>
      <c r="J79" s="8"/>
      <c r="K79" s="7"/>
    </row>
    <row r="80" spans="2:11" ht="15">
      <c r="B80" s="8"/>
      <c r="C80" s="8"/>
      <c r="D80" s="8"/>
      <c r="E80" s="8"/>
      <c r="F80" s="8"/>
      <c r="G80" s="8"/>
      <c r="H80" s="8"/>
      <c r="I80" s="8"/>
      <c r="J80" s="8"/>
      <c r="K80" s="7"/>
    </row>
    <row r="81" spans="2:11" ht="15">
      <c r="B81" s="8"/>
      <c r="C81" s="8"/>
      <c r="D81" s="8"/>
      <c r="E81" s="8"/>
      <c r="F81" s="8"/>
      <c r="G81" s="8"/>
      <c r="H81" s="8"/>
      <c r="I81" s="8"/>
      <c r="J81" s="8"/>
      <c r="K81" s="7"/>
    </row>
    <row r="82" spans="2:11" ht="15">
      <c r="B82" s="8"/>
      <c r="C82" s="8"/>
      <c r="D82" s="8"/>
      <c r="E82" s="8"/>
      <c r="F82" s="8"/>
      <c r="G82" s="8"/>
      <c r="H82" s="8"/>
      <c r="I82" s="8"/>
      <c r="J82" s="8"/>
      <c r="K82" s="7"/>
    </row>
    <row r="83" spans="2:11" ht="15">
      <c r="B83" s="8"/>
      <c r="C83" s="8"/>
      <c r="D83" s="8"/>
      <c r="E83" s="8"/>
      <c r="F83" s="8"/>
      <c r="G83" s="8"/>
      <c r="H83" s="8"/>
      <c r="I83" s="8"/>
      <c r="J83" s="8"/>
      <c r="K83" s="7"/>
    </row>
    <row r="84" spans="2:11" ht="15">
      <c r="B84" s="8"/>
      <c r="C84" s="8"/>
      <c r="D84" s="8"/>
      <c r="E84" s="8"/>
      <c r="F84" s="8"/>
      <c r="G84" s="8"/>
      <c r="H84" s="8"/>
      <c r="I84" s="8"/>
      <c r="J84" s="8"/>
      <c r="K84" s="7"/>
    </row>
    <row r="85" spans="2:11" ht="15">
      <c r="B85" s="8"/>
      <c r="C85" s="8"/>
      <c r="D85" s="8"/>
      <c r="E85" s="8"/>
      <c r="F85" s="8"/>
      <c r="G85" s="8"/>
      <c r="H85" s="8"/>
      <c r="I85" s="8"/>
      <c r="J85" s="8"/>
      <c r="K85" s="7"/>
    </row>
    <row r="86" spans="2:11" ht="15">
      <c r="B86" s="8"/>
      <c r="C86" s="8"/>
      <c r="D86" s="8"/>
      <c r="E86" s="8"/>
      <c r="F86" s="8"/>
      <c r="G86" s="8"/>
      <c r="H86" s="8"/>
      <c r="I86" s="8"/>
      <c r="J86" s="8"/>
      <c r="K86" s="7"/>
    </row>
    <row r="87" spans="2:11" ht="15">
      <c r="B87" s="8"/>
      <c r="C87" s="8"/>
      <c r="D87" s="8"/>
      <c r="E87" s="8"/>
      <c r="F87" s="8"/>
      <c r="G87" s="8"/>
      <c r="H87" s="8"/>
      <c r="I87" s="8"/>
      <c r="J87" s="8"/>
      <c r="K87" s="7"/>
    </row>
    <row r="88" spans="2:11" ht="15">
      <c r="B88" s="8"/>
      <c r="C88" s="8"/>
      <c r="D88" s="8"/>
      <c r="E88" s="8"/>
      <c r="F88" s="8"/>
      <c r="G88" s="8"/>
      <c r="H88" s="8"/>
      <c r="I88" s="8"/>
      <c r="J88" s="8"/>
      <c r="K88" s="7"/>
    </row>
    <row r="89" spans="2:11" ht="15">
      <c r="B89" s="8"/>
      <c r="C89" s="8"/>
      <c r="D89" s="8"/>
      <c r="E89" s="8"/>
      <c r="F89" s="8"/>
      <c r="G89" s="8"/>
      <c r="H89" s="8"/>
      <c r="I89" s="8"/>
      <c r="J89" s="8"/>
      <c r="K89" s="7"/>
    </row>
    <row r="90" spans="2:11" ht="15">
      <c r="B90" s="8"/>
      <c r="C90" s="8"/>
      <c r="D90" s="8"/>
      <c r="E90" s="8"/>
      <c r="F90" s="8"/>
      <c r="G90" s="8"/>
      <c r="H90" s="8"/>
      <c r="I90" s="8"/>
      <c r="J90" s="8"/>
      <c r="K90" s="7"/>
    </row>
    <row r="91" spans="2:11" ht="15">
      <c r="B91" s="8"/>
      <c r="C91" s="8"/>
      <c r="D91" s="8"/>
      <c r="E91" s="8"/>
      <c r="F91" s="8"/>
      <c r="G91" s="8"/>
      <c r="H91" s="8"/>
      <c r="I91" s="8"/>
      <c r="J91" s="8"/>
      <c r="K91" s="7"/>
    </row>
    <row r="92" spans="2:11" ht="15">
      <c r="B92" s="8"/>
      <c r="C92" s="8"/>
      <c r="D92" s="8"/>
      <c r="E92" s="8"/>
      <c r="F92" s="8"/>
      <c r="G92" s="8"/>
      <c r="H92" s="8"/>
      <c r="I92" s="8"/>
      <c r="J92" s="8"/>
      <c r="K92" s="7"/>
    </row>
    <row r="93" spans="2:11" ht="15">
      <c r="B93" s="8"/>
      <c r="C93" s="8"/>
      <c r="D93" s="8"/>
      <c r="E93" s="8"/>
      <c r="F93" s="8"/>
      <c r="G93" s="8"/>
      <c r="H93" s="8"/>
      <c r="I93" s="8"/>
      <c r="J93" s="8"/>
      <c r="K93" s="7"/>
    </row>
    <row r="94" spans="2:11" ht="15">
      <c r="B94" s="8"/>
      <c r="C94" s="8"/>
      <c r="D94" s="8"/>
      <c r="E94" s="8"/>
      <c r="F94" s="8"/>
      <c r="G94" s="8"/>
      <c r="H94" s="8"/>
      <c r="I94" s="8"/>
      <c r="J94" s="8"/>
      <c r="K94" s="7"/>
    </row>
    <row r="95" spans="2:11" ht="15">
      <c r="B95" s="8"/>
      <c r="C95" s="8"/>
      <c r="D95" s="8"/>
      <c r="E95" s="8"/>
      <c r="F95" s="8"/>
      <c r="G95" s="8"/>
      <c r="H95" s="8"/>
      <c r="I95" s="8"/>
      <c r="J95" s="8"/>
      <c r="K95" s="7"/>
    </row>
    <row r="96" spans="2:11" ht="15">
      <c r="B96" s="8"/>
      <c r="C96" s="8"/>
      <c r="D96" s="8"/>
      <c r="E96" s="8"/>
      <c r="F96" s="8"/>
      <c r="G96" s="8"/>
      <c r="H96" s="8"/>
      <c r="I96" s="8"/>
      <c r="J96" s="8"/>
      <c r="K96" s="7"/>
    </row>
    <row r="97" spans="2:11" ht="15">
      <c r="B97" s="7"/>
      <c r="C97" s="7"/>
      <c r="D97" s="7"/>
      <c r="E97" s="7"/>
      <c r="F97" s="7"/>
      <c r="G97" s="8"/>
      <c r="H97" s="8"/>
      <c r="I97" s="8"/>
      <c r="J97" s="8"/>
      <c r="K97" s="7"/>
    </row>
    <row r="98" spans="7:11" ht="15">
      <c r="G98" s="8"/>
      <c r="H98" s="8"/>
      <c r="I98" s="8"/>
      <c r="J98" s="8"/>
      <c r="K98" s="7"/>
    </row>
    <row r="99" spans="7:11" ht="15">
      <c r="G99" s="8"/>
      <c r="H99" s="8"/>
      <c r="I99" s="8"/>
      <c r="J99" s="8"/>
      <c r="K99" s="7"/>
    </row>
    <row r="100" spans="7:11" ht="15">
      <c r="G100" s="8"/>
      <c r="H100" s="8"/>
      <c r="I100" s="8"/>
      <c r="J100" s="8"/>
      <c r="K100" s="7"/>
    </row>
    <row r="101" spans="7:10" ht="15">
      <c r="G101" s="8"/>
      <c r="H101" s="8"/>
      <c r="I101" s="8"/>
      <c r="J101" s="8"/>
    </row>
    <row r="102" spans="7:10" ht="15">
      <c r="G102" s="8"/>
      <c r="H102" s="8"/>
      <c r="I102" s="8"/>
      <c r="J102" s="8"/>
    </row>
    <row r="103" spans="7:10" ht="15">
      <c r="G103" s="8"/>
      <c r="H103" s="8"/>
      <c r="I103" s="8"/>
      <c r="J103" s="8"/>
    </row>
  </sheetData>
  <printOptions/>
  <pageMargins left="0.75" right="0.75" top="1" bottom="1"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202"/>
  <sheetViews>
    <sheetView showGridLines="0" workbookViewId="0" topLeftCell="A1">
      <selection activeCell="C12" sqref="C12:J48"/>
    </sheetView>
  </sheetViews>
  <sheetFormatPr defaultColWidth="0" defaultRowHeight="15"/>
  <cols>
    <col min="1" max="1" width="14.421875" style="175" customWidth="1"/>
    <col min="2" max="2" width="9.00390625" style="175" customWidth="1"/>
    <col min="3" max="3" width="7.7109375" style="175" customWidth="1"/>
    <col min="4" max="4" width="7.421875" style="175" customWidth="1"/>
    <col min="5" max="5" width="8.8515625" style="175" customWidth="1"/>
    <col min="6" max="6" width="7.421875" style="175" customWidth="1"/>
    <col min="7" max="7" width="9.421875" style="175" customWidth="1"/>
    <col min="8" max="8" width="16.8515625" style="175" customWidth="1"/>
    <col min="9" max="9" width="9.8515625" style="175" customWidth="1"/>
    <col min="10" max="10" width="7.7109375" style="175" customWidth="1"/>
    <col min="11" max="11" width="9.57421875" style="175" customWidth="1"/>
    <col min="12" max="20" width="11.421875" style="174" customWidth="1"/>
    <col min="21" max="217" width="11.421875" style="175" customWidth="1"/>
    <col min="218" max="16384" width="0" style="175" hidden="1" customWidth="1"/>
  </cols>
  <sheetData>
    <row r="1" spans="1:20" s="166" customFormat="1" ht="15">
      <c r="A1" s="165" t="s">
        <v>34</v>
      </c>
      <c r="L1" s="167"/>
      <c r="M1" s="167"/>
      <c r="N1" s="167"/>
      <c r="O1" s="167"/>
      <c r="P1" s="167"/>
      <c r="Q1" s="167"/>
      <c r="R1" s="167"/>
      <c r="S1" s="167"/>
      <c r="T1" s="167"/>
    </row>
    <row r="2" spans="1:20" s="169" customFormat="1" ht="15">
      <c r="A2" s="168" t="s">
        <v>1</v>
      </c>
      <c r="B2" s="169" t="s">
        <v>2</v>
      </c>
      <c r="L2" s="170"/>
      <c r="M2" s="170"/>
      <c r="N2" s="170"/>
      <c r="O2" s="170"/>
      <c r="P2" s="170"/>
      <c r="Q2" s="170"/>
      <c r="R2" s="170"/>
      <c r="S2" s="170"/>
      <c r="T2" s="170"/>
    </row>
    <row r="3" spans="1:20" s="169" customFormat="1" ht="15">
      <c r="A3" s="168" t="s">
        <v>3</v>
      </c>
      <c r="B3" s="169" t="s">
        <v>4</v>
      </c>
      <c r="L3" s="170"/>
      <c r="M3" s="170"/>
      <c r="N3" s="170"/>
      <c r="O3" s="170"/>
      <c r="P3" s="170"/>
      <c r="Q3" s="170"/>
      <c r="R3" s="170"/>
      <c r="S3" s="170"/>
      <c r="T3" s="170"/>
    </row>
    <row r="4" spans="1:20" s="169" customFormat="1" ht="15">
      <c r="A4" s="168" t="s">
        <v>5</v>
      </c>
      <c r="B4" s="169" t="s">
        <v>26</v>
      </c>
      <c r="L4" s="170"/>
      <c r="M4" s="170"/>
      <c r="N4" s="170"/>
      <c r="O4" s="170"/>
      <c r="P4" s="170"/>
      <c r="Q4" s="170"/>
      <c r="R4" s="170"/>
      <c r="S4" s="170"/>
      <c r="T4" s="170"/>
    </row>
    <row r="5" spans="1:20" s="169" customFormat="1" ht="15">
      <c r="A5" s="168" t="s">
        <v>7</v>
      </c>
      <c r="B5" s="169" t="s">
        <v>8</v>
      </c>
      <c r="L5" s="170"/>
      <c r="M5" s="170"/>
      <c r="N5" s="170"/>
      <c r="O5" s="170"/>
      <c r="P5" s="170"/>
      <c r="Q5" s="170"/>
      <c r="R5" s="170"/>
      <c r="S5" s="170"/>
      <c r="T5" s="170"/>
    </row>
    <row r="6" spans="1:20" s="172" customFormat="1" ht="12.75" thickBot="1">
      <c r="A6" s="171" t="s">
        <v>9</v>
      </c>
      <c r="B6" s="172" t="s">
        <v>174</v>
      </c>
      <c r="L6" s="173"/>
      <c r="M6" s="173"/>
      <c r="N6" s="173"/>
      <c r="O6" s="173"/>
      <c r="P6" s="173"/>
      <c r="Q6" s="173"/>
      <c r="R6" s="173"/>
      <c r="S6" s="173"/>
      <c r="T6" s="173"/>
    </row>
    <row r="7" spans="1:11" ht="15">
      <c r="A7" s="174"/>
      <c r="B7" s="174"/>
      <c r="C7" s="174"/>
      <c r="D7" s="174"/>
      <c r="E7" s="174"/>
      <c r="F7" s="174"/>
      <c r="G7" s="174"/>
      <c r="H7" s="174"/>
      <c r="I7" s="174"/>
      <c r="J7" s="174"/>
      <c r="K7" s="174"/>
    </row>
    <row r="8" spans="1:11" ht="15">
      <c r="A8" s="174"/>
      <c r="B8" s="174"/>
      <c r="C8" s="174"/>
      <c r="D8" s="174"/>
      <c r="E8" s="174"/>
      <c r="F8" s="174"/>
      <c r="G8" s="174"/>
      <c r="H8" s="174"/>
      <c r="I8" s="174"/>
      <c r="J8" s="174"/>
      <c r="K8" s="174"/>
    </row>
    <row r="9" spans="1:11" ht="15">
      <c r="A9" s="176" t="s">
        <v>27</v>
      </c>
      <c r="B9" s="174"/>
      <c r="C9" s="174" t="s">
        <v>10</v>
      </c>
      <c r="D9" s="174"/>
      <c r="E9" s="174"/>
      <c r="F9" s="174"/>
      <c r="G9" s="174"/>
      <c r="H9" s="174"/>
      <c r="I9" s="174"/>
      <c r="J9" s="174"/>
      <c r="K9" s="174"/>
    </row>
    <row r="10" spans="1:11" ht="15">
      <c r="A10" s="174"/>
      <c r="B10" s="174"/>
      <c r="C10" s="174"/>
      <c r="D10" s="174"/>
      <c r="E10" s="174"/>
      <c r="F10" s="174"/>
      <c r="G10" s="174"/>
      <c r="H10" s="174"/>
      <c r="I10" s="174"/>
      <c r="J10" s="174"/>
      <c r="K10" s="174"/>
    </row>
    <row r="11" spans="1:11" ht="30" customHeight="1">
      <c r="A11" s="174"/>
      <c r="B11" s="174"/>
      <c r="C11" s="236" t="s">
        <v>188</v>
      </c>
      <c r="D11" s="237"/>
      <c r="E11" s="237"/>
      <c r="F11" s="237"/>
      <c r="G11" s="237"/>
      <c r="H11" s="237"/>
      <c r="I11" s="237"/>
      <c r="J11" s="237"/>
      <c r="K11" s="174"/>
    </row>
    <row r="12" spans="3:11" s="174" customFormat="1" ht="15">
      <c r="C12" s="177"/>
      <c r="D12" s="178"/>
      <c r="E12" s="235" t="s">
        <v>29</v>
      </c>
      <c r="F12" s="235"/>
      <c r="G12" s="235"/>
      <c r="H12" s="235"/>
      <c r="I12" s="235"/>
      <c r="J12" s="235"/>
      <c r="K12" s="179"/>
    </row>
    <row r="13" spans="3:13" s="174" customFormat="1" ht="15">
      <c r="C13" s="180" t="s">
        <v>28</v>
      </c>
      <c r="D13" s="181" t="s">
        <v>12</v>
      </c>
      <c r="E13" s="182" t="s">
        <v>13</v>
      </c>
      <c r="F13" s="182" t="s">
        <v>116</v>
      </c>
      <c r="G13" s="182" t="s">
        <v>30</v>
      </c>
      <c r="H13" s="182" t="s">
        <v>31</v>
      </c>
      <c r="I13" s="182" t="s">
        <v>32</v>
      </c>
      <c r="J13" s="182" t="s">
        <v>25</v>
      </c>
      <c r="M13" s="174" t="s">
        <v>181</v>
      </c>
    </row>
    <row r="14" spans="3:13" s="174" customFormat="1" ht="12" customHeight="1">
      <c r="C14" s="183" t="s">
        <v>112</v>
      </c>
      <c r="D14" s="184">
        <v>2001</v>
      </c>
      <c r="E14" s="205">
        <v>3767.9139999999998</v>
      </c>
      <c r="F14" s="205">
        <v>16.872</v>
      </c>
      <c r="G14" s="205">
        <v>171.156</v>
      </c>
      <c r="H14" s="205">
        <v>12.475999999999999</v>
      </c>
      <c r="I14" s="205">
        <v>1.098</v>
      </c>
      <c r="J14" s="205">
        <v>3969.516</v>
      </c>
      <c r="M14" s="203">
        <f>SUM(E14,F14,G14,H14,I14)-J14</f>
        <v>0</v>
      </c>
    </row>
    <row r="15" spans="3:13" s="174" customFormat="1" ht="12" customHeight="1">
      <c r="C15" s="185"/>
      <c r="D15" s="186">
        <v>2003</v>
      </c>
      <c r="E15" s="206">
        <v>4167.378</v>
      </c>
      <c r="F15" s="206">
        <v>55.975</v>
      </c>
      <c r="G15" s="206">
        <v>92.513</v>
      </c>
      <c r="H15" s="206">
        <v>45.227000000000004</v>
      </c>
      <c r="I15" s="206">
        <v>60.512</v>
      </c>
      <c r="J15" s="206">
        <v>4421.605</v>
      </c>
      <c r="M15" s="203">
        <f aca="true" t="shared" si="0" ref="M15:M46">SUM(E15,F15,G15,H15,I15)-J15</f>
        <v>0</v>
      </c>
    </row>
    <row r="16" spans="3:13" s="174" customFormat="1" ht="12" customHeight="1">
      <c r="C16" s="185"/>
      <c r="D16" s="186">
        <v>2005</v>
      </c>
      <c r="E16" s="206">
        <v>6598.564</v>
      </c>
      <c r="F16" s="206">
        <v>30.525999999999996</v>
      </c>
      <c r="G16" s="206">
        <v>58.687</v>
      </c>
      <c r="H16" s="206">
        <v>5.856</v>
      </c>
      <c r="I16" s="206">
        <v>91.213</v>
      </c>
      <c r="J16" s="206">
        <v>6784.846</v>
      </c>
      <c r="M16" s="203">
        <f t="shared" si="0"/>
        <v>0</v>
      </c>
    </row>
    <row r="17" spans="3:13" s="174" customFormat="1" ht="12" customHeight="1">
      <c r="C17" s="185"/>
      <c r="D17" s="186">
        <v>2007</v>
      </c>
      <c r="E17" s="206">
        <v>7759.0289999999995</v>
      </c>
      <c r="F17" s="206">
        <v>115.463</v>
      </c>
      <c r="G17" s="206">
        <v>128.579</v>
      </c>
      <c r="H17" s="206">
        <v>6.303000000000001</v>
      </c>
      <c r="I17" s="206">
        <v>96.716</v>
      </c>
      <c r="J17" s="206">
        <v>8106.09</v>
      </c>
      <c r="M17" s="203">
        <f t="shared" si="0"/>
        <v>0</v>
      </c>
    </row>
    <row r="18" spans="3:13" s="174" customFormat="1" ht="12" customHeight="1">
      <c r="C18" s="185"/>
      <c r="D18" s="186">
        <v>2009</v>
      </c>
      <c r="E18" s="206">
        <v>6959.244000000001</v>
      </c>
      <c r="F18" s="206">
        <v>217.99200000000002</v>
      </c>
      <c r="G18" s="206">
        <v>188.839</v>
      </c>
      <c r="H18" s="206">
        <v>7.753</v>
      </c>
      <c r="I18" s="206">
        <v>53.24</v>
      </c>
      <c r="J18" s="206">
        <v>7427.067999999999</v>
      </c>
      <c r="M18" s="203">
        <f t="shared" si="0"/>
        <v>0</v>
      </c>
    </row>
    <row r="19" spans="3:13" s="174" customFormat="1" ht="12" customHeight="1">
      <c r="C19" s="185"/>
      <c r="D19" s="186">
        <v>2010</v>
      </c>
      <c r="E19" s="206">
        <v>5696.347949</v>
      </c>
      <c r="F19" s="206">
        <v>211.97821700000003</v>
      </c>
      <c r="G19" s="206">
        <v>342.681</v>
      </c>
      <c r="H19" s="206">
        <v>4.569319</v>
      </c>
      <c r="I19" s="207" t="s">
        <v>117</v>
      </c>
      <c r="J19" s="206">
        <v>6255.576485</v>
      </c>
      <c r="M19" s="203">
        <f t="shared" si="0"/>
        <v>0</v>
      </c>
    </row>
    <row r="20" spans="3:13" s="174" customFormat="1" ht="12" customHeight="1">
      <c r="C20" s="185"/>
      <c r="D20" s="186">
        <v>2011</v>
      </c>
      <c r="E20" s="206">
        <v>5696.885719</v>
      </c>
      <c r="F20" s="206">
        <v>135.69494600000002</v>
      </c>
      <c r="G20" s="206">
        <v>247.52372200000002</v>
      </c>
      <c r="H20" s="206">
        <v>44.892186</v>
      </c>
      <c r="I20" s="207" t="s">
        <v>117</v>
      </c>
      <c r="J20" s="206">
        <v>6124.996573000001</v>
      </c>
      <c r="M20" s="203">
        <f t="shared" si="0"/>
        <v>0</v>
      </c>
    </row>
    <row r="21" spans="3:13" s="174" customFormat="1" ht="12" customHeight="1">
      <c r="C21" s="185"/>
      <c r="D21" s="186">
        <v>2012</v>
      </c>
      <c r="E21" s="206">
        <v>4892.497556</v>
      </c>
      <c r="F21" s="206">
        <v>173.210008</v>
      </c>
      <c r="G21" s="206">
        <v>255.46862600000003</v>
      </c>
      <c r="H21" s="206">
        <v>28.806691</v>
      </c>
      <c r="I21" s="206">
        <v>0.43470000000000003</v>
      </c>
      <c r="J21" s="206">
        <v>5350.417581000001</v>
      </c>
      <c r="M21" s="203">
        <f t="shared" si="0"/>
        <v>0</v>
      </c>
    </row>
    <row r="22" spans="3:13" s="174" customFormat="1" ht="12" customHeight="1">
      <c r="C22" s="185"/>
      <c r="D22" s="186">
        <v>2013</v>
      </c>
      <c r="E22" s="206">
        <v>6204.566244</v>
      </c>
      <c r="F22" s="206">
        <v>180.59130799999997</v>
      </c>
      <c r="G22" s="206">
        <v>130.189551</v>
      </c>
      <c r="H22" s="206">
        <v>87.917419</v>
      </c>
      <c r="I22" s="206">
        <v>0.11304</v>
      </c>
      <c r="J22" s="206">
        <v>6603.377562000001</v>
      </c>
      <c r="M22" s="203">
        <f t="shared" si="0"/>
        <v>0</v>
      </c>
    </row>
    <row r="23" spans="3:13" s="174" customFormat="1" ht="12" customHeight="1">
      <c r="C23" s="185"/>
      <c r="D23" s="186">
        <v>2014</v>
      </c>
      <c r="E23" s="206">
        <v>5480.197342</v>
      </c>
      <c r="F23" s="206">
        <v>232.129613</v>
      </c>
      <c r="G23" s="206">
        <v>251.01850100000001</v>
      </c>
      <c r="H23" s="206">
        <v>207.12799900000002</v>
      </c>
      <c r="I23" s="206" t="s">
        <v>117</v>
      </c>
      <c r="J23" s="206">
        <v>6170.473454999999</v>
      </c>
      <c r="M23" s="203">
        <f t="shared" si="0"/>
        <v>0</v>
      </c>
    </row>
    <row r="24" spans="3:13" s="174" customFormat="1" ht="12" customHeight="1">
      <c r="C24" s="187"/>
      <c r="D24" s="188">
        <v>2015</v>
      </c>
      <c r="E24" s="208">
        <v>5362.1546</v>
      </c>
      <c r="F24" s="208">
        <v>245.78515900000002</v>
      </c>
      <c r="G24" s="208">
        <v>383.458916</v>
      </c>
      <c r="H24" s="208">
        <v>182.984045</v>
      </c>
      <c r="I24" s="208">
        <v>0</v>
      </c>
      <c r="J24" s="208">
        <v>6174.382719999999</v>
      </c>
      <c r="M24" s="203">
        <f t="shared" si="0"/>
        <v>0</v>
      </c>
    </row>
    <row r="25" spans="3:13" s="174" customFormat="1" ht="12" customHeight="1">
      <c r="C25" s="189" t="s">
        <v>13</v>
      </c>
      <c r="D25" s="190">
        <v>2001</v>
      </c>
      <c r="E25" s="209">
        <v>3723.533</v>
      </c>
      <c r="F25" s="209">
        <v>5.22</v>
      </c>
      <c r="G25" s="209">
        <v>171.156</v>
      </c>
      <c r="H25" s="209">
        <v>5.516</v>
      </c>
      <c r="I25" s="209">
        <v>1.098</v>
      </c>
      <c r="J25" s="209">
        <v>3906.523</v>
      </c>
      <c r="M25" s="203">
        <f t="shared" si="0"/>
        <v>0</v>
      </c>
    </row>
    <row r="26" spans="3:13" s="174" customFormat="1" ht="12" customHeight="1">
      <c r="C26" s="189"/>
      <c r="D26" s="186">
        <v>2003</v>
      </c>
      <c r="E26" s="207">
        <v>4094.196</v>
      </c>
      <c r="F26" s="207">
        <v>4.638</v>
      </c>
      <c r="G26" s="207">
        <v>92.513</v>
      </c>
      <c r="H26" s="207">
        <v>40.631</v>
      </c>
      <c r="I26" s="207">
        <v>6.713</v>
      </c>
      <c r="J26" s="207">
        <v>4238.691</v>
      </c>
      <c r="M26" s="203">
        <f t="shared" si="0"/>
        <v>0</v>
      </c>
    </row>
    <row r="27" spans="3:13" s="174" customFormat="1" ht="12" customHeight="1">
      <c r="C27" s="189"/>
      <c r="D27" s="186">
        <v>2005</v>
      </c>
      <c r="E27" s="207">
        <v>6508.464</v>
      </c>
      <c r="F27" s="207">
        <v>20.615</v>
      </c>
      <c r="G27" s="207">
        <v>58.687</v>
      </c>
      <c r="H27" s="207">
        <v>2.998</v>
      </c>
      <c r="I27" s="207">
        <v>74.553</v>
      </c>
      <c r="J27" s="207">
        <v>6665.317</v>
      </c>
      <c r="M27" s="203">
        <f t="shared" si="0"/>
        <v>0</v>
      </c>
    </row>
    <row r="28" spans="3:13" s="174" customFormat="1" ht="12" customHeight="1">
      <c r="C28" s="189"/>
      <c r="D28" s="186">
        <v>2007</v>
      </c>
      <c r="E28" s="207">
        <v>7548.963</v>
      </c>
      <c r="F28" s="207">
        <v>57.505</v>
      </c>
      <c r="G28" s="207">
        <v>128.579</v>
      </c>
      <c r="H28" s="207">
        <v>3.216</v>
      </c>
      <c r="I28" s="207">
        <v>96.716</v>
      </c>
      <c r="J28" s="207">
        <v>7834.979</v>
      </c>
      <c r="M28" s="203">
        <f t="shared" si="0"/>
        <v>0</v>
      </c>
    </row>
    <row r="29" spans="3:13" s="174" customFormat="1" ht="12" customHeight="1">
      <c r="C29" s="189"/>
      <c r="D29" s="186">
        <v>2009</v>
      </c>
      <c r="E29" s="207">
        <v>6827.475</v>
      </c>
      <c r="F29" s="207">
        <v>126.346</v>
      </c>
      <c r="G29" s="207">
        <v>188.839</v>
      </c>
      <c r="H29" s="207">
        <v>7.697</v>
      </c>
      <c r="I29" s="207">
        <v>53.24</v>
      </c>
      <c r="J29" s="207">
        <v>7203.597</v>
      </c>
      <c r="M29" s="203">
        <f t="shared" si="0"/>
        <v>0</v>
      </c>
    </row>
    <row r="30" spans="3:13" s="174" customFormat="1" ht="12" customHeight="1">
      <c r="C30" s="189"/>
      <c r="D30" s="186">
        <v>2010</v>
      </c>
      <c r="E30" s="207">
        <v>5556.56245</v>
      </c>
      <c r="F30" s="207">
        <v>156.32901</v>
      </c>
      <c r="G30" s="207">
        <v>342.681</v>
      </c>
      <c r="H30" s="207">
        <v>4.4292</v>
      </c>
      <c r="I30" s="207" t="s">
        <v>117</v>
      </c>
      <c r="J30" s="207">
        <v>6060.00166</v>
      </c>
      <c r="M30" s="203">
        <f t="shared" si="0"/>
        <v>0</v>
      </c>
    </row>
    <row r="31" spans="3:13" s="174" customFormat="1" ht="12" customHeight="1">
      <c r="C31" s="189"/>
      <c r="D31" s="186">
        <v>2011</v>
      </c>
      <c r="E31" s="207">
        <v>5580.177392</v>
      </c>
      <c r="F31" s="207">
        <v>76.48308800000001</v>
      </c>
      <c r="G31" s="207">
        <v>247.52372200000002</v>
      </c>
      <c r="H31" s="207">
        <v>44.870666</v>
      </c>
      <c r="I31" s="207" t="s">
        <v>117</v>
      </c>
      <c r="J31" s="207">
        <v>5949.054868000001</v>
      </c>
      <c r="M31" s="203">
        <f t="shared" si="0"/>
        <v>0</v>
      </c>
    </row>
    <row r="32" spans="3:13" s="174" customFormat="1" ht="12" customHeight="1">
      <c r="C32" s="189"/>
      <c r="D32" s="186">
        <v>2012</v>
      </c>
      <c r="E32" s="207">
        <v>4764.061582</v>
      </c>
      <c r="F32" s="207">
        <v>109.72549599999999</v>
      </c>
      <c r="G32" s="207">
        <v>255.44692600000002</v>
      </c>
      <c r="H32" s="207">
        <v>28.493734</v>
      </c>
      <c r="I32" s="207" t="s">
        <v>117</v>
      </c>
      <c r="J32" s="207">
        <v>5157.7277380000005</v>
      </c>
      <c r="M32" s="203">
        <f t="shared" si="0"/>
        <v>0</v>
      </c>
    </row>
    <row r="33" spans="3:13" s="174" customFormat="1" ht="12" customHeight="1">
      <c r="C33" s="189"/>
      <c r="D33" s="186">
        <v>2013</v>
      </c>
      <c r="E33" s="207">
        <v>6066.25371</v>
      </c>
      <c r="F33" s="207">
        <v>104.82277799999999</v>
      </c>
      <c r="G33" s="207">
        <v>124.176531</v>
      </c>
      <c r="H33" s="207">
        <v>86.332629</v>
      </c>
      <c r="I33" s="207" t="s">
        <v>117</v>
      </c>
      <c r="J33" s="207">
        <v>6381.585648</v>
      </c>
      <c r="M33" s="203">
        <f t="shared" si="0"/>
        <v>0</v>
      </c>
    </row>
    <row r="34" spans="3:13" s="174" customFormat="1" ht="15">
      <c r="C34" s="189"/>
      <c r="D34" s="186">
        <v>2014</v>
      </c>
      <c r="E34" s="207">
        <v>5295.857399</v>
      </c>
      <c r="F34" s="207">
        <v>137.336372</v>
      </c>
      <c r="G34" s="207">
        <v>250.999185</v>
      </c>
      <c r="H34" s="207">
        <v>203.430054</v>
      </c>
      <c r="I34" s="207" t="s">
        <v>117</v>
      </c>
      <c r="J34" s="207">
        <v>5887.623009999999</v>
      </c>
      <c r="M34" s="203">
        <f t="shared" si="0"/>
        <v>0</v>
      </c>
    </row>
    <row r="35" spans="3:13" s="174" customFormat="1" ht="15">
      <c r="C35" s="191"/>
      <c r="D35" s="188">
        <v>2015</v>
      </c>
      <c r="E35" s="208">
        <v>5152.796383</v>
      </c>
      <c r="F35" s="208">
        <v>150.205135</v>
      </c>
      <c r="G35" s="208">
        <v>375.483327</v>
      </c>
      <c r="H35" s="208">
        <v>176.820618</v>
      </c>
      <c r="I35" s="208" t="s">
        <v>117</v>
      </c>
      <c r="J35" s="208">
        <v>5855.305462999999</v>
      </c>
      <c r="M35" s="203">
        <f t="shared" si="0"/>
        <v>0</v>
      </c>
    </row>
    <row r="36" spans="3:13" s="174" customFormat="1" ht="15">
      <c r="C36" s="189" t="s">
        <v>116</v>
      </c>
      <c r="D36" s="190">
        <v>2001</v>
      </c>
      <c r="E36" s="209">
        <v>44.381</v>
      </c>
      <c r="F36" s="209">
        <v>11.652</v>
      </c>
      <c r="G36" s="209" t="s">
        <v>117</v>
      </c>
      <c r="H36" s="209">
        <v>6.96</v>
      </c>
      <c r="I36" s="209" t="s">
        <v>117</v>
      </c>
      <c r="J36" s="209">
        <v>62.993</v>
      </c>
      <c r="M36" s="203">
        <f t="shared" si="0"/>
        <v>0</v>
      </c>
    </row>
    <row r="37" spans="3:13" s="174" customFormat="1" ht="15">
      <c r="C37" s="189"/>
      <c r="D37" s="186">
        <v>2003</v>
      </c>
      <c r="E37" s="207">
        <v>73.182</v>
      </c>
      <c r="F37" s="207">
        <v>51.337</v>
      </c>
      <c r="G37" s="207" t="s">
        <v>117</v>
      </c>
      <c r="H37" s="207">
        <v>4.596</v>
      </c>
      <c r="I37" s="207">
        <v>53.799</v>
      </c>
      <c r="J37" s="207">
        <v>182.914</v>
      </c>
      <c r="M37" s="203">
        <f t="shared" si="0"/>
        <v>0</v>
      </c>
    </row>
    <row r="38" spans="3:13" s="174" customFormat="1" ht="15">
      <c r="C38" s="189"/>
      <c r="D38" s="186">
        <v>2005</v>
      </c>
      <c r="E38" s="207">
        <v>90.1</v>
      </c>
      <c r="F38" s="207">
        <v>9.911</v>
      </c>
      <c r="G38" s="207" t="s">
        <v>117</v>
      </c>
      <c r="H38" s="207">
        <v>2.858</v>
      </c>
      <c r="I38" s="207">
        <v>16.66</v>
      </c>
      <c r="J38" s="207">
        <v>119.529</v>
      </c>
      <c r="M38" s="203">
        <f t="shared" si="0"/>
        <v>0</v>
      </c>
    </row>
    <row r="39" spans="3:13" s="174" customFormat="1" ht="15">
      <c r="C39" s="189"/>
      <c r="D39" s="186">
        <v>2007</v>
      </c>
      <c r="E39" s="207">
        <v>210.066</v>
      </c>
      <c r="F39" s="207">
        <v>57.958</v>
      </c>
      <c r="G39" s="207" t="s">
        <v>117</v>
      </c>
      <c r="H39" s="207">
        <v>3.087</v>
      </c>
      <c r="I39" s="207" t="s">
        <v>117</v>
      </c>
      <c r="J39" s="207">
        <v>271.111</v>
      </c>
      <c r="M39" s="203">
        <f t="shared" si="0"/>
        <v>0</v>
      </c>
    </row>
    <row r="40" spans="3:13" s="174" customFormat="1" ht="15">
      <c r="C40" s="189"/>
      <c r="D40" s="186">
        <v>2009</v>
      </c>
      <c r="E40" s="207">
        <v>131.769</v>
      </c>
      <c r="F40" s="207">
        <v>91.646</v>
      </c>
      <c r="G40" s="207" t="s">
        <v>117</v>
      </c>
      <c r="H40" s="207">
        <v>0.056</v>
      </c>
      <c r="I40" s="207" t="s">
        <v>117</v>
      </c>
      <c r="J40" s="207">
        <v>223.471</v>
      </c>
      <c r="M40" s="203">
        <f t="shared" si="0"/>
        <v>0</v>
      </c>
    </row>
    <row r="41" spans="3:13" s="174" customFormat="1" ht="15">
      <c r="C41" s="189"/>
      <c r="D41" s="186">
        <v>2010</v>
      </c>
      <c r="E41" s="207">
        <v>139.78549900000002</v>
      </c>
      <c r="F41" s="207">
        <v>55.649207000000004</v>
      </c>
      <c r="G41" s="207" t="s">
        <v>117</v>
      </c>
      <c r="H41" s="207">
        <v>0.140119</v>
      </c>
      <c r="I41" s="207" t="s">
        <v>117</v>
      </c>
      <c r="J41" s="207">
        <v>195.574825</v>
      </c>
      <c r="M41" s="203">
        <f t="shared" si="0"/>
        <v>0</v>
      </c>
    </row>
    <row r="42" spans="3:13" s="174" customFormat="1" ht="15">
      <c r="C42" s="189"/>
      <c r="D42" s="186">
        <v>2011</v>
      </c>
      <c r="E42" s="207">
        <v>116.70832700000001</v>
      </c>
      <c r="F42" s="207">
        <v>59.211858</v>
      </c>
      <c r="G42" s="207" t="s">
        <v>117</v>
      </c>
      <c r="H42" s="207">
        <v>0.02152</v>
      </c>
      <c r="I42" s="207" t="s">
        <v>117</v>
      </c>
      <c r="J42" s="207">
        <v>175.94170499999998</v>
      </c>
      <c r="M42" s="203">
        <f t="shared" si="0"/>
        <v>0</v>
      </c>
    </row>
    <row r="43" spans="3:13" s="174" customFormat="1" ht="15">
      <c r="C43" s="189"/>
      <c r="D43" s="186">
        <v>2012</v>
      </c>
      <c r="E43" s="207">
        <v>128.435974</v>
      </c>
      <c r="F43" s="207">
        <v>63.484512</v>
      </c>
      <c r="G43" s="207">
        <v>0.0217</v>
      </c>
      <c r="H43" s="207">
        <v>0.312957</v>
      </c>
      <c r="I43" s="207">
        <v>0.43470000000000003</v>
      </c>
      <c r="J43" s="207">
        <v>192.689843</v>
      </c>
      <c r="M43" s="203">
        <f t="shared" si="0"/>
        <v>0</v>
      </c>
    </row>
    <row r="44" spans="3:13" s="174" customFormat="1" ht="15">
      <c r="C44" s="189"/>
      <c r="D44" s="186">
        <v>2013</v>
      </c>
      <c r="E44" s="207">
        <v>138.31253399999997</v>
      </c>
      <c r="F44" s="207">
        <v>75.76853</v>
      </c>
      <c r="G44" s="207">
        <v>6.01302</v>
      </c>
      <c r="H44" s="207">
        <v>1.58479</v>
      </c>
      <c r="I44" s="207">
        <v>0.11304</v>
      </c>
      <c r="J44" s="207">
        <v>221.791914</v>
      </c>
      <c r="M44" s="203">
        <f t="shared" si="0"/>
        <v>0</v>
      </c>
    </row>
    <row r="45" spans="3:13" s="174" customFormat="1" ht="15">
      <c r="C45" s="189"/>
      <c r="D45" s="186">
        <v>2014</v>
      </c>
      <c r="E45" s="207">
        <v>184.339943</v>
      </c>
      <c r="F45" s="207">
        <v>94.793241</v>
      </c>
      <c r="G45" s="207">
        <v>0.019316</v>
      </c>
      <c r="H45" s="207">
        <v>3.6979450000000003</v>
      </c>
      <c r="I45" s="207" t="s">
        <v>117</v>
      </c>
      <c r="J45" s="207">
        <v>282.850445</v>
      </c>
      <c r="M45" s="203">
        <f t="shared" si="0"/>
        <v>0</v>
      </c>
    </row>
    <row r="46" spans="3:13" s="174" customFormat="1" ht="15">
      <c r="C46" s="192"/>
      <c r="D46" s="193">
        <v>2015</v>
      </c>
      <c r="E46" s="207">
        <v>209.358217</v>
      </c>
      <c r="F46" s="207">
        <v>95.58002400000001</v>
      </c>
      <c r="G46" s="207">
        <v>7.975589</v>
      </c>
      <c r="H46" s="207">
        <v>6.163427</v>
      </c>
      <c r="I46" s="207" t="s">
        <v>117</v>
      </c>
      <c r="J46" s="207">
        <v>319.07725700000003</v>
      </c>
      <c r="M46" s="203">
        <f t="shared" si="0"/>
        <v>0</v>
      </c>
    </row>
    <row r="47" s="174" customFormat="1" ht="15">
      <c r="C47" s="125" t="s">
        <v>123</v>
      </c>
    </row>
    <row r="48" s="174" customFormat="1" ht="15">
      <c r="C48" s="233" t="s">
        <v>193</v>
      </c>
    </row>
    <row r="49" s="174" customFormat="1" ht="15"/>
    <row r="50" s="174" customFormat="1" ht="15"/>
    <row r="51" spans="3:5" s="174" customFormat="1" ht="15">
      <c r="C51" s="202" t="s">
        <v>177</v>
      </c>
      <c r="D51" s="1"/>
      <c r="E51" s="1"/>
    </row>
    <row r="52" spans="3:5" s="174" customFormat="1" ht="15">
      <c r="C52" s="1" t="s">
        <v>182</v>
      </c>
      <c r="D52" s="1"/>
      <c r="E52" s="1"/>
    </row>
    <row r="53" spans="3:6" s="174" customFormat="1" ht="15">
      <c r="C53" s="1" t="s">
        <v>183</v>
      </c>
      <c r="D53" s="1"/>
      <c r="E53" s="1"/>
      <c r="F53" s="194"/>
    </row>
    <row r="54" spans="3:6" s="174" customFormat="1" ht="15">
      <c r="C54" s="1" t="s">
        <v>184</v>
      </c>
      <c r="D54" s="1"/>
      <c r="E54" s="1"/>
      <c r="F54" s="194"/>
    </row>
    <row r="55" s="174" customFormat="1" ht="15">
      <c r="C55" s="1" t="s">
        <v>185</v>
      </c>
    </row>
    <row r="56" spans="3:6" s="174" customFormat="1" ht="15">
      <c r="C56" s="1" t="s">
        <v>186</v>
      </c>
      <c r="D56" s="1"/>
      <c r="E56" s="1"/>
      <c r="F56" s="194"/>
    </row>
    <row r="57" s="174" customFormat="1" ht="15">
      <c r="C57" s="1" t="s">
        <v>187</v>
      </c>
    </row>
    <row r="58" s="174" customFormat="1" ht="15"/>
    <row r="59" s="174" customFormat="1" ht="15"/>
    <row r="60" s="174" customFormat="1" ht="15"/>
    <row r="61" s="174" customFormat="1" ht="15"/>
    <row r="62" s="174" customFormat="1" ht="15"/>
    <row r="63" s="174" customFormat="1" ht="15"/>
    <row r="67" spans="10:11" ht="15">
      <c r="J67" s="195"/>
      <c r="K67" s="195"/>
    </row>
    <row r="68" spans="10:11" ht="15">
      <c r="J68" s="195"/>
      <c r="K68" s="195"/>
    </row>
    <row r="69" spans="10:11" ht="15">
      <c r="J69" s="195"/>
      <c r="K69" s="195"/>
    </row>
    <row r="70" spans="10:11" ht="15">
      <c r="J70" s="195"/>
      <c r="K70" s="195"/>
    </row>
    <row r="71" spans="10:11" ht="15">
      <c r="J71" s="195"/>
      <c r="K71" s="195"/>
    </row>
    <row r="72" spans="10:11" ht="15">
      <c r="J72" s="195"/>
      <c r="K72" s="195"/>
    </row>
    <row r="73" spans="10:11" ht="15">
      <c r="J73" s="195"/>
      <c r="K73" s="195"/>
    </row>
    <row r="74" spans="10:11" ht="15">
      <c r="J74" s="196"/>
      <c r="K74" s="196"/>
    </row>
    <row r="75" spans="10:11" ht="15">
      <c r="J75" s="196"/>
      <c r="K75" s="196"/>
    </row>
    <row r="76" spans="10:11" ht="15">
      <c r="J76" s="196"/>
      <c r="K76" s="196"/>
    </row>
    <row r="77" spans="10:11" ht="15">
      <c r="J77" s="196"/>
      <c r="K77" s="196"/>
    </row>
    <row r="78" spans="10:11" ht="15">
      <c r="J78" s="196"/>
      <c r="K78" s="196"/>
    </row>
    <row r="79" spans="10:11" ht="15">
      <c r="J79" s="196"/>
      <c r="K79" s="196"/>
    </row>
    <row r="80" spans="10:11" ht="15">
      <c r="J80" s="196"/>
      <c r="K80" s="196"/>
    </row>
    <row r="81" spans="10:11" ht="15">
      <c r="J81" s="196"/>
      <c r="K81" s="196"/>
    </row>
    <row r="82" spans="10:11" ht="15">
      <c r="J82" s="196"/>
      <c r="K82" s="196"/>
    </row>
    <row r="83" spans="9:11" ht="15">
      <c r="I83" s="196"/>
      <c r="J83" s="196"/>
      <c r="K83" s="196"/>
    </row>
    <row r="84" spans="3:11" ht="15">
      <c r="C84" s="195"/>
      <c r="D84" s="195"/>
      <c r="E84" s="195"/>
      <c r="F84" s="196"/>
      <c r="G84" s="196"/>
      <c r="H84" s="196"/>
      <c r="I84" s="196"/>
      <c r="J84" s="196"/>
      <c r="K84" s="196"/>
    </row>
    <row r="85" spans="3:11" ht="15">
      <c r="C85" s="195"/>
      <c r="D85" s="195"/>
      <c r="E85" s="195"/>
      <c r="F85" s="196"/>
      <c r="G85" s="196"/>
      <c r="H85" s="196"/>
      <c r="I85" s="196"/>
      <c r="J85" s="196"/>
      <c r="K85" s="196"/>
    </row>
    <row r="86" spans="3:11" ht="15">
      <c r="C86" s="195"/>
      <c r="D86" s="195"/>
      <c r="E86" s="195"/>
      <c r="F86" s="196"/>
      <c r="G86" s="196"/>
      <c r="H86" s="196"/>
      <c r="I86" s="196"/>
      <c r="J86" s="196"/>
      <c r="K86" s="196"/>
    </row>
    <row r="87" spans="1:11" ht="15">
      <c r="A87" s="197"/>
      <c r="B87" s="197"/>
      <c r="C87" s="197"/>
      <c r="D87" s="197"/>
      <c r="E87" s="197"/>
      <c r="F87" s="197"/>
      <c r="G87" s="197"/>
      <c r="H87" s="197"/>
      <c r="I87" s="196"/>
      <c r="J87" s="196"/>
      <c r="K87" s="196"/>
    </row>
    <row r="88" spans="1:11" ht="15">
      <c r="A88" s="198"/>
      <c r="B88" s="199"/>
      <c r="C88" s="199"/>
      <c r="D88" s="200"/>
      <c r="E88" s="199"/>
      <c r="F88" s="198"/>
      <c r="G88" s="199"/>
      <c r="H88" s="199"/>
      <c r="I88" s="196"/>
      <c r="J88" s="196"/>
      <c r="K88" s="196"/>
    </row>
    <row r="89" spans="1:11" ht="15">
      <c r="A89" s="198"/>
      <c r="B89" s="199"/>
      <c r="C89" s="199"/>
      <c r="D89" s="200"/>
      <c r="E89" s="199"/>
      <c r="F89" s="198"/>
      <c r="G89" s="199"/>
      <c r="H89" s="199"/>
      <c r="I89" s="196"/>
      <c r="J89" s="196"/>
      <c r="K89" s="196"/>
    </row>
    <row r="90" spans="1:11" ht="15">
      <c r="A90" s="198"/>
      <c r="B90" s="199"/>
      <c r="C90" s="199"/>
      <c r="D90" s="200"/>
      <c r="E90" s="199"/>
      <c r="F90" s="198"/>
      <c r="G90" s="199"/>
      <c r="H90" s="199"/>
      <c r="I90" s="196"/>
      <c r="J90" s="196"/>
      <c r="K90" s="196"/>
    </row>
    <row r="91" spans="1:11" ht="15">
      <c r="A91" s="198"/>
      <c r="B91" s="199"/>
      <c r="C91" s="199"/>
      <c r="D91" s="200"/>
      <c r="E91" s="199"/>
      <c r="F91" s="198"/>
      <c r="G91" s="199"/>
      <c r="H91" s="199"/>
      <c r="I91" s="196"/>
      <c r="J91" s="196"/>
      <c r="K91" s="196"/>
    </row>
    <row r="92" spans="1:11" ht="15">
      <c r="A92" s="198"/>
      <c r="B92" s="199"/>
      <c r="C92" s="199"/>
      <c r="D92" s="200"/>
      <c r="E92" s="199"/>
      <c r="F92" s="198"/>
      <c r="G92" s="199"/>
      <c r="H92" s="199"/>
      <c r="I92" s="196"/>
      <c r="J92" s="196"/>
      <c r="K92" s="196"/>
    </row>
    <row r="93" spans="1:11" ht="15">
      <c r="A93" s="198"/>
      <c r="B93" s="199"/>
      <c r="C93" s="199"/>
      <c r="D93" s="200"/>
      <c r="E93" s="199"/>
      <c r="F93" s="198"/>
      <c r="G93" s="199"/>
      <c r="H93" s="199"/>
      <c r="I93" s="195"/>
      <c r="J93" s="195"/>
      <c r="K93" s="195"/>
    </row>
    <row r="94" spans="1:11" ht="15">
      <c r="A94" s="198"/>
      <c r="B94" s="199"/>
      <c r="C94" s="199"/>
      <c r="D94" s="200"/>
      <c r="E94" s="199"/>
      <c r="F94" s="198"/>
      <c r="G94" s="199"/>
      <c r="H94" s="199"/>
      <c r="I94" s="195"/>
      <c r="J94" s="195"/>
      <c r="K94" s="195"/>
    </row>
    <row r="95" spans="1:11" ht="15">
      <c r="A95" s="198"/>
      <c r="B95" s="199"/>
      <c r="C95" s="199"/>
      <c r="D95" s="200"/>
      <c r="E95" s="199"/>
      <c r="F95" s="198"/>
      <c r="G95" s="199"/>
      <c r="H95" s="199"/>
      <c r="I95" s="195"/>
      <c r="J95" s="195"/>
      <c r="K95" s="195"/>
    </row>
    <row r="96" spans="1:11" ht="15">
      <c r="A96" s="198"/>
      <c r="B96" s="199"/>
      <c r="C96" s="199"/>
      <c r="D96" s="200"/>
      <c r="E96" s="199"/>
      <c r="F96" s="198"/>
      <c r="G96" s="199"/>
      <c r="H96" s="199"/>
      <c r="I96" s="195"/>
      <c r="J96" s="195"/>
      <c r="K96" s="195"/>
    </row>
    <row r="97" spans="1:11" ht="15">
      <c r="A97" s="198"/>
      <c r="B97" s="199"/>
      <c r="C97" s="199"/>
      <c r="D97" s="200"/>
      <c r="E97" s="199"/>
      <c r="F97" s="198"/>
      <c r="G97" s="199"/>
      <c r="H97" s="199"/>
      <c r="I97" s="195"/>
      <c r="J97" s="195"/>
      <c r="K97" s="195"/>
    </row>
    <row r="98" spans="1:11" ht="15">
      <c r="A98" s="198"/>
      <c r="B98" s="199"/>
      <c r="C98" s="199"/>
      <c r="D98" s="200"/>
      <c r="E98" s="199"/>
      <c r="F98" s="198"/>
      <c r="G98" s="199"/>
      <c r="H98" s="199"/>
      <c r="I98" s="195"/>
      <c r="J98" s="195"/>
      <c r="K98" s="195"/>
    </row>
    <row r="99" spans="1:11" ht="15">
      <c r="A99" s="198"/>
      <c r="B99" s="199"/>
      <c r="C99" s="199"/>
      <c r="D99" s="200"/>
      <c r="E99" s="199"/>
      <c r="F99" s="198"/>
      <c r="G99" s="199"/>
      <c r="H99" s="199"/>
      <c r="I99" s="195"/>
      <c r="J99" s="195"/>
      <c r="K99" s="195"/>
    </row>
    <row r="100" spans="1:8" ht="15">
      <c r="A100" s="198"/>
      <c r="B100" s="199"/>
      <c r="C100" s="199"/>
      <c r="D100" s="200"/>
      <c r="E100" s="199"/>
      <c r="F100" s="198"/>
      <c r="G100" s="199"/>
      <c r="H100" s="199"/>
    </row>
    <row r="101" spans="1:8" ht="15">
      <c r="A101" s="198"/>
      <c r="B101" s="199"/>
      <c r="C101" s="199"/>
      <c r="D101" s="200"/>
      <c r="E101" s="199"/>
      <c r="F101" s="198"/>
      <c r="G101" s="199"/>
      <c r="H101" s="199"/>
    </row>
    <row r="102" spans="1:8" ht="15">
      <c r="A102" s="198"/>
      <c r="B102" s="199"/>
      <c r="C102" s="199"/>
      <c r="D102" s="200"/>
      <c r="E102" s="199"/>
      <c r="F102" s="198"/>
      <c r="G102" s="199"/>
      <c r="H102" s="199"/>
    </row>
    <row r="103" spans="1:8" ht="15">
      <c r="A103" s="198"/>
      <c r="B103" s="199"/>
      <c r="C103" s="199"/>
      <c r="D103" s="200"/>
      <c r="E103" s="199"/>
      <c r="F103" s="198"/>
      <c r="G103" s="199"/>
      <c r="H103" s="199"/>
    </row>
    <row r="104" spans="1:8" ht="15">
      <c r="A104" s="198"/>
      <c r="B104" s="199"/>
      <c r="C104" s="199"/>
      <c r="D104" s="200"/>
      <c r="E104" s="199"/>
      <c r="F104" s="198"/>
      <c r="G104" s="199"/>
      <c r="H104" s="199"/>
    </row>
    <row r="105" spans="1:8" ht="15">
      <c r="A105" s="198"/>
      <c r="B105" s="199"/>
      <c r="C105" s="199"/>
      <c r="D105" s="200"/>
      <c r="E105" s="199"/>
      <c r="F105" s="198"/>
      <c r="G105" s="199"/>
      <c r="H105" s="199"/>
    </row>
    <row r="106" spans="1:8" ht="15">
      <c r="A106" s="198"/>
      <c r="B106" s="199"/>
      <c r="C106" s="199"/>
      <c r="D106" s="200"/>
      <c r="E106" s="199"/>
      <c r="F106" s="198"/>
      <c r="G106" s="199"/>
      <c r="H106" s="199"/>
    </row>
    <row r="107" spans="1:8" ht="15">
      <c r="A107" s="198"/>
      <c r="B107" s="199"/>
      <c r="C107" s="199"/>
      <c r="D107" s="200"/>
      <c r="E107" s="199"/>
      <c r="F107" s="198"/>
      <c r="G107" s="199"/>
      <c r="H107" s="199"/>
    </row>
    <row r="108" spans="1:8" ht="15">
      <c r="A108" s="198"/>
      <c r="B108" s="199"/>
      <c r="C108" s="199"/>
      <c r="D108" s="200"/>
      <c r="E108" s="199"/>
      <c r="F108" s="198"/>
      <c r="G108" s="199"/>
      <c r="H108" s="199"/>
    </row>
    <row r="109" spans="1:8" ht="15">
      <c r="A109" s="198"/>
      <c r="B109" s="199"/>
      <c r="C109" s="199"/>
      <c r="D109" s="200"/>
      <c r="E109" s="199"/>
      <c r="F109" s="198"/>
      <c r="G109" s="199"/>
      <c r="H109" s="199"/>
    </row>
    <row r="110" spans="1:8" ht="15">
      <c r="A110" s="198"/>
      <c r="B110" s="199"/>
      <c r="C110" s="199"/>
      <c r="D110" s="200"/>
      <c r="E110" s="199"/>
      <c r="F110" s="198"/>
      <c r="G110" s="199"/>
      <c r="H110" s="199"/>
    </row>
    <row r="111" spans="1:8" ht="15">
      <c r="A111" s="198"/>
      <c r="B111" s="199"/>
      <c r="C111" s="199"/>
      <c r="D111" s="200"/>
      <c r="E111" s="199"/>
      <c r="F111" s="198"/>
      <c r="G111" s="199"/>
      <c r="H111" s="199"/>
    </row>
    <row r="112" spans="1:8" ht="15">
      <c r="A112" s="198"/>
      <c r="B112" s="199"/>
      <c r="C112" s="199"/>
      <c r="D112" s="200"/>
      <c r="E112" s="199"/>
      <c r="F112" s="198"/>
      <c r="G112" s="199"/>
      <c r="H112" s="199"/>
    </row>
    <row r="113" spans="1:8" ht="15">
      <c r="A113" s="198"/>
      <c r="B113" s="199"/>
      <c r="C113" s="199"/>
      <c r="D113" s="200"/>
      <c r="E113" s="199"/>
      <c r="F113" s="198"/>
      <c r="G113" s="199"/>
      <c r="H113" s="199"/>
    </row>
    <row r="114" spans="1:8" ht="15">
      <c r="A114" s="198"/>
      <c r="B114" s="199"/>
      <c r="C114" s="199"/>
      <c r="D114" s="200"/>
      <c r="E114" s="199"/>
      <c r="F114" s="198"/>
      <c r="G114" s="199"/>
      <c r="H114" s="199"/>
    </row>
    <row r="115" spans="1:8" ht="15">
      <c r="A115" s="198"/>
      <c r="B115" s="199"/>
      <c r="C115" s="199"/>
      <c r="D115" s="200"/>
      <c r="E115" s="199"/>
      <c r="F115" s="198"/>
      <c r="G115" s="199"/>
      <c r="H115" s="199"/>
    </row>
    <row r="116" spans="1:8" ht="15">
      <c r="A116" s="198"/>
      <c r="B116" s="199"/>
      <c r="C116" s="199"/>
      <c r="D116" s="200"/>
      <c r="E116" s="199"/>
      <c r="F116" s="198"/>
      <c r="G116" s="199"/>
      <c r="H116" s="199"/>
    </row>
    <row r="117" spans="1:8" ht="15">
      <c r="A117" s="198"/>
      <c r="B117" s="199"/>
      <c r="C117" s="199"/>
      <c r="D117" s="200"/>
      <c r="E117" s="199"/>
      <c r="F117" s="198"/>
      <c r="G117" s="199"/>
      <c r="H117" s="199"/>
    </row>
    <row r="118" spans="1:8" ht="15">
      <c r="A118" s="198"/>
      <c r="B118" s="199"/>
      <c r="C118" s="199"/>
      <c r="D118" s="200"/>
      <c r="E118" s="199"/>
      <c r="F118" s="198"/>
      <c r="G118" s="199"/>
      <c r="H118" s="199"/>
    </row>
    <row r="119" spans="1:8" ht="15">
      <c r="A119" s="198"/>
      <c r="B119" s="199"/>
      <c r="C119" s="199"/>
      <c r="D119" s="200"/>
      <c r="E119" s="199"/>
      <c r="F119" s="198"/>
      <c r="G119" s="199"/>
      <c r="H119" s="199"/>
    </row>
    <row r="120" spans="1:8" ht="15">
      <c r="A120" s="198"/>
      <c r="B120" s="199"/>
      <c r="C120" s="199"/>
      <c r="D120" s="200"/>
      <c r="E120" s="199"/>
      <c r="F120" s="198"/>
      <c r="G120" s="199"/>
      <c r="H120" s="199"/>
    </row>
    <row r="121" spans="1:8" ht="15">
      <c r="A121" s="198"/>
      <c r="B121" s="199"/>
      <c r="C121" s="199"/>
      <c r="D121" s="200"/>
      <c r="E121" s="199"/>
      <c r="F121" s="198"/>
      <c r="G121" s="199"/>
      <c r="H121" s="199"/>
    </row>
    <row r="122" spans="1:8" ht="15">
      <c r="A122" s="198"/>
      <c r="B122" s="199"/>
      <c r="C122" s="199"/>
      <c r="D122" s="200"/>
      <c r="E122" s="199"/>
      <c r="F122" s="198"/>
      <c r="G122" s="199"/>
      <c r="H122" s="199"/>
    </row>
    <row r="123" spans="1:8" ht="15">
      <c r="A123" s="198"/>
      <c r="B123" s="199"/>
      <c r="C123" s="199"/>
      <c r="D123" s="200"/>
      <c r="E123" s="199"/>
      <c r="F123" s="198"/>
      <c r="G123" s="199"/>
      <c r="H123" s="199"/>
    </row>
    <row r="124" spans="1:8" ht="15">
      <c r="A124" s="198"/>
      <c r="B124" s="199"/>
      <c r="C124" s="199"/>
      <c r="D124" s="200"/>
      <c r="E124" s="199"/>
      <c r="F124" s="198"/>
      <c r="G124" s="199"/>
      <c r="H124" s="199"/>
    </row>
    <row r="125" spans="1:8" ht="15">
      <c r="A125" s="198"/>
      <c r="B125" s="199"/>
      <c r="C125" s="199"/>
      <c r="D125" s="200"/>
      <c r="E125" s="199"/>
      <c r="F125" s="198"/>
      <c r="G125" s="199"/>
      <c r="H125" s="199"/>
    </row>
    <row r="126" spans="1:8" ht="15">
      <c r="A126" s="198"/>
      <c r="B126" s="199"/>
      <c r="C126" s="199"/>
      <c r="D126" s="200"/>
      <c r="E126" s="199"/>
      <c r="F126" s="198"/>
      <c r="G126" s="199"/>
      <c r="H126" s="199"/>
    </row>
    <row r="127" spans="1:8" ht="15">
      <c r="A127" s="198"/>
      <c r="B127" s="199"/>
      <c r="C127" s="199"/>
      <c r="D127" s="200"/>
      <c r="E127" s="199"/>
      <c r="F127" s="198"/>
      <c r="G127" s="199"/>
      <c r="H127" s="199"/>
    </row>
    <row r="128" spans="1:8" ht="15">
      <c r="A128" s="198"/>
      <c r="B128" s="199"/>
      <c r="C128" s="199"/>
      <c r="D128" s="200"/>
      <c r="E128" s="199"/>
      <c r="F128" s="198"/>
      <c r="G128" s="199"/>
      <c r="H128" s="199"/>
    </row>
    <row r="129" spans="1:8" ht="15">
      <c r="A129" s="198"/>
      <c r="B129" s="199"/>
      <c r="C129" s="199"/>
      <c r="D129" s="200"/>
      <c r="E129" s="199"/>
      <c r="F129" s="198"/>
      <c r="G129" s="199"/>
      <c r="H129" s="199"/>
    </row>
    <row r="130" spans="1:8" ht="15">
      <c r="A130" s="198"/>
      <c r="B130" s="199"/>
      <c r="C130" s="199"/>
      <c r="D130" s="200"/>
      <c r="E130" s="199"/>
      <c r="F130" s="198"/>
      <c r="G130" s="199"/>
      <c r="H130" s="199"/>
    </row>
    <row r="131" spans="1:8" ht="15">
      <c r="A131" s="198"/>
      <c r="B131" s="199"/>
      <c r="C131" s="199"/>
      <c r="D131" s="200"/>
      <c r="E131" s="199"/>
      <c r="F131" s="198"/>
      <c r="G131" s="199"/>
      <c r="H131" s="199"/>
    </row>
    <row r="132" spans="1:8" ht="15">
      <c r="A132" s="198"/>
      <c r="B132" s="199"/>
      <c r="C132" s="199"/>
      <c r="D132" s="200"/>
      <c r="E132" s="199"/>
      <c r="F132" s="198"/>
      <c r="G132" s="199"/>
      <c r="H132" s="199"/>
    </row>
    <row r="133" spans="1:8" ht="15">
      <c r="A133" s="198"/>
      <c r="B133" s="199"/>
      <c r="C133" s="199"/>
      <c r="D133" s="200"/>
      <c r="E133" s="199"/>
      <c r="F133" s="198"/>
      <c r="G133" s="199"/>
      <c r="H133" s="199"/>
    </row>
    <row r="134" spans="1:8" ht="15">
      <c r="A134" s="198"/>
      <c r="B134" s="199"/>
      <c r="C134" s="199"/>
      <c r="D134" s="200"/>
      <c r="E134" s="199"/>
      <c r="F134" s="198"/>
      <c r="G134" s="199"/>
      <c r="H134" s="199"/>
    </row>
    <row r="135" spans="1:8" ht="15">
      <c r="A135" s="198"/>
      <c r="B135" s="199"/>
      <c r="C135" s="199"/>
      <c r="D135" s="200"/>
      <c r="E135" s="199"/>
      <c r="F135" s="198"/>
      <c r="G135" s="199"/>
      <c r="H135" s="199"/>
    </row>
    <row r="136" spans="1:8" ht="15">
      <c r="A136" s="198"/>
      <c r="B136" s="199"/>
      <c r="C136" s="199"/>
      <c r="D136" s="200"/>
      <c r="E136" s="199"/>
      <c r="F136" s="198"/>
      <c r="G136" s="199"/>
      <c r="H136" s="199"/>
    </row>
    <row r="137" spans="1:8" ht="15">
      <c r="A137" s="198"/>
      <c r="B137" s="199"/>
      <c r="C137" s="199"/>
      <c r="D137" s="200"/>
      <c r="E137" s="199"/>
      <c r="F137" s="198"/>
      <c r="G137" s="199"/>
      <c r="H137" s="199"/>
    </row>
    <row r="138" spans="1:8" ht="15">
      <c r="A138" s="198"/>
      <c r="B138" s="199"/>
      <c r="C138" s="199"/>
      <c r="D138" s="200"/>
      <c r="E138" s="199"/>
      <c r="F138" s="198"/>
      <c r="G138" s="199"/>
      <c r="H138" s="199"/>
    </row>
    <row r="139" spans="1:8" ht="15">
      <c r="A139" s="198"/>
      <c r="B139" s="199"/>
      <c r="C139" s="199"/>
      <c r="D139" s="200"/>
      <c r="E139" s="199"/>
      <c r="F139" s="198"/>
      <c r="G139" s="199"/>
      <c r="H139" s="199"/>
    </row>
    <row r="140" spans="1:8" ht="15">
      <c r="A140" s="198"/>
      <c r="B140" s="199"/>
      <c r="C140" s="199"/>
      <c r="D140" s="200"/>
      <c r="E140" s="199"/>
      <c r="F140" s="198"/>
      <c r="G140" s="199"/>
      <c r="H140" s="199"/>
    </row>
    <row r="141" spans="1:8" ht="15">
      <c r="A141" s="198"/>
      <c r="B141" s="199"/>
      <c r="C141" s="199"/>
      <c r="D141" s="200"/>
      <c r="E141" s="199"/>
      <c r="F141" s="198"/>
      <c r="G141" s="199"/>
      <c r="H141" s="199"/>
    </row>
    <row r="142" spans="1:8" ht="15">
      <c r="A142" s="198"/>
      <c r="B142" s="199"/>
      <c r="C142" s="199"/>
      <c r="D142" s="200"/>
      <c r="E142" s="199"/>
      <c r="F142" s="198"/>
      <c r="G142" s="199"/>
      <c r="H142" s="199"/>
    </row>
    <row r="143" spans="1:8" ht="15">
      <c r="A143" s="198"/>
      <c r="B143" s="199"/>
      <c r="C143" s="199"/>
      <c r="D143" s="200"/>
      <c r="E143" s="199"/>
      <c r="F143" s="198"/>
      <c r="G143" s="199"/>
      <c r="H143" s="199"/>
    </row>
    <row r="144" spans="1:8" ht="15">
      <c r="A144" s="198"/>
      <c r="B144" s="199"/>
      <c r="C144" s="199"/>
      <c r="D144" s="200"/>
      <c r="E144" s="199"/>
      <c r="F144" s="198"/>
      <c r="G144" s="199"/>
      <c r="H144" s="199"/>
    </row>
    <row r="145" spans="1:8" ht="15">
      <c r="A145" s="198"/>
      <c r="B145" s="199"/>
      <c r="C145" s="199"/>
      <c r="D145" s="200"/>
      <c r="E145" s="199"/>
      <c r="F145" s="198"/>
      <c r="G145" s="199"/>
      <c r="H145" s="199"/>
    </row>
    <row r="146" spans="1:8" ht="15">
      <c r="A146" s="198"/>
      <c r="B146" s="199"/>
      <c r="C146" s="199"/>
      <c r="D146" s="200"/>
      <c r="E146" s="199"/>
      <c r="F146" s="198"/>
      <c r="G146" s="199"/>
      <c r="H146" s="199"/>
    </row>
    <row r="147" spans="1:8" ht="15">
      <c r="A147" s="198"/>
      <c r="B147" s="199"/>
      <c r="C147" s="199"/>
      <c r="D147" s="200"/>
      <c r="E147" s="199"/>
      <c r="F147" s="198"/>
      <c r="G147" s="199"/>
      <c r="H147" s="199"/>
    </row>
    <row r="148" spans="1:8" ht="15">
      <c r="A148" s="198"/>
      <c r="B148" s="199"/>
      <c r="C148" s="199"/>
      <c r="D148" s="200"/>
      <c r="E148" s="199"/>
      <c r="F148" s="198"/>
      <c r="G148" s="199"/>
      <c r="H148" s="199"/>
    </row>
    <row r="149" spans="1:8" ht="15">
      <c r="A149" s="198"/>
      <c r="B149" s="199"/>
      <c r="C149" s="199"/>
      <c r="D149" s="200"/>
      <c r="E149" s="199"/>
      <c r="F149" s="198"/>
      <c r="G149" s="199"/>
      <c r="H149" s="199"/>
    </row>
    <row r="150" spans="1:8" ht="15">
      <c r="A150" s="198"/>
      <c r="B150" s="199"/>
      <c r="C150" s="199"/>
      <c r="D150" s="200"/>
      <c r="E150" s="199"/>
      <c r="F150" s="198"/>
      <c r="G150" s="199"/>
      <c r="H150" s="199"/>
    </row>
    <row r="151" spans="1:8" ht="15">
      <c r="A151" s="198"/>
      <c r="B151" s="199"/>
      <c r="C151" s="199"/>
      <c r="D151" s="200"/>
      <c r="E151" s="199"/>
      <c r="F151" s="198"/>
      <c r="G151" s="199"/>
      <c r="H151" s="199"/>
    </row>
    <row r="152" spans="1:8" ht="15">
      <c r="A152" s="198"/>
      <c r="B152" s="199"/>
      <c r="C152" s="199"/>
      <c r="D152" s="200"/>
      <c r="E152" s="199"/>
      <c r="F152" s="198"/>
      <c r="G152" s="199"/>
      <c r="H152" s="199"/>
    </row>
    <row r="153" spans="1:8" ht="15">
      <c r="A153" s="198"/>
      <c r="B153" s="199"/>
      <c r="C153" s="199"/>
      <c r="D153" s="200"/>
      <c r="E153" s="199"/>
      <c r="F153" s="198"/>
      <c r="G153" s="199"/>
      <c r="H153" s="199"/>
    </row>
    <row r="154" spans="1:8" ht="15">
      <c r="A154" s="198"/>
      <c r="B154" s="199"/>
      <c r="C154" s="199"/>
      <c r="D154" s="200"/>
      <c r="E154" s="199"/>
      <c r="F154" s="198"/>
      <c r="G154" s="199"/>
      <c r="H154" s="199"/>
    </row>
    <row r="155" spans="1:8" ht="15">
      <c r="A155" s="198"/>
      <c r="B155" s="199"/>
      <c r="C155" s="199"/>
      <c r="D155" s="200"/>
      <c r="E155" s="199"/>
      <c r="F155" s="198"/>
      <c r="G155" s="199"/>
      <c r="H155" s="199"/>
    </row>
    <row r="156" spans="1:8" ht="15">
      <c r="A156" s="198"/>
      <c r="B156" s="199"/>
      <c r="C156" s="199"/>
      <c r="D156" s="200"/>
      <c r="E156" s="199"/>
      <c r="F156" s="198"/>
      <c r="G156" s="199"/>
      <c r="H156" s="199"/>
    </row>
    <row r="157" spans="1:8" ht="15">
      <c r="A157" s="198"/>
      <c r="B157" s="199"/>
      <c r="C157" s="199"/>
      <c r="D157" s="200"/>
      <c r="E157" s="199"/>
      <c r="F157" s="198"/>
      <c r="G157" s="199"/>
      <c r="H157" s="199"/>
    </row>
    <row r="158" spans="1:8" ht="15">
      <c r="A158" s="198"/>
      <c r="B158" s="199"/>
      <c r="C158" s="199"/>
      <c r="D158" s="200"/>
      <c r="E158" s="199"/>
      <c r="F158" s="198"/>
      <c r="G158" s="199"/>
      <c r="H158" s="199"/>
    </row>
    <row r="159" spans="1:8" ht="15">
      <c r="A159" s="198"/>
      <c r="B159" s="199"/>
      <c r="C159" s="199"/>
      <c r="D159" s="200"/>
      <c r="E159" s="199"/>
      <c r="F159" s="198"/>
      <c r="G159" s="199"/>
      <c r="H159" s="199"/>
    </row>
    <row r="160" spans="1:8" ht="15">
      <c r="A160" s="198"/>
      <c r="B160" s="199"/>
      <c r="C160" s="199"/>
      <c r="D160" s="200"/>
      <c r="E160" s="199"/>
      <c r="F160" s="198"/>
      <c r="G160" s="199"/>
      <c r="H160" s="199"/>
    </row>
    <row r="161" spans="1:8" ht="15">
      <c r="A161" s="198"/>
      <c r="B161" s="199"/>
      <c r="C161" s="199"/>
      <c r="D161" s="200"/>
      <c r="E161" s="199"/>
      <c r="F161" s="198"/>
      <c r="G161" s="199"/>
      <c r="H161" s="199"/>
    </row>
    <row r="162" spans="1:8" ht="15">
      <c r="A162" s="198"/>
      <c r="B162" s="199"/>
      <c r="C162" s="199"/>
      <c r="D162" s="200"/>
      <c r="E162" s="199"/>
      <c r="F162" s="198"/>
      <c r="G162" s="199"/>
      <c r="H162" s="199"/>
    </row>
    <row r="163" spans="1:8" ht="15">
      <c r="A163" s="198"/>
      <c r="B163" s="199"/>
      <c r="C163" s="199"/>
      <c r="D163" s="200"/>
      <c r="E163" s="199"/>
      <c r="F163" s="198"/>
      <c r="G163" s="199"/>
      <c r="H163" s="199"/>
    </row>
    <row r="164" spans="1:8" ht="15">
      <c r="A164" s="198"/>
      <c r="B164" s="199"/>
      <c r="C164" s="199"/>
      <c r="D164" s="200"/>
      <c r="E164" s="199"/>
      <c r="F164" s="198"/>
      <c r="G164" s="199"/>
      <c r="H164" s="199"/>
    </row>
    <row r="165" spans="1:8" ht="15">
      <c r="A165" s="198"/>
      <c r="B165" s="199"/>
      <c r="C165" s="199"/>
      <c r="D165" s="200"/>
      <c r="E165" s="199"/>
      <c r="F165" s="198"/>
      <c r="G165" s="199"/>
      <c r="H165" s="199"/>
    </row>
    <row r="166" spans="1:8" ht="15">
      <c r="A166" s="198"/>
      <c r="B166" s="199"/>
      <c r="C166" s="199"/>
      <c r="D166" s="200"/>
      <c r="E166" s="199"/>
      <c r="F166" s="198"/>
      <c r="G166" s="199"/>
      <c r="H166" s="199"/>
    </row>
    <row r="167" spans="1:8" ht="15">
      <c r="A167" s="198"/>
      <c r="B167" s="199"/>
      <c r="C167" s="199"/>
      <c r="D167" s="200"/>
      <c r="E167" s="199"/>
      <c r="F167" s="198"/>
      <c r="G167" s="199"/>
      <c r="H167" s="199"/>
    </row>
    <row r="168" spans="1:8" ht="15">
      <c r="A168" s="198"/>
      <c r="B168" s="199"/>
      <c r="C168" s="199"/>
      <c r="D168" s="200"/>
      <c r="E168" s="199"/>
      <c r="F168" s="198"/>
      <c r="G168" s="199"/>
      <c r="H168" s="199"/>
    </row>
    <row r="169" spans="1:8" ht="15">
      <c r="A169" s="198"/>
      <c r="B169" s="199"/>
      <c r="C169" s="199"/>
      <c r="D169" s="200"/>
      <c r="E169" s="199"/>
      <c r="F169" s="198"/>
      <c r="G169" s="199"/>
      <c r="H169" s="199"/>
    </row>
    <row r="170" spans="1:8" ht="15">
      <c r="A170" s="198"/>
      <c r="B170" s="199"/>
      <c r="C170" s="199"/>
      <c r="D170" s="200"/>
      <c r="E170" s="199"/>
      <c r="F170" s="198"/>
      <c r="G170" s="199"/>
      <c r="H170" s="199"/>
    </row>
    <row r="171" spans="1:8" ht="15">
      <c r="A171" s="198"/>
      <c r="B171" s="199"/>
      <c r="C171" s="199"/>
      <c r="D171" s="200"/>
      <c r="E171" s="199"/>
      <c r="F171" s="198"/>
      <c r="G171" s="199"/>
      <c r="H171" s="199"/>
    </row>
    <row r="172" spans="1:8" ht="15">
      <c r="A172" s="198"/>
      <c r="B172" s="199"/>
      <c r="C172" s="199"/>
      <c r="D172" s="200"/>
      <c r="E172" s="199"/>
      <c r="F172" s="198"/>
      <c r="G172" s="199"/>
      <c r="H172" s="199"/>
    </row>
    <row r="173" spans="1:8" ht="15">
      <c r="A173" s="198"/>
      <c r="B173" s="199"/>
      <c r="C173" s="199"/>
      <c r="D173" s="200"/>
      <c r="E173" s="199"/>
      <c r="F173" s="198"/>
      <c r="G173" s="199"/>
      <c r="H173" s="199"/>
    </row>
    <row r="174" spans="1:8" ht="15">
      <c r="A174" s="198"/>
      <c r="B174" s="199"/>
      <c r="C174" s="199"/>
      <c r="D174" s="200"/>
      <c r="E174" s="199"/>
      <c r="F174" s="198"/>
      <c r="G174" s="199"/>
      <c r="H174" s="199"/>
    </row>
    <row r="175" spans="1:8" ht="15">
      <c r="A175" s="198"/>
      <c r="B175" s="199"/>
      <c r="C175" s="199"/>
      <c r="D175" s="200"/>
      <c r="E175" s="199"/>
      <c r="F175" s="198"/>
      <c r="G175" s="199"/>
      <c r="H175" s="199"/>
    </row>
    <row r="176" spans="1:8" ht="15">
      <c r="A176" s="198"/>
      <c r="B176" s="199"/>
      <c r="C176" s="199"/>
      <c r="D176" s="200"/>
      <c r="E176" s="199"/>
      <c r="F176" s="198"/>
      <c r="G176" s="199"/>
      <c r="H176" s="199"/>
    </row>
    <row r="177" spans="1:8" ht="15">
      <c r="A177" s="198"/>
      <c r="B177" s="199"/>
      <c r="C177" s="199"/>
      <c r="D177" s="200"/>
      <c r="E177" s="199"/>
      <c r="F177" s="198"/>
      <c r="G177" s="199"/>
      <c r="H177" s="199"/>
    </row>
    <row r="178" spans="1:8" ht="15">
      <c r="A178" s="198"/>
      <c r="B178" s="199"/>
      <c r="C178" s="199"/>
      <c r="D178" s="200"/>
      <c r="E178" s="199"/>
      <c r="F178" s="198"/>
      <c r="G178" s="199"/>
      <c r="H178" s="199"/>
    </row>
    <row r="179" spans="1:8" ht="15">
      <c r="A179" s="198"/>
      <c r="B179" s="199"/>
      <c r="C179" s="199"/>
      <c r="D179" s="200"/>
      <c r="E179" s="199"/>
      <c r="F179" s="198"/>
      <c r="G179" s="199"/>
      <c r="H179" s="199"/>
    </row>
    <row r="180" spans="1:8" ht="15">
      <c r="A180" s="198"/>
      <c r="B180" s="199"/>
      <c r="C180" s="199"/>
      <c r="D180" s="200"/>
      <c r="E180" s="199"/>
      <c r="F180" s="198"/>
      <c r="G180" s="199"/>
      <c r="H180" s="199"/>
    </row>
    <row r="181" spans="1:8" ht="15">
      <c r="A181" s="198"/>
      <c r="B181" s="199"/>
      <c r="C181" s="199"/>
      <c r="D181" s="200"/>
      <c r="E181" s="199"/>
      <c r="F181" s="198"/>
      <c r="G181" s="199"/>
      <c r="H181" s="199"/>
    </row>
    <row r="182" spans="1:8" ht="15">
      <c r="A182" s="198"/>
      <c r="B182" s="199"/>
      <c r="C182" s="199"/>
      <c r="D182" s="200"/>
      <c r="E182" s="199"/>
      <c r="F182" s="198"/>
      <c r="G182" s="199"/>
      <c r="H182" s="199"/>
    </row>
    <row r="183" spans="1:8" ht="15">
      <c r="A183" s="198"/>
      <c r="B183" s="199"/>
      <c r="C183" s="199"/>
      <c r="D183" s="200"/>
      <c r="E183" s="199"/>
      <c r="F183" s="198"/>
      <c r="G183" s="199"/>
      <c r="H183" s="199"/>
    </row>
    <row r="184" spans="1:8" ht="15">
      <c r="A184" s="198"/>
      <c r="B184" s="199"/>
      <c r="C184" s="199"/>
      <c r="D184" s="200"/>
      <c r="E184" s="199"/>
      <c r="F184" s="198"/>
      <c r="G184" s="199"/>
      <c r="H184" s="199"/>
    </row>
    <row r="185" spans="1:8" ht="15">
      <c r="A185" s="198"/>
      <c r="B185" s="199"/>
      <c r="C185" s="199"/>
      <c r="D185" s="200"/>
      <c r="E185" s="199"/>
      <c r="F185" s="198"/>
      <c r="G185" s="199"/>
      <c r="H185" s="199"/>
    </row>
    <row r="186" spans="1:8" ht="15">
      <c r="A186" s="198"/>
      <c r="B186" s="199"/>
      <c r="C186" s="199"/>
      <c r="D186" s="200"/>
      <c r="E186" s="199"/>
      <c r="F186" s="198"/>
      <c r="G186" s="199"/>
      <c r="H186" s="199"/>
    </row>
    <row r="187" spans="1:8" ht="15">
      <c r="A187" s="198"/>
      <c r="B187" s="199"/>
      <c r="C187" s="199"/>
      <c r="D187" s="200"/>
      <c r="E187" s="199"/>
      <c r="F187" s="198"/>
      <c r="G187" s="199"/>
      <c r="H187" s="199"/>
    </row>
    <row r="188" spans="1:8" ht="15">
      <c r="A188" s="198"/>
      <c r="B188" s="199"/>
      <c r="C188" s="199"/>
      <c r="D188" s="200"/>
      <c r="E188" s="199"/>
      <c r="F188" s="198"/>
      <c r="G188" s="199"/>
      <c r="H188" s="199"/>
    </row>
    <row r="189" spans="1:8" ht="15">
      <c r="A189" s="198"/>
      <c r="B189" s="199"/>
      <c r="C189" s="199"/>
      <c r="D189" s="200"/>
      <c r="E189" s="199"/>
      <c r="F189" s="198"/>
      <c r="G189" s="199"/>
      <c r="H189" s="199"/>
    </row>
    <row r="190" spans="1:8" ht="15">
      <c r="A190" s="198"/>
      <c r="B190" s="199"/>
      <c r="C190" s="199"/>
      <c r="D190" s="200"/>
      <c r="E190" s="199"/>
      <c r="F190" s="198"/>
      <c r="G190" s="199"/>
      <c r="H190" s="199"/>
    </row>
    <row r="191" spans="1:8" ht="15">
      <c r="A191" s="198"/>
      <c r="B191" s="199"/>
      <c r="C191" s="199"/>
      <c r="D191" s="200"/>
      <c r="E191" s="199"/>
      <c r="F191" s="198"/>
      <c r="G191" s="199"/>
      <c r="H191" s="199"/>
    </row>
    <row r="192" spans="1:8" ht="15">
      <c r="A192" s="198"/>
      <c r="B192" s="199"/>
      <c r="C192" s="199"/>
      <c r="D192" s="200"/>
      <c r="E192" s="199"/>
      <c r="F192" s="198"/>
      <c r="G192" s="199"/>
      <c r="H192" s="199"/>
    </row>
    <row r="193" spans="1:8" ht="15">
      <c r="A193" s="198"/>
      <c r="B193" s="199"/>
      <c r="C193" s="199"/>
      <c r="D193" s="200"/>
      <c r="E193" s="199"/>
      <c r="F193" s="198"/>
      <c r="G193" s="199"/>
      <c r="H193" s="199"/>
    </row>
    <row r="194" spans="1:8" ht="15">
      <c r="A194" s="198"/>
      <c r="B194" s="199"/>
      <c r="C194" s="199"/>
      <c r="D194" s="200"/>
      <c r="E194" s="199"/>
      <c r="F194" s="198"/>
      <c r="G194" s="199"/>
      <c r="H194" s="199"/>
    </row>
    <row r="195" spans="1:8" ht="15">
      <c r="A195" s="198"/>
      <c r="B195" s="199"/>
      <c r="C195" s="199"/>
      <c r="D195" s="200"/>
      <c r="E195" s="199"/>
      <c r="F195" s="198"/>
      <c r="G195" s="199"/>
      <c r="H195" s="199"/>
    </row>
    <row r="196" spans="1:8" ht="15">
      <c r="A196" s="198"/>
      <c r="B196" s="199"/>
      <c r="C196" s="199"/>
      <c r="D196" s="200"/>
      <c r="E196" s="199"/>
      <c r="F196" s="198"/>
      <c r="G196" s="199"/>
      <c r="H196" s="199"/>
    </row>
    <row r="197" spans="1:8" ht="15">
      <c r="A197" s="198"/>
      <c r="B197" s="199"/>
      <c r="C197" s="199"/>
      <c r="D197" s="200"/>
      <c r="E197" s="199"/>
      <c r="F197" s="198"/>
      <c r="G197" s="199"/>
      <c r="H197" s="199"/>
    </row>
    <row r="198" spans="1:8" ht="15">
      <c r="A198" s="198"/>
      <c r="B198" s="199"/>
      <c r="C198" s="199"/>
      <c r="D198" s="200"/>
      <c r="E198" s="199"/>
      <c r="F198" s="198"/>
      <c r="G198" s="199"/>
      <c r="H198" s="199"/>
    </row>
    <row r="199" spans="1:8" ht="15">
      <c r="A199" s="198"/>
      <c r="B199" s="199"/>
      <c r="C199" s="199"/>
      <c r="D199" s="200"/>
      <c r="E199" s="199"/>
      <c r="F199" s="198"/>
      <c r="G199" s="199"/>
      <c r="H199" s="199"/>
    </row>
    <row r="200" spans="1:8" ht="15">
      <c r="A200" s="198"/>
      <c r="B200" s="199"/>
      <c r="C200" s="199"/>
      <c r="D200" s="200"/>
      <c r="E200" s="199"/>
      <c r="F200" s="198"/>
      <c r="G200" s="199"/>
      <c r="H200" s="199"/>
    </row>
    <row r="201" spans="1:8" ht="15">
      <c r="A201" s="198"/>
      <c r="B201" s="199"/>
      <c r="C201" s="199"/>
      <c r="D201" s="200"/>
      <c r="E201" s="199"/>
      <c r="F201" s="198"/>
      <c r="G201" s="199"/>
      <c r="H201" s="199"/>
    </row>
    <row r="202" spans="1:8" ht="15">
      <c r="A202" s="198"/>
      <c r="B202" s="199"/>
      <c r="C202" s="199"/>
      <c r="D202" s="200"/>
      <c r="E202" s="199"/>
      <c r="F202" s="198"/>
      <c r="G202" s="199"/>
      <c r="H202" s="199"/>
    </row>
  </sheetData>
  <mergeCells count="2">
    <mergeCell ref="E12:J12"/>
    <mergeCell ref="C11:J11"/>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6"/>
  <sheetViews>
    <sheetView showGridLines="0" workbookViewId="0" topLeftCell="A2">
      <selection activeCell="N9" sqref="N9"/>
    </sheetView>
  </sheetViews>
  <sheetFormatPr defaultColWidth="0" defaultRowHeight="15"/>
  <cols>
    <col min="1" max="1" width="10.28125" style="20" customWidth="1"/>
    <col min="2" max="2" width="18.28125" style="20" customWidth="1"/>
    <col min="3" max="3" width="8.7109375" style="20" customWidth="1"/>
    <col min="4" max="9" width="11.421875" style="21" customWidth="1"/>
    <col min="10" max="203" width="11.421875" style="20" customWidth="1"/>
    <col min="204" max="217" width="0" style="20" hidden="1" customWidth="1"/>
    <col min="218" max="218" width="10.28125" style="20" bestFit="1" customWidth="1"/>
    <col min="219" max="219" width="17.57421875" style="20" customWidth="1"/>
    <col min="220" max="220" width="8.7109375" style="20" customWidth="1"/>
    <col min="221" max="231" width="11.421875" style="20" customWidth="1"/>
    <col min="232" max="232" width="30.7109375" style="20" hidden="1" customWidth="1"/>
    <col min="233" max="16384" width="0" style="20" hidden="1" customWidth="1"/>
  </cols>
  <sheetData>
    <row r="1" spans="1:9" s="11" customFormat="1" ht="15">
      <c r="A1" s="9" t="s">
        <v>36</v>
      </c>
      <c r="B1" s="10">
        <v>3</v>
      </c>
      <c r="D1" s="24"/>
      <c r="E1" s="24"/>
      <c r="F1" s="24"/>
      <c r="G1" s="24"/>
      <c r="H1" s="24"/>
      <c r="I1" s="24"/>
    </row>
    <row r="2" spans="1:9" s="13" customFormat="1" ht="15">
      <c r="A2" s="12" t="s">
        <v>1</v>
      </c>
      <c r="B2" s="13" t="s">
        <v>2</v>
      </c>
      <c r="D2" s="25"/>
      <c r="E2" s="25"/>
      <c r="F2" s="25"/>
      <c r="G2" s="25"/>
      <c r="H2" s="25"/>
      <c r="I2" s="25"/>
    </row>
    <row r="3" spans="1:9" s="13" customFormat="1" ht="15">
      <c r="A3" s="12" t="s">
        <v>3</v>
      </c>
      <c r="B3" s="13" t="s">
        <v>33</v>
      </c>
      <c r="D3" s="25"/>
      <c r="E3" s="25"/>
      <c r="F3" s="25"/>
      <c r="G3" s="25"/>
      <c r="H3" s="25"/>
      <c r="I3" s="25"/>
    </row>
    <row r="4" spans="1:9" s="13" customFormat="1" ht="15">
      <c r="A4" s="12" t="s">
        <v>5</v>
      </c>
      <c r="B4" s="13" t="s">
        <v>6</v>
      </c>
      <c r="D4" s="25"/>
      <c r="E4" s="25"/>
      <c r="F4" s="25"/>
      <c r="G4" s="25"/>
      <c r="H4" s="25"/>
      <c r="I4" s="25"/>
    </row>
    <row r="5" spans="1:9" s="13" customFormat="1" ht="15">
      <c r="A5" s="12" t="s">
        <v>7</v>
      </c>
      <c r="B5" s="13" t="s">
        <v>8</v>
      </c>
      <c r="D5" s="25"/>
      <c r="E5" s="25"/>
      <c r="F5" s="25"/>
      <c r="G5" s="25"/>
      <c r="H5" s="25"/>
      <c r="I5" s="25"/>
    </row>
    <row r="6" spans="1:9" s="15" customFormat="1" ht="12.75" thickBot="1">
      <c r="A6" s="14" t="s">
        <v>9</v>
      </c>
      <c r="B6" s="15" t="s">
        <v>173</v>
      </c>
      <c r="D6" s="26"/>
      <c r="E6" s="26"/>
      <c r="F6" s="26"/>
      <c r="G6" s="26"/>
      <c r="H6" s="26"/>
      <c r="I6" s="26"/>
    </row>
    <row r="7" spans="2:21" ht="15">
      <c r="B7" s="27" t="s">
        <v>10</v>
      </c>
      <c r="L7" s="22"/>
      <c r="M7" s="22"/>
      <c r="N7" s="22"/>
      <c r="O7" s="22"/>
      <c r="P7" s="22"/>
      <c r="Q7" s="22"/>
      <c r="R7" s="22"/>
      <c r="S7" s="22"/>
      <c r="T7" s="22"/>
      <c r="U7" s="22"/>
    </row>
    <row r="8" spans="1:21" ht="15">
      <c r="A8" s="27"/>
      <c r="C8" s="27"/>
      <c r="D8" s="28"/>
      <c r="E8" s="28"/>
      <c r="F8" s="28"/>
      <c r="G8" s="28"/>
      <c r="H8" s="28"/>
      <c r="I8" s="28"/>
      <c r="J8" s="25"/>
      <c r="K8" s="25"/>
      <c r="L8" s="23"/>
      <c r="M8" s="23"/>
      <c r="N8" s="23"/>
      <c r="O8" s="23"/>
      <c r="P8" s="23"/>
      <c r="Q8" s="23"/>
      <c r="R8" s="23"/>
      <c r="S8" s="23"/>
      <c r="T8" s="23"/>
      <c r="U8" s="23"/>
    </row>
    <row r="9" spans="1:21" ht="15">
      <c r="A9" s="27"/>
      <c r="B9" s="238" t="s">
        <v>176</v>
      </c>
      <c r="C9" s="238"/>
      <c r="D9" s="238"/>
      <c r="E9" s="238"/>
      <c r="F9" s="238"/>
      <c r="G9" s="238"/>
      <c r="H9" s="238"/>
      <c r="I9" s="238"/>
      <c r="J9" s="238"/>
      <c r="K9" s="238"/>
      <c r="L9" s="19"/>
      <c r="M9" s="23"/>
      <c r="N9" s="23"/>
      <c r="O9" s="23"/>
      <c r="P9" s="23"/>
      <c r="Q9" s="23"/>
      <c r="R9" s="23"/>
      <c r="S9" s="23"/>
      <c r="T9" s="23"/>
      <c r="U9" s="23"/>
    </row>
    <row r="10" spans="1:16" ht="22.5" customHeight="1">
      <c r="A10" s="27"/>
      <c r="B10" s="121" t="s">
        <v>11</v>
      </c>
      <c r="C10" s="58">
        <v>2001</v>
      </c>
      <c r="D10" s="58">
        <v>2003</v>
      </c>
      <c r="E10" s="58">
        <v>2005</v>
      </c>
      <c r="F10" s="58">
        <v>2007</v>
      </c>
      <c r="G10" s="58">
        <v>2009</v>
      </c>
      <c r="H10" s="58">
        <v>2010</v>
      </c>
      <c r="I10" s="58">
        <v>2011</v>
      </c>
      <c r="J10" s="58">
        <v>2012</v>
      </c>
      <c r="K10" s="58">
        <v>2013</v>
      </c>
      <c r="L10" s="234">
        <v>2014</v>
      </c>
      <c r="M10" s="234">
        <v>2015</v>
      </c>
      <c r="N10" s="23"/>
      <c r="O10" s="23"/>
      <c r="P10" s="23"/>
    </row>
    <row r="11" spans="1:15" ht="15">
      <c r="A11" s="27"/>
      <c r="B11" s="119" t="s">
        <v>114</v>
      </c>
      <c r="C11" s="210">
        <v>6306.92</v>
      </c>
      <c r="D11" s="210">
        <v>8625.612</v>
      </c>
      <c r="E11" s="210">
        <v>8912.206</v>
      </c>
      <c r="F11" s="210">
        <v>10804.164</v>
      </c>
      <c r="G11" s="210">
        <v>11849.546</v>
      </c>
      <c r="H11" s="210">
        <v>12218.698896</v>
      </c>
      <c r="I11" s="210">
        <v>14547.129420000001</v>
      </c>
      <c r="J11" s="210">
        <v>14009.21443</v>
      </c>
      <c r="K11" s="210">
        <v>15440.565877</v>
      </c>
      <c r="L11" s="210">
        <v>18802.441364</v>
      </c>
      <c r="M11" s="210">
        <v>19259.60458</v>
      </c>
      <c r="N11" s="75"/>
      <c r="O11" s="75"/>
    </row>
    <row r="12" spans="1:13" ht="15">
      <c r="A12" s="27"/>
      <c r="B12" s="118" t="s">
        <v>13</v>
      </c>
      <c r="C12" s="211">
        <v>6231.324000000001</v>
      </c>
      <c r="D12" s="211">
        <v>8315.6</v>
      </c>
      <c r="E12" s="211">
        <v>8787.509</v>
      </c>
      <c r="F12" s="211">
        <v>10530.495</v>
      </c>
      <c r="G12" s="211">
        <v>11572.492</v>
      </c>
      <c r="H12" s="211">
        <v>11910.017821</v>
      </c>
      <c r="I12" s="211">
        <v>13872.745462</v>
      </c>
      <c r="J12" s="211">
        <v>13301.551676000001</v>
      </c>
      <c r="K12" s="211">
        <v>15006.337980999999</v>
      </c>
      <c r="L12" s="211">
        <v>18248.936593000002</v>
      </c>
      <c r="M12" s="211">
        <v>18639.886386</v>
      </c>
    </row>
    <row r="13" spans="1:13" ht="15">
      <c r="A13" s="27"/>
      <c r="B13" s="120" t="s">
        <v>116</v>
      </c>
      <c r="C13" s="212">
        <v>75.59599999999864</v>
      </c>
      <c r="D13" s="212">
        <v>310.0119999999988</v>
      </c>
      <c r="E13" s="212">
        <v>124.69700000000012</v>
      </c>
      <c r="F13" s="212">
        <v>273.66899999999987</v>
      </c>
      <c r="G13" s="212">
        <v>277.0540000000001</v>
      </c>
      <c r="H13" s="212">
        <v>308.6810750000004</v>
      </c>
      <c r="I13" s="212">
        <v>674.3839580000003</v>
      </c>
      <c r="J13" s="212">
        <v>707.662753999999</v>
      </c>
      <c r="K13" s="212">
        <v>434.2278960000003</v>
      </c>
      <c r="L13" s="212">
        <v>553.5047709999963</v>
      </c>
      <c r="M13" s="212">
        <v>619.718194000001</v>
      </c>
    </row>
    <row r="14" spans="1:13" ht="15">
      <c r="A14" s="27"/>
      <c r="B14" s="114" t="s">
        <v>47</v>
      </c>
      <c r="C14" s="229">
        <v>806.354</v>
      </c>
      <c r="D14" s="229">
        <v>869.28</v>
      </c>
      <c r="E14" s="229">
        <v>955.377</v>
      </c>
      <c r="F14" s="229">
        <v>1141.187</v>
      </c>
      <c r="G14" s="229">
        <v>858.159</v>
      </c>
      <c r="H14" s="229">
        <v>903.51762</v>
      </c>
      <c r="I14" s="229">
        <v>1554.692832</v>
      </c>
      <c r="J14" s="229">
        <v>1765.530278</v>
      </c>
      <c r="K14" s="229">
        <v>1617.911398</v>
      </c>
      <c r="L14" s="229">
        <v>2019.409682</v>
      </c>
      <c r="M14" s="229">
        <v>1824.764532</v>
      </c>
    </row>
    <row r="15" spans="1:13" ht="15">
      <c r="A15" s="27"/>
      <c r="B15" s="59" t="s">
        <v>71</v>
      </c>
      <c r="C15" s="230" t="s">
        <v>117</v>
      </c>
      <c r="D15" s="230" t="s">
        <v>117</v>
      </c>
      <c r="E15" s="230" t="s">
        <v>117</v>
      </c>
      <c r="F15" s="218">
        <v>0.293</v>
      </c>
      <c r="G15" s="218">
        <v>0.395</v>
      </c>
      <c r="H15" s="218">
        <v>9.666</v>
      </c>
      <c r="I15" s="218">
        <v>4.95784</v>
      </c>
      <c r="J15" s="218">
        <v>6.02435</v>
      </c>
      <c r="K15" s="218">
        <v>3.047796</v>
      </c>
      <c r="L15" s="218">
        <v>16.864099999999997</v>
      </c>
      <c r="M15" s="218">
        <v>11.165700000000001</v>
      </c>
    </row>
    <row r="16" spans="1:13" ht="15">
      <c r="A16" s="27"/>
      <c r="B16" s="59" t="s">
        <v>72</v>
      </c>
      <c r="C16" s="218">
        <v>4.346</v>
      </c>
      <c r="D16" s="218">
        <v>2.194</v>
      </c>
      <c r="E16" s="218">
        <v>1.525</v>
      </c>
      <c r="F16" s="218">
        <v>3.579</v>
      </c>
      <c r="G16" s="218">
        <v>11.92</v>
      </c>
      <c r="H16" s="218">
        <v>15.186</v>
      </c>
      <c r="I16" s="218">
        <v>18.681912</v>
      </c>
      <c r="J16" s="218">
        <v>19.886719</v>
      </c>
      <c r="K16" s="218">
        <v>32.188477</v>
      </c>
      <c r="L16" s="218">
        <v>34.262919000000004</v>
      </c>
      <c r="M16" s="218">
        <v>37.403364</v>
      </c>
    </row>
    <row r="17" spans="1:13" ht="15">
      <c r="A17" s="27"/>
      <c r="B17" s="59" t="s">
        <v>54</v>
      </c>
      <c r="C17" s="218">
        <v>344.153</v>
      </c>
      <c r="D17" s="218">
        <v>385.074</v>
      </c>
      <c r="E17" s="218">
        <v>386.237</v>
      </c>
      <c r="F17" s="218">
        <v>293.075</v>
      </c>
      <c r="G17" s="218">
        <v>255.438</v>
      </c>
      <c r="H17" s="218">
        <v>227.205</v>
      </c>
      <c r="I17" s="218">
        <v>150.57</v>
      </c>
      <c r="J17" s="218">
        <v>484.480022</v>
      </c>
      <c r="K17" s="218">
        <v>516.153245</v>
      </c>
      <c r="L17" s="218">
        <v>522.91281</v>
      </c>
      <c r="M17" s="218">
        <v>529.3780720000001</v>
      </c>
    </row>
    <row r="18" spans="1:13" ht="15">
      <c r="A18" s="27"/>
      <c r="B18" s="59" t="s">
        <v>42</v>
      </c>
      <c r="C18" s="218">
        <v>1540.408</v>
      </c>
      <c r="D18" s="218">
        <v>906.666</v>
      </c>
      <c r="E18" s="218">
        <v>1102.708</v>
      </c>
      <c r="F18" s="218">
        <v>1826.95</v>
      </c>
      <c r="G18" s="218">
        <v>1201.449</v>
      </c>
      <c r="H18" s="218">
        <v>1514.044</v>
      </c>
      <c r="I18" s="218">
        <v>1950.437513</v>
      </c>
      <c r="J18" s="218">
        <v>1808.976546</v>
      </c>
      <c r="K18" s="218">
        <v>1990.431497</v>
      </c>
      <c r="L18" s="218">
        <v>2612.573373</v>
      </c>
      <c r="M18" s="218">
        <v>3045.551265</v>
      </c>
    </row>
    <row r="19" spans="1:13" ht="15">
      <c r="A19" s="27"/>
      <c r="B19" s="59" t="s">
        <v>60</v>
      </c>
      <c r="C19" s="218">
        <v>3.224</v>
      </c>
      <c r="D19" s="218">
        <v>1.317</v>
      </c>
      <c r="E19" s="218">
        <v>0.301</v>
      </c>
      <c r="F19" s="218">
        <v>2.663</v>
      </c>
      <c r="G19" s="218">
        <v>4.664</v>
      </c>
      <c r="H19" s="218">
        <v>0.942</v>
      </c>
      <c r="I19" s="218">
        <v>1.596298</v>
      </c>
      <c r="J19" s="218">
        <v>3.417922</v>
      </c>
      <c r="K19" s="218">
        <v>9.530422</v>
      </c>
      <c r="L19" s="218">
        <v>13.2021</v>
      </c>
      <c r="M19" s="218">
        <v>13.42696</v>
      </c>
    </row>
    <row r="20" spans="1:16" ht="15">
      <c r="A20" s="27"/>
      <c r="B20" s="59" t="s">
        <v>52</v>
      </c>
      <c r="C20" s="218">
        <v>287.102</v>
      </c>
      <c r="D20" s="218">
        <v>420.799</v>
      </c>
      <c r="E20" s="218">
        <v>534.005</v>
      </c>
      <c r="F20" s="218">
        <v>331.151</v>
      </c>
      <c r="G20" s="218">
        <v>242.094</v>
      </c>
      <c r="H20" s="218">
        <v>282.208</v>
      </c>
      <c r="I20" s="218">
        <v>363.941485</v>
      </c>
      <c r="J20" s="218">
        <v>361.375451</v>
      </c>
      <c r="K20" s="218">
        <v>665.837828</v>
      </c>
      <c r="L20" s="218">
        <v>923.633282</v>
      </c>
      <c r="M20" s="218">
        <v>898.5775940000001</v>
      </c>
      <c r="N20" s="23"/>
      <c r="O20" s="23"/>
      <c r="P20" s="23"/>
    </row>
    <row r="21" spans="1:16" ht="15">
      <c r="A21" s="27"/>
      <c r="B21" s="59" t="s">
        <v>58</v>
      </c>
      <c r="C21" s="218">
        <v>0.904</v>
      </c>
      <c r="D21" s="218">
        <v>3.262</v>
      </c>
      <c r="E21" s="218">
        <v>3.395</v>
      </c>
      <c r="F21" s="218">
        <v>8.967</v>
      </c>
      <c r="G21" s="218">
        <v>72.132</v>
      </c>
      <c r="H21" s="218">
        <v>76.088</v>
      </c>
      <c r="I21" s="218">
        <v>64.135162</v>
      </c>
      <c r="J21" s="218">
        <v>22.154608</v>
      </c>
      <c r="K21" s="218">
        <v>62.180224</v>
      </c>
      <c r="L21" s="218">
        <v>191.677973</v>
      </c>
      <c r="M21" s="218">
        <v>59.670033000000004</v>
      </c>
      <c r="N21" s="23"/>
      <c r="O21" s="23"/>
      <c r="P21" s="23"/>
    </row>
    <row r="22" spans="1:16" ht="15">
      <c r="A22" s="27"/>
      <c r="B22" s="59" t="s">
        <v>51</v>
      </c>
      <c r="C22" s="218">
        <v>61.275</v>
      </c>
      <c r="D22" s="218">
        <v>48.9</v>
      </c>
      <c r="E22" s="218">
        <v>44.131</v>
      </c>
      <c r="F22" s="218">
        <v>60.19</v>
      </c>
      <c r="G22" s="218">
        <v>70.358</v>
      </c>
      <c r="H22" s="218">
        <v>69.737</v>
      </c>
      <c r="I22" s="218">
        <v>115.712289</v>
      </c>
      <c r="J22" s="218">
        <v>66.993128</v>
      </c>
      <c r="K22" s="218">
        <v>82.965093</v>
      </c>
      <c r="L22" s="218">
        <v>54.423595</v>
      </c>
      <c r="M22" s="218">
        <v>83.438898</v>
      </c>
      <c r="N22" s="23"/>
      <c r="O22" s="23"/>
      <c r="P22" s="23"/>
    </row>
    <row r="23" spans="1:16" ht="15">
      <c r="A23" s="27"/>
      <c r="B23" s="59" t="s">
        <v>45</v>
      </c>
      <c r="C23" s="218">
        <v>206.768</v>
      </c>
      <c r="D23" s="218">
        <v>740.09</v>
      </c>
      <c r="E23" s="218">
        <v>581.552</v>
      </c>
      <c r="F23" s="218">
        <v>1100.649</v>
      </c>
      <c r="G23" s="218">
        <v>1178.188</v>
      </c>
      <c r="H23" s="218">
        <v>1585.92</v>
      </c>
      <c r="I23" s="218">
        <v>1502.387755</v>
      </c>
      <c r="J23" s="218">
        <v>1517.301999</v>
      </c>
      <c r="K23" s="218">
        <v>1648.6981429999998</v>
      </c>
      <c r="L23" s="218">
        <v>2102.934229</v>
      </c>
      <c r="M23" s="218">
        <v>1793.108647</v>
      </c>
      <c r="N23" s="23"/>
      <c r="O23" s="23"/>
      <c r="P23" s="23"/>
    </row>
    <row r="24" spans="1:16" ht="15">
      <c r="A24" s="27"/>
      <c r="B24" s="59" t="s">
        <v>110</v>
      </c>
      <c r="C24" s="218" t="s">
        <v>117</v>
      </c>
      <c r="D24" s="218" t="s">
        <v>117</v>
      </c>
      <c r="E24" s="218" t="s">
        <v>117</v>
      </c>
      <c r="F24" s="218" t="s">
        <v>117</v>
      </c>
      <c r="G24" s="218" t="s">
        <v>117</v>
      </c>
      <c r="H24" s="218" t="s">
        <v>117</v>
      </c>
      <c r="I24" s="218" t="s">
        <v>117</v>
      </c>
      <c r="J24" s="218">
        <v>21.21166</v>
      </c>
      <c r="K24" s="218">
        <v>19.300528999999997</v>
      </c>
      <c r="L24" s="218">
        <v>23.540216</v>
      </c>
      <c r="M24" s="218">
        <v>44.071152999999995</v>
      </c>
      <c r="N24" s="23"/>
      <c r="O24" s="23"/>
      <c r="P24" s="23"/>
    </row>
    <row r="25" spans="1:16" ht="15">
      <c r="A25" s="27"/>
      <c r="B25" s="59" t="s">
        <v>43</v>
      </c>
      <c r="C25" s="218">
        <v>363.614</v>
      </c>
      <c r="D25" s="218">
        <v>429.504</v>
      </c>
      <c r="E25" s="218">
        <v>1034.925</v>
      </c>
      <c r="F25" s="218">
        <v>1471.016</v>
      </c>
      <c r="G25" s="218">
        <v>1713.108</v>
      </c>
      <c r="H25" s="218">
        <v>1783.062</v>
      </c>
      <c r="I25" s="218">
        <v>1715.031503</v>
      </c>
      <c r="J25" s="218">
        <v>1415.719062</v>
      </c>
      <c r="K25" s="218">
        <v>1213.0627180000001</v>
      </c>
      <c r="L25" s="218">
        <v>1341.5164869999999</v>
      </c>
      <c r="M25" s="218">
        <v>1231.4217720000001</v>
      </c>
      <c r="N25" s="23"/>
      <c r="O25" s="23"/>
      <c r="P25" s="23"/>
    </row>
    <row r="26" spans="1:16" ht="15">
      <c r="A26" s="27"/>
      <c r="B26" s="59" t="s">
        <v>63</v>
      </c>
      <c r="C26" s="218">
        <v>2.479</v>
      </c>
      <c r="D26" s="218">
        <v>2.373</v>
      </c>
      <c r="E26" s="218">
        <v>2.818</v>
      </c>
      <c r="F26" s="218">
        <v>4.075</v>
      </c>
      <c r="G26" s="218">
        <v>30.32</v>
      </c>
      <c r="H26" s="218">
        <v>40.826747000000005</v>
      </c>
      <c r="I26" s="218">
        <v>182.464902</v>
      </c>
      <c r="J26" s="218">
        <v>181.213619</v>
      </c>
      <c r="K26" s="218">
        <v>4.26447</v>
      </c>
      <c r="L26" s="218">
        <v>4.2172030000000005</v>
      </c>
      <c r="M26" s="218">
        <v>5.181143</v>
      </c>
      <c r="N26" s="23"/>
      <c r="O26" s="23"/>
      <c r="P26" s="23"/>
    </row>
    <row r="27" spans="1:16" ht="15">
      <c r="A27" s="27"/>
      <c r="B27" s="59" t="s">
        <v>62</v>
      </c>
      <c r="C27" s="218">
        <v>16.605</v>
      </c>
      <c r="D27" s="218">
        <v>16.2</v>
      </c>
      <c r="E27" s="218">
        <v>0.767</v>
      </c>
      <c r="F27" s="218">
        <v>7.178</v>
      </c>
      <c r="G27" s="218">
        <v>10.895</v>
      </c>
      <c r="H27" s="218">
        <v>17.414</v>
      </c>
      <c r="I27" s="218">
        <v>14.428977000000001</v>
      </c>
      <c r="J27" s="218">
        <v>11.870996</v>
      </c>
      <c r="K27" s="218">
        <v>13.935709999999998</v>
      </c>
      <c r="L27" s="218">
        <v>18.200020000000002</v>
      </c>
      <c r="M27" s="218">
        <v>21.361144</v>
      </c>
      <c r="N27" s="23"/>
      <c r="O27" s="23"/>
      <c r="P27" s="23"/>
    </row>
    <row r="28" spans="1:16" ht="15">
      <c r="A28" s="27"/>
      <c r="B28" s="59" t="s">
        <v>59</v>
      </c>
      <c r="C28" s="218" t="s">
        <v>117</v>
      </c>
      <c r="D28" s="218">
        <v>84.373</v>
      </c>
      <c r="E28" s="218">
        <v>2.251</v>
      </c>
      <c r="F28" s="218">
        <v>4.064</v>
      </c>
      <c r="G28" s="218">
        <v>17.258</v>
      </c>
      <c r="H28" s="218">
        <v>17.764</v>
      </c>
      <c r="I28" s="218">
        <v>52.932978000000006</v>
      </c>
      <c r="J28" s="218">
        <v>73.444257</v>
      </c>
      <c r="K28" s="218">
        <v>38.584194000000004</v>
      </c>
      <c r="L28" s="218">
        <v>27.334747</v>
      </c>
      <c r="M28" s="218">
        <v>29.008392</v>
      </c>
      <c r="N28" s="23"/>
      <c r="O28" s="23"/>
      <c r="P28" s="23"/>
    </row>
    <row r="29" spans="1:16" ht="15">
      <c r="A29" s="27"/>
      <c r="B29" s="59" t="s">
        <v>46</v>
      </c>
      <c r="C29" s="218">
        <v>89.128</v>
      </c>
      <c r="D29" s="218">
        <v>85.831</v>
      </c>
      <c r="E29" s="218">
        <v>45.756</v>
      </c>
      <c r="F29" s="218">
        <v>83.823</v>
      </c>
      <c r="G29" s="218">
        <v>171.931</v>
      </c>
      <c r="H29" s="218">
        <v>140.874</v>
      </c>
      <c r="I29" s="218">
        <v>122.527</v>
      </c>
      <c r="J29" s="218">
        <v>122.532</v>
      </c>
      <c r="K29" s="218">
        <v>129.182</v>
      </c>
      <c r="L29" s="218">
        <v>118.368</v>
      </c>
      <c r="M29" s="218">
        <v>304.759</v>
      </c>
      <c r="N29" s="23"/>
      <c r="O29" s="23"/>
      <c r="P29" s="23"/>
    </row>
    <row r="30" spans="1:16" ht="15">
      <c r="A30" s="27"/>
      <c r="B30" s="59" t="s">
        <v>73</v>
      </c>
      <c r="C30" s="218">
        <v>18.299</v>
      </c>
      <c r="D30" s="218">
        <v>31.457</v>
      </c>
      <c r="E30" s="218">
        <v>76.045</v>
      </c>
      <c r="F30" s="218">
        <v>72.17</v>
      </c>
      <c r="G30" s="218">
        <v>69.257</v>
      </c>
      <c r="H30" s="218">
        <v>49.196</v>
      </c>
      <c r="I30" s="218">
        <v>29.416268</v>
      </c>
      <c r="J30" s="218">
        <v>19.128393</v>
      </c>
      <c r="K30" s="218">
        <v>30.634463</v>
      </c>
      <c r="L30" s="218">
        <v>44.289790999999994</v>
      </c>
      <c r="M30" s="218">
        <v>48.610874</v>
      </c>
      <c r="N30" s="23"/>
      <c r="O30" s="23"/>
      <c r="P30" s="23"/>
    </row>
    <row r="31" spans="1:16" ht="15">
      <c r="A31" s="27"/>
      <c r="B31" s="59" t="s">
        <v>61</v>
      </c>
      <c r="C31" s="218">
        <v>4.5</v>
      </c>
      <c r="D31" s="218" t="s">
        <v>117</v>
      </c>
      <c r="E31" s="218">
        <v>1.263</v>
      </c>
      <c r="F31" s="218">
        <v>1.782</v>
      </c>
      <c r="G31" s="218">
        <v>1.853</v>
      </c>
      <c r="H31" s="218">
        <v>17.830328</v>
      </c>
      <c r="I31" s="218">
        <v>19.276170999999998</v>
      </c>
      <c r="J31" s="218">
        <v>15.746252</v>
      </c>
      <c r="K31" s="218">
        <v>11.255626</v>
      </c>
      <c r="L31" s="218">
        <v>20.932</v>
      </c>
      <c r="M31" s="218">
        <v>17.947243</v>
      </c>
      <c r="N31" s="23"/>
      <c r="O31" s="23"/>
      <c r="P31" s="23"/>
    </row>
    <row r="32" spans="1:16" ht="15">
      <c r="A32" s="27"/>
      <c r="B32" s="59" t="s">
        <v>44</v>
      </c>
      <c r="C32" s="218">
        <v>2134.762</v>
      </c>
      <c r="D32" s="218">
        <v>3848.369</v>
      </c>
      <c r="E32" s="218">
        <v>3221.115</v>
      </c>
      <c r="F32" s="218">
        <v>3172.297</v>
      </c>
      <c r="G32" s="218">
        <v>2919.784</v>
      </c>
      <c r="H32" s="218">
        <v>3074.441201</v>
      </c>
      <c r="I32" s="218">
        <v>2878.876125</v>
      </c>
      <c r="J32" s="218">
        <v>2699.308383</v>
      </c>
      <c r="K32" s="218">
        <v>2476.821739</v>
      </c>
      <c r="L32" s="218">
        <v>2739.8486949999997</v>
      </c>
      <c r="M32" s="218">
        <v>2786.957696</v>
      </c>
      <c r="N32" s="23"/>
      <c r="O32" s="23"/>
      <c r="P32" s="23"/>
    </row>
    <row r="33" spans="1:16" ht="15">
      <c r="A33" s="27"/>
      <c r="B33" s="59" t="s">
        <v>48</v>
      </c>
      <c r="C33" s="218">
        <v>135.517</v>
      </c>
      <c r="D33" s="218">
        <v>208.949</v>
      </c>
      <c r="E33" s="218">
        <v>394.127</v>
      </c>
      <c r="F33" s="218">
        <v>475.806</v>
      </c>
      <c r="G33" s="218">
        <v>2161.901</v>
      </c>
      <c r="H33" s="218">
        <v>978.47</v>
      </c>
      <c r="I33" s="218">
        <v>835.74365</v>
      </c>
      <c r="J33" s="218">
        <v>734.416049</v>
      </c>
      <c r="K33" s="218">
        <v>810.85277</v>
      </c>
      <c r="L33" s="218">
        <v>794.709995</v>
      </c>
      <c r="M33" s="218">
        <v>820.827845</v>
      </c>
      <c r="N33" s="23"/>
      <c r="O33" s="23"/>
      <c r="P33" s="23"/>
    </row>
    <row r="34" spans="1:16" ht="15">
      <c r="A34" s="27"/>
      <c r="B34" s="59" t="s">
        <v>74</v>
      </c>
      <c r="C34" s="218">
        <v>17.924</v>
      </c>
      <c r="D34" s="218">
        <v>154.981</v>
      </c>
      <c r="E34" s="218">
        <v>12.91</v>
      </c>
      <c r="F34" s="218">
        <v>66.423</v>
      </c>
      <c r="G34" s="218">
        <v>25.7</v>
      </c>
      <c r="H34" s="218">
        <v>20.346</v>
      </c>
      <c r="I34" s="218">
        <v>13.719308999999999</v>
      </c>
      <c r="J34" s="218">
        <v>13.687051</v>
      </c>
      <c r="K34" s="218">
        <v>13.563768</v>
      </c>
      <c r="L34" s="218">
        <v>23.883499</v>
      </c>
      <c r="M34" s="218">
        <v>93.297122</v>
      </c>
      <c r="N34" s="23"/>
      <c r="O34" s="23"/>
      <c r="P34" s="23"/>
    </row>
    <row r="35" spans="1:16" ht="15">
      <c r="A35" s="27"/>
      <c r="B35" s="59" t="s">
        <v>55</v>
      </c>
      <c r="C35" s="218">
        <v>63.26</v>
      </c>
      <c r="D35" s="218">
        <v>92.345</v>
      </c>
      <c r="E35" s="218">
        <v>107.682</v>
      </c>
      <c r="F35" s="218">
        <v>7.52</v>
      </c>
      <c r="G35" s="218">
        <v>61.365</v>
      </c>
      <c r="H35" s="218">
        <v>54.277</v>
      </c>
      <c r="I35" s="218">
        <v>62.528</v>
      </c>
      <c r="J35" s="218">
        <v>17.371437999999998</v>
      </c>
      <c r="K35" s="218">
        <v>71.253621</v>
      </c>
      <c r="L35" s="218">
        <v>57.078900999999995</v>
      </c>
      <c r="M35" s="218">
        <v>55.52378</v>
      </c>
      <c r="N35" s="23"/>
      <c r="O35" s="23"/>
      <c r="P35" s="23"/>
    </row>
    <row r="36" spans="1:16" ht="15">
      <c r="A36" s="27"/>
      <c r="B36" s="59" t="s">
        <v>75</v>
      </c>
      <c r="C36" s="218" t="s">
        <v>117</v>
      </c>
      <c r="D36" s="218" t="s">
        <v>117</v>
      </c>
      <c r="E36" s="218" t="s">
        <v>117</v>
      </c>
      <c r="F36" s="218">
        <v>37.22</v>
      </c>
      <c r="G36" s="218">
        <v>23.431</v>
      </c>
      <c r="H36" s="218">
        <v>3.871</v>
      </c>
      <c r="I36" s="218">
        <v>2.114439</v>
      </c>
      <c r="J36" s="218">
        <v>6.969393</v>
      </c>
      <c r="K36" s="218">
        <v>14.432167999999999</v>
      </c>
      <c r="L36" s="218">
        <v>25.233209</v>
      </c>
      <c r="M36" s="218">
        <v>27.12467</v>
      </c>
      <c r="N36" s="23"/>
      <c r="O36" s="23"/>
      <c r="P36" s="23"/>
    </row>
    <row r="37" spans="1:16" ht="15">
      <c r="A37" s="27"/>
      <c r="B37" s="59" t="s">
        <v>57</v>
      </c>
      <c r="C37" s="218">
        <v>7.887</v>
      </c>
      <c r="D37" s="218">
        <v>14.885</v>
      </c>
      <c r="E37" s="218">
        <v>21.993</v>
      </c>
      <c r="F37" s="218">
        <v>69.691</v>
      </c>
      <c r="G37" s="218">
        <v>76.759</v>
      </c>
      <c r="H37" s="218">
        <v>103.693</v>
      </c>
      <c r="I37" s="218">
        <v>115.47957000000001</v>
      </c>
      <c r="J37" s="218">
        <v>178.38166</v>
      </c>
      <c r="K37" s="218">
        <v>191.75673999999998</v>
      </c>
      <c r="L37" s="218">
        <v>228.251139</v>
      </c>
      <c r="M37" s="218">
        <v>237.71236199999998</v>
      </c>
      <c r="N37" s="23"/>
      <c r="O37" s="23"/>
      <c r="P37" s="23"/>
    </row>
    <row r="38" spans="1:16" ht="15">
      <c r="A38" s="27"/>
      <c r="B38" s="59" t="s">
        <v>76</v>
      </c>
      <c r="C38" s="218">
        <v>0.332</v>
      </c>
      <c r="D38" s="218">
        <v>2.232</v>
      </c>
      <c r="E38" s="218">
        <v>4.824</v>
      </c>
      <c r="F38" s="218">
        <v>4.531</v>
      </c>
      <c r="G38" s="218">
        <v>4.602</v>
      </c>
      <c r="H38" s="218">
        <v>11.946</v>
      </c>
      <c r="I38" s="218">
        <v>219.315294</v>
      </c>
      <c r="J38" s="218">
        <v>156.68048199999998</v>
      </c>
      <c r="K38" s="218">
        <v>51.733533</v>
      </c>
      <c r="L38" s="218">
        <v>73.29382799999999</v>
      </c>
      <c r="M38" s="218">
        <v>33.408067</v>
      </c>
      <c r="N38" s="23"/>
      <c r="O38" s="23"/>
      <c r="P38" s="23"/>
    </row>
    <row r="39" spans="1:16" ht="15">
      <c r="A39" s="27"/>
      <c r="B39" s="59" t="s">
        <v>56</v>
      </c>
      <c r="C39" s="218">
        <v>42.608</v>
      </c>
      <c r="D39" s="218">
        <v>63.416</v>
      </c>
      <c r="E39" s="218">
        <v>72.193</v>
      </c>
      <c r="F39" s="218">
        <v>78.22</v>
      </c>
      <c r="G39" s="218">
        <v>110.803</v>
      </c>
      <c r="H39" s="218">
        <v>131.244</v>
      </c>
      <c r="I39" s="218">
        <v>929.9036060000001</v>
      </c>
      <c r="J39" s="218">
        <v>119.719965</v>
      </c>
      <c r="K39" s="218">
        <v>149.569606</v>
      </c>
      <c r="L39" s="218">
        <v>193.167383</v>
      </c>
      <c r="M39" s="218">
        <v>231.34359400000002</v>
      </c>
      <c r="N39" s="23"/>
      <c r="O39" s="23"/>
      <c r="P39" s="23"/>
    </row>
    <row r="40" spans="1:16" ht="15">
      <c r="A40" s="27"/>
      <c r="B40" s="59" t="s">
        <v>49</v>
      </c>
      <c r="C40" s="218">
        <v>119.564</v>
      </c>
      <c r="D40" s="218">
        <v>152.581</v>
      </c>
      <c r="E40" s="218">
        <v>107.398</v>
      </c>
      <c r="F40" s="218">
        <v>312.49</v>
      </c>
      <c r="G40" s="218">
        <v>288.893</v>
      </c>
      <c r="H40" s="218">
        <v>472.176</v>
      </c>
      <c r="I40" s="218">
        <v>407.81424200000004</v>
      </c>
      <c r="J40" s="218">
        <v>330.31241700000004</v>
      </c>
      <c r="K40" s="218">
        <v>311.035613</v>
      </c>
      <c r="L40" s="218">
        <v>381.795789</v>
      </c>
      <c r="M40" s="218">
        <v>357.75611499999997</v>
      </c>
      <c r="N40" s="23"/>
      <c r="O40" s="23"/>
      <c r="P40" s="23"/>
    </row>
    <row r="41" spans="1:16" ht="15">
      <c r="A41" s="27"/>
      <c r="B41" s="60" t="s">
        <v>53</v>
      </c>
      <c r="C41" s="231">
        <v>35.907</v>
      </c>
      <c r="D41" s="231">
        <v>60.534</v>
      </c>
      <c r="E41" s="231">
        <v>196.908</v>
      </c>
      <c r="F41" s="231">
        <v>167.154</v>
      </c>
      <c r="G41" s="231">
        <v>266.889</v>
      </c>
      <c r="H41" s="231">
        <v>616.754</v>
      </c>
      <c r="I41" s="231">
        <v>1218.4443</v>
      </c>
      <c r="J41" s="231">
        <v>1835.36033</v>
      </c>
      <c r="K41" s="231">
        <v>3260.382486</v>
      </c>
      <c r="L41" s="231">
        <v>4194.886399</v>
      </c>
      <c r="M41" s="231">
        <v>4616.807543</v>
      </c>
      <c r="N41" s="23"/>
      <c r="O41" s="23"/>
      <c r="P41" s="23"/>
    </row>
    <row r="42" spans="1:16" ht="15">
      <c r="A42" s="27"/>
      <c r="B42" s="68" t="s">
        <v>120</v>
      </c>
      <c r="C42" s="217" t="s">
        <v>117</v>
      </c>
      <c r="D42" s="217" t="s">
        <v>117</v>
      </c>
      <c r="E42" s="217" t="s">
        <v>117</v>
      </c>
      <c r="F42" s="217" t="s">
        <v>117</v>
      </c>
      <c r="G42" s="217" t="s">
        <v>117</v>
      </c>
      <c r="H42" s="217" t="s">
        <v>117</v>
      </c>
      <c r="I42" s="217" t="s">
        <v>117</v>
      </c>
      <c r="J42" s="217">
        <v>0.557589</v>
      </c>
      <c r="K42" s="217">
        <v>3.9308170000000002</v>
      </c>
      <c r="L42" s="217">
        <v>3.835419</v>
      </c>
      <c r="M42" s="217">
        <v>4.078498</v>
      </c>
      <c r="N42" s="23"/>
      <c r="O42" s="23"/>
      <c r="P42" s="23"/>
    </row>
    <row r="43" spans="2:13" ht="15">
      <c r="B43" s="59" t="s">
        <v>50</v>
      </c>
      <c r="C43" s="218" t="s">
        <v>117</v>
      </c>
      <c r="D43" s="218" t="s">
        <v>117</v>
      </c>
      <c r="E43" s="218" t="s">
        <v>117</v>
      </c>
      <c r="F43" s="218" t="s">
        <v>117</v>
      </c>
      <c r="G43" s="218" t="s">
        <v>117</v>
      </c>
      <c r="H43" s="218" t="s">
        <v>117</v>
      </c>
      <c r="I43" s="218" t="s">
        <v>117</v>
      </c>
      <c r="J43" s="218">
        <v>995.78513</v>
      </c>
      <c r="K43" s="218">
        <v>1584.9644680000001</v>
      </c>
      <c r="L43" s="218">
        <v>1616.8999709999998</v>
      </c>
      <c r="M43" s="218" t="s">
        <v>117</v>
      </c>
    </row>
    <row r="44" spans="2:13" ht="15">
      <c r="B44" s="69" t="s">
        <v>171</v>
      </c>
      <c r="C44" s="219" t="s">
        <v>117</v>
      </c>
      <c r="D44" s="219" t="s">
        <v>117</v>
      </c>
      <c r="E44" s="219" t="s">
        <v>117</v>
      </c>
      <c r="F44" s="219" t="s">
        <v>117</v>
      </c>
      <c r="G44" s="219" t="s">
        <v>117</v>
      </c>
      <c r="H44" s="219" t="s">
        <v>117</v>
      </c>
      <c r="I44" s="219" t="s">
        <v>117</v>
      </c>
      <c r="J44" s="219" t="s">
        <v>117</v>
      </c>
      <c r="K44" s="219" t="s">
        <v>117</v>
      </c>
      <c r="L44" s="219" t="s">
        <v>117</v>
      </c>
      <c r="M44" s="219" t="s">
        <v>117</v>
      </c>
    </row>
    <row r="45" spans="2:7" ht="15">
      <c r="B45" s="125" t="s">
        <v>123</v>
      </c>
      <c r="G45" s="204"/>
    </row>
    <row r="46" ht="15">
      <c r="B46" s="233" t="s">
        <v>193</v>
      </c>
    </row>
  </sheetData>
  <mergeCells count="1">
    <mergeCell ref="B9:K9"/>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U48"/>
  <sheetViews>
    <sheetView showGridLines="0" workbookViewId="0" topLeftCell="A1">
      <selection activeCell="L12" sqref="L12:M12"/>
    </sheetView>
  </sheetViews>
  <sheetFormatPr defaultColWidth="9.140625" defaultRowHeight="15"/>
  <cols>
    <col min="1" max="1" width="14.140625" style="19" customWidth="1"/>
    <col min="2" max="2" width="17.28125" style="19" customWidth="1"/>
    <col min="3" max="3" width="11.421875" style="19" customWidth="1"/>
    <col min="4" max="48" width="9.140625" style="19" customWidth="1"/>
    <col min="49" max="16384" width="9.140625" style="19" customWidth="1"/>
  </cols>
  <sheetData>
    <row r="1" spans="1:47" ht="15">
      <c r="A1" s="34" t="s">
        <v>37</v>
      </c>
      <c r="B1" s="11">
        <v>4</v>
      </c>
      <c r="C1" s="11"/>
      <c r="D1" s="11"/>
      <c r="E1" s="11"/>
      <c r="F1" s="11"/>
      <c r="G1" s="11"/>
      <c r="H1" s="11"/>
      <c r="I1" s="11"/>
      <c r="J1" s="11"/>
      <c r="K1" s="11"/>
      <c r="L1" s="17"/>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54"/>
    </row>
    <row r="2" spans="1:47" ht="15">
      <c r="A2" s="35" t="s">
        <v>1</v>
      </c>
      <c r="B2" s="13" t="s">
        <v>2</v>
      </c>
      <c r="C2" s="13"/>
      <c r="D2" s="13"/>
      <c r="E2" s="13"/>
      <c r="F2" s="13"/>
      <c r="G2" s="13"/>
      <c r="H2" s="13"/>
      <c r="I2" s="13"/>
      <c r="J2" s="13"/>
      <c r="K2" s="13"/>
      <c r="L2" s="13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55"/>
    </row>
    <row r="3" spans="1:47" ht="15">
      <c r="A3" s="35" t="s">
        <v>3</v>
      </c>
      <c r="B3" s="13" t="s">
        <v>4</v>
      </c>
      <c r="C3" s="13"/>
      <c r="D3" s="13"/>
      <c r="E3" s="13"/>
      <c r="F3" s="13"/>
      <c r="G3" s="13"/>
      <c r="H3" s="13"/>
      <c r="I3" s="13"/>
      <c r="J3" s="13"/>
      <c r="K3" s="13"/>
      <c r="L3" s="13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55"/>
    </row>
    <row r="4" spans="1:47" ht="15">
      <c r="A4" s="35" t="s">
        <v>5</v>
      </c>
      <c r="B4" s="13" t="s">
        <v>6</v>
      </c>
      <c r="C4" s="13"/>
      <c r="D4" s="13"/>
      <c r="E4" s="13"/>
      <c r="F4" s="13"/>
      <c r="G4" s="13"/>
      <c r="H4" s="13"/>
      <c r="I4" s="13"/>
      <c r="J4" s="13"/>
      <c r="K4" s="13"/>
      <c r="L4" s="13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55"/>
    </row>
    <row r="5" spans="1:47" ht="15">
      <c r="A5" s="35" t="s">
        <v>7</v>
      </c>
      <c r="B5" s="13" t="s">
        <v>38</v>
      </c>
      <c r="C5" s="13"/>
      <c r="D5" s="13"/>
      <c r="E5" s="13"/>
      <c r="F5" s="13"/>
      <c r="G5" s="13"/>
      <c r="H5" s="13"/>
      <c r="I5" s="13"/>
      <c r="J5" s="13"/>
      <c r="K5" s="13"/>
      <c r="L5" s="13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55"/>
    </row>
    <row r="6" spans="1:47" ht="12.75" thickBot="1">
      <c r="A6" s="36" t="s">
        <v>9</v>
      </c>
      <c r="B6" s="56" t="s">
        <v>168</v>
      </c>
      <c r="C6" s="15"/>
      <c r="D6" s="15"/>
      <c r="E6" s="15"/>
      <c r="F6" s="15"/>
      <c r="G6" s="15"/>
      <c r="H6" s="15"/>
      <c r="I6" s="15"/>
      <c r="J6" s="15"/>
      <c r="K6" s="15"/>
      <c r="L6" s="18"/>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57"/>
    </row>
    <row r="9" ht="15">
      <c r="B9" s="19" t="s">
        <v>194</v>
      </c>
    </row>
    <row r="11" spans="2:11" ht="15">
      <c r="B11" s="239" t="s">
        <v>192</v>
      </c>
      <c r="C11" s="239"/>
      <c r="D11" s="239"/>
      <c r="E11" s="239"/>
      <c r="F11" s="239"/>
      <c r="G11" s="239"/>
      <c r="H11" s="239"/>
      <c r="I11" s="239"/>
      <c r="J11" s="239"/>
      <c r="K11" s="239"/>
    </row>
    <row r="12" spans="2:13" ht="22.5" customHeight="1">
      <c r="B12" s="121" t="s">
        <v>11</v>
      </c>
      <c r="C12" s="58">
        <v>2001</v>
      </c>
      <c r="D12" s="58">
        <v>2003</v>
      </c>
      <c r="E12" s="58">
        <v>2005</v>
      </c>
      <c r="F12" s="58">
        <v>2007</v>
      </c>
      <c r="G12" s="58">
        <v>2009</v>
      </c>
      <c r="H12" s="58">
        <v>2010</v>
      </c>
      <c r="I12" s="58">
        <v>2011</v>
      </c>
      <c r="J12" s="58">
        <v>2012</v>
      </c>
      <c r="K12" s="58">
        <v>2013</v>
      </c>
      <c r="L12" s="234">
        <v>2014</v>
      </c>
      <c r="M12" s="234">
        <v>2015</v>
      </c>
    </row>
    <row r="13" spans="2:13" ht="15">
      <c r="B13" s="119" t="s">
        <v>112</v>
      </c>
      <c r="C13" s="210">
        <v>8.16369511675561</v>
      </c>
      <c r="D13" s="210">
        <v>9.052414705772046</v>
      </c>
      <c r="E13" s="210">
        <v>13.693821176250829</v>
      </c>
      <c r="F13" s="210">
        <v>16.22128888012181</v>
      </c>
      <c r="G13" s="210">
        <v>14.791699390246562</v>
      </c>
      <c r="H13" s="210">
        <v>12.40840012531825</v>
      </c>
      <c r="I13" s="210">
        <v>12.115767897627594</v>
      </c>
      <c r="J13" s="210">
        <v>10.557232104136112</v>
      </c>
      <c r="K13" s="210">
        <v>13.047628341502453</v>
      </c>
      <c r="L13" s="210">
        <v>12.167283506021978</v>
      </c>
      <c r="M13" s="210">
        <v>12.032153472985092</v>
      </c>
    </row>
    <row r="14" spans="2:13" ht="15">
      <c r="B14" s="118" t="s">
        <v>13</v>
      </c>
      <c r="C14" s="211">
        <v>10.322352037292875</v>
      </c>
      <c r="D14" s="211">
        <v>11.111622453685511</v>
      </c>
      <c r="E14" s="211">
        <v>17.199868722643515</v>
      </c>
      <c r="F14" s="211">
        <v>19.988838981077183</v>
      </c>
      <c r="G14" s="211">
        <v>18.26574146183317</v>
      </c>
      <c r="H14" s="211">
        <v>15.28916776031702</v>
      </c>
      <c r="I14" s="211">
        <v>14.955093772454962</v>
      </c>
      <c r="J14" s="211">
        <v>12.911947284190138</v>
      </c>
      <c r="K14" s="211">
        <v>15.941612131761335</v>
      </c>
      <c r="L14" s="211">
        <v>14.662491914754073</v>
      </c>
      <c r="M14" s="211">
        <v>14.377345649286882</v>
      </c>
    </row>
    <row r="15" spans="2:13" ht="15">
      <c r="B15" s="120" t="s">
        <v>116</v>
      </c>
      <c r="C15" s="212">
        <v>0.6899653215951495</v>
      </c>
      <c r="D15" s="212">
        <v>1.7708392583762331</v>
      </c>
      <c r="E15" s="212">
        <v>1.1070681590881688</v>
      </c>
      <c r="F15" s="212">
        <v>2.517538996989819</v>
      </c>
      <c r="G15" s="212">
        <v>2.074423280143358</v>
      </c>
      <c r="H15" s="212">
        <v>1.8145525285337742</v>
      </c>
      <c r="I15" s="212">
        <v>1.6329140702658016</v>
      </c>
      <c r="J15" s="212">
        <v>1.7964686976657158</v>
      </c>
      <c r="K15" s="212">
        <v>2.0965683586977586</v>
      </c>
      <c r="L15" s="212">
        <v>2.6785640335980307</v>
      </c>
      <c r="M15" s="212">
        <v>3.0426382578108635</v>
      </c>
    </row>
    <row r="16" spans="2:13" ht="15">
      <c r="B16" s="64" t="s">
        <v>47</v>
      </c>
      <c r="C16" s="213">
        <v>70.19</v>
      </c>
      <c r="D16" s="213">
        <v>76.418</v>
      </c>
      <c r="E16" s="213">
        <v>79.246</v>
      </c>
      <c r="F16" s="213">
        <v>94.924</v>
      </c>
      <c r="G16" s="213">
        <v>62.44</v>
      </c>
      <c r="H16" s="213">
        <v>63.41</v>
      </c>
      <c r="I16" s="213">
        <v>75.879</v>
      </c>
      <c r="J16" s="213">
        <v>56.721</v>
      </c>
      <c r="K16" s="213">
        <v>60.744</v>
      </c>
      <c r="L16" s="213">
        <v>56.664</v>
      </c>
      <c r="M16" s="213">
        <v>60.904</v>
      </c>
    </row>
    <row r="17" spans="2:13" ht="15">
      <c r="B17" s="62" t="s">
        <v>71</v>
      </c>
      <c r="C17" s="214" t="s">
        <v>117</v>
      </c>
      <c r="D17" s="214" t="s">
        <v>117</v>
      </c>
      <c r="E17" s="214" t="s">
        <v>117</v>
      </c>
      <c r="F17" s="215">
        <v>0.034</v>
      </c>
      <c r="G17" s="215">
        <v>0.047</v>
      </c>
      <c r="H17" s="215">
        <v>1.232</v>
      </c>
      <c r="I17" s="215">
        <v>0.661</v>
      </c>
      <c r="J17" s="215">
        <v>0.809</v>
      </c>
      <c r="K17" s="215">
        <v>0.406</v>
      </c>
      <c r="L17" s="215">
        <v>0.669</v>
      </c>
      <c r="M17" s="215">
        <v>1.536</v>
      </c>
    </row>
    <row r="18" spans="2:13" ht="15">
      <c r="B18" s="62" t="s">
        <v>72</v>
      </c>
      <c r="C18" s="215">
        <v>0.413</v>
      </c>
      <c r="D18" s="215">
        <v>0.197</v>
      </c>
      <c r="E18" s="215">
        <v>0.143</v>
      </c>
      <c r="F18" s="215">
        <v>0.333</v>
      </c>
      <c r="G18" s="215">
        <v>0.69</v>
      </c>
      <c r="H18" s="215">
        <v>1.433</v>
      </c>
      <c r="I18" s="215">
        <v>1.078</v>
      </c>
      <c r="J18" s="215">
        <v>1.708</v>
      </c>
      <c r="K18" s="215">
        <v>2.95</v>
      </c>
      <c r="L18" s="215">
        <v>3.192</v>
      </c>
      <c r="M18" s="215">
        <v>3.471</v>
      </c>
    </row>
    <row r="19" spans="2:13" ht="15">
      <c r="B19" s="62" t="s">
        <v>54</v>
      </c>
      <c r="C19" s="215">
        <v>33.087</v>
      </c>
      <c r="D19" s="215">
        <v>25.242</v>
      </c>
      <c r="E19" s="215">
        <v>15.774</v>
      </c>
      <c r="F19" s="215">
        <v>21.418</v>
      </c>
      <c r="G19" s="215">
        <v>31.905</v>
      </c>
      <c r="H19" s="215">
        <v>18.374</v>
      </c>
      <c r="I19" s="215">
        <v>11.526</v>
      </c>
      <c r="J19" s="215">
        <v>48.966</v>
      </c>
      <c r="K19" s="215">
        <v>39.512</v>
      </c>
      <c r="L19" s="215">
        <v>26.538</v>
      </c>
      <c r="M19" s="215">
        <v>52.989</v>
      </c>
    </row>
    <row r="20" spans="2:13" ht="15">
      <c r="B20" s="62" t="s">
        <v>42</v>
      </c>
      <c r="C20" s="215">
        <v>3.219</v>
      </c>
      <c r="D20" s="215">
        <v>2.189</v>
      </c>
      <c r="E20" s="215">
        <v>2.698</v>
      </c>
      <c r="F20" s="215">
        <v>2.932</v>
      </c>
      <c r="G20" s="215">
        <v>1.924</v>
      </c>
      <c r="H20" s="215">
        <v>3.68</v>
      </c>
      <c r="I20" s="215">
        <v>3.774</v>
      </c>
      <c r="J20" s="215">
        <v>3.987</v>
      </c>
      <c r="K20" s="215">
        <v>5.919</v>
      </c>
      <c r="L20" s="215">
        <v>7.55</v>
      </c>
      <c r="M20" s="215">
        <v>6.592</v>
      </c>
    </row>
    <row r="21" spans="2:13" ht="15">
      <c r="B21" s="62" t="s">
        <v>60</v>
      </c>
      <c r="C21" s="215">
        <v>2.357</v>
      </c>
      <c r="D21" s="215">
        <v>0.97</v>
      </c>
      <c r="E21" s="215">
        <v>0.221</v>
      </c>
      <c r="F21" s="215">
        <v>1.977</v>
      </c>
      <c r="G21" s="215">
        <v>3.476</v>
      </c>
      <c r="H21" s="215">
        <v>0.699</v>
      </c>
      <c r="I21" s="215">
        <v>1.187</v>
      </c>
      <c r="J21" s="215">
        <v>2.572</v>
      </c>
      <c r="K21" s="215">
        <v>7.215</v>
      </c>
      <c r="L21" s="215">
        <v>10.026</v>
      </c>
      <c r="M21" s="215">
        <v>10.207</v>
      </c>
    </row>
    <row r="22" spans="2:15" ht="15">
      <c r="B22" s="62" t="s">
        <v>52</v>
      </c>
      <c r="C22" s="215">
        <v>70.455</v>
      </c>
      <c r="D22" s="215">
        <v>95.037</v>
      </c>
      <c r="E22" s="215">
        <v>57.041</v>
      </c>
      <c r="F22" s="215">
        <v>70.865</v>
      </c>
      <c r="G22" s="215">
        <v>38.093</v>
      </c>
      <c r="H22" s="215">
        <v>40.081</v>
      </c>
      <c r="I22" s="215">
        <v>41.401</v>
      </c>
      <c r="J22" s="215">
        <v>37.561</v>
      </c>
      <c r="K22" s="215">
        <v>49.07</v>
      </c>
      <c r="L22" s="215">
        <v>45.787</v>
      </c>
      <c r="M22" s="215">
        <v>50.972</v>
      </c>
      <c r="O22" s="19" t="s">
        <v>118</v>
      </c>
    </row>
    <row r="23" spans="2:13" ht="15">
      <c r="B23" s="62" t="s">
        <v>58</v>
      </c>
      <c r="C23" s="215">
        <v>0.062</v>
      </c>
      <c r="D23" s="215">
        <v>0.288</v>
      </c>
      <c r="E23" s="215">
        <v>0.253</v>
      </c>
      <c r="F23" s="215">
        <v>0.721</v>
      </c>
      <c r="G23" s="215">
        <v>2.01</v>
      </c>
      <c r="H23" s="215">
        <v>3.375</v>
      </c>
      <c r="I23" s="215">
        <v>3.827</v>
      </c>
      <c r="J23" s="215">
        <v>1.899</v>
      </c>
      <c r="K23" s="215">
        <v>4.361</v>
      </c>
      <c r="L23" s="215">
        <v>16.423</v>
      </c>
      <c r="M23" s="215">
        <v>3.911</v>
      </c>
    </row>
    <row r="24" spans="2:13" ht="15">
      <c r="B24" s="62" t="s">
        <v>51</v>
      </c>
      <c r="C24" s="215">
        <v>1.427</v>
      </c>
      <c r="D24" s="215">
        <v>1.117</v>
      </c>
      <c r="E24" s="215">
        <v>0.944</v>
      </c>
      <c r="F24" s="215">
        <v>1.271</v>
      </c>
      <c r="G24" s="215">
        <v>1.107</v>
      </c>
      <c r="H24" s="215">
        <v>1.06</v>
      </c>
      <c r="I24" s="215">
        <v>2.195</v>
      </c>
      <c r="J24" s="215">
        <v>1.209</v>
      </c>
      <c r="K24" s="215">
        <v>1.525</v>
      </c>
      <c r="L24" s="215">
        <v>0.885</v>
      </c>
      <c r="M24" s="215">
        <v>1.617</v>
      </c>
    </row>
    <row r="25" spans="2:13" ht="15">
      <c r="B25" s="62" t="s">
        <v>45</v>
      </c>
      <c r="C25" s="215">
        <v>2.378</v>
      </c>
      <c r="D25" s="215">
        <v>11.263</v>
      </c>
      <c r="E25" s="215">
        <v>8.519</v>
      </c>
      <c r="F25" s="215">
        <v>14.479</v>
      </c>
      <c r="G25" s="215">
        <v>14.784</v>
      </c>
      <c r="H25" s="215">
        <v>21.321</v>
      </c>
      <c r="I25" s="215">
        <v>18.402</v>
      </c>
      <c r="J25" s="215">
        <v>14.686</v>
      </c>
      <c r="K25" s="215">
        <v>22.784</v>
      </c>
      <c r="L25" s="215">
        <v>16.985</v>
      </c>
      <c r="M25" s="215">
        <v>13.555</v>
      </c>
    </row>
    <row r="26" spans="2:13" ht="15">
      <c r="B26" s="62" t="s">
        <v>110</v>
      </c>
      <c r="C26" s="214" t="s">
        <v>117</v>
      </c>
      <c r="D26" s="214" t="s">
        <v>117</v>
      </c>
      <c r="E26" s="214" t="s">
        <v>117</v>
      </c>
      <c r="F26" s="214" t="s">
        <v>117</v>
      </c>
      <c r="G26" s="214" t="s">
        <v>117</v>
      </c>
      <c r="H26" s="214" t="s">
        <v>117</v>
      </c>
      <c r="I26" s="214" t="s">
        <v>117</v>
      </c>
      <c r="J26" s="214">
        <v>4.867</v>
      </c>
      <c r="K26" s="215">
        <v>4.478</v>
      </c>
      <c r="L26" s="215">
        <v>5.059</v>
      </c>
      <c r="M26" s="215">
        <v>4.608</v>
      </c>
    </row>
    <row r="27" spans="2:13" ht="15">
      <c r="B27" s="62" t="s">
        <v>43</v>
      </c>
      <c r="C27" s="215">
        <v>3.155</v>
      </c>
      <c r="D27" s="215">
        <v>4.212</v>
      </c>
      <c r="E27" s="215">
        <v>13.915</v>
      </c>
      <c r="F27" s="215">
        <v>20.916</v>
      </c>
      <c r="G27" s="215">
        <v>23.278</v>
      </c>
      <c r="H27" s="215">
        <v>24.069</v>
      </c>
      <c r="I27" s="215">
        <v>22.259</v>
      </c>
      <c r="J27" s="215">
        <v>16.349</v>
      </c>
      <c r="K27" s="215">
        <v>14.121</v>
      </c>
      <c r="L27" s="215">
        <v>15.999</v>
      </c>
      <c r="M27" s="215">
        <v>13.354</v>
      </c>
    </row>
    <row r="28" spans="2:13" ht="15">
      <c r="B28" s="62" t="s">
        <v>63</v>
      </c>
      <c r="C28" s="215">
        <v>3.553</v>
      </c>
      <c r="D28" s="215">
        <v>3.318</v>
      </c>
      <c r="E28" s="215">
        <v>3.758</v>
      </c>
      <c r="F28" s="215">
        <v>5.225</v>
      </c>
      <c r="G28" s="215">
        <v>2.841</v>
      </c>
      <c r="H28" s="215">
        <v>5.836</v>
      </c>
      <c r="I28" s="215">
        <v>9.416</v>
      </c>
      <c r="J28" s="215">
        <v>6.26</v>
      </c>
      <c r="K28" s="215">
        <v>4.329</v>
      </c>
      <c r="L28" s="215">
        <v>4.744</v>
      </c>
      <c r="M28" s="215">
        <v>6.114</v>
      </c>
    </row>
    <row r="29" spans="2:13" ht="15">
      <c r="B29" s="62" t="s">
        <v>62</v>
      </c>
      <c r="C29" s="215">
        <v>7.019</v>
      </c>
      <c r="D29" s="215">
        <v>6.943</v>
      </c>
      <c r="E29" s="215">
        <v>0.331</v>
      </c>
      <c r="F29" s="215">
        <v>3.142</v>
      </c>
      <c r="G29" s="215">
        <v>4.808</v>
      </c>
      <c r="H29" s="215">
        <v>7.739</v>
      </c>
      <c r="I29" s="215">
        <v>6.951</v>
      </c>
      <c r="J29" s="215">
        <v>5.797</v>
      </c>
      <c r="K29" s="215">
        <v>6.877</v>
      </c>
      <c r="L29" s="215">
        <v>9.083</v>
      </c>
      <c r="M29" s="215">
        <v>10.749</v>
      </c>
    </row>
    <row r="30" spans="2:13" ht="15">
      <c r="B30" s="62" t="s">
        <v>59</v>
      </c>
      <c r="C30" s="214" t="s">
        <v>117</v>
      </c>
      <c r="D30" s="215">
        <v>24.364</v>
      </c>
      <c r="E30" s="215">
        <v>0.655</v>
      </c>
      <c r="F30" s="215">
        <v>1.189</v>
      </c>
      <c r="G30" s="215">
        <v>5.134</v>
      </c>
      <c r="H30" s="215">
        <v>5.32</v>
      </c>
      <c r="I30" s="215">
        <v>7.812</v>
      </c>
      <c r="J30" s="215">
        <v>7.125</v>
      </c>
      <c r="K30" s="215">
        <v>7.896</v>
      </c>
      <c r="L30" s="215">
        <v>7.193</v>
      </c>
      <c r="M30" s="215">
        <v>9.888</v>
      </c>
    </row>
    <row r="31" spans="2:13" ht="15">
      <c r="B31" s="62" t="s">
        <v>46</v>
      </c>
      <c r="C31" s="215">
        <v>202.952</v>
      </c>
      <c r="D31" s="215">
        <v>191.379</v>
      </c>
      <c r="E31" s="215">
        <v>99.124</v>
      </c>
      <c r="F31" s="215">
        <v>152.574</v>
      </c>
      <c r="G31" s="215">
        <v>231.081</v>
      </c>
      <c r="H31" s="215">
        <v>176.625</v>
      </c>
      <c r="I31" s="215">
        <v>157.624</v>
      </c>
      <c r="J31" s="215">
        <v>168.824</v>
      </c>
      <c r="K31" s="215">
        <v>171.921</v>
      </c>
      <c r="L31" s="215">
        <v>154.12</v>
      </c>
      <c r="M31" s="215">
        <v>475.112</v>
      </c>
    </row>
    <row r="32" spans="2:13" ht="12.75" customHeight="1">
      <c r="B32" s="62" t="s">
        <v>73</v>
      </c>
      <c r="C32" s="215">
        <v>1.789</v>
      </c>
      <c r="D32" s="215">
        <v>3.093</v>
      </c>
      <c r="E32" s="215">
        <v>7.511</v>
      </c>
      <c r="F32" s="215">
        <v>7.137</v>
      </c>
      <c r="G32" s="215">
        <v>6.881</v>
      </c>
      <c r="H32" s="215">
        <v>4.864</v>
      </c>
      <c r="I32" s="215">
        <v>2.938</v>
      </c>
      <c r="J32" s="215">
        <v>1.918</v>
      </c>
      <c r="K32" s="215">
        <v>2.586</v>
      </c>
      <c r="L32" s="215">
        <v>2.912</v>
      </c>
      <c r="M32" s="215">
        <v>3.056</v>
      </c>
    </row>
    <row r="33" spans="2:13" ht="15">
      <c r="B33" s="62" t="s">
        <v>61</v>
      </c>
      <c r="C33" s="215">
        <v>11.495</v>
      </c>
      <c r="D33" s="214" t="s">
        <v>117</v>
      </c>
      <c r="E33" s="215">
        <v>3.133</v>
      </c>
      <c r="F33" s="215">
        <v>4.361</v>
      </c>
      <c r="G33" s="215">
        <v>4.473</v>
      </c>
      <c r="H33" s="215">
        <v>42.957</v>
      </c>
      <c r="I33" s="215">
        <v>39.955</v>
      </c>
      <c r="J33" s="215">
        <v>34.236</v>
      </c>
      <c r="K33" s="215">
        <v>24.165</v>
      </c>
      <c r="L33" s="215">
        <v>44.403</v>
      </c>
      <c r="M33" s="215">
        <v>39.904</v>
      </c>
    </row>
    <row r="34" spans="2:13" ht="15">
      <c r="B34" s="62" t="s">
        <v>44</v>
      </c>
      <c r="C34" s="215">
        <v>101.694</v>
      </c>
      <c r="D34" s="215">
        <v>72.596</v>
      </c>
      <c r="E34" s="215">
        <v>197.31</v>
      </c>
      <c r="F34" s="215">
        <v>190.514</v>
      </c>
      <c r="G34" s="215">
        <v>166.169</v>
      </c>
      <c r="H34" s="215">
        <v>44.309</v>
      </c>
      <c r="I34" s="215">
        <v>48.533</v>
      </c>
      <c r="J34" s="215">
        <v>46.834</v>
      </c>
      <c r="K34" s="215">
        <v>46.05</v>
      </c>
      <c r="L34" s="215">
        <v>45.944</v>
      </c>
      <c r="M34" s="215">
        <v>51.51</v>
      </c>
    </row>
    <row r="35" spans="2:13" ht="15">
      <c r="B35" s="62" t="s">
        <v>48</v>
      </c>
      <c r="C35" s="215">
        <v>13.206</v>
      </c>
      <c r="D35" s="215">
        <v>18.517</v>
      </c>
      <c r="E35" s="215">
        <v>23.24</v>
      </c>
      <c r="F35" s="215">
        <v>34.345</v>
      </c>
      <c r="G35" s="215">
        <v>20.637</v>
      </c>
      <c r="H35" s="215">
        <v>33.215</v>
      </c>
      <c r="I35" s="215">
        <v>33.808</v>
      </c>
      <c r="J35" s="215">
        <v>32.047</v>
      </c>
      <c r="K35" s="215">
        <v>37.735</v>
      </c>
      <c r="L35" s="215">
        <v>30.971</v>
      </c>
      <c r="M35" s="215">
        <v>30.509</v>
      </c>
    </row>
    <row r="36" spans="2:13" ht="15">
      <c r="B36" s="62" t="s">
        <v>74</v>
      </c>
      <c r="C36" s="215">
        <v>0.461</v>
      </c>
      <c r="D36" s="215">
        <v>0.963</v>
      </c>
      <c r="E36" s="215">
        <v>0.252</v>
      </c>
      <c r="F36" s="215">
        <v>1.728</v>
      </c>
      <c r="G36" s="215">
        <v>0.654</v>
      </c>
      <c r="H36" s="215">
        <v>0.513</v>
      </c>
      <c r="I36" s="215">
        <v>0.341</v>
      </c>
      <c r="J36" s="215">
        <v>0.34</v>
      </c>
      <c r="K36" s="215">
        <v>0.337</v>
      </c>
      <c r="L36" s="215">
        <v>0.609</v>
      </c>
      <c r="M36" s="215">
        <v>0.919</v>
      </c>
    </row>
    <row r="37" spans="2:13" ht="15">
      <c r="B37" s="62" t="s">
        <v>55</v>
      </c>
      <c r="C37" s="215">
        <v>6.084</v>
      </c>
      <c r="D37" s="215">
        <v>8.778</v>
      </c>
      <c r="E37" s="215">
        <v>10.119</v>
      </c>
      <c r="F37" s="215">
        <v>0.685</v>
      </c>
      <c r="G37" s="215">
        <v>5.749</v>
      </c>
      <c r="H37" s="215">
        <v>5.088</v>
      </c>
      <c r="I37" s="215">
        <v>5.894</v>
      </c>
      <c r="J37" s="215">
        <v>1.63</v>
      </c>
      <c r="K37" s="215">
        <v>6.652</v>
      </c>
      <c r="L37" s="215">
        <v>5.252</v>
      </c>
      <c r="M37" s="215">
        <v>5.071</v>
      </c>
    </row>
    <row r="38" spans="2:13" ht="15">
      <c r="B38" s="62" t="s">
        <v>75</v>
      </c>
      <c r="C38" s="214" t="s">
        <v>117</v>
      </c>
      <c r="D38" s="214" t="s">
        <v>117</v>
      </c>
      <c r="E38" s="214" t="s">
        <v>117</v>
      </c>
      <c r="F38" s="215">
        <v>1.718</v>
      </c>
      <c r="G38" s="215">
        <v>1.08</v>
      </c>
      <c r="H38" s="215">
        <v>0.175</v>
      </c>
      <c r="I38" s="215">
        <v>0.093</v>
      </c>
      <c r="J38" s="215">
        <v>0.341</v>
      </c>
      <c r="K38" s="215">
        <v>0.716</v>
      </c>
      <c r="L38" s="215">
        <v>1.255</v>
      </c>
      <c r="M38" s="215">
        <v>1.355</v>
      </c>
    </row>
    <row r="39" spans="2:13" ht="15">
      <c r="B39" s="62" t="s">
        <v>57</v>
      </c>
      <c r="C39" s="215">
        <v>3.955</v>
      </c>
      <c r="D39" s="215">
        <v>7.352</v>
      </c>
      <c r="E39" s="215">
        <v>10.998</v>
      </c>
      <c r="F39" s="215">
        <v>34.64</v>
      </c>
      <c r="G39" s="215">
        <v>28.316</v>
      </c>
      <c r="H39" s="215">
        <v>17.114</v>
      </c>
      <c r="I39" s="215">
        <v>22.113</v>
      </c>
      <c r="J39" s="215">
        <v>22.656</v>
      </c>
      <c r="K39" s="215">
        <v>22.597</v>
      </c>
      <c r="L39" s="215">
        <v>27.714</v>
      </c>
      <c r="M39" s="215">
        <v>29.609</v>
      </c>
    </row>
    <row r="40" spans="2:13" ht="15">
      <c r="B40" s="62" t="s">
        <v>76</v>
      </c>
      <c r="C40" s="215">
        <v>0.061</v>
      </c>
      <c r="D40" s="215">
        <v>0.411</v>
      </c>
      <c r="E40" s="215">
        <v>0.477</v>
      </c>
      <c r="F40" s="215">
        <v>0.403</v>
      </c>
      <c r="G40" s="215">
        <v>0.544</v>
      </c>
      <c r="H40" s="215">
        <v>0.783</v>
      </c>
      <c r="I40" s="215">
        <v>0.807</v>
      </c>
      <c r="J40" s="215">
        <v>0.917</v>
      </c>
      <c r="K40" s="215">
        <v>1.297</v>
      </c>
      <c r="L40" s="215">
        <v>2.194</v>
      </c>
      <c r="M40" s="215">
        <v>2.077</v>
      </c>
    </row>
    <row r="41" spans="2:13" ht="15">
      <c r="B41" s="62" t="s">
        <v>56</v>
      </c>
      <c r="C41" s="215">
        <v>7.5</v>
      </c>
      <c r="D41" s="215">
        <v>11.491</v>
      </c>
      <c r="E41" s="215">
        <v>13.059</v>
      </c>
      <c r="F41" s="215">
        <v>14.037</v>
      </c>
      <c r="G41" s="215">
        <v>20.059</v>
      </c>
      <c r="H41" s="215">
        <v>22.322</v>
      </c>
      <c r="I41" s="215">
        <v>17.112</v>
      </c>
      <c r="J41" s="215">
        <v>17.525</v>
      </c>
      <c r="K41" s="215">
        <v>19.593</v>
      </c>
      <c r="L41" s="215">
        <v>21.495</v>
      </c>
      <c r="M41" s="215">
        <v>22.521</v>
      </c>
    </row>
    <row r="42" spans="2:13" ht="15">
      <c r="B42" s="62" t="s">
        <v>49</v>
      </c>
      <c r="C42" s="215">
        <v>11.807</v>
      </c>
      <c r="D42" s="215">
        <v>13.271</v>
      </c>
      <c r="E42" s="215">
        <v>10.447</v>
      </c>
      <c r="F42" s="215">
        <v>19.221</v>
      </c>
      <c r="G42" s="215">
        <v>19.828</v>
      </c>
      <c r="H42" s="215">
        <v>33.103</v>
      </c>
      <c r="I42" s="215">
        <v>28.578</v>
      </c>
      <c r="J42" s="215">
        <v>26.155</v>
      </c>
      <c r="K42" s="215">
        <v>17.105</v>
      </c>
      <c r="L42" s="215">
        <v>33.383</v>
      </c>
      <c r="M42" s="215">
        <v>31.322</v>
      </c>
    </row>
    <row r="43" spans="2:13" ht="15">
      <c r="B43" s="63" t="s">
        <v>53</v>
      </c>
      <c r="C43" s="216">
        <v>0.584</v>
      </c>
      <c r="D43" s="216">
        <v>0.973</v>
      </c>
      <c r="E43" s="216">
        <v>1.955</v>
      </c>
      <c r="F43" s="216">
        <v>2.385</v>
      </c>
      <c r="G43" s="216">
        <v>2.603</v>
      </c>
      <c r="H43" s="216">
        <v>3.507</v>
      </c>
      <c r="I43" s="216">
        <v>3.006</v>
      </c>
      <c r="J43" s="216">
        <v>2.681</v>
      </c>
      <c r="K43" s="216">
        <v>10.988</v>
      </c>
      <c r="L43" s="216">
        <v>4.188</v>
      </c>
      <c r="M43" s="216">
        <v>3.464</v>
      </c>
    </row>
    <row r="44" spans="2:13" ht="15">
      <c r="B44" s="62" t="s">
        <v>120</v>
      </c>
      <c r="C44" s="217" t="s">
        <v>117</v>
      </c>
      <c r="D44" s="217" t="s">
        <v>117</v>
      </c>
      <c r="E44" s="217" t="s">
        <v>117</v>
      </c>
      <c r="F44" s="217" t="s">
        <v>117</v>
      </c>
      <c r="G44" s="217" t="s">
        <v>117</v>
      </c>
      <c r="H44" s="217" t="s">
        <v>117</v>
      </c>
      <c r="I44" s="217" t="s">
        <v>117</v>
      </c>
      <c r="J44" s="217">
        <v>15.285</v>
      </c>
      <c r="K44" s="217">
        <v>106.704</v>
      </c>
      <c r="L44" s="217">
        <v>103.296</v>
      </c>
      <c r="M44" s="217">
        <v>109.148</v>
      </c>
    </row>
    <row r="45" spans="2:13" ht="15">
      <c r="B45" s="62" t="s">
        <v>50</v>
      </c>
      <c r="C45" s="218" t="s">
        <v>117</v>
      </c>
      <c r="D45" s="218" t="s">
        <v>117</v>
      </c>
      <c r="E45" s="218" t="s">
        <v>117</v>
      </c>
      <c r="F45" s="218" t="s">
        <v>117</v>
      </c>
      <c r="G45" s="218" t="s">
        <v>117</v>
      </c>
      <c r="H45" s="218" t="s">
        <v>117</v>
      </c>
      <c r="I45" s="218" t="s">
        <v>117</v>
      </c>
      <c r="J45" s="218">
        <v>101.57</v>
      </c>
      <c r="K45" s="218">
        <v>205.66</v>
      </c>
      <c r="L45" s="218">
        <v>204.001</v>
      </c>
      <c r="M45" s="218" t="s">
        <v>117</v>
      </c>
    </row>
    <row r="46" spans="2:13" ht="15">
      <c r="B46" s="63" t="s">
        <v>171</v>
      </c>
      <c r="C46" s="219" t="s">
        <v>117</v>
      </c>
      <c r="D46" s="219" t="s">
        <v>117</v>
      </c>
      <c r="E46" s="219" t="s">
        <v>117</v>
      </c>
      <c r="F46" s="219" t="s">
        <v>117</v>
      </c>
      <c r="G46" s="219" t="s">
        <v>117</v>
      </c>
      <c r="H46" s="219" t="s">
        <v>117</v>
      </c>
      <c r="I46" s="219" t="s">
        <v>117</v>
      </c>
      <c r="J46" s="219" t="s">
        <v>117</v>
      </c>
      <c r="K46" s="219" t="s">
        <v>117</v>
      </c>
      <c r="L46" s="219" t="s">
        <v>117</v>
      </c>
      <c r="M46" s="219" t="s">
        <v>117</v>
      </c>
    </row>
    <row r="47" ht="15">
      <c r="B47" s="125" t="s">
        <v>123</v>
      </c>
    </row>
    <row r="48" spans="2:9" ht="15">
      <c r="B48" s="233" t="s">
        <v>193</v>
      </c>
      <c r="I48" s="19" t="s">
        <v>118</v>
      </c>
    </row>
  </sheetData>
  <mergeCells count="1">
    <mergeCell ref="B11:K1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S249"/>
  <sheetViews>
    <sheetView showGridLines="0" workbookViewId="0" topLeftCell="F54">
      <selection activeCell="F10" sqref="F10:Q76"/>
    </sheetView>
  </sheetViews>
  <sheetFormatPr defaultColWidth="9.140625" defaultRowHeight="15"/>
  <cols>
    <col min="1" max="1" width="10.28125" style="19" customWidth="1"/>
    <col min="2" max="5" width="19.140625" style="19" customWidth="1"/>
    <col min="6" max="6" width="12.00390625" style="19" customWidth="1"/>
    <col min="7" max="14" width="19.140625" style="19" customWidth="1"/>
    <col min="15" max="15" width="10.8515625" style="19" customWidth="1"/>
    <col min="16" max="16" width="30.421875" style="19" customWidth="1"/>
    <col min="17" max="17" width="16.140625" style="19" customWidth="1"/>
    <col min="18" max="18" width="20.28125" style="19" customWidth="1"/>
    <col min="19" max="23" width="37.00390625" style="19" bestFit="1" customWidth="1"/>
    <col min="24" max="24" width="6.57421875" style="19" customWidth="1"/>
    <col min="25" max="235" width="37.00390625" style="19" bestFit="1" customWidth="1"/>
    <col min="236" max="236" width="10.8515625" style="19" bestFit="1" customWidth="1"/>
    <col min="237" max="16384" width="9.140625" style="19" customWidth="1"/>
  </cols>
  <sheetData>
    <row r="1" s="17" customFormat="1" ht="15"/>
    <row r="2" s="133" customFormat="1" ht="15"/>
    <row r="3" s="133" customFormat="1" ht="15"/>
    <row r="4" s="133" customFormat="1" ht="15"/>
    <row r="5" s="133" customFormat="1" ht="15"/>
    <row r="6" s="18" customFormat="1" ht="12.75" thickBot="1"/>
    <row r="9" spans="7:19" ht="12.75" thickBot="1">
      <c r="G9" s="78" t="s">
        <v>169</v>
      </c>
      <c r="S9" s="78" t="s">
        <v>170</v>
      </c>
    </row>
    <row r="10" spans="1:5" ht="12.75" thickBot="1">
      <c r="A10" s="136" t="s">
        <v>69</v>
      </c>
      <c r="B10" s="79" t="s">
        <v>67</v>
      </c>
      <c r="C10" s="80" t="s">
        <v>66</v>
      </c>
      <c r="D10" s="79" t="s">
        <v>119</v>
      </c>
      <c r="E10" s="81" t="s">
        <v>68</v>
      </c>
    </row>
    <row r="11" spans="1:5" ht="15" customHeight="1">
      <c r="A11" s="137"/>
      <c r="B11" s="144" t="s">
        <v>160</v>
      </c>
      <c r="C11" s="145" t="s">
        <v>46</v>
      </c>
      <c r="D11" s="145" t="s">
        <v>42</v>
      </c>
      <c r="E11" s="146">
        <v>421.10423868210415</v>
      </c>
    </row>
    <row r="12" spans="1:5" ht="15.75" customHeight="1">
      <c r="A12" s="137"/>
      <c r="B12" s="142"/>
      <c r="C12" s="147" t="s">
        <v>120</v>
      </c>
      <c r="D12" s="147" t="s">
        <v>48</v>
      </c>
      <c r="E12" s="148">
        <v>66.59845849167692</v>
      </c>
    </row>
    <row r="13" spans="1:5" ht="15" customHeight="1" thickBot="1">
      <c r="A13" s="137"/>
      <c r="B13" s="143"/>
      <c r="C13" s="149" t="s">
        <v>120</v>
      </c>
      <c r="D13" s="149" t="s">
        <v>42</v>
      </c>
      <c r="E13" s="150">
        <v>42.55151742225553</v>
      </c>
    </row>
    <row r="14" spans="1:5" ht="15" customHeight="1">
      <c r="A14" s="137"/>
      <c r="B14" s="144" t="s">
        <v>161</v>
      </c>
      <c r="C14" s="145" t="s">
        <v>52</v>
      </c>
      <c r="D14" s="145" t="s">
        <v>53</v>
      </c>
      <c r="E14" s="146">
        <v>36.683775733973306</v>
      </c>
    </row>
    <row r="15" spans="1:5" ht="15" customHeight="1">
      <c r="A15" s="137"/>
      <c r="B15" s="142"/>
      <c r="C15" s="147" t="s">
        <v>44</v>
      </c>
      <c r="D15" s="147" t="s">
        <v>42</v>
      </c>
      <c r="E15" s="148">
        <v>30.63896704792445</v>
      </c>
    </row>
    <row r="16" spans="1:5" ht="15.75" customHeight="1">
      <c r="A16" s="137"/>
      <c r="B16" s="142"/>
      <c r="C16" s="147" t="s">
        <v>47</v>
      </c>
      <c r="D16" s="147" t="s">
        <v>44</v>
      </c>
      <c r="E16" s="148">
        <v>29.878607124824043</v>
      </c>
    </row>
    <row r="17" spans="1:5" ht="15" customHeight="1" thickBot="1">
      <c r="A17" s="137"/>
      <c r="B17" s="143"/>
      <c r="C17" s="149" t="s">
        <v>46</v>
      </c>
      <c r="D17" s="149" t="s">
        <v>47</v>
      </c>
      <c r="E17" s="150">
        <v>27.824455820860525</v>
      </c>
    </row>
    <row r="18" spans="1:5" ht="15" customHeight="1">
      <c r="A18" s="137"/>
      <c r="B18" s="144" t="s">
        <v>162</v>
      </c>
      <c r="C18" s="145" t="s">
        <v>54</v>
      </c>
      <c r="D18" s="145" t="s">
        <v>42</v>
      </c>
      <c r="E18" s="146">
        <v>24.045195031905315</v>
      </c>
    </row>
    <row r="19" spans="1:5" ht="15" customHeight="1">
      <c r="A19" s="137"/>
      <c r="B19" s="142"/>
      <c r="C19" s="147" t="s">
        <v>48</v>
      </c>
      <c r="D19" s="147" t="s">
        <v>42</v>
      </c>
      <c r="E19" s="148">
        <v>23.761824529360755</v>
      </c>
    </row>
    <row r="20" spans="1:5" ht="15" customHeight="1">
      <c r="A20" s="137"/>
      <c r="B20" s="142"/>
      <c r="C20" s="147" t="s">
        <v>54</v>
      </c>
      <c r="D20" s="147" t="s">
        <v>50</v>
      </c>
      <c r="E20" s="148">
        <v>18.6543583908377</v>
      </c>
    </row>
    <row r="21" spans="1:5" ht="15.75" customHeight="1">
      <c r="A21" s="137"/>
      <c r="B21" s="142"/>
      <c r="C21" s="147" t="s">
        <v>49</v>
      </c>
      <c r="D21" s="147" t="s">
        <v>50</v>
      </c>
      <c r="E21" s="148">
        <v>18.595606603022052</v>
      </c>
    </row>
    <row r="22" spans="1:5" ht="15" customHeight="1">
      <c r="A22" s="137"/>
      <c r="B22" s="142"/>
      <c r="C22" s="147" t="s">
        <v>46</v>
      </c>
      <c r="D22" s="147" t="s">
        <v>45</v>
      </c>
      <c r="E22" s="148">
        <v>18.528913346999243</v>
      </c>
    </row>
    <row r="23" spans="1:5" ht="15" customHeight="1" thickBot="1">
      <c r="A23" s="137"/>
      <c r="B23" s="143"/>
      <c r="C23" s="149" t="s">
        <v>61</v>
      </c>
      <c r="D23" s="149" t="s">
        <v>55</v>
      </c>
      <c r="E23" s="150">
        <v>18.421200715510174</v>
      </c>
    </row>
    <row r="24" spans="1:5" ht="15" customHeight="1">
      <c r="A24" s="137"/>
      <c r="B24" s="151" t="s">
        <v>163</v>
      </c>
      <c r="C24" s="145" t="s">
        <v>57</v>
      </c>
      <c r="D24" s="145" t="s">
        <v>48</v>
      </c>
      <c r="E24" s="146">
        <v>17.034163501988</v>
      </c>
    </row>
    <row r="25" spans="1:5" ht="15" customHeight="1">
      <c r="A25" s="137"/>
      <c r="B25" s="142"/>
      <c r="C25" s="147" t="s">
        <v>47</v>
      </c>
      <c r="D25" s="147" t="s">
        <v>45</v>
      </c>
      <c r="E25" s="148">
        <v>15.13061682041392</v>
      </c>
    </row>
    <row r="26" spans="1:5" ht="15.75" customHeight="1">
      <c r="A26" s="137"/>
      <c r="B26" s="142"/>
      <c r="C26" s="147" t="s">
        <v>47</v>
      </c>
      <c r="D26" s="147" t="s">
        <v>42</v>
      </c>
      <c r="E26" s="148">
        <v>14.259736124615275</v>
      </c>
    </row>
    <row r="27" spans="1:5" ht="15.75" thickBot="1">
      <c r="A27" s="138"/>
      <c r="B27" s="143"/>
      <c r="C27" s="149" t="s">
        <v>61</v>
      </c>
      <c r="D27" s="149" t="s">
        <v>51</v>
      </c>
      <c r="E27" s="150">
        <v>13.416318849221136</v>
      </c>
    </row>
    <row r="28" ht="12"/>
    <row r="29" ht="12"/>
    <row r="30" ht="12"/>
    <row r="31" ht="12.75" thickBot="1"/>
    <row r="32" spans="2:5" ht="12.75" thickBot="1">
      <c r="B32" s="82" t="s">
        <v>67</v>
      </c>
      <c r="C32" s="83" t="s">
        <v>66</v>
      </c>
      <c r="D32" s="83" t="s">
        <v>119</v>
      </c>
      <c r="E32" s="84" t="s">
        <v>68</v>
      </c>
    </row>
    <row r="33" spans="1:5" ht="15">
      <c r="A33" s="139" t="s">
        <v>70</v>
      </c>
      <c r="B33" s="152" t="s">
        <v>164</v>
      </c>
      <c r="C33" s="153" t="s">
        <v>44</v>
      </c>
      <c r="D33" s="154" t="s">
        <v>47</v>
      </c>
      <c r="E33" s="155">
        <v>12.93026193075966</v>
      </c>
    </row>
    <row r="34" spans="1:5" ht="15">
      <c r="A34" s="140"/>
      <c r="B34" s="156"/>
      <c r="C34" s="157" t="s">
        <v>56</v>
      </c>
      <c r="D34" s="158" t="s">
        <v>49</v>
      </c>
      <c r="E34" s="159">
        <v>11.22624869945701</v>
      </c>
    </row>
    <row r="35" spans="1:5" ht="15.75" thickBot="1">
      <c r="A35" s="140"/>
      <c r="B35" s="160"/>
      <c r="C35" s="161" t="s">
        <v>43</v>
      </c>
      <c r="D35" s="162" t="s">
        <v>42</v>
      </c>
      <c r="E35" s="163">
        <v>9.11787947788074</v>
      </c>
    </row>
    <row r="36" spans="1:5" ht="15">
      <c r="A36" s="140"/>
      <c r="B36" s="152" t="s">
        <v>165</v>
      </c>
      <c r="C36" s="153" t="s">
        <v>60</v>
      </c>
      <c r="D36" s="154" t="s">
        <v>56</v>
      </c>
      <c r="E36" s="155">
        <v>8.892894354574977</v>
      </c>
    </row>
    <row r="37" spans="1:5" ht="15">
      <c r="A37" s="140"/>
      <c r="B37" s="156"/>
      <c r="C37" s="157" t="s">
        <v>52</v>
      </c>
      <c r="D37" s="158" t="s">
        <v>47</v>
      </c>
      <c r="E37" s="159">
        <v>8.234053993681934</v>
      </c>
    </row>
    <row r="38" spans="1:5" ht="15">
      <c r="A38" s="140"/>
      <c r="B38" s="156"/>
      <c r="C38" s="157" t="s">
        <v>46</v>
      </c>
      <c r="D38" s="158" t="s">
        <v>44</v>
      </c>
      <c r="E38" s="159">
        <v>7.76434476461832</v>
      </c>
    </row>
    <row r="39" spans="1:5" ht="15.75" thickBot="1">
      <c r="A39" s="140"/>
      <c r="B39" s="160"/>
      <c r="C39" s="161" t="s">
        <v>57</v>
      </c>
      <c r="D39" s="162" t="s">
        <v>42</v>
      </c>
      <c r="E39" s="163">
        <v>7.288502836334163</v>
      </c>
    </row>
    <row r="40" spans="1:5" ht="15">
      <c r="A40" s="140"/>
      <c r="B40" s="152" t="s">
        <v>166</v>
      </c>
      <c r="C40" s="153" t="s">
        <v>49</v>
      </c>
      <c r="D40" s="154" t="s">
        <v>42</v>
      </c>
      <c r="E40" s="155">
        <v>6.831383590727946</v>
      </c>
    </row>
    <row r="41" spans="1:5" ht="15">
      <c r="A41" s="140"/>
      <c r="B41" s="156"/>
      <c r="C41" s="157" t="s">
        <v>62</v>
      </c>
      <c r="D41" s="158" t="s">
        <v>42</v>
      </c>
      <c r="E41" s="159">
        <v>6.601896383659199</v>
      </c>
    </row>
    <row r="42" spans="1:5" ht="15">
      <c r="A42" s="140"/>
      <c r="B42" s="164"/>
      <c r="C42" s="157" t="s">
        <v>52</v>
      </c>
      <c r="D42" s="158" t="s">
        <v>42</v>
      </c>
      <c r="E42" s="159">
        <v>6.597651648354734</v>
      </c>
    </row>
    <row r="43" spans="1:5" ht="15">
      <c r="A43" s="140"/>
      <c r="B43" s="156"/>
      <c r="C43" s="157" t="s">
        <v>56</v>
      </c>
      <c r="D43" s="158" t="s">
        <v>42</v>
      </c>
      <c r="E43" s="159">
        <v>6.005946905863624</v>
      </c>
    </row>
    <row r="44" spans="1:5" ht="15.75" thickBot="1">
      <c r="A44" s="140"/>
      <c r="B44" s="160"/>
      <c r="C44" s="161" t="s">
        <v>54</v>
      </c>
      <c r="D44" s="162" t="s">
        <v>47</v>
      </c>
      <c r="E44" s="163">
        <v>5.169445988004696</v>
      </c>
    </row>
    <row r="45" spans="1:5" ht="15">
      <c r="A45" s="140"/>
      <c r="B45" s="152" t="s">
        <v>167</v>
      </c>
      <c r="C45" s="153" t="s">
        <v>57</v>
      </c>
      <c r="D45" s="154" t="s">
        <v>74</v>
      </c>
      <c r="E45" s="155">
        <v>4.948862606247401</v>
      </c>
    </row>
    <row r="46" spans="1:5" ht="15">
      <c r="A46" s="140"/>
      <c r="B46" s="164"/>
      <c r="C46" s="157" t="s">
        <v>45</v>
      </c>
      <c r="D46" s="158" t="s">
        <v>51</v>
      </c>
      <c r="E46" s="159">
        <v>4.947903752404976</v>
      </c>
    </row>
    <row r="47" spans="1:5" ht="15">
      <c r="A47" s="140"/>
      <c r="B47" s="156"/>
      <c r="C47" s="157" t="s">
        <v>55</v>
      </c>
      <c r="D47" s="158" t="s">
        <v>51</v>
      </c>
      <c r="E47" s="159">
        <v>4.696787087045927</v>
      </c>
    </row>
    <row r="48" spans="1:5" ht="15">
      <c r="A48" s="140"/>
      <c r="B48" s="156"/>
      <c r="C48" s="157" t="s">
        <v>49</v>
      </c>
      <c r="D48" s="158" t="s">
        <v>54</v>
      </c>
      <c r="E48" s="159">
        <v>4.287412328780474</v>
      </c>
    </row>
    <row r="49" spans="1:5" ht="15.75" thickBot="1">
      <c r="A49" s="141"/>
      <c r="B49" s="160"/>
      <c r="C49" s="161" t="s">
        <v>59</v>
      </c>
      <c r="D49" s="162" t="s">
        <v>74</v>
      </c>
      <c r="E49" s="163">
        <v>4.128639608497971</v>
      </c>
    </row>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248" spans="2:5" ht="15">
      <c r="B248" s="85" t="s">
        <v>12</v>
      </c>
      <c r="C248" s="85" t="s">
        <v>39</v>
      </c>
      <c r="D248" s="85" t="s">
        <v>40</v>
      </c>
      <c r="E248" s="85" t="s">
        <v>41</v>
      </c>
    </row>
    <row r="249" spans="1:8" ht="15">
      <c r="A249" s="85" t="s">
        <v>11</v>
      </c>
      <c r="F249" s="85" t="s">
        <v>64</v>
      </c>
      <c r="G249" s="85" t="s">
        <v>65</v>
      </c>
      <c r="H249" s="86" t="e">
        <f>C248*1000/G249</f>
        <v>#VALUE!</v>
      </c>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70"/>
  <sheetViews>
    <sheetView workbookViewId="0" topLeftCell="A31">
      <selection activeCell="B33" sqref="B33:I69"/>
    </sheetView>
  </sheetViews>
  <sheetFormatPr defaultColWidth="0" defaultRowHeight="15"/>
  <cols>
    <col min="1" max="1" width="10.28125" style="16" customWidth="1"/>
    <col min="2" max="2" width="12.00390625" style="16" customWidth="1"/>
    <col min="3" max="7" width="18.140625" style="16" customWidth="1"/>
    <col min="8" max="22" width="11.421875" style="16" customWidth="1"/>
    <col min="23" max="235" width="11.421875" style="2" customWidth="1"/>
    <col min="236" max="16384" width="0" style="2" hidden="1" customWidth="1"/>
  </cols>
  <sheetData>
    <row r="1" spans="1:22" s="11" customFormat="1" ht="15">
      <c r="A1" s="34" t="s">
        <v>0</v>
      </c>
      <c r="B1" s="17">
        <v>1</v>
      </c>
      <c r="C1" s="17"/>
      <c r="D1" s="17"/>
      <c r="E1" s="17"/>
      <c r="F1" s="17"/>
      <c r="G1" s="17"/>
      <c r="H1" s="17"/>
      <c r="I1" s="17"/>
      <c r="J1" s="17"/>
      <c r="K1" s="17"/>
      <c r="L1" s="17"/>
      <c r="M1" s="17"/>
      <c r="N1" s="17"/>
      <c r="O1" s="17"/>
      <c r="P1" s="17"/>
      <c r="Q1" s="17"/>
      <c r="R1" s="17"/>
      <c r="S1" s="17"/>
      <c r="T1" s="17"/>
      <c r="U1" s="17"/>
      <c r="V1" s="17"/>
    </row>
    <row r="2" spans="1:22" s="13" customFormat="1" ht="15">
      <c r="A2" s="35" t="s">
        <v>1</v>
      </c>
      <c r="B2" s="133" t="s">
        <v>2</v>
      </c>
      <c r="C2" s="133"/>
      <c r="D2" s="133"/>
      <c r="E2" s="133"/>
      <c r="F2" s="133"/>
      <c r="G2" s="133"/>
      <c r="H2" s="133"/>
      <c r="I2" s="133"/>
      <c r="J2" s="133"/>
      <c r="K2" s="133"/>
      <c r="L2" s="133"/>
      <c r="M2" s="133"/>
      <c r="N2" s="133"/>
      <c r="O2" s="133"/>
      <c r="P2" s="133"/>
      <c r="Q2" s="133"/>
      <c r="R2" s="133"/>
      <c r="S2" s="133"/>
      <c r="T2" s="133"/>
      <c r="U2" s="133"/>
      <c r="V2" s="133"/>
    </row>
    <row r="3" spans="1:22" s="13" customFormat="1" ht="15">
      <c r="A3" s="35" t="s">
        <v>3</v>
      </c>
      <c r="B3" s="133" t="s">
        <v>4</v>
      </c>
      <c r="C3" s="133"/>
      <c r="D3" s="133"/>
      <c r="E3" s="133"/>
      <c r="F3" s="133"/>
      <c r="G3" s="133"/>
      <c r="H3" s="133"/>
      <c r="I3" s="133"/>
      <c r="J3" s="133"/>
      <c r="K3" s="133"/>
      <c r="L3" s="133"/>
      <c r="M3" s="133"/>
      <c r="N3" s="133"/>
      <c r="O3" s="133"/>
      <c r="P3" s="133"/>
      <c r="Q3" s="133"/>
      <c r="R3" s="133"/>
      <c r="S3" s="133"/>
      <c r="T3" s="133"/>
      <c r="U3" s="133"/>
      <c r="V3" s="133"/>
    </row>
    <row r="4" spans="1:22" s="13" customFormat="1" ht="15">
      <c r="A4" s="35" t="s">
        <v>5</v>
      </c>
      <c r="B4" s="133" t="s">
        <v>14</v>
      </c>
      <c r="C4" s="133"/>
      <c r="D4" s="133"/>
      <c r="E4" s="133"/>
      <c r="F4" s="133"/>
      <c r="G4" s="133"/>
      <c r="H4" s="133"/>
      <c r="I4" s="133"/>
      <c r="J4" s="133"/>
      <c r="K4" s="133"/>
      <c r="L4" s="133"/>
      <c r="M4" s="133"/>
      <c r="N4" s="133"/>
      <c r="O4" s="133"/>
      <c r="P4" s="133"/>
      <c r="Q4" s="133"/>
      <c r="R4" s="133"/>
      <c r="S4" s="133"/>
      <c r="T4" s="133"/>
      <c r="U4" s="133"/>
      <c r="V4" s="133"/>
    </row>
    <row r="5" spans="1:22" s="13" customFormat="1" ht="15">
      <c r="A5" s="35" t="s">
        <v>7</v>
      </c>
      <c r="B5" s="133" t="s">
        <v>15</v>
      </c>
      <c r="C5" s="133"/>
      <c r="D5" s="133"/>
      <c r="E5" s="133"/>
      <c r="F5" s="133"/>
      <c r="G5" s="133"/>
      <c r="H5" s="133"/>
      <c r="I5" s="133"/>
      <c r="J5" s="133"/>
      <c r="K5" s="133"/>
      <c r="L5" s="133"/>
      <c r="M5" s="133"/>
      <c r="N5" s="133"/>
      <c r="O5" s="133"/>
      <c r="P5" s="133"/>
      <c r="Q5" s="133"/>
      <c r="R5" s="133"/>
      <c r="S5" s="133"/>
      <c r="T5" s="133"/>
      <c r="U5" s="133"/>
      <c r="V5" s="133"/>
    </row>
    <row r="6" spans="1:22" s="15" customFormat="1" ht="12.75" thickBot="1">
      <c r="A6" s="36" t="s">
        <v>9</v>
      </c>
      <c r="B6" s="18" t="s">
        <v>113</v>
      </c>
      <c r="C6" s="18"/>
      <c r="D6" s="18"/>
      <c r="E6" s="18"/>
      <c r="F6" s="18"/>
      <c r="G6" s="18"/>
      <c r="H6" s="18"/>
      <c r="I6" s="18"/>
      <c r="J6" s="18"/>
      <c r="K6" s="18"/>
      <c r="L6" s="18"/>
      <c r="M6" s="18"/>
      <c r="N6" s="18"/>
      <c r="O6" s="18"/>
      <c r="P6" s="18"/>
      <c r="Q6" s="18"/>
      <c r="R6" s="18"/>
      <c r="S6" s="18"/>
      <c r="T6" s="18"/>
      <c r="U6" s="18"/>
      <c r="V6" s="18"/>
    </row>
    <row r="13" ht="15">
      <c r="B13" s="16" t="s">
        <v>16</v>
      </c>
    </row>
    <row r="14" spans="17:22" ht="12.75" thickBot="1">
      <c r="Q14" s="2"/>
      <c r="R14" s="2"/>
      <c r="S14" s="2"/>
      <c r="T14" s="2"/>
      <c r="U14" s="2"/>
      <c r="V14" s="2"/>
    </row>
    <row r="15" spans="2:22" ht="15">
      <c r="B15" s="29" t="s">
        <v>12</v>
      </c>
      <c r="C15" s="30" t="s">
        <v>17</v>
      </c>
      <c r="D15" s="30" t="s">
        <v>18</v>
      </c>
      <c r="E15" s="30" t="s">
        <v>19</v>
      </c>
      <c r="F15" s="30" t="s">
        <v>98</v>
      </c>
      <c r="G15" s="31" t="s">
        <v>115</v>
      </c>
      <c r="J15" s="122" t="s">
        <v>17</v>
      </c>
      <c r="K15" s="122" t="s">
        <v>122</v>
      </c>
      <c r="Q15" s="2"/>
      <c r="R15" s="2"/>
      <c r="S15" s="2"/>
      <c r="T15" s="2"/>
      <c r="U15" s="2"/>
      <c r="V15" s="2"/>
    </row>
    <row r="16" spans="2:22" ht="15">
      <c r="B16" s="32">
        <v>2001</v>
      </c>
      <c r="C16" s="37">
        <v>631027</v>
      </c>
      <c r="D16" s="37">
        <v>3256774</v>
      </c>
      <c r="E16" s="37">
        <v>87795</v>
      </c>
      <c r="F16" s="37">
        <v>10213</v>
      </c>
      <c r="G16" s="38">
        <v>3985809</v>
      </c>
      <c r="I16" s="67"/>
      <c r="J16" s="123">
        <f>C16/G16</f>
        <v>0.158318424189418</v>
      </c>
      <c r="K16" s="123">
        <f>D16/G16</f>
        <v>0.817092339346918</v>
      </c>
      <c r="Q16" s="2"/>
      <c r="R16" s="2"/>
      <c r="S16" s="2"/>
      <c r="T16" s="2"/>
      <c r="U16" s="2"/>
      <c r="V16" s="2"/>
    </row>
    <row r="17" spans="2:22" ht="15">
      <c r="B17" s="32">
        <v>2002</v>
      </c>
      <c r="C17" s="37">
        <v>876434</v>
      </c>
      <c r="D17" s="37">
        <v>2787942</v>
      </c>
      <c r="E17" s="37">
        <v>21766</v>
      </c>
      <c r="F17" s="37">
        <v>5489</v>
      </c>
      <c r="G17" s="38">
        <v>3691631</v>
      </c>
      <c r="I17" s="67"/>
      <c r="J17" s="124">
        <f aca="true" t="shared" si="0" ref="J17:J28">C17/G17</f>
        <v>0.2374110521880437</v>
      </c>
      <c r="K17" s="124">
        <f aca="true" t="shared" si="1" ref="K17:K28">D17/G17</f>
        <v>0.7552060322388667</v>
      </c>
      <c r="Q17" s="2"/>
      <c r="R17" s="2"/>
      <c r="S17" s="2"/>
      <c r="T17" s="2"/>
      <c r="U17" s="2"/>
      <c r="V17" s="2"/>
    </row>
    <row r="18" spans="2:22" ht="15">
      <c r="B18" s="32">
        <v>2003</v>
      </c>
      <c r="C18" s="37">
        <v>892833</v>
      </c>
      <c r="D18" s="37">
        <v>3531256</v>
      </c>
      <c r="E18" s="37">
        <v>19123</v>
      </c>
      <c r="F18" s="37">
        <v>2328</v>
      </c>
      <c r="G18" s="38">
        <v>4445540</v>
      </c>
      <c r="I18" s="67"/>
      <c r="J18" s="124">
        <f t="shared" si="0"/>
        <v>0.2008379184531013</v>
      </c>
      <c r="K18" s="124">
        <f t="shared" si="1"/>
        <v>0.794336795979791</v>
      </c>
      <c r="Q18" s="2"/>
      <c r="R18" s="2"/>
      <c r="S18" s="2"/>
      <c r="T18" s="2"/>
      <c r="U18" s="2"/>
      <c r="V18" s="2"/>
    </row>
    <row r="19" spans="2:22" ht="15">
      <c r="B19" s="32">
        <v>2004</v>
      </c>
      <c r="C19" s="37">
        <v>1192630</v>
      </c>
      <c r="D19" s="37">
        <v>3889821</v>
      </c>
      <c r="E19" s="37">
        <v>123814</v>
      </c>
      <c r="F19" s="37">
        <v>9570</v>
      </c>
      <c r="G19" s="38">
        <v>5215835</v>
      </c>
      <c r="I19" s="67"/>
      <c r="J19" s="124">
        <f t="shared" si="0"/>
        <v>0.22865562273346454</v>
      </c>
      <c r="K19" s="124">
        <f t="shared" si="1"/>
        <v>0.745771482418443</v>
      </c>
      <c r="Q19" s="2"/>
      <c r="R19" s="2"/>
      <c r="S19" s="2"/>
      <c r="T19" s="2"/>
      <c r="U19" s="2"/>
      <c r="V19" s="2"/>
    </row>
    <row r="20" spans="2:22" ht="15">
      <c r="B20" s="32">
        <v>2005</v>
      </c>
      <c r="C20" s="37">
        <v>1391212</v>
      </c>
      <c r="D20" s="37">
        <v>5392145</v>
      </c>
      <c r="E20" s="37">
        <v>1535</v>
      </c>
      <c r="F20" s="37">
        <v>1476</v>
      </c>
      <c r="G20" s="38">
        <v>6786368</v>
      </c>
      <c r="I20" s="67"/>
      <c r="J20" s="124">
        <f t="shared" si="0"/>
        <v>0.2050009666437187</v>
      </c>
      <c r="K20" s="124">
        <f t="shared" si="1"/>
        <v>0.7945553497835661</v>
      </c>
      <c r="Q20" s="2"/>
      <c r="R20" s="2"/>
      <c r="S20" s="2"/>
      <c r="T20" s="2"/>
      <c r="U20" s="2"/>
      <c r="V20" s="2"/>
    </row>
    <row r="21" spans="2:22" ht="15">
      <c r="B21" s="32">
        <v>2006</v>
      </c>
      <c r="C21" s="37">
        <v>1481106</v>
      </c>
      <c r="D21" s="37">
        <v>5512794</v>
      </c>
      <c r="E21" s="37">
        <v>42</v>
      </c>
      <c r="F21" s="37">
        <v>42750</v>
      </c>
      <c r="G21" s="38">
        <v>7036692</v>
      </c>
      <c r="I21" s="67"/>
      <c r="J21" s="124">
        <f t="shared" si="0"/>
        <v>0.2104832782222101</v>
      </c>
      <c r="K21" s="124">
        <f t="shared" si="1"/>
        <v>0.7834354551826341</v>
      </c>
      <c r="Q21" s="2"/>
      <c r="R21" s="2"/>
      <c r="S21" s="2"/>
      <c r="T21" s="2"/>
      <c r="U21" s="2"/>
      <c r="V21" s="2"/>
    </row>
    <row r="22" spans="2:22" ht="15">
      <c r="B22" s="32">
        <v>2007</v>
      </c>
      <c r="C22" s="37">
        <v>1765448</v>
      </c>
      <c r="D22" s="37">
        <v>6322906</v>
      </c>
      <c r="E22" s="37">
        <v>13537</v>
      </c>
      <c r="F22" s="37">
        <v>4425</v>
      </c>
      <c r="G22" s="38">
        <v>8106316</v>
      </c>
      <c r="I22" s="67"/>
      <c r="J22" s="124">
        <f t="shared" si="0"/>
        <v>0.2177867233401708</v>
      </c>
      <c r="K22" s="124">
        <f t="shared" si="1"/>
        <v>0.779997473574926</v>
      </c>
      <c r="Q22" s="2"/>
      <c r="R22" s="2"/>
      <c r="S22" s="2"/>
      <c r="T22" s="2"/>
      <c r="U22" s="2"/>
      <c r="V22" s="2"/>
    </row>
    <row r="23" spans="2:22" ht="15">
      <c r="B23" s="32">
        <v>2008</v>
      </c>
      <c r="C23" s="37">
        <v>2159944</v>
      </c>
      <c r="D23" s="37">
        <v>5834429</v>
      </c>
      <c r="E23" s="37">
        <v>2619</v>
      </c>
      <c r="F23" s="37">
        <v>6925</v>
      </c>
      <c r="G23" s="38">
        <v>8003917</v>
      </c>
      <c r="I23" s="67"/>
      <c r="J23" s="124">
        <f t="shared" si="0"/>
        <v>0.2698608693718338</v>
      </c>
      <c r="K23" s="124">
        <f t="shared" si="1"/>
        <v>0.7289467144649301</v>
      </c>
      <c r="Q23" s="2"/>
      <c r="R23" s="2"/>
      <c r="S23" s="2"/>
      <c r="T23" s="2"/>
      <c r="U23" s="2"/>
      <c r="V23" s="2"/>
    </row>
    <row r="24" spans="2:22" ht="15">
      <c r="B24" s="32">
        <v>2009</v>
      </c>
      <c r="C24" s="37">
        <v>2037705</v>
      </c>
      <c r="D24" s="37">
        <v>5377913</v>
      </c>
      <c r="E24" s="37">
        <v>1528</v>
      </c>
      <c r="F24" s="37">
        <v>10101</v>
      </c>
      <c r="G24" s="38">
        <v>7427247</v>
      </c>
      <c r="I24" s="67"/>
      <c r="J24" s="124">
        <f t="shared" si="0"/>
        <v>0.27435535670215355</v>
      </c>
      <c r="K24" s="124">
        <f t="shared" si="1"/>
        <v>0.7240789218400843</v>
      </c>
      <c r="Q24" s="2"/>
      <c r="R24" s="2"/>
      <c r="S24" s="2"/>
      <c r="T24" s="2"/>
      <c r="U24" s="2"/>
      <c r="V24" s="2"/>
    </row>
    <row r="25" spans="2:22" ht="15">
      <c r="B25" s="32">
        <v>2010</v>
      </c>
      <c r="C25" s="37">
        <v>1693831.071</v>
      </c>
      <c r="D25" s="37">
        <v>4550224.414000001</v>
      </c>
      <c r="E25" s="37">
        <v>2500</v>
      </c>
      <c r="F25" s="37">
        <v>9021</v>
      </c>
      <c r="G25" s="38">
        <v>6255576.485000001</v>
      </c>
      <c r="I25" s="67"/>
      <c r="J25" s="124">
        <f t="shared" si="0"/>
        <v>0.2707713789546927</v>
      </c>
      <c r="K25" s="124">
        <f t="shared" si="1"/>
        <v>0.727386904294241</v>
      </c>
      <c r="Q25" s="2"/>
      <c r="R25" s="2"/>
      <c r="S25" s="2"/>
      <c r="T25" s="2"/>
      <c r="U25" s="2"/>
      <c r="V25" s="2"/>
    </row>
    <row r="26" spans="2:22" ht="15">
      <c r="B26" s="32">
        <v>2011</v>
      </c>
      <c r="C26" s="37">
        <v>1889228.1700000006</v>
      </c>
      <c r="D26" s="37">
        <v>4235304.321</v>
      </c>
      <c r="E26" s="37">
        <v>602.3620000000001</v>
      </c>
      <c r="F26" s="37">
        <v>11.32</v>
      </c>
      <c r="G26" s="38">
        <v>6125146.173000001</v>
      </c>
      <c r="I26" s="67"/>
      <c r="J26" s="124">
        <f t="shared" si="0"/>
        <v>0.3084380546423247</v>
      </c>
      <c r="K26" s="124">
        <f t="shared" si="1"/>
        <v>0.6914617547691297</v>
      </c>
      <c r="Q26" s="2"/>
      <c r="R26" s="2"/>
      <c r="S26" s="2"/>
      <c r="T26" s="2"/>
      <c r="U26" s="2"/>
      <c r="V26" s="2"/>
    </row>
    <row r="27" spans="2:22" ht="15">
      <c r="B27" s="32">
        <v>2012</v>
      </c>
      <c r="C27" s="37">
        <v>1457223.7999999996</v>
      </c>
      <c r="D27" s="37">
        <v>3881067.5150000006</v>
      </c>
      <c r="E27" s="37">
        <v>6244.173</v>
      </c>
      <c r="F27" s="37">
        <v>6070.277</v>
      </c>
      <c r="G27" s="38">
        <v>5350605.765000001</v>
      </c>
      <c r="I27" s="67"/>
      <c r="J27" s="124">
        <f t="shared" si="0"/>
        <v>0.2723474432618751</v>
      </c>
      <c r="K27" s="124">
        <f t="shared" si="1"/>
        <v>0.7253510509758142</v>
      </c>
      <c r="Q27" s="2"/>
      <c r="R27" s="2"/>
      <c r="S27" s="2"/>
      <c r="T27" s="2"/>
      <c r="U27" s="2"/>
      <c r="V27" s="2"/>
    </row>
    <row r="28" spans="2:22" ht="15">
      <c r="B28" s="32">
        <v>2013</v>
      </c>
      <c r="C28" s="71">
        <v>1382710.4270000006</v>
      </c>
      <c r="D28" s="71">
        <v>4933185.0030000005</v>
      </c>
      <c r="E28" s="71">
        <v>283370.34200000006</v>
      </c>
      <c r="F28" s="71">
        <v>3527.705</v>
      </c>
      <c r="G28" s="72">
        <v>6603383.162000001</v>
      </c>
      <c r="I28" s="67"/>
      <c r="J28" s="124">
        <f t="shared" si="0"/>
        <v>0.20939424429540626</v>
      </c>
      <c r="K28" s="124">
        <f t="shared" si="1"/>
        <v>0.747069325219326</v>
      </c>
      <c r="Q28" s="2"/>
      <c r="R28" s="2"/>
      <c r="S28" s="2"/>
      <c r="T28" s="2"/>
      <c r="U28" s="2"/>
      <c r="V28" s="2"/>
    </row>
    <row r="29" spans="2:22" ht="15">
      <c r="B29" s="32">
        <v>2014</v>
      </c>
      <c r="C29" s="71">
        <v>1461645.1160000004</v>
      </c>
      <c r="D29" s="71">
        <v>4704014.240999999</v>
      </c>
      <c r="E29" s="71">
        <v>1269.247</v>
      </c>
      <c r="F29" s="71">
        <v>3817.181</v>
      </c>
      <c r="G29" s="72">
        <v>6170790.785</v>
      </c>
      <c r="I29" s="67"/>
      <c r="J29" s="124">
        <f aca="true" t="shared" si="2" ref="J29:J30">C29/G29</f>
        <v>0.23686512262787732</v>
      </c>
      <c r="K29" s="124">
        <f aca="true" t="shared" si="3" ref="K29:K30">D29/G29</f>
        <v>0.762303310044889</v>
      </c>
      <c r="Q29" s="2"/>
      <c r="R29" s="2"/>
      <c r="S29" s="2"/>
      <c r="T29" s="2"/>
      <c r="U29" s="2"/>
      <c r="V29" s="2"/>
    </row>
    <row r="30" spans="2:22" ht="12.75" thickBot="1">
      <c r="B30" s="33">
        <v>2015</v>
      </c>
      <c r="C30" s="39">
        <v>1485373.5210000002</v>
      </c>
      <c r="D30" s="39">
        <v>4606019.87</v>
      </c>
      <c r="E30" s="39">
        <v>4540.344</v>
      </c>
      <c r="F30" s="39">
        <v>2534.52</v>
      </c>
      <c r="G30" s="40">
        <v>6098468.255</v>
      </c>
      <c r="I30" s="67"/>
      <c r="J30" s="124">
        <f t="shared" si="2"/>
        <v>0.24356501647478038</v>
      </c>
      <c r="K30" s="124">
        <f t="shared" si="3"/>
        <v>0.7552748784456861</v>
      </c>
      <c r="Q30" s="2"/>
      <c r="R30" s="2"/>
      <c r="S30" s="2"/>
      <c r="T30" s="2"/>
      <c r="U30" s="2"/>
      <c r="V30" s="2"/>
    </row>
    <row r="31" spans="17:22" ht="15">
      <c r="Q31" s="2"/>
      <c r="R31" s="2"/>
      <c r="S31" s="2"/>
      <c r="T31" s="2"/>
      <c r="U31" s="2"/>
      <c r="V31" s="2"/>
    </row>
    <row r="32" spans="2:22" ht="15">
      <c r="B32" s="78" t="s">
        <v>191</v>
      </c>
      <c r="Q32" s="2"/>
      <c r="R32" s="2"/>
      <c r="S32" s="2"/>
      <c r="T32" s="2"/>
      <c r="U32" s="2"/>
      <c r="V32" s="2"/>
    </row>
    <row r="33" spans="17:22" ht="12">
      <c r="Q33" s="2"/>
      <c r="R33" s="2"/>
      <c r="S33" s="2"/>
      <c r="T33" s="2"/>
      <c r="U33" s="2"/>
      <c r="V33" s="2"/>
    </row>
    <row r="34" spans="17:22" ht="12">
      <c r="Q34" s="2"/>
      <c r="R34" s="2"/>
      <c r="S34" s="2"/>
      <c r="T34" s="2"/>
      <c r="U34" s="2"/>
      <c r="V34" s="2"/>
    </row>
    <row r="35" spans="17:22" ht="12">
      <c r="Q35" s="2"/>
      <c r="R35" s="2"/>
      <c r="S35" s="2"/>
      <c r="T35" s="2"/>
      <c r="U35" s="2"/>
      <c r="V35" s="2"/>
    </row>
    <row r="36" ht="12"/>
    <row r="37" ht="12"/>
    <row r="38" ht="12">
      <c r="I38" s="19"/>
    </row>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70" ht="15">
      <c r="B70" s="126" t="s">
        <v>189</v>
      </c>
    </row>
  </sheetData>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D62"/>
  <sheetViews>
    <sheetView showGridLines="0" workbookViewId="0" topLeftCell="K1">
      <selection activeCell="P27" sqref="P27"/>
    </sheetView>
  </sheetViews>
  <sheetFormatPr defaultColWidth="9.140625" defaultRowHeight="15"/>
  <cols>
    <col min="1" max="1" width="10.28125" style="16" customWidth="1"/>
    <col min="2" max="2" width="17.28125" style="2" customWidth="1"/>
    <col min="3" max="3" width="30.140625" style="2" customWidth="1"/>
    <col min="4" max="8" width="11.7109375" style="2" customWidth="1"/>
    <col min="9" max="12" width="11.421875" style="2" customWidth="1"/>
    <col min="13" max="14" width="11.421875" style="16" customWidth="1"/>
    <col min="15" max="15" width="11.421875" style="2" customWidth="1"/>
    <col min="16" max="16" width="70.7109375" style="2" customWidth="1"/>
    <col min="17" max="17" width="21.00390625" style="2" customWidth="1"/>
    <col min="18" max="28" width="11.421875" style="2" customWidth="1"/>
    <col min="29" max="29" width="9.140625" style="2" customWidth="1"/>
    <col min="30" max="30" width="4.57421875" style="2" customWidth="1"/>
    <col min="31" max="31" width="5.28125" style="2" customWidth="1"/>
    <col min="32" max="32" width="10.28125" style="2" customWidth="1"/>
    <col min="33" max="33" width="15.7109375" style="2" customWidth="1"/>
    <col min="34" max="42" width="9.140625" style="2" customWidth="1"/>
    <col min="43" max="43" width="13.7109375" style="2" customWidth="1"/>
    <col min="44" max="46" width="9.140625" style="2" customWidth="1"/>
    <col min="47" max="47" width="11.8515625" style="2" customWidth="1"/>
    <col min="48" max="51" width="9.140625" style="2" customWidth="1"/>
    <col min="52" max="52" width="5.7109375" style="2" customWidth="1"/>
    <col min="53" max="53" width="6.00390625" style="2" customWidth="1"/>
    <col min="54" max="54" width="5.421875" style="2" customWidth="1"/>
    <col min="55" max="55" width="8.7109375" style="2" customWidth="1"/>
    <col min="56" max="56" width="7.421875" style="2" customWidth="1"/>
    <col min="57" max="57" width="9.140625" style="2" customWidth="1"/>
    <col min="58" max="58" width="11.421875" style="2" bestFit="1" customWidth="1"/>
    <col min="59" max="16384" width="9.140625" style="2" customWidth="1"/>
  </cols>
  <sheetData>
    <row r="1" spans="1:14" s="11" customFormat="1" ht="15">
      <c r="A1" s="34" t="s">
        <v>0</v>
      </c>
      <c r="B1" s="11">
        <v>2</v>
      </c>
      <c r="M1" s="17"/>
      <c r="N1" s="17"/>
    </row>
    <row r="2" spans="1:14" s="13" customFormat="1" ht="15">
      <c r="A2" s="35" t="s">
        <v>1</v>
      </c>
      <c r="B2" s="13" t="s">
        <v>2</v>
      </c>
      <c r="M2" s="133"/>
      <c r="N2" s="134"/>
    </row>
    <row r="3" spans="1:14" s="13" customFormat="1" ht="15">
      <c r="A3" s="35" t="s">
        <v>3</v>
      </c>
      <c r="B3" s="13" t="s">
        <v>4</v>
      </c>
      <c r="M3" s="133"/>
      <c r="N3" s="134"/>
    </row>
    <row r="4" spans="1:14" s="13" customFormat="1" ht="15">
      <c r="A4" s="35" t="s">
        <v>5</v>
      </c>
      <c r="B4" s="13" t="s">
        <v>20</v>
      </c>
      <c r="M4" s="133"/>
      <c r="N4" s="134"/>
    </row>
    <row r="5" spans="1:14" s="13" customFormat="1" ht="15">
      <c r="A5" s="35" t="s">
        <v>7</v>
      </c>
      <c r="B5" s="13" t="s">
        <v>8</v>
      </c>
      <c r="M5" s="133"/>
      <c r="N5" s="134"/>
    </row>
    <row r="6" spans="1:14" s="15" customFormat="1" ht="12.75" thickBot="1">
      <c r="A6" s="36" t="s">
        <v>9</v>
      </c>
      <c r="B6" s="15" t="s">
        <v>130</v>
      </c>
      <c r="M6" s="18"/>
      <c r="N6" s="18"/>
    </row>
    <row r="7" s="16" customFormat="1" ht="15"/>
    <row r="8" s="16" customFormat="1" ht="15"/>
    <row r="9" s="16" customFormat="1" ht="15"/>
    <row r="10" s="16" customFormat="1" ht="15"/>
    <row r="11" s="16" customFormat="1" ht="15"/>
    <row r="12" s="16" customFormat="1" ht="15"/>
    <row r="13" spans="2:32" s="16" customFormat="1" ht="15">
      <c r="B13" s="16" t="s">
        <v>2</v>
      </c>
      <c r="AF13" s="16" t="s">
        <v>121</v>
      </c>
    </row>
    <row r="14" spans="2:50" s="16" customFormat="1" ht="12.75" thickBot="1">
      <c r="B14" s="16" t="s">
        <v>18</v>
      </c>
      <c r="AV14" s="2"/>
      <c r="AW14" s="2"/>
      <c r="AX14" s="2"/>
    </row>
    <row r="15" spans="2:56" ht="12.75" thickBot="1">
      <c r="B15" s="16" t="s">
        <v>23</v>
      </c>
      <c r="C15" s="16"/>
      <c r="D15" s="16"/>
      <c r="E15" s="16"/>
      <c r="F15" s="16"/>
      <c r="G15" s="16"/>
      <c r="H15" s="16"/>
      <c r="I15" s="16"/>
      <c r="J15" s="16"/>
      <c r="K15" s="16"/>
      <c r="L15" s="16"/>
      <c r="O15" s="16"/>
      <c r="P15" s="94"/>
      <c r="Q15" s="95"/>
      <c r="R15" s="96">
        <f aca="true" t="shared" si="0" ref="R15:Y15">D17</f>
        <v>2001</v>
      </c>
      <c r="S15" s="96">
        <f t="shared" si="0"/>
        <v>2003</v>
      </c>
      <c r="T15" s="96">
        <f t="shared" si="0"/>
        <v>2006</v>
      </c>
      <c r="U15" s="96">
        <f t="shared" si="0"/>
        <v>2008</v>
      </c>
      <c r="V15" s="96">
        <f t="shared" si="0"/>
        <v>2009</v>
      </c>
      <c r="W15" s="96">
        <f t="shared" si="0"/>
        <v>2010</v>
      </c>
      <c r="X15" s="96">
        <f t="shared" si="0"/>
        <v>2011</v>
      </c>
      <c r="Y15" s="96">
        <f t="shared" si="0"/>
        <v>2012</v>
      </c>
      <c r="Z15" s="96">
        <f aca="true" t="shared" si="1" ref="Z15">L17</f>
        <v>2013</v>
      </c>
      <c r="AA15" s="96">
        <f aca="true" t="shared" si="2" ref="AA15">M17</f>
        <v>2014</v>
      </c>
      <c r="AB15" s="96">
        <f aca="true" t="shared" si="3" ref="AB15">N17</f>
        <v>2015</v>
      </c>
      <c r="AC15" s="16"/>
      <c r="AD15" s="16"/>
      <c r="AE15" s="16"/>
      <c r="AF15" s="94"/>
      <c r="AG15" s="97"/>
      <c r="AH15" s="98">
        <v>2001</v>
      </c>
      <c r="AI15" s="98">
        <v>2003</v>
      </c>
      <c r="AJ15" s="98">
        <v>2005</v>
      </c>
      <c r="AK15" s="98">
        <v>2007</v>
      </c>
      <c r="AL15" s="98">
        <v>2009</v>
      </c>
      <c r="AM15" s="98">
        <v>2010</v>
      </c>
      <c r="AN15" s="98">
        <v>2011</v>
      </c>
      <c r="AO15" s="98">
        <v>2012</v>
      </c>
      <c r="AP15" s="98">
        <v>2013</v>
      </c>
      <c r="AQ15" s="98">
        <v>2014</v>
      </c>
      <c r="AR15" s="98">
        <v>2015</v>
      </c>
      <c r="AS15" s="16"/>
      <c r="AT15" s="16"/>
      <c r="AU15" s="16"/>
      <c r="AY15" s="16"/>
      <c r="AZ15" s="16"/>
      <c r="BA15" s="16"/>
      <c r="BB15" s="16"/>
      <c r="BC15" s="16"/>
      <c r="BD15" s="16"/>
    </row>
    <row r="16" spans="2:56" ht="12.75" thickBot="1">
      <c r="B16" s="16" t="s">
        <v>24</v>
      </c>
      <c r="C16" s="16"/>
      <c r="D16" s="16"/>
      <c r="E16" s="16"/>
      <c r="F16" s="16"/>
      <c r="G16" s="16"/>
      <c r="H16" s="16"/>
      <c r="I16" s="16"/>
      <c r="J16" s="16"/>
      <c r="K16" s="16"/>
      <c r="L16" s="16"/>
      <c r="O16" s="16"/>
      <c r="P16" s="94" t="str">
        <f>C22&amp;" ("&amp;B22&amp;")"</f>
        <v>R12: Exchange of wastes for submission to any of the operations numbered R1-R11 (R12)</v>
      </c>
      <c r="Q16" s="87" t="str">
        <f>C22</f>
        <v>R12: Exchange of wastes for submission to any of the operations numbered R1-R11</v>
      </c>
      <c r="R16" s="99">
        <f>D22</f>
        <v>21.103</v>
      </c>
      <c r="S16" s="99">
        <f aca="true" t="shared" si="4" ref="S16:AB16">E22</f>
        <v>94.034</v>
      </c>
      <c r="T16" s="99">
        <f t="shared" si="4"/>
        <v>194.865</v>
      </c>
      <c r="U16" s="99">
        <f t="shared" si="4"/>
        <v>257.245</v>
      </c>
      <c r="V16" s="99">
        <f t="shared" si="4"/>
        <v>391.77</v>
      </c>
      <c r="W16" s="99">
        <f t="shared" si="4"/>
        <v>250.26063500000004</v>
      </c>
      <c r="X16" s="99">
        <f t="shared" si="4"/>
        <v>466.0040689999999</v>
      </c>
      <c r="Y16" s="99">
        <f t="shared" si="4"/>
        <v>415.4053399999999</v>
      </c>
      <c r="Z16" s="99">
        <f t="shared" si="4"/>
        <v>454.485671</v>
      </c>
      <c r="AA16" s="99">
        <f t="shared" si="4"/>
        <v>447.80052500000005</v>
      </c>
      <c r="AB16" s="99">
        <f t="shared" si="4"/>
        <v>407.713732</v>
      </c>
      <c r="AC16" s="16"/>
      <c r="AD16" s="16"/>
      <c r="AE16" s="16"/>
      <c r="AF16" s="100" t="s">
        <v>154</v>
      </c>
      <c r="AG16" s="101" t="s">
        <v>131</v>
      </c>
      <c r="AH16" s="102">
        <v>32.503</v>
      </c>
      <c r="AI16" s="102">
        <v>122.783</v>
      </c>
      <c r="AJ16" s="102">
        <v>214.845</v>
      </c>
      <c r="AK16" s="102">
        <v>283.657</v>
      </c>
      <c r="AL16" s="102">
        <v>620.038</v>
      </c>
      <c r="AM16" s="102">
        <v>578.757491</v>
      </c>
      <c r="AN16" s="102">
        <v>869.185322</v>
      </c>
      <c r="AO16" s="102">
        <v>791.5569</v>
      </c>
      <c r="AP16" s="102">
        <v>839.2345639999998</v>
      </c>
      <c r="AQ16" s="102">
        <v>929.4395190000004</v>
      </c>
      <c r="AR16" s="102">
        <v>947.910546</v>
      </c>
      <c r="AS16" s="16"/>
      <c r="AT16" s="16"/>
      <c r="AU16" s="16"/>
      <c r="AY16" s="16"/>
      <c r="AZ16" s="16"/>
      <c r="BA16" s="16"/>
      <c r="BB16" s="16"/>
      <c r="BC16" s="16"/>
      <c r="BD16" s="16"/>
    </row>
    <row r="17" spans="2:56" ht="13.5" customHeight="1" thickBot="1">
      <c r="B17" s="103" t="s">
        <v>21</v>
      </c>
      <c r="C17" s="104" t="s">
        <v>22</v>
      </c>
      <c r="D17" s="104">
        <v>2001</v>
      </c>
      <c r="E17" s="104">
        <v>2003</v>
      </c>
      <c r="F17" s="104">
        <v>2006</v>
      </c>
      <c r="G17" s="104">
        <v>2008</v>
      </c>
      <c r="H17" s="104">
        <v>2009</v>
      </c>
      <c r="I17" s="104">
        <v>2010</v>
      </c>
      <c r="J17" s="104">
        <v>2011</v>
      </c>
      <c r="K17" s="104">
        <v>2012</v>
      </c>
      <c r="L17" s="104">
        <v>2013</v>
      </c>
      <c r="M17" s="104">
        <v>2014</v>
      </c>
      <c r="N17" s="104">
        <v>2015</v>
      </c>
      <c r="P17" s="100" t="str">
        <f>C21&amp;" ("&amp;B21&amp;")"</f>
        <v>R1: Use as a fuel (other than in direct incineration) or other means to generate energy (R1)</v>
      </c>
      <c r="Q17" s="101" t="str">
        <f>C21</f>
        <v>R1: Use as a fuel (other than in direct incineration) or other means to generate energy</v>
      </c>
      <c r="R17" s="105">
        <f>D21</f>
        <v>554.379</v>
      </c>
      <c r="S17" s="105">
        <f aca="true" t="shared" si="5" ref="S17:AB17">E21</f>
        <v>561.937</v>
      </c>
      <c r="T17" s="105">
        <f t="shared" si="5"/>
        <v>1359.199</v>
      </c>
      <c r="U17" s="105">
        <f t="shared" si="5"/>
        <v>1415.64</v>
      </c>
      <c r="V17" s="105">
        <f t="shared" si="5"/>
        <v>1510.129</v>
      </c>
      <c r="W17" s="105">
        <f t="shared" si="5"/>
        <v>786.786608</v>
      </c>
      <c r="X17" s="105">
        <f t="shared" si="5"/>
        <v>714.0184479999999</v>
      </c>
      <c r="Y17" s="105">
        <f t="shared" si="5"/>
        <v>547.9689840000001</v>
      </c>
      <c r="Z17" s="105">
        <f t="shared" si="5"/>
        <v>651.33839</v>
      </c>
      <c r="AA17" s="105">
        <f t="shared" si="5"/>
        <v>649.215364</v>
      </c>
      <c r="AB17" s="105">
        <f t="shared" si="5"/>
        <v>650.246181</v>
      </c>
      <c r="AC17" s="16"/>
      <c r="AD17" s="16"/>
      <c r="AE17" s="16"/>
      <c r="AF17" s="100" t="s">
        <v>153</v>
      </c>
      <c r="AG17" s="101" t="s">
        <v>126</v>
      </c>
      <c r="AH17" s="102">
        <v>791.806</v>
      </c>
      <c r="AI17" s="102">
        <v>1313.671</v>
      </c>
      <c r="AJ17" s="102">
        <v>1527.439</v>
      </c>
      <c r="AK17" s="102">
        <v>1945.192</v>
      </c>
      <c r="AL17" s="102">
        <v>2181.62</v>
      </c>
      <c r="AM17" s="102">
        <v>2690.738608</v>
      </c>
      <c r="AN17" s="102">
        <v>3144.315328</v>
      </c>
      <c r="AO17" s="102">
        <v>3957.2389459999986</v>
      </c>
      <c r="AP17" s="102">
        <v>5178.160587000004</v>
      </c>
      <c r="AQ17" s="102">
        <v>6938.997549000002</v>
      </c>
      <c r="AR17" s="102">
        <v>7482.7776509999985</v>
      </c>
      <c r="AS17" s="16"/>
      <c r="AT17" s="16"/>
      <c r="AU17" s="16"/>
      <c r="AV17" s="73"/>
      <c r="AW17" s="73"/>
      <c r="AY17" s="16"/>
      <c r="AZ17" s="16"/>
      <c r="BA17" s="16"/>
      <c r="BB17" s="16"/>
      <c r="BC17" s="16"/>
      <c r="BD17" s="16"/>
    </row>
    <row r="18" spans="2:56" ht="15">
      <c r="B18" s="101" t="s">
        <v>79</v>
      </c>
      <c r="C18" s="101" t="s">
        <v>127</v>
      </c>
      <c r="D18" s="105">
        <v>834.907</v>
      </c>
      <c r="E18" s="105">
        <v>1176.518</v>
      </c>
      <c r="F18" s="105">
        <v>1206.186</v>
      </c>
      <c r="G18" s="105">
        <v>1513.717</v>
      </c>
      <c r="H18" s="105">
        <v>1241.626</v>
      </c>
      <c r="I18" s="105">
        <v>1365.6773620000001</v>
      </c>
      <c r="J18" s="105">
        <v>1400.3012990000004</v>
      </c>
      <c r="K18" s="105">
        <v>1302.232193</v>
      </c>
      <c r="L18" s="105">
        <v>1416.5443149999996</v>
      </c>
      <c r="M18" s="105">
        <v>1635.440423</v>
      </c>
      <c r="N18" s="105">
        <v>1272.189666</v>
      </c>
      <c r="O18" s="16"/>
      <c r="P18" s="100" t="str">
        <f>C19&amp;" ("&amp;B19&amp;")"</f>
        <v>R5: Recycling/reclamation of other inorganic materials (R5)</v>
      </c>
      <c r="Q18" s="101" t="str">
        <f aca="true" t="shared" si="6" ref="Q18:R18">C19</f>
        <v>R5: Recycling/reclamation of other inorganic materials</v>
      </c>
      <c r="R18" s="105">
        <f t="shared" si="6"/>
        <v>403.284</v>
      </c>
      <c r="S18" s="105">
        <f aca="true" t="shared" si="7" ref="S18">E19</f>
        <v>624.122</v>
      </c>
      <c r="T18" s="105">
        <f aca="true" t="shared" si="8" ref="T18">F19</f>
        <v>857.184</v>
      </c>
      <c r="U18" s="105">
        <f aca="true" t="shared" si="9" ref="U18">G19</f>
        <v>1245.825</v>
      </c>
      <c r="V18" s="105">
        <f aca="true" t="shared" si="10" ref="V18">H19</f>
        <v>686.351</v>
      </c>
      <c r="W18" s="105">
        <f aca="true" t="shared" si="11" ref="W18">I19</f>
        <v>638.908723</v>
      </c>
      <c r="X18" s="105">
        <f aca="true" t="shared" si="12" ref="X18">J19</f>
        <v>529.4197540000001</v>
      </c>
      <c r="Y18" s="105">
        <f aca="true" t="shared" si="13" ref="Y18">K19</f>
        <v>573.5453940000001</v>
      </c>
      <c r="Z18" s="105">
        <f aca="true" t="shared" si="14" ref="Z18">L19</f>
        <v>867.8154619999999</v>
      </c>
      <c r="AA18" s="105">
        <f aca="true" t="shared" si="15" ref="AA18">M19</f>
        <v>806.9126109999999</v>
      </c>
      <c r="AB18" s="105">
        <f aca="true" t="shared" si="16" ref="AB18">N19</f>
        <v>890.2586369999999</v>
      </c>
      <c r="AC18" s="16"/>
      <c r="AD18" s="16"/>
      <c r="AE18" s="16"/>
      <c r="AF18" s="100" t="s">
        <v>155</v>
      </c>
      <c r="AG18" s="101" t="s">
        <v>125</v>
      </c>
      <c r="AH18" s="102">
        <v>576.281</v>
      </c>
      <c r="AI18" s="102">
        <v>1073.575</v>
      </c>
      <c r="AJ18" s="102">
        <v>1284.299</v>
      </c>
      <c r="AK18" s="102">
        <v>1911.112</v>
      </c>
      <c r="AL18" s="102">
        <v>1349.46</v>
      </c>
      <c r="AM18" s="102">
        <v>1646.689087</v>
      </c>
      <c r="AN18" s="102">
        <v>2195.386398</v>
      </c>
      <c r="AO18" s="102">
        <v>1988.2574500000005</v>
      </c>
      <c r="AP18" s="102">
        <v>2159.0632079999996</v>
      </c>
      <c r="AQ18" s="102">
        <v>3024.2641279999993</v>
      </c>
      <c r="AR18" s="102">
        <v>3178.1397899999997</v>
      </c>
      <c r="AS18" s="16"/>
      <c r="AT18" s="16"/>
      <c r="AU18" s="16"/>
      <c r="AY18" s="16"/>
      <c r="AZ18" s="16"/>
      <c r="BA18" s="16"/>
      <c r="BB18" s="16"/>
      <c r="BC18" s="16"/>
      <c r="BD18" s="16"/>
    </row>
    <row r="19" spans="2:56" ht="12.75" thickBot="1">
      <c r="B19" s="101" t="s">
        <v>78</v>
      </c>
      <c r="C19" s="101" t="s">
        <v>125</v>
      </c>
      <c r="D19" s="105">
        <v>403.284</v>
      </c>
      <c r="E19" s="105">
        <v>624.122</v>
      </c>
      <c r="F19" s="105">
        <v>857.184</v>
      </c>
      <c r="G19" s="105">
        <v>1245.825</v>
      </c>
      <c r="H19" s="105">
        <v>686.351</v>
      </c>
      <c r="I19" s="105">
        <v>638.908723</v>
      </c>
      <c r="J19" s="105">
        <v>529.4197540000001</v>
      </c>
      <c r="K19" s="105">
        <v>573.5453940000001</v>
      </c>
      <c r="L19" s="105">
        <v>867.8154619999999</v>
      </c>
      <c r="M19" s="105">
        <v>806.9126109999999</v>
      </c>
      <c r="N19" s="105">
        <v>890.2586369999999</v>
      </c>
      <c r="O19" s="16"/>
      <c r="P19" s="100" t="str">
        <f>C18&amp;" ("&amp;B18&amp;")"</f>
        <v>R4: Recycling/reclamation of metals and metal compounds (R4)</v>
      </c>
      <c r="Q19" s="106" t="str">
        <f aca="true" t="shared" si="17" ref="Q19:R19">C18</f>
        <v>R4: Recycling/reclamation of metals and metal compounds</v>
      </c>
      <c r="R19" s="102">
        <f t="shared" si="17"/>
        <v>834.907</v>
      </c>
      <c r="S19" s="102">
        <f aca="true" t="shared" si="18" ref="S19">E18</f>
        <v>1176.518</v>
      </c>
      <c r="T19" s="102">
        <f aca="true" t="shared" si="19" ref="T19">F18</f>
        <v>1206.186</v>
      </c>
      <c r="U19" s="102">
        <f aca="true" t="shared" si="20" ref="U19">G18</f>
        <v>1513.717</v>
      </c>
      <c r="V19" s="102">
        <f aca="true" t="shared" si="21" ref="V19">H18</f>
        <v>1241.626</v>
      </c>
      <c r="W19" s="102">
        <f aca="true" t="shared" si="22" ref="W19">I18</f>
        <v>1365.6773620000001</v>
      </c>
      <c r="X19" s="102">
        <f aca="true" t="shared" si="23" ref="X19">J18</f>
        <v>1400.3012990000004</v>
      </c>
      <c r="Y19" s="102">
        <f aca="true" t="shared" si="24" ref="Y19">K18</f>
        <v>1302.232193</v>
      </c>
      <c r="Z19" s="102">
        <f aca="true" t="shared" si="25" ref="Z19">L18</f>
        <v>1416.5443149999996</v>
      </c>
      <c r="AA19" s="102">
        <f aca="true" t="shared" si="26" ref="AA19">M18</f>
        <v>1635.440423</v>
      </c>
      <c r="AB19" s="102">
        <f aca="true" t="shared" si="27" ref="AB19">N18</f>
        <v>1272.189666</v>
      </c>
      <c r="AC19" s="16"/>
      <c r="AD19" s="16"/>
      <c r="AE19" s="16"/>
      <c r="AF19" s="100" t="s">
        <v>156</v>
      </c>
      <c r="AG19" s="101" t="s">
        <v>127</v>
      </c>
      <c r="AH19" s="102">
        <v>1378.205</v>
      </c>
      <c r="AI19" s="102">
        <v>1424.178</v>
      </c>
      <c r="AJ19" s="102">
        <v>1299.47</v>
      </c>
      <c r="AK19" s="102">
        <v>1689.773</v>
      </c>
      <c r="AL19" s="102">
        <v>1370.439</v>
      </c>
      <c r="AM19" s="102">
        <v>1696.402388</v>
      </c>
      <c r="AN19" s="102">
        <v>3125.3347770000005</v>
      </c>
      <c r="AO19" s="102">
        <v>2106.3415259999992</v>
      </c>
      <c r="AP19" s="102">
        <v>1774.1913929999996</v>
      </c>
      <c r="AQ19" s="102">
        <v>2371.4583290000005</v>
      </c>
      <c r="AR19" s="102">
        <v>1806.73062</v>
      </c>
      <c r="AS19" s="16"/>
      <c r="AT19" s="16"/>
      <c r="AU19" s="16"/>
      <c r="AY19" s="16"/>
      <c r="AZ19" s="16"/>
      <c r="BA19" s="16"/>
      <c r="BB19" s="16"/>
      <c r="BC19" s="16"/>
      <c r="BD19" s="16"/>
    </row>
    <row r="20" spans="2:56" ht="12.75" thickBot="1">
      <c r="B20" s="101" t="s">
        <v>19</v>
      </c>
      <c r="C20" s="101" t="s">
        <v>84</v>
      </c>
      <c r="D20" s="105">
        <v>176.119</v>
      </c>
      <c r="E20" s="105">
        <v>379.268</v>
      </c>
      <c r="F20" s="105">
        <v>152.449</v>
      </c>
      <c r="G20" s="105">
        <v>319.323</v>
      </c>
      <c r="H20" s="105">
        <v>438.813</v>
      </c>
      <c r="I20" s="105">
        <v>637.695</v>
      </c>
      <c r="J20" s="105">
        <v>418.85541099999995</v>
      </c>
      <c r="K20" s="105">
        <v>345.33093800000006</v>
      </c>
      <c r="L20" s="105">
        <v>623.5426769999999</v>
      </c>
      <c r="M20" s="105">
        <v>530.117272</v>
      </c>
      <c r="N20" s="105">
        <v>736.743165</v>
      </c>
      <c r="O20" s="16"/>
      <c r="P20" s="107" t="s">
        <v>81</v>
      </c>
      <c r="Q20" s="95" t="s">
        <v>82</v>
      </c>
      <c r="R20" s="108">
        <f aca="true" t="shared" si="28" ref="R20:Y20">D33</f>
        <v>3256.774</v>
      </c>
      <c r="S20" s="108">
        <f t="shared" si="28"/>
        <v>3531.256</v>
      </c>
      <c r="T20" s="108">
        <f t="shared" si="28"/>
        <v>5392.145</v>
      </c>
      <c r="U20" s="108">
        <f t="shared" si="28"/>
        <v>6322.906</v>
      </c>
      <c r="V20" s="108">
        <f t="shared" si="28"/>
        <v>5377.913</v>
      </c>
      <c r="W20" s="108">
        <f t="shared" si="28"/>
        <v>4550.224414</v>
      </c>
      <c r="X20" s="108">
        <f t="shared" si="28"/>
        <v>4235.304321000001</v>
      </c>
      <c r="Y20" s="108">
        <f t="shared" si="28"/>
        <v>3881.067515</v>
      </c>
      <c r="Z20" s="108">
        <f aca="true" t="shared" si="29" ref="Z20">L33</f>
        <v>4933.185003</v>
      </c>
      <c r="AA20" s="108">
        <f aca="true" t="shared" si="30" ref="AA20">M33</f>
        <v>4704.014241</v>
      </c>
      <c r="AB20" s="108">
        <f aca="true" t="shared" si="31" ref="AB20">N33</f>
        <v>4606.08487</v>
      </c>
      <c r="AC20" s="16"/>
      <c r="AD20" s="16"/>
      <c r="AE20" s="16"/>
      <c r="AF20" s="88" t="s">
        <v>81</v>
      </c>
      <c r="AG20" s="89" t="s">
        <v>82</v>
      </c>
      <c r="AH20" s="109">
        <v>5112.022</v>
      </c>
      <c r="AI20" s="109">
        <v>7026.79</v>
      </c>
      <c r="AJ20" s="109">
        <v>6881.413</v>
      </c>
      <c r="AK20" s="109">
        <v>8557.343</v>
      </c>
      <c r="AL20" s="109">
        <v>9211.598</v>
      </c>
      <c r="AM20" s="109">
        <v>9525.660109999999</v>
      </c>
      <c r="AN20" s="109">
        <v>11735.434434</v>
      </c>
      <c r="AO20" s="109">
        <v>11252.543913</v>
      </c>
      <c r="AP20" s="109">
        <v>12783.947321000001</v>
      </c>
      <c r="AQ20" s="109">
        <v>16481.220292</v>
      </c>
      <c r="AR20" s="109">
        <v>17055.228814</v>
      </c>
      <c r="AS20" s="16"/>
      <c r="AT20" s="16"/>
      <c r="AU20" s="16"/>
      <c r="AY20" s="16"/>
      <c r="AZ20" s="16"/>
      <c r="BA20" s="16"/>
      <c r="BB20" s="16"/>
      <c r="BC20" s="16"/>
      <c r="BD20" s="16"/>
    </row>
    <row r="21" spans="2:56" ht="15">
      <c r="B21" s="101" t="s">
        <v>80</v>
      </c>
      <c r="C21" s="101" t="s">
        <v>126</v>
      </c>
      <c r="D21" s="105">
        <v>554.379</v>
      </c>
      <c r="E21" s="105">
        <v>561.937</v>
      </c>
      <c r="F21" s="105">
        <v>1359.199</v>
      </c>
      <c r="G21" s="105">
        <v>1415.64</v>
      </c>
      <c r="H21" s="105">
        <v>1510.129</v>
      </c>
      <c r="I21" s="105">
        <v>786.786608</v>
      </c>
      <c r="J21" s="105">
        <v>714.0184479999999</v>
      </c>
      <c r="K21" s="105">
        <v>547.9689840000001</v>
      </c>
      <c r="L21" s="105">
        <v>651.33839</v>
      </c>
      <c r="M21" s="105">
        <v>649.215364</v>
      </c>
      <c r="N21" s="105">
        <v>650.246181</v>
      </c>
      <c r="O21" s="16"/>
      <c r="P21" s="135" t="str">
        <f>C46&amp;" ("&amp;B46&amp;")"</f>
        <v>D9: Physico chemical treatment not specified elsewhere in this Annex which results in final compounds or mixtures which are discarded by means of any of the operations in Section A, (e.g., evaporation, drying, calcination, neutralization, precipitation, etc.) (D9)</v>
      </c>
      <c r="Q21" s="132" t="str">
        <f>C46</f>
        <v>D9: Physico chemical treatment not specified elsewhere in this Annex which results in final compounds or mixtures which are discarded by means of any of the operations in Section A, (e.g., evaporation, drying, calcination, neutralization, precipitation, etc.)</v>
      </c>
      <c r="R21" s="99">
        <f>D46</f>
        <v>98.4</v>
      </c>
      <c r="S21" s="99">
        <f aca="true" t="shared" si="32" ref="S21:AB21">E46</f>
        <v>101.917</v>
      </c>
      <c r="T21" s="99">
        <f t="shared" si="32"/>
        <v>152.379</v>
      </c>
      <c r="U21" s="99">
        <f t="shared" si="32"/>
        <v>178.47</v>
      </c>
      <c r="V21" s="99">
        <f t="shared" si="32"/>
        <v>98.54</v>
      </c>
      <c r="W21" s="99">
        <f t="shared" si="32"/>
        <v>136.38316400000002</v>
      </c>
      <c r="X21" s="99">
        <f t="shared" si="32"/>
        <v>105.18746800000001</v>
      </c>
      <c r="Y21" s="99">
        <f t="shared" si="32"/>
        <v>94.311326</v>
      </c>
      <c r="Z21" s="99">
        <f t="shared" si="32"/>
        <v>168.52848899999995</v>
      </c>
      <c r="AA21" s="99">
        <f t="shared" si="32"/>
        <v>133.53422700000002</v>
      </c>
      <c r="AB21" s="99">
        <f t="shared" si="32"/>
        <v>84.238837</v>
      </c>
      <c r="AC21" s="16"/>
      <c r="AD21" s="16"/>
      <c r="AE21" s="16"/>
      <c r="AF21" s="100" t="s">
        <v>157</v>
      </c>
      <c r="AG21" s="110" t="s">
        <v>140</v>
      </c>
      <c r="AH21" s="111">
        <v>214.071</v>
      </c>
      <c r="AI21" s="111">
        <v>245.054</v>
      </c>
      <c r="AJ21" s="111">
        <v>404.269</v>
      </c>
      <c r="AK21" s="111">
        <v>282.769</v>
      </c>
      <c r="AL21" s="111">
        <v>159.922</v>
      </c>
      <c r="AM21" s="111">
        <v>179.86537399999997</v>
      </c>
      <c r="AN21" s="111">
        <v>178.693692</v>
      </c>
      <c r="AO21" s="111">
        <v>188.95934300000002</v>
      </c>
      <c r="AP21" s="111">
        <v>188.92213099999998</v>
      </c>
      <c r="AQ21" s="111">
        <v>144.94263799999996</v>
      </c>
      <c r="AR21" s="111">
        <v>96.769812</v>
      </c>
      <c r="AS21" s="16"/>
      <c r="AT21" s="16"/>
      <c r="AU21" s="16"/>
      <c r="AY21" s="16"/>
      <c r="AZ21" s="16"/>
      <c r="BA21" s="16"/>
      <c r="BB21" s="16"/>
      <c r="BC21" s="16"/>
      <c r="BD21" s="16"/>
    </row>
    <row r="22" spans="2:56" ht="15">
      <c r="B22" s="101" t="s">
        <v>86</v>
      </c>
      <c r="C22" s="90" t="s">
        <v>131</v>
      </c>
      <c r="D22" s="105">
        <v>21.103</v>
      </c>
      <c r="E22" s="105">
        <v>94.034</v>
      </c>
      <c r="F22" s="105">
        <v>194.865</v>
      </c>
      <c r="G22" s="105">
        <v>257.245</v>
      </c>
      <c r="H22" s="105">
        <v>391.77</v>
      </c>
      <c r="I22" s="105">
        <v>250.26063500000004</v>
      </c>
      <c r="J22" s="105">
        <v>466.0040689999999</v>
      </c>
      <c r="K22" s="105">
        <v>415.4053399999999</v>
      </c>
      <c r="L22" s="105">
        <v>454.485671</v>
      </c>
      <c r="M22" s="105">
        <v>447.80052500000005</v>
      </c>
      <c r="N22" s="105">
        <v>407.713732</v>
      </c>
      <c r="O22" s="16"/>
      <c r="P22" s="100" t="str">
        <f>C44&amp;" ("&amp;B44&amp;")"</f>
        <v>D1: Deposit into or onto land, (e.g., landfill, etc.) (D1)</v>
      </c>
      <c r="Q22" s="128" t="str">
        <f>C44</f>
        <v>D1: Deposit into or onto land, (e.g., landfill, etc.)</v>
      </c>
      <c r="R22" s="105">
        <f>D44</f>
        <v>121.958</v>
      </c>
      <c r="S22" s="105">
        <f aca="true" t="shared" si="33" ref="S22:AB22">E44</f>
        <v>101.658</v>
      </c>
      <c r="T22" s="105">
        <f t="shared" si="33"/>
        <v>354.825</v>
      </c>
      <c r="U22" s="105">
        <f t="shared" si="33"/>
        <v>620.163</v>
      </c>
      <c r="V22" s="105">
        <f t="shared" si="33"/>
        <v>681.838</v>
      </c>
      <c r="W22" s="105">
        <f t="shared" si="33"/>
        <v>468.655092</v>
      </c>
      <c r="X22" s="105">
        <f t="shared" si="33"/>
        <v>555.782755</v>
      </c>
      <c r="Y22" s="105">
        <f t="shared" si="33"/>
        <v>429.58919599999996</v>
      </c>
      <c r="Z22" s="105">
        <f t="shared" si="33"/>
        <v>417.321683</v>
      </c>
      <c r="AA22" s="105">
        <f t="shared" si="33"/>
        <v>594.979647</v>
      </c>
      <c r="AB22" s="105">
        <f t="shared" si="33"/>
        <v>529.478927</v>
      </c>
      <c r="AC22" s="16"/>
      <c r="AD22" s="16"/>
      <c r="AE22" s="16"/>
      <c r="AF22" s="100" t="s">
        <v>158</v>
      </c>
      <c r="AG22" s="110" t="s">
        <v>128</v>
      </c>
      <c r="AH22" s="111">
        <v>172.26</v>
      </c>
      <c r="AI22" s="111">
        <v>154.722</v>
      </c>
      <c r="AJ22" s="111">
        <v>412.665</v>
      </c>
      <c r="AK22" s="111">
        <v>625.707</v>
      </c>
      <c r="AL22" s="111">
        <v>750.049</v>
      </c>
      <c r="AM22" s="111">
        <v>471.141092</v>
      </c>
      <c r="AN22" s="111">
        <v>572.471812</v>
      </c>
      <c r="AO22" s="111">
        <v>623.851533</v>
      </c>
      <c r="AP22" s="111">
        <v>485.016003</v>
      </c>
      <c r="AQ22" s="111">
        <v>628.3444149999999</v>
      </c>
      <c r="AR22" s="111">
        <v>621.061051</v>
      </c>
      <c r="AS22" s="16"/>
      <c r="AT22" s="16"/>
      <c r="AU22" s="16"/>
      <c r="AV22" s="73"/>
      <c r="AW22" s="73"/>
      <c r="AY22" s="16"/>
      <c r="AZ22" s="16"/>
      <c r="BA22" s="16"/>
      <c r="BB22" s="16"/>
      <c r="BC22" s="16"/>
      <c r="BD22" s="16"/>
    </row>
    <row r="23" spans="2:56" ht="12.75" thickBot="1">
      <c r="B23" s="101" t="s">
        <v>88</v>
      </c>
      <c r="C23" s="101" t="s">
        <v>132</v>
      </c>
      <c r="D23" s="105">
        <v>123.584</v>
      </c>
      <c r="E23" s="105">
        <v>91.058</v>
      </c>
      <c r="F23" s="105">
        <v>161.096</v>
      </c>
      <c r="G23" s="105">
        <v>256.232</v>
      </c>
      <c r="H23" s="105">
        <v>197.013</v>
      </c>
      <c r="I23" s="105">
        <v>222.96283400000002</v>
      </c>
      <c r="J23" s="105">
        <v>238.57046100000002</v>
      </c>
      <c r="K23" s="105">
        <v>242.12479399999995</v>
      </c>
      <c r="L23" s="105">
        <v>301.80620600000003</v>
      </c>
      <c r="M23" s="105">
        <v>336.66218499999997</v>
      </c>
      <c r="N23" s="105">
        <v>279.315612</v>
      </c>
      <c r="O23" s="16"/>
      <c r="P23" s="100" t="str">
        <f>C43&amp;" ("&amp;B43&amp;")"</f>
        <v>D10: Incineration on land (D10)</v>
      </c>
      <c r="Q23" s="127" t="str">
        <f>C43</f>
        <v>D10: Incineration on land</v>
      </c>
      <c r="R23" s="102">
        <f>D43</f>
        <v>308.314</v>
      </c>
      <c r="S23" s="102">
        <f aca="true" t="shared" si="34" ref="S23:AB23">E43</f>
        <v>414.296</v>
      </c>
      <c r="T23" s="102">
        <f t="shared" si="34"/>
        <v>625.917</v>
      </c>
      <c r="U23" s="102">
        <f t="shared" si="34"/>
        <v>703.285</v>
      </c>
      <c r="V23" s="102">
        <f t="shared" si="34"/>
        <v>1113.871</v>
      </c>
      <c r="W23" s="102">
        <f t="shared" si="34"/>
        <v>622.423204</v>
      </c>
      <c r="X23" s="102">
        <f t="shared" si="34"/>
        <v>722.615109</v>
      </c>
      <c r="Y23" s="102">
        <f t="shared" si="34"/>
        <v>630.9329720000001</v>
      </c>
      <c r="Z23" s="102">
        <f t="shared" si="34"/>
        <v>645.2919490000003</v>
      </c>
      <c r="AA23" s="102">
        <f t="shared" si="34"/>
        <v>551.8100360000001</v>
      </c>
      <c r="AB23" s="102">
        <f t="shared" si="34"/>
        <v>561.30828</v>
      </c>
      <c r="AC23" s="16"/>
      <c r="AD23" s="16"/>
      <c r="AE23" s="16"/>
      <c r="AF23" s="100" t="s">
        <v>159</v>
      </c>
      <c r="AG23" s="101" t="s">
        <v>129</v>
      </c>
      <c r="AH23" s="102">
        <v>214.071</v>
      </c>
      <c r="AI23" s="102">
        <v>245.054</v>
      </c>
      <c r="AJ23" s="102">
        <v>404.269</v>
      </c>
      <c r="AK23" s="102">
        <v>282.769</v>
      </c>
      <c r="AL23" s="102">
        <v>159.922</v>
      </c>
      <c r="AM23" s="102">
        <v>179.86537399999997</v>
      </c>
      <c r="AN23" s="102">
        <v>178.693692</v>
      </c>
      <c r="AO23" s="102">
        <v>188.95934300000002</v>
      </c>
      <c r="AP23" s="102">
        <v>188.92213099999998</v>
      </c>
      <c r="AQ23" s="102">
        <v>144.94263799999996</v>
      </c>
      <c r="AR23" s="102">
        <v>96.769812</v>
      </c>
      <c r="AS23" s="16"/>
      <c r="AT23" s="16"/>
      <c r="AU23" s="16"/>
      <c r="AV23" s="3"/>
      <c r="AW23" s="3"/>
      <c r="AY23" s="16"/>
      <c r="AZ23" s="16"/>
      <c r="BA23" s="16"/>
      <c r="BB23" s="16"/>
      <c r="BC23" s="16"/>
      <c r="BD23" s="16"/>
    </row>
    <row r="24" spans="2:56" ht="12.75" thickBot="1">
      <c r="B24" s="101" t="s">
        <v>77</v>
      </c>
      <c r="C24" s="101" t="s">
        <v>124</v>
      </c>
      <c r="D24" s="105">
        <v>713.835</v>
      </c>
      <c r="E24" s="105">
        <v>255.939</v>
      </c>
      <c r="F24" s="105">
        <v>700.251</v>
      </c>
      <c r="G24" s="105">
        <v>795.82</v>
      </c>
      <c r="H24" s="105">
        <v>601.571</v>
      </c>
      <c r="I24" s="105">
        <v>390.948272</v>
      </c>
      <c r="J24" s="105">
        <v>284.849373</v>
      </c>
      <c r="K24" s="105">
        <v>267.354167</v>
      </c>
      <c r="L24" s="105">
        <v>315.6055980000001</v>
      </c>
      <c r="M24" s="105">
        <v>70.76466799999999</v>
      </c>
      <c r="N24" s="105">
        <v>112.34400500000001</v>
      </c>
      <c r="O24" s="16"/>
      <c r="P24" s="107" t="s">
        <v>89</v>
      </c>
      <c r="Q24" s="112" t="s">
        <v>90</v>
      </c>
      <c r="R24" s="109">
        <f>D59</f>
        <v>631.027</v>
      </c>
      <c r="S24" s="109">
        <f aca="true" t="shared" si="35" ref="S24:Y24">E59</f>
        <v>892.833</v>
      </c>
      <c r="T24" s="109">
        <f t="shared" si="35"/>
        <v>1391.212</v>
      </c>
      <c r="U24" s="109">
        <f t="shared" si="35"/>
        <v>1765.448</v>
      </c>
      <c r="V24" s="109">
        <f t="shared" si="35"/>
        <v>2037.705</v>
      </c>
      <c r="W24" s="109">
        <f t="shared" si="35"/>
        <v>1693.8310710000003</v>
      </c>
      <c r="X24" s="109">
        <f t="shared" si="35"/>
        <v>1889.2281700000003</v>
      </c>
      <c r="Y24" s="109">
        <f t="shared" si="35"/>
        <v>1457.2237999999995</v>
      </c>
      <c r="Z24" s="109">
        <f aca="true" t="shared" si="36" ref="Z24">L59</f>
        <v>1382.7104270000004</v>
      </c>
      <c r="AA24" s="109">
        <f aca="true" t="shared" si="37" ref="AA24">M59</f>
        <v>1461.6451160000001</v>
      </c>
      <c r="AB24" s="109">
        <f aca="true" t="shared" si="38" ref="AB24">N59</f>
        <v>1485.373521</v>
      </c>
      <c r="AC24" s="16"/>
      <c r="AD24" s="16"/>
      <c r="AE24" s="16"/>
      <c r="AF24" s="91" t="s">
        <v>89</v>
      </c>
      <c r="AG24" s="89" t="s">
        <v>90</v>
      </c>
      <c r="AH24" s="113">
        <v>1088.597</v>
      </c>
      <c r="AI24" s="113">
        <v>1466.729</v>
      </c>
      <c r="AJ24" s="113">
        <v>2016.441</v>
      </c>
      <c r="AK24" s="113">
        <v>2223.169</v>
      </c>
      <c r="AL24" s="113">
        <v>2626.319</v>
      </c>
      <c r="AM24" s="113">
        <v>2681.0127860000002</v>
      </c>
      <c r="AN24" s="113">
        <v>2805.8481739999993</v>
      </c>
      <c r="AO24" s="113">
        <v>2742.8471270000005</v>
      </c>
      <c r="AP24" s="113">
        <v>2361.667354</v>
      </c>
      <c r="AQ24" s="113">
        <v>2296.1589119999994</v>
      </c>
      <c r="AR24" s="113">
        <v>2169.9391959999994</v>
      </c>
      <c r="AS24" s="16"/>
      <c r="AT24" s="16"/>
      <c r="AU24" s="16"/>
      <c r="AY24" s="16"/>
      <c r="AZ24" s="16"/>
      <c r="BA24" s="16"/>
      <c r="BB24" s="16"/>
      <c r="BC24" s="16"/>
      <c r="BD24" s="16"/>
    </row>
    <row r="25" spans="2:56" ht="15">
      <c r="B25" s="101" t="s">
        <v>92</v>
      </c>
      <c r="C25" s="101" t="s">
        <v>134</v>
      </c>
      <c r="D25" s="105">
        <v>49.818</v>
      </c>
      <c r="E25" s="105">
        <v>54.244</v>
      </c>
      <c r="F25" s="105">
        <v>61.699</v>
      </c>
      <c r="G25" s="105">
        <v>79.767</v>
      </c>
      <c r="H25" s="105">
        <v>78.299</v>
      </c>
      <c r="I25" s="105">
        <v>65.044462</v>
      </c>
      <c r="J25" s="105">
        <v>66.19004799999999</v>
      </c>
      <c r="K25" s="105">
        <v>66.50277800000003</v>
      </c>
      <c r="L25" s="105">
        <v>92.39744</v>
      </c>
      <c r="M25" s="105">
        <v>81.299562</v>
      </c>
      <c r="N25" s="105">
        <v>86.544109</v>
      </c>
      <c r="O25" s="16"/>
      <c r="R25" s="129"/>
      <c r="S25" s="129"/>
      <c r="T25" s="129"/>
      <c r="U25" s="129"/>
      <c r="V25" s="129"/>
      <c r="W25" s="129"/>
      <c r="X25" s="129"/>
      <c r="Y25" s="129"/>
      <c r="Z25" s="129"/>
      <c r="AA25" s="129"/>
      <c r="AB25" s="129"/>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row>
    <row r="26" spans="2:56" ht="15">
      <c r="B26" s="101" t="s">
        <v>96</v>
      </c>
      <c r="C26" s="101" t="s">
        <v>135</v>
      </c>
      <c r="D26" s="105">
        <v>50.266</v>
      </c>
      <c r="E26" s="105">
        <v>10.189</v>
      </c>
      <c r="F26" s="105">
        <v>131.851</v>
      </c>
      <c r="G26" s="105">
        <v>56.463</v>
      </c>
      <c r="H26" s="105">
        <v>7.585</v>
      </c>
      <c r="I26" s="105">
        <v>2.6067910000000003</v>
      </c>
      <c r="J26" s="105">
        <v>33.673201999999996</v>
      </c>
      <c r="K26" s="105">
        <v>45.700183</v>
      </c>
      <c r="L26" s="105">
        <v>49.224482</v>
      </c>
      <c r="M26" s="105">
        <v>55.301463000000005</v>
      </c>
      <c r="N26" s="105">
        <v>84.350932</v>
      </c>
      <c r="O26" s="16"/>
      <c r="R26" s="3"/>
      <c r="S26" s="3"/>
      <c r="T26" s="3"/>
      <c r="U26" s="3"/>
      <c r="V26" s="3"/>
      <c r="W26" s="3"/>
      <c r="X26" s="3"/>
      <c r="Y26" s="3"/>
      <c r="Z26" s="3"/>
      <c r="AA26" s="3"/>
      <c r="AB26" s="3"/>
      <c r="AC26" s="16"/>
      <c r="AD26" s="16"/>
      <c r="AE26" s="16"/>
      <c r="AF26" s="16"/>
      <c r="AG26" s="16"/>
      <c r="AH26" s="16"/>
      <c r="AI26" s="16"/>
      <c r="AJ26" s="16"/>
      <c r="AK26" s="16"/>
      <c r="AL26" s="74"/>
      <c r="AM26" s="74"/>
      <c r="AN26" s="74"/>
      <c r="AO26" s="74"/>
      <c r="AP26" s="74"/>
      <c r="AQ26" s="74"/>
      <c r="AR26" s="16"/>
      <c r="AS26" s="16"/>
      <c r="AT26" s="16"/>
      <c r="AU26" s="16"/>
      <c r="AV26" s="16"/>
      <c r="AW26" s="16"/>
      <c r="AX26" s="16"/>
      <c r="AY26" s="16"/>
      <c r="AZ26" s="16"/>
      <c r="BA26" s="16"/>
      <c r="BB26" s="16"/>
      <c r="BC26" s="16"/>
      <c r="BD26" s="16"/>
    </row>
    <row r="27" spans="2:56" ht="15">
      <c r="B27" s="101" t="s">
        <v>97</v>
      </c>
      <c r="C27" s="101" t="s">
        <v>139</v>
      </c>
      <c r="D27" s="105">
        <v>4.676</v>
      </c>
      <c r="E27" s="105">
        <v>7.926</v>
      </c>
      <c r="F27" s="105">
        <v>4.511</v>
      </c>
      <c r="G27" s="105">
        <v>12.108</v>
      </c>
      <c r="H27" s="105">
        <v>8.946</v>
      </c>
      <c r="I27" s="105">
        <v>16.273272000000002</v>
      </c>
      <c r="J27" s="105">
        <v>15.065150999999998</v>
      </c>
      <c r="K27" s="105">
        <v>17.789868</v>
      </c>
      <c r="L27" s="105">
        <v>16.482329</v>
      </c>
      <c r="M27" s="105">
        <v>19.110641</v>
      </c>
      <c r="N27" s="105">
        <v>24.51514399999999</v>
      </c>
      <c r="O27" s="16"/>
      <c r="R27" s="3"/>
      <c r="S27" s="3"/>
      <c r="T27" s="3"/>
      <c r="U27" s="3"/>
      <c r="V27" s="3"/>
      <c r="W27" s="3"/>
      <c r="X27" s="3"/>
      <c r="Y27" s="3"/>
      <c r="Z27" s="3"/>
      <c r="AA27" s="3"/>
      <c r="AB27" s="3"/>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row>
    <row r="28" spans="2:56" ht="15">
      <c r="B28" s="101" t="s">
        <v>91</v>
      </c>
      <c r="C28" s="101" t="s">
        <v>133</v>
      </c>
      <c r="D28" s="105">
        <v>183.505</v>
      </c>
      <c r="E28" s="105">
        <v>116.299</v>
      </c>
      <c r="F28" s="105">
        <v>411.671</v>
      </c>
      <c r="G28" s="105">
        <v>167.104</v>
      </c>
      <c r="H28" s="105">
        <v>119.203</v>
      </c>
      <c r="I28" s="105">
        <v>48.229927</v>
      </c>
      <c r="J28" s="105">
        <v>26.067858</v>
      </c>
      <c r="K28" s="105">
        <v>23.626554000000002</v>
      </c>
      <c r="L28" s="105">
        <v>101.60895100000002</v>
      </c>
      <c r="M28" s="105">
        <v>28.127110000000002</v>
      </c>
      <c r="N28" s="105">
        <v>22.854832</v>
      </c>
      <c r="O28" s="16"/>
      <c r="R28" s="130"/>
      <c r="S28" s="130"/>
      <c r="T28" s="130"/>
      <c r="U28" s="130"/>
      <c r="V28" s="130"/>
      <c r="W28" s="130"/>
      <c r="X28" s="130"/>
      <c r="Y28" s="130"/>
      <c r="Z28" s="130"/>
      <c r="AA28" s="130"/>
      <c r="AB28" s="130"/>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row>
    <row r="29" spans="2:28" ht="15">
      <c r="B29" s="101" t="s">
        <v>95</v>
      </c>
      <c r="C29" s="101" t="s">
        <v>137</v>
      </c>
      <c r="D29" s="105">
        <v>11.139</v>
      </c>
      <c r="E29" s="105">
        <v>14.02</v>
      </c>
      <c r="F29" s="105">
        <v>15.065</v>
      </c>
      <c r="G29" s="105">
        <v>41.345</v>
      </c>
      <c r="H29" s="105">
        <v>17.888</v>
      </c>
      <c r="I29" s="105">
        <v>85.3933</v>
      </c>
      <c r="J29" s="105">
        <v>20.667018000000006</v>
      </c>
      <c r="K29" s="105">
        <v>21.191178999999998</v>
      </c>
      <c r="L29" s="105">
        <v>21.871886000000003</v>
      </c>
      <c r="M29" s="105">
        <v>19.388609</v>
      </c>
      <c r="N29" s="105">
        <v>20.239665</v>
      </c>
      <c r="O29" s="16"/>
      <c r="AA29" s="3"/>
      <c r="AB29" s="3"/>
    </row>
    <row r="30" spans="2:26" ht="15">
      <c r="B30" s="101" t="s">
        <v>93</v>
      </c>
      <c r="C30" s="101" t="s">
        <v>136</v>
      </c>
      <c r="D30" s="105">
        <v>111.658</v>
      </c>
      <c r="E30" s="105">
        <v>78.966</v>
      </c>
      <c r="F30" s="105">
        <v>53.906</v>
      </c>
      <c r="G30" s="105">
        <v>43.359</v>
      </c>
      <c r="H30" s="105">
        <v>22.266</v>
      </c>
      <c r="I30" s="105">
        <v>25.351438</v>
      </c>
      <c r="J30" s="105">
        <v>20.240234000000004</v>
      </c>
      <c r="K30" s="105">
        <v>11.259223000000002</v>
      </c>
      <c r="L30" s="105">
        <v>19.363936</v>
      </c>
      <c r="M30" s="105">
        <v>23.873808</v>
      </c>
      <c r="N30" s="105">
        <v>18.685578999999997</v>
      </c>
      <c r="O30" s="16"/>
      <c r="Q30" s="78" t="s">
        <v>190</v>
      </c>
      <c r="R30" s="3"/>
      <c r="S30" s="3"/>
      <c r="T30" s="3"/>
      <c r="U30" s="3"/>
      <c r="V30" s="3"/>
      <c r="W30" s="3"/>
      <c r="X30" s="3"/>
      <c r="Y30" s="3"/>
      <c r="Z30" s="3"/>
    </row>
    <row r="31" spans="2:15" ht="15">
      <c r="B31" s="101" t="s">
        <v>94</v>
      </c>
      <c r="C31" s="101" t="s">
        <v>138</v>
      </c>
      <c r="D31" s="105">
        <v>5.06</v>
      </c>
      <c r="E31" s="105">
        <v>66.725</v>
      </c>
      <c r="F31" s="105">
        <v>82.212</v>
      </c>
      <c r="G31" s="105">
        <v>62.045</v>
      </c>
      <c r="H31" s="105">
        <v>56.453</v>
      </c>
      <c r="I31" s="105">
        <v>11.15379</v>
      </c>
      <c r="J31" s="105">
        <v>1.381995</v>
      </c>
      <c r="K31" s="105">
        <v>0.0712</v>
      </c>
      <c r="L31" s="105">
        <v>1.09766</v>
      </c>
      <c r="M31" s="105">
        <v>0</v>
      </c>
      <c r="N31" s="105">
        <v>0.018611</v>
      </c>
      <c r="O31" s="16"/>
    </row>
    <row r="32" spans="2:15" ht="15">
      <c r="B32" s="101" t="s">
        <v>98</v>
      </c>
      <c r="C32" s="90" t="s">
        <v>99</v>
      </c>
      <c r="D32" s="105">
        <v>13.441</v>
      </c>
      <c r="E32" s="105">
        <v>0.011</v>
      </c>
      <c r="F32" s="105">
        <v>0</v>
      </c>
      <c r="G32" s="105">
        <v>56.913</v>
      </c>
      <c r="H32" s="105">
        <v>0</v>
      </c>
      <c r="I32" s="105">
        <v>2.932</v>
      </c>
      <c r="J32" s="105">
        <v>0</v>
      </c>
      <c r="K32" s="105">
        <v>0.96472</v>
      </c>
      <c r="L32" s="105">
        <v>0</v>
      </c>
      <c r="M32" s="105">
        <v>0</v>
      </c>
      <c r="N32" s="105">
        <v>0</v>
      </c>
      <c r="O32" s="16"/>
    </row>
    <row r="33" spans="2:55" ht="12.75" thickBot="1">
      <c r="B33" s="92" t="s">
        <v>25</v>
      </c>
      <c r="C33" s="101"/>
      <c r="D33" s="93">
        <v>3256.774</v>
      </c>
      <c r="E33" s="93">
        <v>3531.256</v>
      </c>
      <c r="F33" s="93">
        <v>5392.145</v>
      </c>
      <c r="G33" s="93">
        <v>6322.906</v>
      </c>
      <c r="H33" s="93">
        <v>5377.913</v>
      </c>
      <c r="I33" s="93">
        <v>4550.224414</v>
      </c>
      <c r="J33" s="93">
        <v>4235.304321000001</v>
      </c>
      <c r="K33" s="93">
        <v>3881.067515</v>
      </c>
      <c r="L33" s="93">
        <v>4933.185003</v>
      </c>
      <c r="M33" s="93">
        <v>4704.014241</v>
      </c>
      <c r="N33" s="93">
        <v>4606.08487</v>
      </c>
      <c r="O33" s="16"/>
      <c r="R33" s="47"/>
      <c r="S33" s="47"/>
      <c r="T33" s="47"/>
      <c r="U33" s="47"/>
      <c r="V33" s="47"/>
      <c r="W33" s="47"/>
      <c r="X33" s="47"/>
      <c r="Y33" s="47"/>
      <c r="Z33" s="47"/>
      <c r="AU33" s="47"/>
      <c r="AV33" s="47"/>
      <c r="AW33" s="47"/>
      <c r="AX33" s="47"/>
      <c r="AY33" s="47"/>
      <c r="AZ33" s="47"/>
      <c r="BA33" s="47"/>
      <c r="BB33" s="47"/>
      <c r="BC33" s="47"/>
    </row>
    <row r="34" spans="12:26" ht="12">
      <c r="L34" s="16"/>
      <c r="O34" s="16"/>
      <c r="R34" s="3"/>
      <c r="S34" s="3"/>
      <c r="T34" s="3"/>
      <c r="U34" s="3"/>
      <c r="V34" s="3"/>
      <c r="W34" s="3"/>
      <c r="X34" s="3"/>
      <c r="Y34" s="3"/>
      <c r="Z34" s="3"/>
    </row>
    <row r="35" spans="12:26" ht="12">
      <c r="L35" s="16"/>
      <c r="O35" s="16"/>
      <c r="R35" s="3"/>
      <c r="S35" s="3"/>
      <c r="T35" s="3"/>
      <c r="U35" s="3"/>
      <c r="V35" s="3"/>
      <c r="W35" s="3"/>
      <c r="X35" s="3"/>
      <c r="Y35" s="3"/>
      <c r="Z35" s="3"/>
    </row>
    <row r="36" spans="12:15" ht="12">
      <c r="L36" s="16"/>
      <c r="O36" s="16"/>
    </row>
    <row r="37" spans="12:15" ht="12">
      <c r="L37" s="16"/>
      <c r="O37" s="16"/>
    </row>
    <row r="38" spans="2:55" ht="12">
      <c r="B38" s="2" t="s">
        <v>2</v>
      </c>
      <c r="L38" s="16"/>
      <c r="O38" s="16"/>
      <c r="AU38" s="47"/>
      <c r="AV38" s="47"/>
      <c r="AW38" s="47"/>
      <c r="AX38" s="47"/>
      <c r="AY38" s="47"/>
      <c r="AZ38" s="47"/>
      <c r="BA38" s="47"/>
      <c r="BB38" s="47"/>
      <c r="BC38" s="47"/>
    </row>
    <row r="39" spans="2:15" ht="12">
      <c r="B39" s="2" t="s">
        <v>17</v>
      </c>
      <c r="L39" s="16"/>
      <c r="O39" s="16"/>
    </row>
    <row r="40" spans="2:15" ht="12">
      <c r="B40" s="2" t="s">
        <v>23</v>
      </c>
      <c r="L40" s="16"/>
      <c r="O40" s="16"/>
    </row>
    <row r="41" spans="2:15" ht="12.75" thickBot="1">
      <c r="B41" s="2" t="s">
        <v>24</v>
      </c>
      <c r="L41" s="16"/>
      <c r="O41" s="16"/>
    </row>
    <row r="42" spans="2:14" ht="12.75" thickBot="1">
      <c r="B42" s="43" t="s">
        <v>21</v>
      </c>
      <c r="C42" s="41" t="s">
        <v>22</v>
      </c>
      <c r="D42" s="41">
        <v>2001</v>
      </c>
      <c r="E42" s="41">
        <v>2003</v>
      </c>
      <c r="F42" s="41">
        <v>2006</v>
      </c>
      <c r="G42" s="41">
        <v>2008</v>
      </c>
      <c r="H42" s="41">
        <v>2009</v>
      </c>
      <c r="I42" s="41">
        <v>2010</v>
      </c>
      <c r="J42" s="41">
        <v>2011</v>
      </c>
      <c r="K42" s="50">
        <v>2012</v>
      </c>
      <c r="L42" s="50">
        <v>2013</v>
      </c>
      <c r="M42" s="50">
        <v>2014</v>
      </c>
      <c r="N42" s="42">
        <v>2015</v>
      </c>
    </row>
    <row r="43" spans="2:14" ht="12">
      <c r="B43" s="46" t="s">
        <v>87</v>
      </c>
      <c r="C43" s="44" t="s">
        <v>129</v>
      </c>
      <c r="D43" s="44">
        <v>308.314</v>
      </c>
      <c r="E43" s="44">
        <v>414.296</v>
      </c>
      <c r="F43" s="44">
        <v>625.917</v>
      </c>
      <c r="G43" s="44">
        <v>703.285</v>
      </c>
      <c r="H43" s="44">
        <v>1113.871</v>
      </c>
      <c r="I43" s="44">
        <v>622.423204</v>
      </c>
      <c r="J43" s="44">
        <v>722.615109</v>
      </c>
      <c r="K43" s="51">
        <v>630.9329720000001</v>
      </c>
      <c r="L43" s="51">
        <v>645.2919490000003</v>
      </c>
      <c r="M43" s="51">
        <v>551.8100360000001</v>
      </c>
      <c r="N43" s="45">
        <v>561.30828</v>
      </c>
    </row>
    <row r="44" spans="2:14" ht="12">
      <c r="B44" s="46" t="s">
        <v>85</v>
      </c>
      <c r="C44" s="44" t="s">
        <v>128</v>
      </c>
      <c r="D44" s="44">
        <v>121.958</v>
      </c>
      <c r="E44" s="44">
        <v>101.658</v>
      </c>
      <c r="F44" s="44">
        <v>354.825</v>
      </c>
      <c r="G44" s="44">
        <v>620.163</v>
      </c>
      <c r="H44" s="44">
        <v>681.838</v>
      </c>
      <c r="I44" s="44">
        <v>468.655092</v>
      </c>
      <c r="J44" s="44">
        <v>555.782755</v>
      </c>
      <c r="K44" s="51">
        <v>429.58919599999996</v>
      </c>
      <c r="L44" s="51">
        <v>417.321683</v>
      </c>
      <c r="M44" s="51">
        <v>594.979647</v>
      </c>
      <c r="N44" s="45">
        <v>529.478927</v>
      </c>
    </row>
    <row r="45" spans="2:14" ht="12">
      <c r="B45" s="46" t="s">
        <v>19</v>
      </c>
      <c r="C45" s="44" t="s">
        <v>84</v>
      </c>
      <c r="D45" s="44">
        <v>16.824</v>
      </c>
      <c r="E45" s="44">
        <v>72.29</v>
      </c>
      <c r="F45" s="44">
        <v>68.32</v>
      </c>
      <c r="G45" s="44">
        <v>2.179</v>
      </c>
      <c r="H45" s="44">
        <v>5.192</v>
      </c>
      <c r="I45" s="44">
        <v>256.941</v>
      </c>
      <c r="J45" s="44">
        <v>239.26400700000002</v>
      </c>
      <c r="K45" s="51">
        <v>97.53766900000001</v>
      </c>
      <c r="L45" s="51">
        <v>31.116252</v>
      </c>
      <c r="M45" s="51">
        <v>56.027148999999994</v>
      </c>
      <c r="N45" s="45">
        <v>133.819653</v>
      </c>
    </row>
    <row r="46" spans="2:14" ht="12">
      <c r="B46" s="46" t="s">
        <v>83</v>
      </c>
      <c r="C46" s="44" t="s">
        <v>140</v>
      </c>
      <c r="D46" s="44">
        <v>98.4</v>
      </c>
      <c r="E46" s="44">
        <v>101.917</v>
      </c>
      <c r="F46" s="44">
        <v>152.379</v>
      </c>
      <c r="G46" s="44">
        <v>178.47</v>
      </c>
      <c r="H46" s="44">
        <v>98.54</v>
      </c>
      <c r="I46" s="44">
        <v>136.38316400000002</v>
      </c>
      <c r="J46" s="44">
        <v>105.18746800000001</v>
      </c>
      <c r="K46" s="51">
        <v>94.311326</v>
      </c>
      <c r="L46" s="51">
        <v>168.52848899999995</v>
      </c>
      <c r="M46" s="51">
        <v>133.53422700000002</v>
      </c>
      <c r="N46" s="45">
        <v>84.238837</v>
      </c>
    </row>
    <row r="47" spans="2:14" ht="12">
      <c r="B47" s="46" t="s">
        <v>101</v>
      </c>
      <c r="C47" s="44" t="s">
        <v>142</v>
      </c>
      <c r="D47" s="44">
        <v>35.557</v>
      </c>
      <c r="E47" s="44">
        <v>57.435</v>
      </c>
      <c r="F47" s="44">
        <v>64.989</v>
      </c>
      <c r="G47" s="44">
        <v>130.265</v>
      </c>
      <c r="H47" s="44">
        <v>25.534</v>
      </c>
      <c r="I47" s="44">
        <v>12.554167999999999</v>
      </c>
      <c r="J47" s="44">
        <v>37.68131</v>
      </c>
      <c r="K47" s="51">
        <v>33.174145</v>
      </c>
      <c r="L47" s="51">
        <v>41.141314</v>
      </c>
      <c r="M47" s="51">
        <v>48.840723</v>
      </c>
      <c r="N47" s="45">
        <v>81.76840700000001</v>
      </c>
    </row>
    <row r="48" spans="2:14" ht="12">
      <c r="B48" s="46" t="s">
        <v>100</v>
      </c>
      <c r="C48" s="44" t="s">
        <v>141</v>
      </c>
      <c r="D48" s="44">
        <v>5.458</v>
      </c>
      <c r="E48" s="44">
        <v>63.805</v>
      </c>
      <c r="F48" s="44">
        <v>19.531</v>
      </c>
      <c r="G48" s="44">
        <v>75.211</v>
      </c>
      <c r="H48" s="44">
        <v>59.441</v>
      </c>
      <c r="I48" s="44">
        <v>168.681</v>
      </c>
      <c r="J48" s="44">
        <v>173.159461</v>
      </c>
      <c r="K48" s="51">
        <v>47.982284</v>
      </c>
      <c r="L48" s="51">
        <v>23.504285999999997</v>
      </c>
      <c r="M48" s="51">
        <v>29.378296000000002</v>
      </c>
      <c r="N48" s="45">
        <v>48.62097</v>
      </c>
    </row>
    <row r="49" spans="2:14" ht="12">
      <c r="B49" s="46" t="s">
        <v>102</v>
      </c>
      <c r="C49" s="44" t="s">
        <v>143</v>
      </c>
      <c r="D49" s="44">
        <v>9.839</v>
      </c>
      <c r="E49" s="44">
        <v>21.711</v>
      </c>
      <c r="F49" s="44">
        <v>8.261</v>
      </c>
      <c r="G49" s="44">
        <v>20.214</v>
      </c>
      <c r="H49" s="44">
        <v>46.04</v>
      </c>
      <c r="I49" s="44">
        <v>21.798203</v>
      </c>
      <c r="J49" s="44">
        <v>19.48360999999999</v>
      </c>
      <c r="K49" s="51">
        <v>27.86121</v>
      </c>
      <c r="L49" s="51">
        <v>45.105222999999995</v>
      </c>
      <c r="M49" s="51">
        <v>39.597571</v>
      </c>
      <c r="N49" s="45">
        <v>33.527741</v>
      </c>
    </row>
    <row r="50" spans="2:14" ht="12">
      <c r="B50" s="46" t="s">
        <v>104</v>
      </c>
      <c r="C50" s="44" t="s">
        <v>144</v>
      </c>
      <c r="D50" s="44">
        <v>8.062</v>
      </c>
      <c r="E50" s="44">
        <v>3.535</v>
      </c>
      <c r="F50" s="44">
        <v>48.288</v>
      </c>
      <c r="G50" s="44">
        <v>1.258</v>
      </c>
      <c r="H50" s="44">
        <v>0.315</v>
      </c>
      <c r="I50" s="44">
        <v>0.8083199999999999</v>
      </c>
      <c r="J50" s="44">
        <v>29.091377</v>
      </c>
      <c r="K50" s="51">
        <v>74.561133</v>
      </c>
      <c r="L50" s="51">
        <v>5.573988</v>
      </c>
      <c r="M50" s="51">
        <v>5.064575</v>
      </c>
      <c r="N50" s="45">
        <v>9.90833</v>
      </c>
    </row>
    <row r="51" spans="2:14" ht="12">
      <c r="B51" s="46" t="s">
        <v>103</v>
      </c>
      <c r="C51" s="44" t="s">
        <v>145</v>
      </c>
      <c r="D51" s="44">
        <v>25.846</v>
      </c>
      <c r="E51" s="44">
        <v>48.298</v>
      </c>
      <c r="F51" s="44">
        <v>44.115</v>
      </c>
      <c r="G51" s="44">
        <v>22.39</v>
      </c>
      <c r="H51" s="44">
        <v>5.2</v>
      </c>
      <c r="I51" s="44">
        <v>4.343</v>
      </c>
      <c r="J51" s="44">
        <v>5.856299</v>
      </c>
      <c r="K51" s="51">
        <v>18.271483</v>
      </c>
      <c r="L51" s="51">
        <v>3.242429</v>
      </c>
      <c r="M51" s="51">
        <v>1.478672</v>
      </c>
      <c r="N51" s="45">
        <v>2.535132999999999</v>
      </c>
    </row>
    <row r="52" spans="2:14" ht="12">
      <c r="B52" s="46" t="s">
        <v>105</v>
      </c>
      <c r="C52" s="44" t="s">
        <v>146</v>
      </c>
      <c r="D52" s="44">
        <v>0.002</v>
      </c>
      <c r="E52" s="44">
        <v>0.028</v>
      </c>
      <c r="F52" s="44">
        <v>0.543</v>
      </c>
      <c r="G52" s="44">
        <v>11.859</v>
      </c>
      <c r="H52" s="44">
        <v>0.798</v>
      </c>
      <c r="I52" s="44">
        <v>0.61392</v>
      </c>
      <c r="J52" s="44">
        <v>0.28495399999999993</v>
      </c>
      <c r="K52" s="51">
        <v>2.8512850000000003</v>
      </c>
      <c r="L52" s="51">
        <v>1.736952</v>
      </c>
      <c r="M52" s="51">
        <v>0.12974000000000002</v>
      </c>
      <c r="N52" s="45">
        <v>0.112128</v>
      </c>
    </row>
    <row r="53" spans="2:14" ht="12">
      <c r="B53" s="46" t="s">
        <v>109</v>
      </c>
      <c r="C53" s="44" t="s">
        <v>150</v>
      </c>
      <c r="D53" s="44">
        <v>0</v>
      </c>
      <c r="E53" s="44">
        <v>0</v>
      </c>
      <c r="F53" s="44">
        <v>0.122</v>
      </c>
      <c r="G53" s="44">
        <v>0.154</v>
      </c>
      <c r="H53" s="44">
        <v>0</v>
      </c>
      <c r="I53" s="44">
        <v>0</v>
      </c>
      <c r="J53" s="44">
        <v>0</v>
      </c>
      <c r="K53" s="51">
        <v>0</v>
      </c>
      <c r="L53" s="51">
        <v>0.13706000000000002</v>
      </c>
      <c r="M53" s="51">
        <v>0</v>
      </c>
      <c r="N53" s="45">
        <v>0.055115000000000004</v>
      </c>
    </row>
    <row r="54" spans="2:14" ht="12">
      <c r="B54" s="46" t="s">
        <v>98</v>
      </c>
      <c r="C54" s="44" t="s">
        <v>99</v>
      </c>
      <c r="D54" s="44">
        <v>0.767</v>
      </c>
      <c r="E54" s="44">
        <v>3.074</v>
      </c>
      <c r="F54" s="44">
        <v>0</v>
      </c>
      <c r="G54" s="44">
        <v>0</v>
      </c>
      <c r="H54" s="44">
        <v>0</v>
      </c>
      <c r="I54" s="44">
        <v>0</v>
      </c>
      <c r="J54" s="44">
        <v>0.07182</v>
      </c>
      <c r="K54" s="51">
        <v>0</v>
      </c>
      <c r="L54" s="51">
        <v>0</v>
      </c>
      <c r="M54" s="51">
        <v>0</v>
      </c>
      <c r="N54" s="45">
        <v>0</v>
      </c>
    </row>
    <row r="55" spans="2:14" ht="12">
      <c r="B55" s="46" t="s">
        <v>106</v>
      </c>
      <c r="C55" s="44" t="s">
        <v>147</v>
      </c>
      <c r="D55" s="44">
        <v>0</v>
      </c>
      <c r="E55" s="44">
        <v>3.635</v>
      </c>
      <c r="F55" s="44">
        <v>1.726</v>
      </c>
      <c r="G55" s="44">
        <v>0</v>
      </c>
      <c r="H55" s="44">
        <v>0.81</v>
      </c>
      <c r="I55" s="44">
        <v>0</v>
      </c>
      <c r="J55" s="44">
        <v>0.75</v>
      </c>
      <c r="K55" s="51">
        <v>0.12342</v>
      </c>
      <c r="L55" s="51">
        <v>0</v>
      </c>
      <c r="M55" s="51">
        <v>0.8</v>
      </c>
      <c r="N55" s="45">
        <v>0</v>
      </c>
    </row>
    <row r="56" spans="2:14" ht="12">
      <c r="B56" s="46" t="s">
        <v>108</v>
      </c>
      <c r="C56" s="44" t="s">
        <v>148</v>
      </c>
      <c r="D56" s="44">
        <v>0</v>
      </c>
      <c r="E56" s="44">
        <v>0</v>
      </c>
      <c r="F56" s="44">
        <v>1.647</v>
      </c>
      <c r="G56" s="44">
        <v>0</v>
      </c>
      <c r="H56" s="44">
        <v>0</v>
      </c>
      <c r="I56" s="44">
        <v>0.63</v>
      </c>
      <c r="J56" s="44">
        <v>0</v>
      </c>
      <c r="K56" s="51">
        <v>0</v>
      </c>
      <c r="L56" s="51">
        <v>0</v>
      </c>
      <c r="M56" s="51">
        <v>0</v>
      </c>
      <c r="N56" s="45">
        <v>0</v>
      </c>
    </row>
    <row r="57" spans="2:14" ht="12">
      <c r="B57" s="46" t="s">
        <v>151</v>
      </c>
      <c r="C57" s="44" t="s">
        <v>152</v>
      </c>
      <c r="D57" s="44">
        <v>0</v>
      </c>
      <c r="E57" s="44">
        <v>0</v>
      </c>
      <c r="F57" s="44">
        <v>0</v>
      </c>
      <c r="G57" s="44">
        <v>0</v>
      </c>
      <c r="H57" s="44">
        <v>0</v>
      </c>
      <c r="I57" s="44">
        <v>0</v>
      </c>
      <c r="J57" s="44">
        <v>0</v>
      </c>
      <c r="K57" s="51">
        <v>0</v>
      </c>
      <c r="L57" s="51">
        <v>0</v>
      </c>
      <c r="M57" s="51">
        <v>0.0044800000000000005</v>
      </c>
      <c r="N57" s="45">
        <v>0</v>
      </c>
    </row>
    <row r="58" spans="2:14" ht="12">
      <c r="B58" s="46" t="s">
        <v>107</v>
      </c>
      <c r="C58" s="44" t="s">
        <v>149</v>
      </c>
      <c r="D58" s="44">
        <v>0</v>
      </c>
      <c r="E58" s="44">
        <v>0.557</v>
      </c>
      <c r="F58" s="44">
        <v>0.05</v>
      </c>
      <c r="G58" s="44">
        <v>0</v>
      </c>
      <c r="H58" s="44">
        <v>0.126</v>
      </c>
      <c r="I58" s="44">
        <v>0</v>
      </c>
      <c r="J58" s="44">
        <v>0</v>
      </c>
      <c r="K58" s="51">
        <v>0</v>
      </c>
      <c r="L58" s="51">
        <v>0</v>
      </c>
      <c r="M58" s="51">
        <v>0</v>
      </c>
      <c r="N58" s="45">
        <v>0</v>
      </c>
    </row>
    <row r="59" spans="2:14" ht="12.75" thickBot="1">
      <c r="B59" s="52" t="s">
        <v>25</v>
      </c>
      <c r="C59" s="48"/>
      <c r="D59" s="48">
        <v>631.027</v>
      </c>
      <c r="E59" s="48">
        <v>892.833</v>
      </c>
      <c r="F59" s="48">
        <v>1391.212</v>
      </c>
      <c r="G59" s="48">
        <v>1765.448</v>
      </c>
      <c r="H59" s="48">
        <v>2037.705</v>
      </c>
      <c r="I59" s="48">
        <v>1693.8310710000003</v>
      </c>
      <c r="J59" s="48">
        <v>1889.2281700000003</v>
      </c>
      <c r="K59" s="53">
        <v>1457.2237999999995</v>
      </c>
      <c r="L59" s="53">
        <v>1382.7104270000004</v>
      </c>
      <c r="M59" s="53">
        <v>1461.6451160000001</v>
      </c>
      <c r="N59" s="49">
        <v>1485.373521</v>
      </c>
    </row>
    <row r="60" ht="12"/>
    <row r="61" spans="13:14" ht="12">
      <c r="M61" s="2"/>
      <c r="N61" s="2"/>
    </row>
    <row r="62" ht="12">
      <c r="P62" s="126" t="s">
        <v>189</v>
      </c>
    </row>
  </sheetData>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Statens 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Fischer, Christian</dc:creator>
  <cp:keywords/>
  <dc:description/>
  <cp:lastModifiedBy>HAUSER Hans-Eduard (ESTAT)</cp:lastModifiedBy>
  <cp:lastPrinted>2017-11-10T07:59:15Z</cp:lastPrinted>
  <dcterms:created xsi:type="dcterms:W3CDTF">2011-10-27T13:34:13Z</dcterms:created>
  <dcterms:modified xsi:type="dcterms:W3CDTF">2017-12-06T13:12:50Z</dcterms:modified>
  <cp:category/>
  <cp:version/>
  <cp:contentType/>
  <cp:contentStatus/>
</cp:coreProperties>
</file>