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1\Electrical capacity photovoltaic\"/>
    </mc:Choice>
  </mc:AlternateContent>
  <bookViews>
    <workbookView xWindow="360" yWindow="270" windowWidth="14940" windowHeight="9150" tabRatio="888" activeTab="2"/>
  </bookViews>
  <sheets>
    <sheet name="Evol Elec Capacity all fuel" sheetId="12" r:id="rId1"/>
    <sheet name="Net max electrical capacity" sheetId="9" r:id="rId2"/>
    <sheet name="Wind on and offshore " sheetId="7" r:id="rId3"/>
    <sheet name="Solar" sheetId="8" r:id="rId4"/>
  </sheets>
  <calcPr calcId="162913"/>
</workbook>
</file>

<file path=xl/calcChain.xml><?xml version="1.0" encoding="utf-8"?>
<calcChain xmlns="http://schemas.openxmlformats.org/spreadsheetml/2006/main">
  <c r="AG23" i="9" l="1"/>
  <c r="AE23" i="9" l="1"/>
  <c r="AH17" i="8" l="1"/>
  <c r="B114" i="12"/>
  <c r="AE43" i="12"/>
  <c r="B110" i="12" s="1"/>
  <c r="AE46" i="12"/>
  <c r="B112" i="12" s="1"/>
  <c r="AE47" i="12"/>
  <c r="B113" i="12" s="1"/>
  <c r="AE48" i="12"/>
  <c r="AE49" i="12"/>
  <c r="B115" i="12" s="1"/>
  <c r="AE36" i="12"/>
  <c r="AE37" i="12"/>
  <c r="AE44" i="12" s="1"/>
  <c r="AE38" i="12"/>
  <c r="AE45" i="12" s="1"/>
  <c r="B111" i="12" s="1"/>
  <c r="AE39" i="12"/>
  <c r="AE32" i="9"/>
  <c r="AE31" i="9"/>
  <c r="AE30" i="9"/>
  <c r="AE29" i="9"/>
  <c r="AE28" i="9"/>
  <c r="AE27" i="9"/>
  <c r="AK37" i="9" l="1"/>
  <c r="AL37" i="9"/>
  <c r="AK38" i="9"/>
  <c r="AL38" i="9"/>
  <c r="AK39" i="9"/>
  <c r="AL39" i="9"/>
  <c r="AK40" i="9"/>
  <c r="AL40" i="9"/>
  <c r="AK41" i="9"/>
  <c r="AL41" i="9"/>
  <c r="AL36" i="9"/>
  <c r="AK36" i="9"/>
  <c r="AD42" i="9" l="1"/>
  <c r="AK42" i="9" l="1"/>
  <c r="AL42" i="9"/>
  <c r="C46" i="12" l="1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B49" i="12"/>
  <c r="B48" i="12"/>
  <c r="B47" i="12"/>
  <c r="B46" i="12"/>
  <c r="B37" i="12" l="1"/>
  <c r="C30" i="9" l="1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B30" i="9"/>
  <c r="Q44" i="12"/>
  <c r="B44" i="12"/>
  <c r="C38" i="12"/>
  <c r="C45" i="12" s="1"/>
  <c r="D38" i="12"/>
  <c r="D45" i="12" s="1"/>
  <c r="E38" i="12"/>
  <c r="E45" i="12" s="1"/>
  <c r="F38" i="12"/>
  <c r="F45" i="12" s="1"/>
  <c r="G38" i="12"/>
  <c r="G45" i="12" s="1"/>
  <c r="H38" i="12"/>
  <c r="H45" i="12" s="1"/>
  <c r="I38" i="12"/>
  <c r="I45" i="12" s="1"/>
  <c r="J38" i="12"/>
  <c r="J45" i="12" s="1"/>
  <c r="K38" i="12"/>
  <c r="K45" i="12" s="1"/>
  <c r="L38" i="12"/>
  <c r="L45" i="12" s="1"/>
  <c r="M38" i="12"/>
  <c r="M45" i="12" s="1"/>
  <c r="N38" i="12"/>
  <c r="N45" i="12" s="1"/>
  <c r="O38" i="12"/>
  <c r="O45" i="12" s="1"/>
  <c r="P38" i="12"/>
  <c r="P45" i="12" s="1"/>
  <c r="Q38" i="12"/>
  <c r="Q45" i="12" s="1"/>
  <c r="R38" i="12"/>
  <c r="S38" i="12"/>
  <c r="S45" i="12" s="1"/>
  <c r="T38" i="12"/>
  <c r="T45" i="12" s="1"/>
  <c r="U38" i="12"/>
  <c r="U45" i="12" s="1"/>
  <c r="V38" i="12"/>
  <c r="V45" i="12" s="1"/>
  <c r="W38" i="12"/>
  <c r="W45" i="12" s="1"/>
  <c r="X38" i="12"/>
  <c r="X45" i="12" s="1"/>
  <c r="Y38" i="12"/>
  <c r="Y45" i="12" s="1"/>
  <c r="Z38" i="12"/>
  <c r="Z45" i="12" s="1"/>
  <c r="AA38" i="12"/>
  <c r="AA45" i="12" s="1"/>
  <c r="AB38" i="12"/>
  <c r="AB45" i="12" s="1"/>
  <c r="AC38" i="12"/>
  <c r="AC45" i="12" s="1"/>
  <c r="AD38" i="12"/>
  <c r="AD45" i="12" s="1"/>
  <c r="B38" i="12"/>
  <c r="B45" i="12" s="1"/>
  <c r="C37" i="12"/>
  <c r="C44" i="12" s="1"/>
  <c r="D37" i="12"/>
  <c r="D44" i="12" s="1"/>
  <c r="E37" i="12"/>
  <c r="E44" i="12" s="1"/>
  <c r="F37" i="12"/>
  <c r="F44" i="12" s="1"/>
  <c r="G37" i="12"/>
  <c r="G44" i="12" s="1"/>
  <c r="H37" i="12"/>
  <c r="H44" i="12" s="1"/>
  <c r="I37" i="12"/>
  <c r="I44" i="12" s="1"/>
  <c r="J37" i="12"/>
  <c r="J44" i="12" s="1"/>
  <c r="K37" i="12"/>
  <c r="K44" i="12" s="1"/>
  <c r="L37" i="12"/>
  <c r="L44" i="12" s="1"/>
  <c r="M37" i="12"/>
  <c r="M44" i="12" s="1"/>
  <c r="N37" i="12"/>
  <c r="N44" i="12" s="1"/>
  <c r="O37" i="12"/>
  <c r="O44" i="12" s="1"/>
  <c r="P37" i="12"/>
  <c r="P44" i="12" s="1"/>
  <c r="Q37" i="12"/>
  <c r="R37" i="12"/>
  <c r="R44" i="12" s="1"/>
  <c r="S37" i="12"/>
  <c r="S44" i="12" s="1"/>
  <c r="T37" i="12"/>
  <c r="T44" i="12" s="1"/>
  <c r="U37" i="12"/>
  <c r="U44" i="12" s="1"/>
  <c r="V37" i="12"/>
  <c r="V44" i="12" s="1"/>
  <c r="W37" i="12"/>
  <c r="W44" i="12" s="1"/>
  <c r="X37" i="12"/>
  <c r="X44" i="12" s="1"/>
  <c r="Y37" i="12"/>
  <c r="Y44" i="12" s="1"/>
  <c r="Z37" i="12"/>
  <c r="Z44" i="12" s="1"/>
  <c r="AA37" i="12"/>
  <c r="AA44" i="12" s="1"/>
  <c r="AB37" i="12"/>
  <c r="AB44" i="12" s="1"/>
  <c r="AC37" i="12"/>
  <c r="AC44" i="12" s="1"/>
  <c r="AD37" i="12"/>
  <c r="AD44" i="12" s="1"/>
  <c r="AD36" i="12"/>
  <c r="AC36" i="12"/>
  <c r="AC43" i="12" s="1"/>
  <c r="AB36" i="12"/>
  <c r="AA36" i="12"/>
  <c r="Z36" i="12"/>
  <c r="Y36" i="12"/>
  <c r="Y43" i="12" s="1"/>
  <c r="X36" i="12"/>
  <c r="X43" i="12" s="1"/>
  <c r="W36" i="12"/>
  <c r="V36" i="12"/>
  <c r="U36" i="12"/>
  <c r="U43" i="12" s="1"/>
  <c r="T36" i="12"/>
  <c r="S36" i="12"/>
  <c r="R36" i="12"/>
  <c r="R43" i="12" s="1"/>
  <c r="Q36" i="12"/>
  <c r="Q43" i="12" s="1"/>
  <c r="P36" i="12"/>
  <c r="P43" i="12" s="1"/>
  <c r="O36" i="12"/>
  <c r="N36" i="12"/>
  <c r="M36" i="12"/>
  <c r="M43" i="12" s="1"/>
  <c r="L36" i="12"/>
  <c r="K36" i="12"/>
  <c r="J36" i="12"/>
  <c r="I36" i="12"/>
  <c r="I43" i="12" s="1"/>
  <c r="H36" i="12"/>
  <c r="H43" i="12" s="1"/>
  <c r="G36" i="12"/>
  <c r="F36" i="12"/>
  <c r="E36" i="12"/>
  <c r="E43" i="12" s="1"/>
  <c r="D36" i="12"/>
  <c r="D43" i="12" s="1"/>
  <c r="C36" i="12"/>
  <c r="B36" i="12"/>
  <c r="B43" i="12" s="1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B31" i="9"/>
  <c r="AB43" i="12" l="1"/>
  <c r="T43" i="12"/>
  <c r="L43" i="12"/>
  <c r="AA43" i="12"/>
  <c r="W43" i="12"/>
  <c r="S43" i="12"/>
  <c r="O43" i="12"/>
  <c r="K43" i="12"/>
  <c r="G43" i="12"/>
  <c r="C43" i="12"/>
  <c r="R45" i="12"/>
  <c r="AD43" i="12"/>
  <c r="Z43" i="12"/>
  <c r="V43" i="12"/>
  <c r="N43" i="12"/>
  <c r="J43" i="12"/>
  <c r="F43" i="12"/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B23" i="9"/>
  <c r="C165" i="7" l="1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AB165" i="7"/>
  <c r="AC165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AB166" i="7"/>
  <c r="AC166" i="7"/>
  <c r="B166" i="7"/>
  <c r="B165" i="7"/>
</calcChain>
</file>

<file path=xl/sharedStrings.xml><?xml version="1.0" encoding="utf-8"?>
<sst xmlns="http://schemas.openxmlformats.org/spreadsheetml/2006/main" count="1842" uniqueCount="140">
  <si>
    <t>Last update</t>
  </si>
  <si>
    <t>Extracted on</t>
  </si>
  <si>
    <t>Source of data</t>
  </si>
  <si>
    <t>Eurostat</t>
  </si>
  <si>
    <t>SIEC</t>
  </si>
  <si>
    <t>Total</t>
  </si>
  <si>
    <t>UNIT</t>
  </si>
  <si>
    <t>GEO/TIME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</si>
  <si>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</si>
  <si>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</si>
  <si>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</si>
  <si>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</si>
  <si>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</si>
  <si>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</si>
  <si>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</si>
  <si>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</si>
  <si>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</si>
  <si>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</si>
  <si>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</si>
  <si>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</si>
  <si>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</si>
  <si>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</si>
  <si>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</si>
  <si>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</si>
  <si>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</si>
  <si>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</si>
  <si>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</si>
  <si>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</si>
  <si>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</si>
  <si>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</si>
  <si>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</si>
  <si>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</si>
  <si>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</si>
  <si>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</si>
  <si>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</si>
  <si>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</si>
  <si>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</si>
  <si>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European Union - 27 countries (from 2020)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</si>
  <si>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</si>
  <si>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</si>
  <si>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</si>
  <si>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</si>
  <si>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</si>
  <si>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</si>
  <si>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</si>
  <si>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</si>
  <si>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</si>
  <si>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</si>
  <si>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</si>
  <si>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</si>
  <si>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</si>
  <si>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</si>
  <si>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</si>
  <si>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</si>
  <si>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</si>
  <si>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</si>
  <si>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</si>
  <si>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</si>
  <si>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</si>
  <si>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</si>
  <si>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</si>
  <si>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</si>
  <si>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</si>
  <si>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</si>
  <si>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:</t>
  </si>
  <si>
    <t>Hydro</t>
  </si>
  <si>
    <t>Geothermal</t>
  </si>
  <si>
    <t>Wind</t>
  </si>
  <si>
    <t>Solar thermal</t>
  </si>
  <si>
    <t>Solar photovoltaic</t>
  </si>
  <si>
    <t>Tide, wave, ocean</t>
  </si>
  <si>
    <t>PLANT_TEC</t>
  </si>
  <si>
    <t>Net maximum electrical capacity</t>
  </si>
  <si>
    <t>Megawatt</t>
  </si>
  <si>
    <t>Solid biofuels</t>
  </si>
  <si>
    <t>Pure biodiesels</t>
  </si>
  <si>
    <t>Other liquid biofuels</t>
  </si>
  <si>
    <t>Biogases</t>
  </si>
  <si>
    <t>EU-27</t>
  </si>
  <si>
    <t>Germany</t>
  </si>
  <si>
    <t>Autoproducers</t>
  </si>
  <si>
    <t>Other fuels n.e.c.</t>
  </si>
  <si>
    <t>Main activity producers</t>
  </si>
  <si>
    <t>Nuclear fuels and other fuels n.e.c.</t>
  </si>
  <si>
    <t>Combustible fuels</t>
  </si>
  <si>
    <t>Pure biogasoline</t>
  </si>
  <si>
    <t>Wind on shore</t>
  </si>
  <si>
    <t>Wind off shore</t>
  </si>
  <si>
    <t>Solar</t>
  </si>
  <si>
    <r>
      <t>Electricity production capacities for Wind on-shore and off-shore [</t>
    </r>
    <r>
      <rPr>
        <sz val="10"/>
        <color rgb="FFFF0000"/>
        <rFont val="Arial"/>
        <family val="2"/>
      </rPr>
      <t>nrg_inf_epcrw</t>
    </r>
    <r>
      <rPr>
        <sz val="10"/>
        <rFont val="Arial"/>
        <family val="2"/>
      </rPr>
      <t>]</t>
    </r>
  </si>
  <si>
    <r>
      <t>Electricity production capacities for solar power [</t>
    </r>
    <r>
      <rPr>
        <sz val="10"/>
        <color rgb="FFFF0000"/>
        <rFont val="Arial"/>
        <family val="2"/>
      </rPr>
      <t>nrg_inf_epcrw</t>
    </r>
    <r>
      <rPr>
        <sz val="10"/>
        <rFont val="Arial"/>
        <family val="2"/>
      </rPr>
      <t>]</t>
    </r>
  </si>
  <si>
    <t>Total wind</t>
  </si>
  <si>
    <t>Wind on-shore</t>
  </si>
  <si>
    <t>Wind off-shore</t>
  </si>
  <si>
    <t>Figure</t>
  </si>
  <si>
    <t>Solar power</t>
  </si>
  <si>
    <t>TOTAL</t>
  </si>
  <si>
    <t>proportions for text</t>
  </si>
  <si>
    <t>Electricity production capacities for renewables and wastes [nrg_inf_epcrw]</t>
  </si>
  <si>
    <t>GEO</t>
  </si>
  <si>
    <t>MW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</si>
  <si>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(nrg_inf_epcrw)</t>
    </r>
  </si>
  <si>
    <t>Electricity production capacities by main fuel groups and operator [nrg_inf_epc]</t>
  </si>
  <si>
    <t>BOOK MARK</t>
  </si>
  <si>
    <t>https://ec.europa.eu/eurostat/databrowser/bookmark/472ede3f-78d0-4604-b2f1-50c7401b12c8?lang=en</t>
  </si>
  <si>
    <t>OPERATOR/TIME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</si>
  <si>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(nrg_inf_epc)</t>
    </r>
  </si>
  <si>
    <t>TITLE</t>
  </si>
  <si>
    <t>Other fuels: Geothermal, Tide, wave and ocean and other fuels n.e.c</t>
  </si>
  <si>
    <t>Municipal waste</t>
  </si>
  <si>
    <t>BOOKMARK</t>
  </si>
  <si>
    <t>https://ec.europa.eu/eurostat/databrowser/bookmark/d35cda4d-cbca-48d2-a58b-433ee892bf76?lang=en</t>
  </si>
  <si>
    <t>Geothermal and Tide, wave, ocean</t>
  </si>
  <si>
    <t>Non-combustible renewables</t>
  </si>
  <si>
    <t xml:space="preserve">Step 1: Calculate totals (and combine): (Non-combustible renewables : Hydro, Solar, Wind, Geothermal+Tide, wave and ocean / Group other fuels n.e.c with nuclear and other fuels </t>
  </si>
  <si>
    <t>Step 2: Convert MW to GW</t>
  </si>
  <si>
    <t>Solid, liquid and gazeous biofuels</t>
  </si>
  <si>
    <t>Step 2: Sort data by value (column 1990, largest to smallest)</t>
  </si>
  <si>
    <t>Step 1: Preparation for graph (group solid, liqui and gas biofuels together)</t>
  </si>
  <si>
    <t>FIGURE</t>
  </si>
  <si>
    <t>Eurostat (nrg_inf_epcrw)</t>
  </si>
  <si>
    <t>Wind onshore</t>
  </si>
  <si>
    <t>Wind offshore</t>
  </si>
  <si>
    <t>Evolution of net maximum electrical capacity for renewable and wastes in EU-27 (MW), 1990-2019</t>
  </si>
  <si>
    <t>30/01/2021 23:00</t>
  </si>
  <si>
    <t>22/02/2021</t>
  </si>
  <si>
    <t>17/02/2021 11:00</t>
  </si>
  <si>
    <t>Evolution of electricity production capacity by main fuel groups in EU-27, 1990-2019 (GW)</t>
  </si>
  <si>
    <t>boomark</t>
  </si>
  <si>
    <t>https://ec.europa.eu/eurostat/databrowser/bookmark/15ad0914-6e39-4343-b315-fb10532e0972?lang=en</t>
  </si>
  <si>
    <t>30/01/2021</t>
  </si>
  <si>
    <t xml:space="preserve">Electricity production capacities for wind on-shore and off-shore in Member states in 2019 (%)
</t>
  </si>
  <si>
    <t>bookmark</t>
  </si>
  <si>
    <t>https://ec.europa.eu/eurostat/databrowser/bookmark/da3731be-8c95-436e-801c-ed05c72d4388?lang=en</t>
  </si>
  <si>
    <t>https://ec.europa.eu/eurostat/databrowser/bookmark/33f11b23-6438-4887-9004-8563999c3e51?lang=en</t>
  </si>
  <si>
    <t>ratio 2019-2000</t>
  </si>
  <si>
    <t>Electricity production capacities for solar power in EU-27, 1990-2019 (MW)</t>
  </si>
  <si>
    <t>Evolution of net maximum electrical capacity for renewables and renewable waste in EU-27 (MW per year), 1990-2019</t>
  </si>
  <si>
    <t>Note DE and RO use solar thermal to boil water and produce steam, not to produce electricity</t>
  </si>
  <si>
    <t xml:space="preserve">Electricity production capacities for wind on-shore and off-shore in EU-27, 1990-2019 (MW)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</si>
</sst>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#,##0.000"/>
    <numFmt numFmtId="166" formatCode="0.0%"/>
  </numFmts>
  <fonts count="19" x14ac:knownFonts="1">
    <font>
      <sz val="11"/>
      <name val="Arial"/>
      <charset val="238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66"/>
      <name val="Arial"/>
      <family val="2"/>
    </font>
    <font>
      <i/>
      <sz val="11"/>
      <color theme="1" tint="0.49998474074526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i/>
      <sz val="11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6F6F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3" fillId="2" borderId="1" xfId="0" applyNumberFormat="1" applyFont="1" applyFill="1" applyBorder="1" applyAlignment="1"/>
    <xf numFmtId="0" fontId="5" fillId="2" borderId="1" xfId="0" applyNumberFormat="1" applyFont="1" applyFill="1" applyBorder="1" applyAlignment="1"/>
    <xf numFmtId="0" fontId="1" fillId="0" borderId="0" xfId="0" applyFont="1"/>
    <xf numFmtId="0" fontId="1" fillId="0" borderId="0" xfId="1"/>
    <xf numFmtId="0" fontId="5" fillId="0" borderId="0" xfId="1" applyNumberFormat="1" applyFont="1" applyFill="1" applyBorder="1" applyAlignment="1"/>
    <xf numFmtId="165" fontId="5" fillId="0" borderId="1" xfId="1" applyNumberFormat="1" applyFont="1" applyFill="1" applyBorder="1" applyAlignment="1"/>
    <xf numFmtId="0" fontId="5" fillId="0" borderId="1" xfId="1" applyNumberFormat="1" applyFont="1" applyFill="1" applyBorder="1" applyAlignment="1"/>
    <xf numFmtId="0" fontId="5" fillId="2" borderId="1" xfId="1" applyNumberFormat="1" applyFont="1" applyFill="1" applyBorder="1" applyAlignment="1"/>
    <xf numFmtId="164" fontId="5" fillId="0" borderId="0" xfId="1" applyNumberFormat="1" applyFont="1" applyFill="1" applyBorder="1" applyAlignment="1"/>
    <xf numFmtId="3" fontId="5" fillId="0" borderId="1" xfId="1" applyNumberFormat="1" applyFont="1" applyFill="1" applyBorder="1" applyAlignment="1"/>
    <xf numFmtId="3" fontId="3" fillId="0" borderId="1" xfId="0" applyNumberFormat="1" applyFont="1" applyFill="1" applyBorder="1" applyAlignment="1"/>
    <xf numFmtId="0" fontId="0" fillId="3" borderId="0" xfId="0" applyFill="1"/>
    <xf numFmtId="9" fontId="5" fillId="0" borderId="1" xfId="1" applyNumberFormat="1" applyFont="1" applyFill="1" applyBorder="1" applyAlignment="1"/>
    <xf numFmtId="0" fontId="8" fillId="0" borderId="0" xfId="1" applyFont="1"/>
    <xf numFmtId="0" fontId="6" fillId="0" borderId="0" xfId="1" applyNumberFormat="1" applyFont="1" applyFill="1" applyBorder="1" applyAlignment="1"/>
    <xf numFmtId="0" fontId="5" fillId="0" borderId="0" xfId="1" applyFont="1"/>
    <xf numFmtId="0" fontId="7" fillId="0" borderId="0" xfId="1" applyFont="1"/>
    <xf numFmtId="3" fontId="8" fillId="0" borderId="0" xfId="1" applyNumberFormat="1" applyFont="1"/>
    <xf numFmtId="0" fontId="11" fillId="0" borderId="0" xfId="1" applyNumberFormat="1" applyFont="1" applyFill="1" applyBorder="1" applyAlignment="1"/>
    <xf numFmtId="0" fontId="9" fillId="0" borderId="0" xfId="1" applyFont="1"/>
    <xf numFmtId="0" fontId="12" fillId="0" borderId="0" xfId="1" applyFont="1"/>
    <xf numFmtId="0" fontId="13" fillId="0" borderId="0" xfId="2"/>
    <xf numFmtId="0" fontId="1" fillId="4" borderId="0" xfId="1" applyFill="1"/>
    <xf numFmtId="0" fontId="5" fillId="4" borderId="0" xfId="1" applyFont="1" applyFill="1"/>
    <xf numFmtId="0" fontId="6" fillId="2" borderId="1" xfId="1" applyNumberFormat="1" applyFont="1" applyFill="1" applyBorder="1" applyAlignment="1"/>
    <xf numFmtId="3" fontId="1" fillId="0" borderId="0" xfId="1" applyNumberFormat="1"/>
    <xf numFmtId="0" fontId="3" fillId="4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/>
    <xf numFmtId="0" fontId="3" fillId="2" borderId="1" xfId="1" applyNumberFormat="1" applyFont="1" applyFill="1" applyBorder="1" applyAlignment="1"/>
    <xf numFmtId="0" fontId="3" fillId="4" borderId="0" xfId="1" applyFont="1" applyFill="1"/>
    <xf numFmtId="0" fontId="3" fillId="0" borderId="0" xfId="1" applyFont="1"/>
    <xf numFmtId="0" fontId="15" fillId="0" borderId="0" xfId="1" applyFont="1"/>
    <xf numFmtId="165" fontId="1" fillId="0" borderId="0" xfId="1" applyNumberFormat="1"/>
    <xf numFmtId="0" fontId="5" fillId="2" borderId="2" xfId="1" applyNumberFormat="1" applyFont="1" applyFill="1" applyBorder="1" applyAlignment="1"/>
    <xf numFmtId="165" fontId="5" fillId="0" borderId="2" xfId="1" applyNumberFormat="1" applyFont="1" applyFill="1" applyBorder="1" applyAlignment="1"/>
    <xf numFmtId="0" fontId="16" fillId="0" borderId="0" xfId="1" applyFont="1" applyFill="1" applyBorder="1"/>
    <xf numFmtId="0" fontId="16" fillId="0" borderId="0" xfId="1" applyNumberFormat="1" applyFont="1" applyFill="1" applyBorder="1" applyAlignment="1"/>
    <xf numFmtId="165" fontId="16" fillId="0" borderId="0" xfId="1" applyNumberFormat="1" applyFont="1" applyFill="1" applyBorder="1"/>
    <xf numFmtId="0" fontId="6" fillId="4" borderId="0" xfId="1" applyNumberFormat="1" applyFont="1" applyFill="1" applyBorder="1" applyAlignment="1"/>
    <xf numFmtId="0" fontId="7" fillId="4" borderId="0" xfId="1" applyFont="1" applyFill="1"/>
    <xf numFmtId="9" fontId="9" fillId="0" borderId="0" xfId="4" applyFont="1"/>
    <xf numFmtId="3" fontId="5" fillId="0" borderId="0" xfId="1" applyNumberFormat="1" applyFont="1" applyFill="1" applyBorder="1" applyAlignment="1"/>
    <xf numFmtId="0" fontId="1" fillId="0" borderId="0" xfId="1" applyFill="1"/>
    <xf numFmtId="166" fontId="1" fillId="0" borderId="0" xfId="4" applyNumberFormat="1" applyFont="1"/>
    <xf numFmtId="0" fontId="18" fillId="0" borderId="0" xfId="0" applyFont="1" applyAlignment="1">
      <alignment horizontal="left" vertical="center"/>
    </xf>
    <xf numFmtId="3" fontId="18" fillId="5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3" fontId="3" fillId="0" borderId="0" xfId="1" applyNumberFormat="1" applyFont="1"/>
    <xf numFmtId="0" fontId="2" fillId="0" borderId="0" xfId="0" applyFont="1" applyAlignment="1">
      <alignment horizontal="left" vertical="center"/>
    </xf>
    <xf numFmtId="0" fontId="1" fillId="4" borderId="0" xfId="1" applyFill="1" applyAlignment="1">
      <alignment horizontal="right"/>
    </xf>
    <xf numFmtId="0" fontId="1" fillId="0" borderId="0" xfId="1" applyAlignment="1">
      <alignment horizontal="left" vertical="center"/>
    </xf>
    <xf numFmtId="0" fontId="14" fillId="0" borderId="0" xfId="0" applyFont="1"/>
    <xf numFmtId="0" fontId="1" fillId="0" borderId="0" xfId="1" applyAlignment="1"/>
    <xf numFmtId="0" fontId="3" fillId="0" borderId="0" xfId="1" applyFont="1" applyFill="1"/>
    <xf numFmtId="1" fontId="1" fillId="0" borderId="0" xfId="1" applyNumberFormat="1" applyFill="1"/>
  </cellXfs>
  <cellStyles count="5">
    <cellStyle name="Hyperlink" xfId="2" builtinId="8"/>
    <cellStyle name="Normal" xfId="0" builtinId="0"/>
    <cellStyle name="Normal 2" xfId="1"/>
    <cellStyle name="Percent" xfId="4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Electricity production capacity by main fuel groups in EU-27 in 2019 (%)</a:t>
            </a:r>
          </a:p>
        </c:rich>
      </c:tx>
      <c:layout>
        <c:manualLayout>
          <c:xMode val="edge"/>
          <c:yMode val="edge"/>
          <c:x val="1.7232467744038554E-2"/>
          <c:y val="8.21842635901710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7.7127659574468085E-2"/>
          <c:y val="0.16953106281546093"/>
          <c:w val="0.84574468085106391"/>
          <c:h val="0.56209642962819872"/>
        </c:manualLayout>
      </c:layout>
      <c:ofPieChart>
        <c:ofPieType val="pie"/>
        <c:varyColors val="1"/>
        <c:ser>
          <c:idx val="0"/>
          <c:order val="0"/>
          <c:tx>
            <c:strRef>
              <c:f>'Evol Elec Capacity all fuel'!$B$109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4DE-40D4-9D2A-B7A300F90C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EF-42BE-9C9F-6BA4281FD7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DE-40D4-9D2A-B7A300F90C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4DE-40D4-9D2A-B7A300F90C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DE-40D4-9D2A-B7A300F90C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4DE-40D4-9D2A-B7A300F90C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DE-40D4-9D2A-B7A300F90CF8}"/>
              </c:ext>
            </c:extLst>
          </c:dPt>
          <c:dLbls>
            <c:dLbl>
              <c:idx val="0"/>
              <c:layout>
                <c:manualLayout>
                  <c:x val="0.10797226700625151"/>
                  <c:y val="-7.47320671627368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E-40D4-9D2A-B7A300F90CF8}"/>
                </c:ext>
              </c:extLst>
            </c:dLbl>
            <c:dLbl>
              <c:idx val="2"/>
              <c:layout>
                <c:manualLayout>
                  <c:x val="9.3959366064102573E-2"/>
                  <c:y val="-8.1559052045378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E-40D4-9D2A-B7A300F90CF8}"/>
                </c:ext>
              </c:extLst>
            </c:dLbl>
            <c:dLbl>
              <c:idx val="3"/>
              <c:layout>
                <c:manualLayout>
                  <c:x val="-3.53953826167685E-2"/>
                  <c:y val="0.145893343064557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DE-40D4-9D2A-B7A300F90CF8}"/>
                </c:ext>
              </c:extLst>
            </c:dLbl>
            <c:dLbl>
              <c:idx val="4"/>
              <c:layout>
                <c:manualLayout>
                  <c:x val="-8.8844753566242773E-2"/>
                  <c:y val="-8.867377490616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E-40D4-9D2A-B7A300F90CF8}"/>
                </c:ext>
              </c:extLst>
            </c:dLbl>
            <c:dLbl>
              <c:idx val="5"/>
              <c:layout>
                <c:manualLayout>
                  <c:x val="-4.4508250413790466E-2"/>
                  <c:y val="1.121483468341721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DE-40D4-9D2A-B7A300F90CF8}"/>
                </c:ext>
              </c:extLst>
            </c:dLbl>
            <c:dLbl>
              <c:idx val="6"/>
              <c:layout>
                <c:manualLayout>
                  <c:x val="-0.16680272051850917"/>
                  <c:y val="4.84230291646514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Non-combustible renewables</a:t>
                    </a:r>
                    <a:r>
                      <a:rPr lang="en-US" baseline="0"/>
                      <a:t>
</a:t>
                    </a:r>
                    <a:fld id="{BC0440D5-5C80-4938-81CF-5FE5DEB3112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4DE-40D4-9D2A-B7A300F90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'Evol Elec Capacity all fuel'!$A$110:$A$115</c:f>
              <c:strCache>
                <c:ptCount val="6"/>
                <c:pt idx="0">
                  <c:v>Combustible fuels</c:v>
                </c:pt>
                <c:pt idx="1">
                  <c:v>Nuclear fuels and other fuels n.e.c.</c:v>
                </c:pt>
                <c:pt idx="2">
                  <c:v>Hydro</c:v>
                </c:pt>
                <c:pt idx="3">
                  <c:v>Wind</c:v>
                </c:pt>
                <c:pt idx="4">
                  <c:v>Solar</c:v>
                </c:pt>
                <c:pt idx="5">
                  <c:v>Geothermal and Tide, wave, ocean</c:v>
                </c:pt>
              </c:strCache>
            </c:strRef>
          </c:cat>
          <c:val>
            <c:numRef>
              <c:f>'Evol Elec Capacity all fuel'!$B$110:$B$115</c:f>
              <c:numCache>
                <c:formatCode>#,##0</c:formatCode>
                <c:ptCount val="6"/>
                <c:pt idx="0">
                  <c:v>397.56631099999998</c:v>
                </c:pt>
                <c:pt idx="1">
                  <c:v>110.87201399999999</c:v>
                </c:pt>
                <c:pt idx="2">
                  <c:v>150.91234499999999</c:v>
                </c:pt>
                <c:pt idx="3">
                  <c:v>167.13955800000002</c:v>
                </c:pt>
                <c:pt idx="4">
                  <c:v>120.39296499999999</c:v>
                </c:pt>
                <c:pt idx="5">
                  <c:v>1.085018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E-40D4-9D2A-B7A300F90C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97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Electricity production capacity by main fuel groups in EU-27 in 2000 (%)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2.669730163240713E-2"/>
          <c:y val="8.21175905139822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94094997781706E-2"/>
          <c:y val="0.13440520044139093"/>
          <c:w val="0.84574472729897177"/>
          <c:h val="0.66674430391930328"/>
        </c:manualLayout>
      </c:layout>
      <c:ofPieChart>
        <c:ofPieType val="pie"/>
        <c:varyColors val="1"/>
        <c:ser>
          <c:idx val="0"/>
          <c:order val="0"/>
          <c:tx>
            <c:strRef>
              <c:f>'Evol Elec Capacity all fuel'!$B$100</c:f>
              <c:strCache>
                <c:ptCount val="1"/>
                <c:pt idx="0">
                  <c:v>2000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F-4F82-BA11-B3A9A94D83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FF-4F82-BA11-B3A9A94D8313}"/>
              </c:ext>
            </c:extLst>
          </c:dPt>
          <c:dPt>
            <c:idx val="2"/>
            <c:bubble3D val="0"/>
            <c:explosion val="5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F-4F82-BA11-B3A9A94D83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6FF-4F82-BA11-B3A9A94D83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FF-4F82-BA11-B3A9A94D83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6FF-4F82-BA11-B3A9A94D83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6FF-4F82-BA11-B3A9A94D8313}"/>
              </c:ext>
            </c:extLst>
          </c:dPt>
          <c:dLbls>
            <c:dLbl>
              <c:idx val="0"/>
              <c:layout>
                <c:manualLayout>
                  <c:x val="0.12879888510724669"/>
                  <c:y val="-0.128684399936874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F-4F82-BA11-B3A9A94D8313}"/>
                </c:ext>
              </c:extLst>
            </c:dLbl>
            <c:dLbl>
              <c:idx val="1"/>
              <c:layout>
                <c:manualLayout>
                  <c:x val="-4.9172966577316159E-2"/>
                  <c:y val="0.18549363767240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60937761769138"/>
                      <c:h val="0.15374334533089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6FF-4F82-BA11-B3A9A94D8313}"/>
                </c:ext>
              </c:extLst>
            </c:dLbl>
            <c:dLbl>
              <c:idx val="2"/>
              <c:layout>
                <c:manualLayout>
                  <c:x val="0.11697020111442578"/>
                  <c:y val="6.547946306314465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F-4F82-BA11-B3A9A94D8313}"/>
                </c:ext>
              </c:extLst>
            </c:dLbl>
            <c:dLbl>
              <c:idx val="3"/>
              <c:layout>
                <c:manualLayout>
                  <c:x val="2.2588714849647463E-2"/>
                  <c:y val="-2.973634863550744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A27FE1CB-61C9-453E-987A-7312CBCC477E}" type="CATEGORYNAM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2%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6FF-4F82-BA11-B3A9A94D8313}"/>
                </c:ext>
              </c:extLst>
            </c:dLbl>
            <c:dLbl>
              <c:idx val="4"/>
              <c:layout>
                <c:manualLayout>
                  <c:x val="4.5177429699294926E-2"/>
                  <c:y val="0.134804780480966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52F2819F-3C46-47AC-893F-F2368FF80C24}" type="CATEGORYNAM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&lt;0.1%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FF-4F82-BA11-B3A9A94D8313}"/>
                </c:ext>
              </c:extLst>
            </c:dLbl>
            <c:dLbl>
              <c:idx val="5"/>
              <c:layout>
                <c:manualLayout>
                  <c:x val="-0.10098484285724758"/>
                  <c:y val="6.740239024048354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F-4F82-BA11-B3A9A94D8313}"/>
                </c:ext>
              </c:extLst>
            </c:dLbl>
            <c:dLbl>
              <c:idx val="6"/>
              <c:layout>
                <c:manualLayout>
                  <c:x val="-0.14152820824258669"/>
                  <c:y val="-5.561035443397360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Non-combustible renewables</a:t>
                    </a:r>
                    <a:r>
                      <a:rPr lang="en-US" baseline="0"/>
                      <a:t>
</a:t>
                    </a:r>
                    <a:fld id="{D53EF112-03CE-4F5A-A753-C780A887211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1225707823756"/>
                      <c:h val="0.147169581352733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6FF-4F82-BA11-B3A9A94D83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'Evol Elec Capacity all fuel'!$A$101:$A$106</c:f>
              <c:strCache>
                <c:ptCount val="6"/>
                <c:pt idx="0">
                  <c:v>Combustible fuels</c:v>
                </c:pt>
                <c:pt idx="1">
                  <c:v>Nuclear fuels and other fuels n.e.c.</c:v>
                </c:pt>
                <c:pt idx="2">
                  <c:v>Hydro</c:v>
                </c:pt>
                <c:pt idx="3">
                  <c:v>Wind</c:v>
                </c:pt>
                <c:pt idx="4">
                  <c:v>Solar</c:v>
                </c:pt>
                <c:pt idx="5">
                  <c:v>Geothermal and Tide, wave, ocean</c:v>
                </c:pt>
              </c:strCache>
            </c:strRef>
          </c:cat>
          <c:val>
            <c:numRef>
              <c:f>'Evol Elec Capacity all fuel'!$B$101:$B$106</c:f>
              <c:numCache>
                <c:formatCode>#,##0</c:formatCode>
                <c:ptCount val="6"/>
                <c:pt idx="0">
                  <c:v>340.08841200000001</c:v>
                </c:pt>
                <c:pt idx="1">
                  <c:v>125.11444999999999</c:v>
                </c:pt>
                <c:pt idx="2">
                  <c:v>134.72929999999999</c:v>
                </c:pt>
                <c:pt idx="3">
                  <c:v>12.2965</c:v>
                </c:pt>
                <c:pt idx="4">
                  <c:v>0.17499999999999999</c:v>
                </c:pt>
                <c:pt idx="5">
                  <c:v>0.81699999999999995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F-4F82-BA11-B3A9A94D83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net maximum electrical capacity for renewables and renewable waste in EU-27 (MW), 2000-2019</a:t>
            </a:r>
          </a:p>
        </c:rich>
      </c:tx>
      <c:layout>
        <c:manualLayout>
          <c:xMode val="edge"/>
          <c:yMode val="edge"/>
          <c:x val="2.6072634124240015E-2"/>
          <c:y val="2.4673804692588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67410704603763"/>
          <c:y val="0.19184401233625473"/>
          <c:w val="0.74229431086020081"/>
          <c:h val="0.638451534187709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'Net max electrical capacity'!$A$36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'Net max electrical capacity'!$L$35:$AE$35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'Net max electrical capacity'!$L$36:$AE$36</c:f>
              <c:numCache>
                <c:formatCode>#,##0</c:formatCode>
                <c:ptCount val="20"/>
                <c:pt idx="0">
                  <c:v>134729.29999999999</c:v>
                </c:pt>
                <c:pt idx="1">
                  <c:v>135057.91800000001</c:v>
                </c:pt>
                <c:pt idx="2">
                  <c:v>135437.91800000001</c:v>
                </c:pt>
                <c:pt idx="3">
                  <c:v>135860.91800000001</c:v>
                </c:pt>
                <c:pt idx="4">
                  <c:v>137713.04399999999</c:v>
                </c:pt>
                <c:pt idx="5">
                  <c:v>139271.11900000001</c:v>
                </c:pt>
                <c:pt idx="6">
                  <c:v>139516.228</c:v>
                </c:pt>
                <c:pt idx="7">
                  <c:v>140305.321</c:v>
                </c:pt>
                <c:pt idx="8">
                  <c:v>140972.08199999999</c:v>
                </c:pt>
                <c:pt idx="9">
                  <c:v>142246.622</c:v>
                </c:pt>
                <c:pt idx="10">
                  <c:v>143113.35500000001</c:v>
                </c:pt>
                <c:pt idx="11">
                  <c:v>144459.33300000001</c:v>
                </c:pt>
                <c:pt idx="12">
                  <c:v>145060.16899999999</c:v>
                </c:pt>
                <c:pt idx="13">
                  <c:v>146165.20300000001</c:v>
                </c:pt>
                <c:pt idx="14">
                  <c:v>146322.139</c:v>
                </c:pt>
                <c:pt idx="15">
                  <c:v>148311.42300000001</c:v>
                </c:pt>
                <c:pt idx="16">
                  <c:v>149838.04999999999</c:v>
                </c:pt>
                <c:pt idx="17">
                  <c:v>150482.98199999999</c:v>
                </c:pt>
                <c:pt idx="18">
                  <c:v>150824.44899999999</c:v>
                </c:pt>
                <c:pt idx="19">
                  <c:v>150911.44500000001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7-44C5-965E-371C35559845}"/>
            </c:ext>
          </c:extLst>
        </c:ser>
        <c:ser>
          <c:idx val="1"/>
          <c:order val="1"/>
          <c:tx>
            <c:strRef>
              <c:f>'Net max electrical capacity'!$A$37</c:f>
              <c:strCache>
                <c:ptCount val="1"/>
                <c:pt idx="0">
                  <c:v>Solid, liquid and gazeous biofuels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'Net max electrical capacity'!$L$35:$AE$35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'Net max electrical capacity'!$L$37:$AE$37</c:f>
              <c:numCache>
                <c:formatCode>#,##0</c:formatCode>
                <c:ptCount val="20"/>
                <c:pt idx="0">
                  <c:v>5958.4610000000002</c:v>
                </c:pt>
                <c:pt idx="1">
                  <c:v>6675.1080000000002</c:v>
                </c:pt>
                <c:pt idx="2">
                  <c:v>7004.1189999999997</c:v>
                </c:pt>
                <c:pt idx="3">
                  <c:v>8152.7549999999992</c:v>
                </c:pt>
                <c:pt idx="4">
                  <c:v>8857.5650000000005</c:v>
                </c:pt>
                <c:pt idx="5">
                  <c:v>11658.835000000001</c:v>
                </c:pt>
                <c:pt idx="6">
                  <c:v>13280.194000000001</c:v>
                </c:pt>
                <c:pt idx="7">
                  <c:v>13550.099</c:v>
                </c:pt>
                <c:pt idx="8">
                  <c:v>14880.921</c:v>
                </c:pt>
                <c:pt idx="9">
                  <c:v>17533.256999999998</c:v>
                </c:pt>
                <c:pt idx="10">
                  <c:v>19256.844000000001</c:v>
                </c:pt>
                <c:pt idx="11">
                  <c:v>21454.533000000003</c:v>
                </c:pt>
                <c:pt idx="12">
                  <c:v>23487.657999999999</c:v>
                </c:pt>
                <c:pt idx="13">
                  <c:v>23575.867999999999</c:v>
                </c:pt>
                <c:pt idx="14">
                  <c:v>24892.529000000002</c:v>
                </c:pt>
                <c:pt idx="15">
                  <c:v>25505.851000000002</c:v>
                </c:pt>
                <c:pt idx="16">
                  <c:v>25885.352999999999</c:v>
                </c:pt>
                <c:pt idx="17">
                  <c:v>26906.616000000002</c:v>
                </c:pt>
                <c:pt idx="18">
                  <c:v>28210.090999999997</c:v>
                </c:pt>
                <c:pt idx="19">
                  <c:v>29177.42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7-44C5-965E-371C35559845}"/>
            </c:ext>
          </c:extLst>
        </c:ser>
        <c:ser>
          <c:idx val="2"/>
          <c:order val="2"/>
          <c:tx>
            <c:strRef>
              <c:f>'Net max electrical capacity'!$A$38</c:f>
              <c:strCache>
                <c:ptCount val="1"/>
                <c:pt idx="0">
                  <c:v>Municipal waste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'Net max electrical capacity'!$L$35:$AE$35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'Net max electrical capacity'!$L$38:$AE$38</c:f>
              <c:numCache>
                <c:formatCode>#,##0</c:formatCode>
                <c:ptCount val="20"/>
                <c:pt idx="0">
                  <c:v>2304</c:v>
                </c:pt>
                <c:pt idx="1">
                  <c:v>2485.6</c:v>
                </c:pt>
                <c:pt idx="2">
                  <c:v>2688.6</c:v>
                </c:pt>
                <c:pt idx="3">
                  <c:v>3491.6</c:v>
                </c:pt>
                <c:pt idx="4">
                  <c:v>3836.6</c:v>
                </c:pt>
                <c:pt idx="5">
                  <c:v>4206.3100000000004</c:v>
                </c:pt>
                <c:pt idx="6">
                  <c:v>4820.5060000000003</c:v>
                </c:pt>
                <c:pt idx="7">
                  <c:v>4588.2259999999997</c:v>
                </c:pt>
                <c:pt idx="8">
                  <c:v>4927.5690000000004</c:v>
                </c:pt>
                <c:pt idx="9">
                  <c:v>5507.982</c:v>
                </c:pt>
                <c:pt idx="10">
                  <c:v>5734.0259999999998</c:v>
                </c:pt>
                <c:pt idx="11">
                  <c:v>5709.2190000000001</c:v>
                </c:pt>
                <c:pt idx="12">
                  <c:v>5769.7950000000001</c:v>
                </c:pt>
                <c:pt idx="13">
                  <c:v>6655.3990000000003</c:v>
                </c:pt>
                <c:pt idx="14">
                  <c:v>6426.2730000000001</c:v>
                </c:pt>
                <c:pt idx="15">
                  <c:v>6856.7929999999997</c:v>
                </c:pt>
                <c:pt idx="16">
                  <c:v>7278.8509999999997</c:v>
                </c:pt>
                <c:pt idx="17">
                  <c:v>7438.9279999999999</c:v>
                </c:pt>
                <c:pt idx="18">
                  <c:v>7708.4539999999997</c:v>
                </c:pt>
                <c:pt idx="19">
                  <c:v>7860.4219999999996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7-44C5-965E-371C35559845}"/>
            </c:ext>
          </c:extLst>
        </c:ser>
        <c:ser>
          <c:idx val="3"/>
          <c:order val="3"/>
          <c:tx>
            <c:strRef>
              <c:f>'Net max electrical capacity'!$A$39</c:f>
              <c:strCache>
                <c:ptCount val="1"/>
                <c:pt idx="0">
                  <c:v>Geothermal and Tide, wave, ocean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'Net max electrical capacity'!$L$35:$AE$35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'Net max electrical capacity'!$L$39:$AE$39</c:f>
              <c:numCache>
                <c:formatCode>#,##0</c:formatCode>
                <c:ptCount val="20"/>
                <c:pt idx="0">
                  <c:v>817</c:v>
                </c:pt>
                <c:pt idx="1">
                  <c:v>802</c:v>
                </c:pt>
                <c:pt idx="2">
                  <c:v>900</c:v>
                </c:pt>
                <c:pt idx="3">
                  <c:v>942</c:v>
                </c:pt>
                <c:pt idx="4">
                  <c:v>876</c:v>
                </c:pt>
                <c:pt idx="5">
                  <c:v>901.91499999999996</c:v>
                </c:pt>
                <c:pt idx="6">
                  <c:v>911.91499999999996</c:v>
                </c:pt>
                <c:pt idx="7">
                  <c:v>914.91499999999996</c:v>
                </c:pt>
                <c:pt idx="8">
                  <c:v>917.91499999999996</c:v>
                </c:pt>
                <c:pt idx="9">
                  <c:v>942.91499999999996</c:v>
                </c:pt>
                <c:pt idx="10">
                  <c:v>976.91499999999996</c:v>
                </c:pt>
                <c:pt idx="11">
                  <c:v>991.23700000000008</c:v>
                </c:pt>
                <c:pt idx="12">
                  <c:v>1001.4200000000001</c:v>
                </c:pt>
                <c:pt idx="13">
                  <c:v>1020.499</c:v>
                </c:pt>
                <c:pt idx="14">
                  <c:v>1065.019</c:v>
                </c:pt>
                <c:pt idx="15">
                  <c:v>1062.3400000000001</c:v>
                </c:pt>
                <c:pt idx="16">
                  <c:v>1066.454</c:v>
                </c:pt>
                <c:pt idx="17">
                  <c:v>1072.221</c:v>
                </c:pt>
                <c:pt idx="18">
                  <c:v>1085.3530000000001</c:v>
                </c:pt>
                <c:pt idx="19">
                  <c:v>866.15499999999997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B7-44C5-965E-371C35559845}"/>
            </c:ext>
          </c:extLst>
        </c:ser>
        <c:ser>
          <c:idx val="4"/>
          <c:order val="4"/>
          <c:tx>
            <c:strRef>
              <c:f>'Net max electrical capacity'!$A$40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'Net max electrical capacity'!$L$35:$AE$35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'Net max electrical capacity'!$L$40:$AE$40</c:f>
              <c:numCache>
                <c:formatCode>#,##0</c:formatCode>
                <c:ptCount val="20"/>
                <c:pt idx="0">
                  <c:v>12297.514999999999</c:v>
                </c:pt>
                <c:pt idx="1">
                  <c:v>16844.953000000001</c:v>
                </c:pt>
                <c:pt idx="2">
                  <c:v>22604.631000000001</c:v>
                </c:pt>
                <c:pt idx="3">
                  <c:v>27251.315999999999</c:v>
                </c:pt>
                <c:pt idx="4">
                  <c:v>33145.737000000001</c:v>
                </c:pt>
                <c:pt idx="5">
                  <c:v>38760.480000000003</c:v>
                </c:pt>
                <c:pt idx="6">
                  <c:v>45586.09</c:v>
                </c:pt>
                <c:pt idx="7">
                  <c:v>53415.798000000003</c:v>
                </c:pt>
                <c:pt idx="8">
                  <c:v>60111.284</c:v>
                </c:pt>
                <c:pt idx="9">
                  <c:v>70852.527000000002</c:v>
                </c:pt>
                <c:pt idx="10">
                  <c:v>78937.009000000005</c:v>
                </c:pt>
                <c:pt idx="11">
                  <c:v>87406.53</c:v>
                </c:pt>
                <c:pt idx="12">
                  <c:v>97146.142000000007</c:v>
                </c:pt>
                <c:pt idx="13">
                  <c:v>105725.06600000001</c:v>
                </c:pt>
                <c:pt idx="14">
                  <c:v>115631.49099999999</c:v>
                </c:pt>
                <c:pt idx="15">
                  <c:v>127170.655</c:v>
                </c:pt>
                <c:pt idx="16">
                  <c:v>137997.601</c:v>
                </c:pt>
                <c:pt idx="17">
                  <c:v>148930.55499999999</c:v>
                </c:pt>
                <c:pt idx="18">
                  <c:v>157291.35699999999</c:v>
                </c:pt>
                <c:pt idx="19">
                  <c:v>167139.55799999999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B7-44C5-965E-371C35559845}"/>
            </c:ext>
          </c:extLst>
        </c:ser>
        <c:ser>
          <c:idx val="5"/>
          <c:order val="5"/>
          <c:tx>
            <c:strRef>
              <c:f>'Net max electrical capacity'!$A$41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'Net max electrical capacity'!$L$35:$AE$35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'Net max electrical capacity'!$L$41:$AE$41</c:f>
              <c:numCache>
                <c:formatCode>#,##0</c:formatCode>
                <c:ptCount val="20"/>
                <c:pt idx="0">
                  <c:v>175.072</c:v>
                </c:pt>
                <c:pt idx="1">
                  <c:v>272.28399999999999</c:v>
                </c:pt>
                <c:pt idx="2">
                  <c:v>354.74799999999999</c:v>
                </c:pt>
                <c:pt idx="3">
                  <c:v>588.45899999999995</c:v>
                </c:pt>
                <c:pt idx="4">
                  <c:v>1294.9739999999999</c:v>
                </c:pt>
                <c:pt idx="5">
                  <c:v>2268.1869999999999</c:v>
                </c:pt>
                <c:pt idx="6">
                  <c:v>3223.924</c:v>
                </c:pt>
                <c:pt idx="7">
                  <c:v>4985.1329999999998</c:v>
                </c:pt>
                <c:pt idx="8">
                  <c:v>10435.182000000001</c:v>
                </c:pt>
                <c:pt idx="9">
                  <c:v>16999.489000000001</c:v>
                </c:pt>
                <c:pt idx="10">
                  <c:v>30616.757000000001</c:v>
                </c:pt>
                <c:pt idx="11">
                  <c:v>53287.51</c:v>
                </c:pt>
                <c:pt idx="12">
                  <c:v>71214.831000000006</c:v>
                </c:pt>
                <c:pt idx="13">
                  <c:v>79786.756999999998</c:v>
                </c:pt>
                <c:pt idx="14">
                  <c:v>83657.638000000006</c:v>
                </c:pt>
                <c:pt idx="15">
                  <c:v>87675.387000000002</c:v>
                </c:pt>
                <c:pt idx="16">
                  <c:v>91410.997000000003</c:v>
                </c:pt>
                <c:pt idx="17">
                  <c:v>96218.850999999995</c:v>
                </c:pt>
                <c:pt idx="18">
                  <c:v>103892.974</c:v>
                </c:pt>
                <c:pt idx="19">
                  <c:v>120383.76300000001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B7-44C5-965E-371C35559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317784"/>
        <c:axId val="455312864"/>
      </c:barChart>
      <c:catAx>
        <c:axId val="45531778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312864"/>
        <c:crosses val="autoZero"/>
        <c:auto val="1"/>
        <c:lblAlgn val="ctr"/>
        <c:lblOffset val="100"/>
        <c:tickMarkSkip val="2"/>
        <c:noMultiLvlLbl val="0"/>
      </c:catAx>
      <c:valAx>
        <c:axId val="455312864"/>
        <c:scaling>
          <c:orientation val="minMax"/>
          <c:max val="50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317784"/>
        <c:crosses val="autoZero"/>
        <c:crossBetween val="between"/>
        <c:majorUnit val="100000"/>
        <c:minorUnit val="25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267778431429664"/>
          <c:y val="0.22112893665777772"/>
          <c:w val="0.13664788874062242"/>
          <c:h val="0.6120243351065337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Electricity production capacities for wind onshore and offshore in EU-27, 2000-2019 (MW)</a:t>
            </a:r>
          </a:p>
        </c:rich>
      </c:tx>
      <c:layout>
        <c:manualLayout>
          <c:xMode val="edge"/>
          <c:yMode val="edge"/>
          <c:x val="4.1118523724729808E-2"/>
          <c:y val="5.4224288269074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41675629916221"/>
          <c:y val="0.20559147070693612"/>
          <c:w val="0.83445300974318315"/>
          <c:h val="0.590556575874936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'Wind on and offshore '!$A$115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'Wind on and offshore '!$L$113:$AE$113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'Wind on and offshore '!$L$115:$AE$115</c:f>
              <c:numCache>
                <c:formatCode>#,##0</c:formatCode>
                <c:ptCount val="20"/>
                <c:pt idx="0">
                  <c:v>5841.5649999999996</c:v>
                </c:pt>
                <c:pt idx="1">
                  <c:v>7587.0029999999997</c:v>
                </c:pt>
                <c:pt idx="2">
                  <c:v>9753.6810000000005</c:v>
                </c:pt>
                <c:pt idx="3">
                  <c:v>26196.966</c:v>
                </c:pt>
                <c:pt idx="4">
                  <c:v>31658.386999999999</c:v>
                </c:pt>
                <c:pt idx="5">
                  <c:v>37419.129999999997</c:v>
                </c:pt>
                <c:pt idx="6">
                  <c:v>43350.74</c:v>
                </c:pt>
                <c:pt idx="7">
                  <c:v>50171.447999999997</c:v>
                </c:pt>
                <c:pt idx="8">
                  <c:v>55480.934000000001</c:v>
                </c:pt>
                <c:pt idx="9">
                  <c:v>64803.677000000003</c:v>
                </c:pt>
                <c:pt idx="10">
                  <c:v>70610.358999999997</c:v>
                </c:pt>
                <c:pt idx="11">
                  <c:v>84226.42</c:v>
                </c:pt>
                <c:pt idx="12">
                  <c:v>92680.991999999998</c:v>
                </c:pt>
                <c:pt idx="13">
                  <c:v>99337.016000000003</c:v>
                </c:pt>
                <c:pt idx="14">
                  <c:v>108268.44100000001</c:v>
                </c:pt>
                <c:pt idx="15">
                  <c:v>117499.295</c:v>
                </c:pt>
                <c:pt idx="16">
                  <c:v>126973.63</c:v>
                </c:pt>
                <c:pt idx="17">
                  <c:v>140141.16399999999</c:v>
                </c:pt>
                <c:pt idx="18">
                  <c:v>146658.541</c:v>
                </c:pt>
                <c:pt idx="19" formatCode="General">
                  <c:v>155121.32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C-46BA-B709-9DD5B03B6C06}"/>
            </c:ext>
          </c:extLst>
        </c:ser>
        <c:ser>
          <c:idx val="1"/>
          <c:order val="1"/>
          <c:tx>
            <c:strRef>
              <c:f>'Wind on and offshore '!$A$116</c:f>
              <c:strCache>
                <c:ptCount val="1"/>
                <c:pt idx="0">
                  <c:v>Wind offshore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'Wind on and offshore '!$L$113:$AE$113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'Wind on and offshore '!$L$116:$AE$116</c:f>
              <c:numCache>
                <c:formatCode>#,##0</c:formatCode>
                <c:ptCount val="20"/>
                <c:pt idx="0">
                  <c:v>49.95</c:v>
                </c:pt>
                <c:pt idx="1">
                  <c:v>49.95</c:v>
                </c:pt>
                <c:pt idx="2">
                  <c:v>213.95</c:v>
                </c:pt>
                <c:pt idx="3">
                  <c:v>444.35</c:v>
                </c:pt>
                <c:pt idx="4">
                  <c:v>444.35</c:v>
                </c:pt>
                <c:pt idx="5">
                  <c:v>444.35</c:v>
                </c:pt>
                <c:pt idx="6">
                  <c:v>552.35</c:v>
                </c:pt>
                <c:pt idx="7">
                  <c:v>662.35</c:v>
                </c:pt>
                <c:pt idx="8">
                  <c:v>784.35</c:v>
                </c:pt>
                <c:pt idx="9">
                  <c:v>1118.8499999999999</c:v>
                </c:pt>
                <c:pt idx="10">
                  <c:v>1537.65</c:v>
                </c:pt>
                <c:pt idx="11">
                  <c:v>1651.11</c:v>
                </c:pt>
                <c:pt idx="12">
                  <c:v>1966.15</c:v>
                </c:pt>
                <c:pt idx="13">
                  <c:v>2932.05</c:v>
                </c:pt>
                <c:pt idx="14">
                  <c:v>3420.05</c:v>
                </c:pt>
                <c:pt idx="15">
                  <c:v>5842.35</c:v>
                </c:pt>
                <c:pt idx="16">
                  <c:v>7299.55</c:v>
                </c:pt>
                <c:pt idx="17">
                  <c:v>8779.7000000000007</c:v>
                </c:pt>
                <c:pt idx="18">
                  <c:v>10512.4</c:v>
                </c:pt>
                <c:pt idx="19" formatCode="General">
                  <c:v>12017.3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C-46BA-B709-9DD5B03B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179784"/>
        <c:axId val="381178800"/>
      </c:barChart>
      <c:catAx>
        <c:axId val="381179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178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1178800"/>
        <c:scaling>
          <c:orientation val="minMax"/>
          <c:max val="17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179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98944170369855"/>
          <c:y val="0.87613789937092945"/>
          <c:w val="0.32949642630187925"/>
          <c:h val="4.53204779306948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Electricity production capacities for wind onshore and offshore in Member States in 2019 (%)</a:t>
            </a:r>
          </a:p>
        </c:rich>
      </c:tx>
      <c:layout>
        <c:manualLayout>
          <c:xMode val="edge"/>
          <c:yMode val="edge"/>
          <c:x val="5.5917276759695531E-2"/>
          <c:y val="5.4768196455914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32604825550235"/>
          <c:y val="0.2210577614429608"/>
          <c:w val="0.83541346398491967"/>
          <c:h val="0.46179245158293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'Wind on and offshore '!$A$123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'Wind on and offshore '!$B$121:$AC$121</c:f>
              <c:strCache>
                <c:ptCount val="28"/>
                <c:pt idx="0">
                  <c:v>EU-27</c:v>
                </c:pt>
                <c:pt idx="1">
                  <c:v>Belgium</c:v>
                </c:pt>
                <c:pt idx="2">
                  <c:v>Bulgaria</c:v>
                </c:pt>
                <c:pt idx="3">
                  <c:v>Czechia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'Wind on and offshore '!$B$123:$AC$123</c:f>
              <c:numCache>
                <c:formatCode>#,##0</c:formatCode>
                <c:ptCount val="28"/>
                <c:pt idx="0">
                  <c:v>155121.32</c:v>
                </c:pt>
                <c:pt idx="1">
                  <c:v>2307.9</c:v>
                </c:pt>
                <c:pt idx="2">
                  <c:v>703.12</c:v>
                </c:pt>
                <c:pt idx="3">
                  <c:v>339.41399999999999</c:v>
                </c:pt>
                <c:pt idx="4">
                  <c:v>4402.0820000000003</c:v>
                </c:pt>
                <c:pt idx="5">
                  <c:v>53193</c:v>
                </c:pt>
                <c:pt idx="6">
                  <c:v>316</c:v>
                </c:pt>
                <c:pt idx="7">
                  <c:v>4159.95</c:v>
                </c:pt>
                <c:pt idx="8">
                  <c:v>3589</c:v>
                </c:pt>
                <c:pt idx="9">
                  <c:v>25583.148000000001</c:v>
                </c:pt>
                <c:pt idx="10">
                  <c:v>16426.853999999999</c:v>
                </c:pt>
                <c:pt idx="11">
                  <c:v>646.29999999999995</c:v>
                </c:pt>
                <c:pt idx="12">
                  <c:v>10679.46</c:v>
                </c:pt>
                <c:pt idx="13">
                  <c:v>157.72499999999999</c:v>
                </c:pt>
                <c:pt idx="14">
                  <c:v>77.921999999999997</c:v>
                </c:pt>
                <c:pt idx="15">
                  <c:v>534</c:v>
                </c:pt>
                <c:pt idx="16">
                  <c:v>135.79400000000001</c:v>
                </c:pt>
                <c:pt idx="17">
                  <c:v>323</c:v>
                </c:pt>
                <c:pt idx="18">
                  <c:v>0.1</c:v>
                </c:pt>
                <c:pt idx="19">
                  <c:v>3527</c:v>
                </c:pt>
                <c:pt idx="20">
                  <c:v>3224.1170000000002</c:v>
                </c:pt>
                <c:pt idx="21">
                  <c:v>5836.8230000000003</c:v>
                </c:pt>
                <c:pt idx="22">
                  <c:v>5222.7449999999999</c:v>
                </c:pt>
                <c:pt idx="23">
                  <c:v>3037.5149999999999</c:v>
                </c:pt>
                <c:pt idx="24">
                  <c:v>5.351</c:v>
                </c:pt>
                <c:pt idx="25">
                  <c:v>4</c:v>
                </c:pt>
                <c:pt idx="26">
                  <c:v>2211</c:v>
                </c:pt>
                <c:pt idx="27">
                  <c:v>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4-4805-A0B5-BA6627E0CA51}"/>
            </c:ext>
          </c:extLst>
        </c:ser>
        <c:ser>
          <c:idx val="1"/>
          <c:order val="1"/>
          <c:tx>
            <c:strRef>
              <c:f>'Wind on and offshore '!$A$124</c:f>
              <c:strCache>
                <c:ptCount val="1"/>
                <c:pt idx="0">
                  <c:v>Wind offshore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'Wind on and offshore '!$B$121:$AC$121</c:f>
              <c:strCache>
                <c:ptCount val="28"/>
                <c:pt idx="0">
                  <c:v>EU-27</c:v>
                </c:pt>
                <c:pt idx="1">
                  <c:v>Belgium</c:v>
                </c:pt>
                <c:pt idx="2">
                  <c:v>Bulgaria</c:v>
                </c:pt>
                <c:pt idx="3">
                  <c:v>Czechia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'Wind on and offshore '!$B$124:$AC$124</c:f>
              <c:numCache>
                <c:formatCode>#,##0</c:formatCode>
                <c:ptCount val="28"/>
                <c:pt idx="0">
                  <c:v>12017.3</c:v>
                </c:pt>
                <c:pt idx="1">
                  <c:v>1555.5</c:v>
                </c:pt>
                <c:pt idx="2">
                  <c:v>0</c:v>
                </c:pt>
                <c:pt idx="3">
                  <c:v>0</c:v>
                </c:pt>
                <c:pt idx="4">
                  <c:v>1700.8</c:v>
                </c:pt>
                <c:pt idx="5">
                  <c:v>7528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957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73</c:v>
                </c:pt>
                <c:pt idx="27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4-4805-A0B5-BA6627E0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409376"/>
        <c:axId val="389408392"/>
      </c:barChart>
      <c:catAx>
        <c:axId val="38940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408392"/>
        <c:crosses val="autoZero"/>
        <c:auto val="1"/>
        <c:lblAlgn val="ctr"/>
        <c:lblOffset val="100"/>
        <c:tickMarkSkip val="1"/>
        <c:noMultiLvlLbl val="0"/>
      </c:catAx>
      <c:valAx>
        <c:axId val="389408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4093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1066169850987"/>
          <c:y val="0.8623355814217506"/>
          <c:w val="0.30685774608154337"/>
          <c:h val="4.51901768350594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Electricity production capacities for solar power in EU-27, 2000-2019 (MW)</a:t>
            </a:r>
          </a:p>
        </c:rich>
      </c:tx>
      <c:layout>
        <c:manualLayout>
          <c:xMode val="edge"/>
          <c:yMode val="edge"/>
          <c:x val="5.4919658414817663E-2"/>
          <c:y val="4.6850171368950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7840769351576"/>
          <c:y val="0.15480569321806881"/>
          <c:w val="0.7948207632114257"/>
          <c:h val="0.618744433852261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Solar!$A$16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Solar!$L$14:$AE$14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Solar!$L$16:$AE$16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11</c:v>
                </c:pt>
                <c:pt idx="8">
                  <c:v>61</c:v>
                </c:pt>
                <c:pt idx="9">
                  <c:v>284</c:v>
                </c:pt>
                <c:pt idx="10">
                  <c:v>734</c:v>
                </c:pt>
                <c:pt idx="11">
                  <c:v>1151</c:v>
                </c:pt>
                <c:pt idx="12">
                  <c:v>2002</c:v>
                </c:pt>
                <c:pt idx="13">
                  <c:v>2306.0630000000001</c:v>
                </c:pt>
                <c:pt idx="14">
                  <c:v>2306.0630000000001</c:v>
                </c:pt>
                <c:pt idx="15">
                  <c:v>2306.0630000000001</c:v>
                </c:pt>
                <c:pt idx="16">
                  <c:v>2306.0630000000001</c:v>
                </c:pt>
                <c:pt idx="17">
                  <c:v>2306.1329999999998</c:v>
                </c:pt>
                <c:pt idx="18">
                  <c:v>2306.154</c:v>
                </c:pt>
                <c:pt idx="19" formatCode="General">
                  <c:v>2306.1039999999998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5-4D6B-9EFC-AFC69AC7C574}"/>
            </c:ext>
          </c:extLst>
        </c:ser>
        <c:ser>
          <c:idx val="1"/>
          <c:order val="1"/>
          <c:tx>
            <c:strRef>
              <c:f>Solar!$A$17</c:f>
              <c:strCache>
                <c:ptCount val="1"/>
                <c:pt idx="0">
                  <c:v>Solar photovoltaic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Solar!$L$14:$AE$14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Solar!$L$17:$AE$17</c:f>
              <c:numCache>
                <c:formatCode>#,##0</c:formatCode>
                <c:ptCount val="20"/>
                <c:pt idx="0">
                  <c:v>176.072</c:v>
                </c:pt>
                <c:pt idx="1">
                  <c:v>273.28399999999999</c:v>
                </c:pt>
                <c:pt idx="2">
                  <c:v>355.74799999999999</c:v>
                </c:pt>
                <c:pt idx="3">
                  <c:v>589.45899999999995</c:v>
                </c:pt>
                <c:pt idx="4">
                  <c:v>1295.9739999999999</c:v>
                </c:pt>
                <c:pt idx="5">
                  <c:v>2269.1869999999999</c:v>
                </c:pt>
                <c:pt idx="6">
                  <c:v>3213.924</c:v>
                </c:pt>
                <c:pt idx="7">
                  <c:v>4975.1329999999998</c:v>
                </c:pt>
                <c:pt idx="8">
                  <c:v>10374.182000000001</c:v>
                </c:pt>
                <c:pt idx="9">
                  <c:v>16715.489000000001</c:v>
                </c:pt>
                <c:pt idx="10">
                  <c:v>29882.357</c:v>
                </c:pt>
                <c:pt idx="11">
                  <c:v>52136.108999999997</c:v>
                </c:pt>
                <c:pt idx="12">
                  <c:v>69130.430999999997</c:v>
                </c:pt>
                <c:pt idx="13">
                  <c:v>77384.293999999994</c:v>
                </c:pt>
                <c:pt idx="14">
                  <c:v>81310.376000000004</c:v>
                </c:pt>
                <c:pt idx="15">
                  <c:v>85380.224000000002</c:v>
                </c:pt>
                <c:pt idx="16">
                  <c:v>89192.733999999997</c:v>
                </c:pt>
                <c:pt idx="17">
                  <c:v>93924.573999999993</c:v>
                </c:pt>
                <c:pt idx="18">
                  <c:v>101756.785</c:v>
                </c:pt>
                <c:pt idx="19" formatCode="General">
                  <c:v>118077.659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5-4D6B-9EFC-AFC69AC7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89370016"/>
        <c:axId val="389370672"/>
      </c:barChart>
      <c:catAx>
        <c:axId val="3893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370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9370672"/>
        <c:scaling>
          <c:orientation val="minMax"/>
          <c:max val="11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370016"/>
        <c:crosses val="autoZero"/>
        <c:crossBetween val="between"/>
        <c:majorUnit val="10000"/>
        <c:min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82062964511916"/>
          <c:y val="0.86246462028151294"/>
          <c:w val="0.30315409089884027"/>
          <c:h val="3.762831152166836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79375</xdr:colOff>
      <xdr:row>59</xdr:row>
      <xdr:rowOff>103043</xdr:rowOff>
    </xdr:from>
    <xdr:to>
      <xdr:col>25</xdr:col>
      <xdr:colOff>666750</xdr:colOff>
      <xdr:row>95</xdr:row>
      <xdr:rowOff>49730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15875</xdr:colOff>
      <xdr:row>60</xdr:row>
      <xdr:rowOff>1540</xdr:rowOff>
    </xdr:from>
    <xdr:to>
      <xdr:col>13</xdr:col>
      <xdr:colOff>619124</xdr:colOff>
      <xdr:row>95</xdr:row>
      <xdr:rowOff>127878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0.01616</cdr:x>
      <cdr:y>0.93774</cdr:y>
    </cdr:from>
    <cdr:ext cx="8015969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55078" y="5796409"/>
          <a:ext cx="8015969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nrg_inf_epc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0.83452</cdr:x>
      <cdr:y>0.92291</cdr:y>
    </cdr:from>
    <cdr:ext cx="1530358" cy="40726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06603" y="5704695"/>
          <a:ext cx="1530358" cy="40726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0.01583</cdr:x>
      <cdr:y>0.93211</cdr:y>
    </cdr:from>
    <cdr:ext cx="8015969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50480" y="6042997"/>
          <a:ext cx="801596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nrg_inf_epc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0.83551</cdr:x>
      <cdr:y>0.92022</cdr:y>
    </cdr:from>
    <cdr:ext cx="1527152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41606" y="5965918"/>
          <a:ext cx="1527152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502226</xdr:colOff>
      <xdr:row>50</xdr:row>
      <xdr:rowOff>65808</xdr:rowOff>
    </xdr:from>
    <xdr:to>
      <xdr:col>17</xdr:col>
      <xdr:colOff>438727</xdr:colOff>
      <xdr:row>86</xdr:row>
      <xdr:rowOff>7854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0.02419</cdr:x>
      <cdr:y>0.94704</cdr:y>
    </cdr:from>
    <cdr:ext cx="8001433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266592" y="5849495"/>
          <a:ext cx="8001433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nrg_inf_epcrw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0.83724</cdr:x>
      <cdr:y>0.92664</cdr:y>
    </cdr:from>
    <cdr:ext cx="1530358" cy="406962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226468" y="5723448"/>
          <a:ext cx="1530358" cy="406962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679533</xdr:colOff>
      <xdr:row>126</xdr:row>
      <xdr:rowOff>133599</xdr:rowOff>
    </xdr:from>
    <xdr:to>
      <xdr:col>13</xdr:col>
      <xdr:colOff>326818</xdr:colOff>
      <xdr:row>157</xdr:row>
      <xdr:rowOff>166583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598715</xdr:colOff>
      <xdr:row>126</xdr:row>
      <xdr:rowOff>60298</xdr:rowOff>
    </xdr:from>
    <xdr:to>
      <xdr:col>26</xdr:col>
      <xdr:colOff>672193</xdr:colOff>
      <xdr:row>157</xdr:row>
      <xdr:rowOff>108857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0.03385</cdr:x>
      <cdr:y>0.93529</cdr:y>
    </cdr:from>
    <cdr:ext cx="7996934" cy="25719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01503" y="5052060"/>
          <a:ext cx="7996934" cy="2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nrg_inf_epcrw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0.82979</cdr:x>
      <cdr:y>0.92747</cdr:y>
    </cdr:from>
    <cdr:ext cx="1515999" cy="391793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390740" y="5009826"/>
          <a:ext cx="1515999" cy="39179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0.05845</cdr:x>
      <cdr:y>0.95496</cdr:y>
    </cdr:from>
    <cdr:ext cx="8003025" cy="24396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59007" y="5173230"/>
          <a:ext cx="8003025" cy="24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nrg_inf_epcrw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0.84891</cdr:x>
      <cdr:y>0.92236</cdr:y>
    </cdr:from>
    <cdr:ext cx="1438800" cy="420583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118799" y="4996611"/>
          <a:ext cx="1438800" cy="42058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370689</xdr:colOff>
      <xdr:row>19</xdr:row>
      <xdr:rowOff>159409</xdr:rowOff>
    </xdr:from>
    <xdr:to>
      <xdr:col>17</xdr:col>
      <xdr:colOff>658090</xdr:colOff>
      <xdr:row>51</xdr:row>
      <xdr:rowOff>150091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0.04444</cdr:x>
      <cdr:y>0.94262</cdr:y>
    </cdr:from>
    <cdr:ext cx="7957826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459195" y="6132567"/>
          <a:ext cx="7957826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nrg_inf_epcrw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0.83598</cdr:x>
      <cdr:y>0.91966</cdr:y>
    </cdr:from>
    <cdr:ext cx="1530358" cy="407221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637302" y="5983171"/>
          <a:ext cx="1530358" cy="407221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472ede3f-78d0-4604-b2f1-50c7401b12c8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d35cda4d-cbca-48d2-a58b-433ee892bf76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da3731be-8c95-436e-801c-ed05c72d4388?lang=en" TargetMode="External"/><Relationship Id="rId1" Type="http://schemas.openxmlformats.org/officeDocument/2006/relationships/hyperlink" Target="https://ec.europa.eu/eurostat/databrowser/bookmark/15ad0914-6e39-4343-b315-fb10532e0972?lang=en" TargetMode="External"/><Relationship Id="rId4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33f11b23-6438-4887-9004-8563999c3e51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0"/>
  <sheetViews>
    <sheetView topLeftCell="A48" zoomScale="40" zoomScaleNormal="40" workbookViewId="0">
      <selection activeCell="R100" sqref="R100"/>
    </sheetView>
  </sheetViews>
  <sheetFormatPr defaultRowHeight="14" x14ac:dyDescent="0.3"/>
  <cols>
    <col min="1" max="1" width="12.1640625" style="6" customWidth="1"/>
    <col min="2" max="30" width="11.33203125" style="6" customWidth="1"/>
    <col min="31" max="31" width="11.58203125" style="6" bestFit="1" customWidth="1"/>
    <col min="32" max="16384" width="8.6640625" style="6"/>
  </cols>
  <sheetData>
    <row r="1" spans="1:32" x14ac:dyDescent="0.3">
      <c r="A1" s="30" t="s">
        <v>102</v>
      </c>
    </row>
    <row r="2" spans="1:32" x14ac:dyDescent="0.3">
      <c r="A2" s="22" t="s">
        <v>103</v>
      </c>
      <c r="C2" s="24" t="s">
        <v>104</v>
      </c>
    </row>
    <row r="3" spans="1:32" x14ac:dyDescent="0.3">
      <c r="A3" s="7" t="s">
        <v>0</v>
      </c>
      <c r="B3" s="52" t="s">
        <v>126</v>
      </c>
    </row>
    <row r="4" spans="1:32" x14ac:dyDescent="0.3">
      <c r="A4" s="7" t="s">
        <v>1</v>
      </c>
      <c r="B4" s="11" t="s">
        <v>125</v>
      </c>
    </row>
    <row r="7" spans="1:32" x14ac:dyDescent="0.3">
      <c r="A7" s="7" t="s">
        <v>6</v>
      </c>
      <c r="B7" s="7" t="s">
        <v>73</v>
      </c>
    </row>
    <row r="8" spans="1:32" x14ac:dyDescent="0.3">
      <c r="A8" s="7" t="s">
        <v>99</v>
      </c>
      <c r="B8" s="7" t="s">
        <v>37</v>
      </c>
    </row>
    <row r="10" spans="1:32" x14ac:dyDescent="0.3">
      <c r="A10" s="10" t="s">
        <v>4</v>
      </c>
      <c r="B10" s="10" t="s">
        <v>105</v>
      </c>
      <c r="C10" s="10" t="s">
        <v>8</v>
      </c>
      <c r="D10" s="10" t="s">
        <v>9</v>
      </c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  <c r="J10" s="10" t="s">
        <v>15</v>
      </c>
      <c r="K10" s="10" t="s">
        <v>16</v>
      </c>
      <c r="L10" s="10" t="s">
        <v>17</v>
      </c>
      <c r="M10" s="10" t="s">
        <v>18</v>
      </c>
      <c r="N10" s="10" t="s">
        <v>19</v>
      </c>
      <c r="O10" s="10" t="s">
        <v>20</v>
      </c>
      <c r="P10" s="10" t="s">
        <v>21</v>
      </c>
      <c r="Q10" s="10" t="s">
        <v>22</v>
      </c>
      <c r="R10" s="10" t="s">
        <v>23</v>
      </c>
      <c r="S10" s="10" t="s">
        <v>24</v>
      </c>
      <c r="T10" s="10" t="s">
        <v>25</v>
      </c>
      <c r="U10" s="10" t="s">
        <v>26</v>
      </c>
      <c r="V10" s="10" t="s">
        <v>27</v>
      </c>
      <c r="W10" s="10" t="s">
        <v>28</v>
      </c>
      <c r="X10" s="10" t="s">
        <v>29</v>
      </c>
      <c r="Y10" s="10" t="s">
        <v>30</v>
      </c>
      <c r="Z10" s="10" t="s">
        <v>31</v>
      </c>
      <c r="AA10" s="10" t="s">
        <v>32</v>
      </c>
      <c r="AB10" s="10" t="s">
        <v>33</v>
      </c>
      <c r="AC10" s="10" t="s">
        <v>34</v>
      </c>
      <c r="AD10" s="10" t="s">
        <v>35</v>
      </c>
      <c r="AE10" s="10" t="s">
        <v>36</v>
      </c>
      <c r="AF10" s="10">
        <v>2019</v>
      </c>
    </row>
    <row r="11" spans="1:32" x14ac:dyDescent="0.3">
      <c r="A11" s="10" t="s">
        <v>5</v>
      </c>
      <c r="B11" s="10" t="s">
        <v>82</v>
      </c>
      <c r="C11" s="8">
        <v>462040.98100000003</v>
      </c>
      <c r="D11" s="8">
        <v>481273.859</v>
      </c>
      <c r="E11" s="8">
        <v>487803.44900000002</v>
      </c>
      <c r="F11" s="8">
        <v>492703.59899999999</v>
      </c>
      <c r="G11" s="8">
        <v>495080.73700000002</v>
      </c>
      <c r="H11" s="8">
        <v>508950.99900000001</v>
      </c>
      <c r="I11" s="8">
        <v>517647.72100000002</v>
      </c>
      <c r="J11" s="8">
        <v>525540.54700000002</v>
      </c>
      <c r="K11" s="8">
        <v>534184.68200000003</v>
      </c>
      <c r="L11" s="8">
        <v>546990.64500000002</v>
      </c>
      <c r="M11" s="8">
        <v>577682.66200000001</v>
      </c>
      <c r="N11" s="8">
        <v>584284.18299999996</v>
      </c>
      <c r="O11" s="8">
        <v>596937.08299999998</v>
      </c>
      <c r="P11" s="8">
        <v>601133.13300000003</v>
      </c>
      <c r="Q11" s="8">
        <v>616167.45499999996</v>
      </c>
      <c r="R11" s="8">
        <v>632759.79099999997</v>
      </c>
      <c r="S11" s="8">
        <v>648455.821</v>
      </c>
      <c r="T11" s="8">
        <v>664155.34199999995</v>
      </c>
      <c r="U11" s="8">
        <v>682370.348</v>
      </c>
      <c r="V11" s="8">
        <v>706374.56299999997</v>
      </c>
      <c r="W11" s="8">
        <v>739214.55900000001</v>
      </c>
      <c r="X11" s="8">
        <v>776959.46600000001</v>
      </c>
      <c r="Y11" s="8">
        <v>803141.22199999995</v>
      </c>
      <c r="Z11" s="8">
        <v>809768.91299999994</v>
      </c>
      <c r="AA11" s="8">
        <v>824107.054</v>
      </c>
      <c r="AB11" s="8">
        <v>830860.29299999995</v>
      </c>
      <c r="AC11" s="8">
        <v>836130.321</v>
      </c>
      <c r="AD11" s="8">
        <v>843504.89399999997</v>
      </c>
      <c r="AE11" s="8">
        <v>860635.94400000002</v>
      </c>
      <c r="AF11" s="6">
        <v>873258.93099999998</v>
      </c>
    </row>
    <row r="12" spans="1:32" x14ac:dyDescent="0.3">
      <c r="A12" s="10" t="s">
        <v>5</v>
      </c>
      <c r="B12" s="10" t="s">
        <v>80</v>
      </c>
      <c r="C12" s="8">
        <v>44588</v>
      </c>
      <c r="D12" s="8">
        <v>48475</v>
      </c>
      <c r="E12" s="8">
        <v>48154</v>
      </c>
      <c r="F12" s="8">
        <v>48660</v>
      </c>
      <c r="G12" s="8">
        <v>49540</v>
      </c>
      <c r="H12" s="8">
        <v>50101</v>
      </c>
      <c r="I12" s="8">
        <v>49888</v>
      </c>
      <c r="J12" s="8">
        <v>52905</v>
      </c>
      <c r="K12" s="8">
        <v>56637</v>
      </c>
      <c r="L12" s="8">
        <v>57099</v>
      </c>
      <c r="M12" s="8">
        <v>35538</v>
      </c>
      <c r="N12" s="8">
        <v>36681.300999999999</v>
      </c>
      <c r="O12" s="8">
        <v>37424.957000000002</v>
      </c>
      <c r="P12" s="8">
        <v>36174.177000000003</v>
      </c>
      <c r="Q12" s="8">
        <v>41110.900999999998</v>
      </c>
      <c r="R12" s="8">
        <v>42897.502999999997</v>
      </c>
      <c r="S12" s="8">
        <v>44584.997000000003</v>
      </c>
      <c r="T12" s="8">
        <v>45292.745000000003</v>
      </c>
      <c r="U12" s="8">
        <v>47882.826999999997</v>
      </c>
      <c r="V12" s="8">
        <v>49510.845000000001</v>
      </c>
      <c r="W12" s="8">
        <v>51117.464999999997</v>
      </c>
      <c r="X12" s="8">
        <v>53150.364000000001</v>
      </c>
      <c r="Y12" s="8">
        <v>51835.824999999997</v>
      </c>
      <c r="Z12" s="8">
        <v>56712.788999999997</v>
      </c>
      <c r="AA12" s="8">
        <v>56601.642999999996</v>
      </c>
      <c r="AB12" s="8">
        <v>58979.582000000002</v>
      </c>
      <c r="AC12" s="8">
        <v>59625.101999999999</v>
      </c>
      <c r="AD12" s="8">
        <v>63913.571000000004</v>
      </c>
      <c r="AE12" s="8">
        <v>70120.98</v>
      </c>
      <c r="AF12" s="6">
        <v>74709.279999999999</v>
      </c>
    </row>
    <row r="13" spans="1:32" x14ac:dyDescent="0.3">
      <c r="A13" s="10" t="s">
        <v>84</v>
      </c>
      <c r="B13" s="10" t="s">
        <v>82</v>
      </c>
      <c r="C13" s="8">
        <v>235565</v>
      </c>
      <c r="D13" s="8">
        <v>252358</v>
      </c>
      <c r="E13" s="8">
        <v>255609</v>
      </c>
      <c r="F13" s="8">
        <v>257903</v>
      </c>
      <c r="G13" s="8">
        <v>259559.55</v>
      </c>
      <c r="H13" s="8">
        <v>267870.34999999998</v>
      </c>
      <c r="I13" s="8">
        <v>272918.34999999998</v>
      </c>
      <c r="J13" s="8">
        <v>276630.55</v>
      </c>
      <c r="K13" s="8">
        <v>280427.55</v>
      </c>
      <c r="L13" s="8">
        <v>289130.55</v>
      </c>
      <c r="M13" s="8">
        <v>306312.41200000001</v>
      </c>
      <c r="N13" s="8">
        <v>308237.63299999997</v>
      </c>
      <c r="O13" s="8">
        <v>313232.63299999997</v>
      </c>
      <c r="P13" s="8">
        <v>312819.58299999998</v>
      </c>
      <c r="Q13" s="8">
        <v>320702.49200000003</v>
      </c>
      <c r="R13" s="8">
        <v>330497.11800000002</v>
      </c>
      <c r="S13" s="8">
        <v>338485.64600000001</v>
      </c>
      <c r="T13" s="8">
        <v>344841.03399999999</v>
      </c>
      <c r="U13" s="8">
        <v>350068.02799999999</v>
      </c>
      <c r="V13" s="8">
        <v>356580.17700000003</v>
      </c>
      <c r="W13" s="8">
        <v>369152.05599999998</v>
      </c>
      <c r="X13" s="8">
        <v>375399.99300000002</v>
      </c>
      <c r="Y13" s="8">
        <v>383666.95199999999</v>
      </c>
      <c r="Z13" s="8">
        <v>373839.734</v>
      </c>
      <c r="AA13" s="8">
        <v>374744.12</v>
      </c>
      <c r="AB13" s="8">
        <v>366027.97600000002</v>
      </c>
      <c r="AC13" s="8">
        <v>356281.83500000002</v>
      </c>
      <c r="AD13" s="8">
        <v>349748.60200000001</v>
      </c>
      <c r="AE13" s="8">
        <v>353847.98599999998</v>
      </c>
      <c r="AF13" s="6">
        <v>345667.70299999998</v>
      </c>
    </row>
    <row r="14" spans="1:32" x14ac:dyDescent="0.3">
      <c r="A14" s="10" t="s">
        <v>84</v>
      </c>
      <c r="B14" s="10" t="s">
        <v>80</v>
      </c>
      <c r="C14" s="8">
        <v>37968</v>
      </c>
      <c r="D14" s="8">
        <v>41822</v>
      </c>
      <c r="E14" s="8">
        <v>41226</v>
      </c>
      <c r="F14" s="8">
        <v>41659</v>
      </c>
      <c r="G14" s="8">
        <v>42156</v>
      </c>
      <c r="H14" s="8">
        <v>42416</v>
      </c>
      <c r="I14" s="8">
        <v>42095</v>
      </c>
      <c r="J14" s="8">
        <v>44636</v>
      </c>
      <c r="K14" s="8">
        <v>48004</v>
      </c>
      <c r="L14" s="8">
        <v>46764</v>
      </c>
      <c r="M14" s="8">
        <v>33776</v>
      </c>
      <c r="N14" s="8">
        <v>34658.523000000001</v>
      </c>
      <c r="O14" s="8">
        <v>35316.745999999999</v>
      </c>
      <c r="P14" s="8">
        <v>33732.389000000003</v>
      </c>
      <c r="Q14" s="8">
        <v>38446.370999999999</v>
      </c>
      <c r="R14" s="8">
        <v>39826.860999999997</v>
      </c>
      <c r="S14" s="8">
        <v>41304.260999999999</v>
      </c>
      <c r="T14" s="8">
        <v>42206.65</v>
      </c>
      <c r="U14" s="8">
        <v>44658.103999999999</v>
      </c>
      <c r="V14" s="8">
        <v>45612.97</v>
      </c>
      <c r="W14" s="8">
        <v>45682.565000000002</v>
      </c>
      <c r="X14" s="8">
        <v>46197.188000000002</v>
      </c>
      <c r="Y14" s="8">
        <v>42906.508999999998</v>
      </c>
      <c r="Z14" s="8">
        <v>46086.084000000003</v>
      </c>
      <c r="AA14" s="8">
        <v>44807.366999999998</v>
      </c>
      <c r="AB14" s="8">
        <v>46175.517999999996</v>
      </c>
      <c r="AC14" s="8">
        <v>45602.817000000003</v>
      </c>
      <c r="AD14" s="8">
        <v>48500.158000000003</v>
      </c>
      <c r="AE14" s="8">
        <v>51895.031000000003</v>
      </c>
      <c r="AF14" s="6">
        <v>51898.608</v>
      </c>
    </row>
    <row r="15" spans="1:32" x14ac:dyDescent="0.3">
      <c r="A15" s="10" t="s">
        <v>65</v>
      </c>
      <c r="B15" s="10" t="s">
        <v>82</v>
      </c>
      <c r="C15" s="8">
        <v>115064</v>
      </c>
      <c r="D15" s="8">
        <v>116146</v>
      </c>
      <c r="E15" s="8">
        <v>117665</v>
      </c>
      <c r="F15" s="8">
        <v>118759</v>
      </c>
      <c r="G15" s="8">
        <v>119701</v>
      </c>
      <c r="H15" s="8">
        <v>123008</v>
      </c>
      <c r="I15" s="8">
        <v>124571</v>
      </c>
      <c r="J15" s="8">
        <v>125635</v>
      </c>
      <c r="K15" s="8">
        <v>126585</v>
      </c>
      <c r="L15" s="8">
        <v>127756</v>
      </c>
      <c r="M15" s="8">
        <v>133188.29999999999</v>
      </c>
      <c r="N15" s="8">
        <v>133303.29999999999</v>
      </c>
      <c r="O15" s="8">
        <v>133675.29999999999</v>
      </c>
      <c r="P15" s="8">
        <v>134186.29999999999</v>
      </c>
      <c r="Q15" s="8">
        <v>135932.29999999999</v>
      </c>
      <c r="R15" s="8">
        <v>137459.285</v>
      </c>
      <c r="S15" s="8">
        <v>137683.413</v>
      </c>
      <c r="T15" s="8">
        <v>138472.38500000001</v>
      </c>
      <c r="U15" s="8">
        <v>139119.14600000001</v>
      </c>
      <c r="V15" s="8">
        <v>140327.946</v>
      </c>
      <c r="W15" s="8">
        <v>141181.92499999999</v>
      </c>
      <c r="X15" s="8">
        <v>142549.70800000001</v>
      </c>
      <c r="Y15" s="8">
        <v>143189.755</v>
      </c>
      <c r="Z15" s="8">
        <v>144272.12100000001</v>
      </c>
      <c r="AA15" s="8">
        <v>144445.25200000001</v>
      </c>
      <c r="AB15" s="8">
        <v>146407.96299999999</v>
      </c>
      <c r="AC15" s="8">
        <v>147938.625</v>
      </c>
      <c r="AD15" s="8">
        <v>148699.81400000001</v>
      </c>
      <c r="AE15" s="8">
        <v>148747.83199999999</v>
      </c>
      <c r="AF15" s="6">
        <v>149112.204</v>
      </c>
    </row>
    <row r="16" spans="1:32" x14ac:dyDescent="0.3">
      <c r="A16" s="10" t="s">
        <v>65</v>
      </c>
      <c r="B16" s="10" t="s">
        <v>80</v>
      </c>
      <c r="C16" s="8">
        <v>6366</v>
      </c>
      <c r="D16" s="8">
        <v>6336</v>
      </c>
      <c r="E16" s="8">
        <v>6459</v>
      </c>
      <c r="F16" s="8">
        <v>6377</v>
      </c>
      <c r="G16" s="8">
        <v>6446</v>
      </c>
      <c r="H16" s="8">
        <v>6224</v>
      </c>
      <c r="I16" s="8">
        <v>5883</v>
      </c>
      <c r="J16" s="8">
        <v>5878</v>
      </c>
      <c r="K16" s="8">
        <v>5516</v>
      </c>
      <c r="L16" s="8">
        <v>5721</v>
      </c>
      <c r="M16" s="8">
        <v>1541</v>
      </c>
      <c r="N16" s="8">
        <v>1754.6179999999999</v>
      </c>
      <c r="O16" s="8">
        <v>1762.6179999999999</v>
      </c>
      <c r="P16" s="8">
        <v>1674.6179999999999</v>
      </c>
      <c r="Q16" s="8">
        <v>1780.7439999999999</v>
      </c>
      <c r="R16" s="8">
        <v>1811.8340000000001</v>
      </c>
      <c r="S16" s="8">
        <v>1832.8150000000001</v>
      </c>
      <c r="T16" s="8">
        <v>1832.9359999999999</v>
      </c>
      <c r="U16" s="8">
        <v>1852.9359999999999</v>
      </c>
      <c r="V16" s="8">
        <v>1918.6759999999999</v>
      </c>
      <c r="W16" s="8">
        <v>1931.231</v>
      </c>
      <c r="X16" s="8">
        <v>1909.3610000000001</v>
      </c>
      <c r="Y16" s="8">
        <v>1870.1590000000001</v>
      </c>
      <c r="Z16" s="8">
        <v>1893.3489999999999</v>
      </c>
      <c r="AA16" s="8">
        <v>1877.271</v>
      </c>
      <c r="AB16" s="8">
        <v>1903.4590000000001</v>
      </c>
      <c r="AC16" s="8">
        <v>1899.424</v>
      </c>
      <c r="AD16" s="8">
        <v>1781.0920000000001</v>
      </c>
      <c r="AE16" s="8">
        <v>1753.616</v>
      </c>
      <c r="AF16" s="6">
        <v>1800.1410000000001</v>
      </c>
    </row>
    <row r="17" spans="1:32" x14ac:dyDescent="0.3">
      <c r="A17" s="10" t="s">
        <v>66</v>
      </c>
      <c r="B17" s="10" t="s">
        <v>82</v>
      </c>
      <c r="C17" s="8">
        <v>499</v>
      </c>
      <c r="D17" s="8">
        <v>572</v>
      </c>
      <c r="E17" s="8">
        <v>476</v>
      </c>
      <c r="F17" s="8">
        <v>476</v>
      </c>
      <c r="G17" s="8">
        <v>480</v>
      </c>
      <c r="H17" s="8">
        <v>480</v>
      </c>
      <c r="I17" s="8">
        <v>495</v>
      </c>
      <c r="J17" s="8">
        <v>539</v>
      </c>
      <c r="K17" s="8">
        <v>559</v>
      </c>
      <c r="L17" s="8">
        <v>599</v>
      </c>
      <c r="M17" s="8">
        <v>604</v>
      </c>
      <c r="N17" s="8">
        <v>587</v>
      </c>
      <c r="O17" s="8">
        <v>682</v>
      </c>
      <c r="P17" s="8">
        <v>723</v>
      </c>
      <c r="Q17" s="8">
        <v>658</v>
      </c>
      <c r="R17" s="8">
        <v>685.91499999999996</v>
      </c>
      <c r="S17" s="8">
        <v>696.91499999999996</v>
      </c>
      <c r="T17" s="8">
        <v>699.91499999999996</v>
      </c>
      <c r="U17" s="8">
        <v>699.91499999999996</v>
      </c>
      <c r="V17" s="8">
        <v>726.91499999999996</v>
      </c>
      <c r="W17" s="8">
        <v>760.91499999999996</v>
      </c>
      <c r="X17" s="8">
        <v>774.41499999999996</v>
      </c>
      <c r="Y17" s="8">
        <v>783.41499999999996</v>
      </c>
      <c r="Z17" s="8">
        <v>795.41499999999996</v>
      </c>
      <c r="AA17" s="8">
        <v>837.41499999999996</v>
      </c>
      <c r="AB17" s="8">
        <v>837.41499999999996</v>
      </c>
      <c r="AC17" s="8">
        <v>840.42399999999998</v>
      </c>
      <c r="AD17" s="8">
        <v>846.755</v>
      </c>
      <c r="AE17" s="8">
        <v>859.755</v>
      </c>
      <c r="AF17" s="6">
        <v>864.755</v>
      </c>
    </row>
    <row r="18" spans="1:32" x14ac:dyDescent="0.3">
      <c r="A18" s="10" t="s">
        <v>66</v>
      </c>
      <c r="B18" s="10" t="s">
        <v>80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1.8</v>
      </c>
      <c r="Y18" s="8">
        <v>1.8</v>
      </c>
      <c r="Z18" s="8">
        <v>1.8</v>
      </c>
      <c r="AA18" s="8">
        <v>1.8</v>
      </c>
      <c r="AB18" s="8">
        <v>1.8</v>
      </c>
      <c r="AC18" s="8">
        <v>1.01</v>
      </c>
      <c r="AD18" s="8">
        <v>1.4</v>
      </c>
      <c r="AE18" s="8">
        <v>1.4</v>
      </c>
      <c r="AF18" s="6">
        <v>1.4</v>
      </c>
    </row>
    <row r="19" spans="1:32" x14ac:dyDescent="0.3">
      <c r="A19" s="10" t="s">
        <v>67</v>
      </c>
      <c r="B19" s="10" t="s">
        <v>82</v>
      </c>
      <c r="C19" s="8">
        <v>384.98099999999999</v>
      </c>
      <c r="D19" s="8">
        <v>491.85899999999998</v>
      </c>
      <c r="E19" s="8">
        <v>616.44899999999996</v>
      </c>
      <c r="F19" s="8">
        <v>720.59900000000005</v>
      </c>
      <c r="G19" s="8">
        <v>809.73699999999997</v>
      </c>
      <c r="H19" s="8">
        <v>1045.999</v>
      </c>
      <c r="I19" s="8">
        <v>1484.721</v>
      </c>
      <c r="J19" s="8">
        <v>2192.547</v>
      </c>
      <c r="K19" s="8">
        <v>3131.6819999999998</v>
      </c>
      <c r="L19" s="8">
        <v>4447.6450000000004</v>
      </c>
      <c r="M19" s="8">
        <v>12162.5</v>
      </c>
      <c r="N19" s="8">
        <v>16684.8</v>
      </c>
      <c r="O19" s="8">
        <v>22371.7</v>
      </c>
      <c r="P19" s="8">
        <v>26891.8</v>
      </c>
      <c r="Q19" s="8">
        <v>32711.8</v>
      </c>
      <c r="R19" s="8">
        <v>38294.419000000002</v>
      </c>
      <c r="S19" s="8">
        <v>45035.169000000002</v>
      </c>
      <c r="T19" s="8">
        <v>52855.358999999997</v>
      </c>
      <c r="U19" s="8">
        <v>59526.188999999998</v>
      </c>
      <c r="V19" s="8">
        <v>70195.214999999997</v>
      </c>
      <c r="W19" s="8">
        <v>78067.955000000002</v>
      </c>
      <c r="X19" s="8">
        <v>86644.880999999994</v>
      </c>
      <c r="Y19" s="8">
        <v>95947.642999999996</v>
      </c>
      <c r="Z19" s="8">
        <v>104352.09699999999</v>
      </c>
      <c r="AA19" s="8">
        <v>114163.348</v>
      </c>
      <c r="AB19" s="8">
        <v>125807.13</v>
      </c>
      <c r="AC19" s="8">
        <v>136554.00899999999</v>
      </c>
      <c r="AD19" s="8">
        <v>147367.67600000001</v>
      </c>
      <c r="AE19" s="8">
        <v>155364.42300000001</v>
      </c>
      <c r="AF19" s="6">
        <v>165699.48000000001</v>
      </c>
    </row>
    <row r="20" spans="1:32" x14ac:dyDescent="0.3">
      <c r="A20" s="10" t="s">
        <v>67</v>
      </c>
      <c r="B20" s="10" t="s">
        <v>80</v>
      </c>
      <c r="C20" s="8">
        <v>59</v>
      </c>
      <c r="D20" s="8">
        <v>122</v>
      </c>
      <c r="E20" s="8">
        <v>196</v>
      </c>
      <c r="F20" s="8">
        <v>350</v>
      </c>
      <c r="G20" s="8">
        <v>664</v>
      </c>
      <c r="H20" s="8">
        <v>1185</v>
      </c>
      <c r="I20" s="8">
        <v>1631</v>
      </c>
      <c r="J20" s="8">
        <v>2040</v>
      </c>
      <c r="K20" s="8">
        <v>2762</v>
      </c>
      <c r="L20" s="8">
        <v>4254</v>
      </c>
      <c r="M20" s="8">
        <v>134</v>
      </c>
      <c r="N20" s="8">
        <v>160</v>
      </c>
      <c r="O20" s="8">
        <v>231</v>
      </c>
      <c r="P20" s="8">
        <v>361</v>
      </c>
      <c r="Q20" s="8">
        <v>444.22500000000002</v>
      </c>
      <c r="R20" s="8">
        <v>478.22500000000002</v>
      </c>
      <c r="S20" s="8">
        <v>577.22500000000002</v>
      </c>
      <c r="T20" s="8">
        <v>589.22500000000002</v>
      </c>
      <c r="U20" s="8">
        <v>616.22500000000002</v>
      </c>
      <c r="V20" s="8">
        <v>688.22500000000002</v>
      </c>
      <c r="W20" s="8">
        <v>921.22500000000002</v>
      </c>
      <c r="X20" s="8">
        <v>761.66800000000001</v>
      </c>
      <c r="Y20" s="8">
        <v>1198.558</v>
      </c>
      <c r="Z20" s="8">
        <v>1373.046</v>
      </c>
      <c r="AA20" s="8">
        <v>1467.74</v>
      </c>
      <c r="AB20" s="8">
        <v>1363.425</v>
      </c>
      <c r="AC20" s="8">
        <v>1443.5920000000001</v>
      </c>
      <c r="AD20" s="8">
        <v>1552.308</v>
      </c>
      <c r="AE20" s="8">
        <v>1807.518</v>
      </c>
      <c r="AF20" s="6">
        <v>1440.078</v>
      </c>
    </row>
    <row r="21" spans="1:32" x14ac:dyDescent="0.3">
      <c r="A21" s="10" t="s">
        <v>68</v>
      </c>
      <c r="B21" s="10" t="s">
        <v>82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11</v>
      </c>
      <c r="T21" s="8">
        <v>11</v>
      </c>
      <c r="U21" s="8">
        <v>61</v>
      </c>
      <c r="V21" s="8">
        <v>284</v>
      </c>
      <c r="W21" s="8">
        <v>734</v>
      </c>
      <c r="X21" s="8">
        <v>1151</v>
      </c>
      <c r="Y21" s="8">
        <v>2002</v>
      </c>
      <c r="Z21" s="8">
        <v>2306.0630000000001</v>
      </c>
      <c r="AA21" s="8">
        <v>2306.0630000000001</v>
      </c>
      <c r="AB21" s="8">
        <v>2306.0630000000001</v>
      </c>
      <c r="AC21" s="8">
        <v>2306.0630000000001</v>
      </c>
      <c r="AD21" s="8">
        <v>2306.0630000000001</v>
      </c>
      <c r="AE21" s="8">
        <v>2306.0630000000001</v>
      </c>
      <c r="AF21" s="6">
        <v>2306.0129999999999</v>
      </c>
    </row>
    <row r="22" spans="1:32" x14ac:dyDescent="0.3">
      <c r="A22" s="10" t="s">
        <v>68</v>
      </c>
      <c r="B22" s="10" t="s">
        <v>80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7.0000000000000007E-2</v>
      </c>
      <c r="AE22" s="8">
        <v>9.0999999999999998E-2</v>
      </c>
      <c r="AF22" s="6">
        <v>9.4789999999999992</v>
      </c>
    </row>
    <row r="23" spans="1:32" x14ac:dyDescent="0.3">
      <c r="A23" s="10" t="s">
        <v>69</v>
      </c>
      <c r="B23" s="10" t="s">
        <v>82</v>
      </c>
      <c r="C23" s="8">
        <v>6</v>
      </c>
      <c r="D23" s="8">
        <v>7</v>
      </c>
      <c r="E23" s="8">
        <v>16</v>
      </c>
      <c r="F23" s="8">
        <v>23</v>
      </c>
      <c r="G23" s="8">
        <v>28</v>
      </c>
      <c r="H23" s="8">
        <v>37</v>
      </c>
      <c r="I23" s="8">
        <v>48</v>
      </c>
      <c r="J23" s="8">
        <v>64</v>
      </c>
      <c r="K23" s="8">
        <v>78</v>
      </c>
      <c r="L23" s="8">
        <v>96</v>
      </c>
      <c r="M23" s="8">
        <v>143</v>
      </c>
      <c r="N23" s="8">
        <v>232</v>
      </c>
      <c r="O23" s="8">
        <v>305</v>
      </c>
      <c r="P23" s="8">
        <v>504</v>
      </c>
      <c r="Q23" s="8">
        <v>1195.413</v>
      </c>
      <c r="R23" s="8">
        <v>2162.6039999999998</v>
      </c>
      <c r="S23" s="8">
        <v>3102.2280000000001</v>
      </c>
      <c r="T23" s="8">
        <v>4840.1989999999996</v>
      </c>
      <c r="U23" s="8">
        <v>10143.620000000001</v>
      </c>
      <c r="V23" s="8">
        <v>15951.514999999999</v>
      </c>
      <c r="W23" s="8">
        <v>27825.413</v>
      </c>
      <c r="X23" s="8">
        <v>48394.152000000002</v>
      </c>
      <c r="Y23" s="8">
        <v>63690.957000000002</v>
      </c>
      <c r="Z23" s="8">
        <v>70510.903999999995</v>
      </c>
      <c r="AA23" s="8">
        <v>73371.756999999998</v>
      </c>
      <c r="AB23" s="8">
        <v>76302.025999999998</v>
      </c>
      <c r="AC23" s="8">
        <v>78935.75</v>
      </c>
      <c r="AD23" s="8">
        <v>82250.358999999997</v>
      </c>
      <c r="AE23" s="8">
        <v>87524.339000000007</v>
      </c>
      <c r="AF23" s="6">
        <v>98911.907000000007</v>
      </c>
    </row>
    <row r="24" spans="1:32" x14ac:dyDescent="0.3">
      <c r="A24" s="10" t="s">
        <v>69</v>
      </c>
      <c r="B24" s="10" t="s">
        <v>80</v>
      </c>
      <c r="C24" s="8">
        <v>5</v>
      </c>
      <c r="D24" s="8">
        <v>5</v>
      </c>
      <c r="E24" s="8">
        <v>8</v>
      </c>
      <c r="F24" s="8">
        <v>9</v>
      </c>
      <c r="G24" s="8">
        <v>9</v>
      </c>
      <c r="H24" s="8">
        <v>10</v>
      </c>
      <c r="I24" s="8">
        <v>14</v>
      </c>
      <c r="J24" s="8">
        <v>17</v>
      </c>
      <c r="K24" s="8">
        <v>21</v>
      </c>
      <c r="L24" s="8">
        <v>26</v>
      </c>
      <c r="M24" s="8">
        <v>32</v>
      </c>
      <c r="N24" s="8">
        <v>40.159999999999997</v>
      </c>
      <c r="O24" s="8">
        <v>49.593000000000004</v>
      </c>
      <c r="P24" s="8">
        <v>84.17</v>
      </c>
      <c r="Q24" s="8">
        <v>99.561000000000007</v>
      </c>
      <c r="R24" s="8">
        <v>105.583</v>
      </c>
      <c r="S24" s="8">
        <v>110.696</v>
      </c>
      <c r="T24" s="8">
        <v>133.934</v>
      </c>
      <c r="U24" s="8">
        <v>230.56200000000001</v>
      </c>
      <c r="V24" s="8">
        <v>763.97400000000005</v>
      </c>
      <c r="W24" s="8">
        <v>2056.944</v>
      </c>
      <c r="X24" s="8">
        <v>3741.8470000000002</v>
      </c>
      <c r="Y24" s="8">
        <v>5439.299</v>
      </c>
      <c r="Z24" s="8">
        <v>6873.01</v>
      </c>
      <c r="AA24" s="8">
        <v>7939.9650000000001</v>
      </c>
      <c r="AB24" s="8">
        <v>9079.8799999999992</v>
      </c>
      <c r="AC24" s="8">
        <v>10255.759</v>
      </c>
      <c r="AD24" s="8">
        <v>11674.356</v>
      </c>
      <c r="AE24" s="8">
        <v>14231.446</v>
      </c>
      <c r="AF24" s="6">
        <v>19165.565999999999</v>
      </c>
    </row>
    <row r="25" spans="1:32" x14ac:dyDescent="0.3">
      <c r="A25" s="10" t="s">
        <v>70</v>
      </c>
      <c r="B25" s="10" t="s">
        <v>82</v>
      </c>
      <c r="C25" s="8">
        <v>240</v>
      </c>
      <c r="D25" s="8">
        <v>240</v>
      </c>
      <c r="E25" s="8">
        <v>240</v>
      </c>
      <c r="F25" s="8">
        <v>240</v>
      </c>
      <c r="G25" s="8">
        <v>240</v>
      </c>
      <c r="H25" s="8">
        <v>240</v>
      </c>
      <c r="I25" s="8">
        <v>240</v>
      </c>
      <c r="J25" s="8">
        <v>240</v>
      </c>
      <c r="K25" s="8">
        <v>240</v>
      </c>
      <c r="L25" s="8">
        <v>240</v>
      </c>
      <c r="M25" s="8">
        <v>213</v>
      </c>
      <c r="N25" s="8">
        <v>215</v>
      </c>
      <c r="O25" s="8">
        <v>218</v>
      </c>
      <c r="P25" s="8">
        <v>219</v>
      </c>
      <c r="Q25" s="8">
        <v>218</v>
      </c>
      <c r="R25" s="8">
        <v>216</v>
      </c>
      <c r="S25" s="8">
        <v>215</v>
      </c>
      <c r="T25" s="8">
        <v>215</v>
      </c>
      <c r="U25" s="8">
        <v>218</v>
      </c>
      <c r="V25" s="8">
        <v>216</v>
      </c>
      <c r="W25" s="8">
        <v>216</v>
      </c>
      <c r="X25" s="8">
        <v>215.02199999999999</v>
      </c>
      <c r="Y25" s="8">
        <v>216.20500000000001</v>
      </c>
      <c r="Z25" s="8">
        <v>223.28399999999999</v>
      </c>
      <c r="AA25" s="8">
        <v>225.804</v>
      </c>
      <c r="AB25" s="8">
        <v>223.125</v>
      </c>
      <c r="AC25" s="8">
        <v>225.02</v>
      </c>
      <c r="AD25" s="8">
        <v>224.066</v>
      </c>
      <c r="AE25" s="8">
        <v>223.19800000000001</v>
      </c>
      <c r="AF25" s="6">
        <v>218.863</v>
      </c>
    </row>
    <row r="26" spans="1:32" x14ac:dyDescent="0.3">
      <c r="A26" s="10" t="s">
        <v>70</v>
      </c>
      <c r="B26" s="10" t="s">
        <v>80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6">
        <v>0</v>
      </c>
    </row>
    <row r="27" spans="1:32" x14ac:dyDescent="0.3">
      <c r="A27" s="10" t="s">
        <v>83</v>
      </c>
      <c r="B27" s="10" t="s">
        <v>82</v>
      </c>
      <c r="C27" s="8">
        <v>110267</v>
      </c>
      <c r="D27" s="8">
        <v>111444</v>
      </c>
      <c r="E27" s="8">
        <v>113162</v>
      </c>
      <c r="F27" s="8">
        <v>114559</v>
      </c>
      <c r="G27" s="8">
        <v>114225</v>
      </c>
      <c r="H27" s="8">
        <v>116223</v>
      </c>
      <c r="I27" s="8">
        <v>117837</v>
      </c>
      <c r="J27" s="8">
        <v>120175</v>
      </c>
      <c r="K27" s="8">
        <v>123099</v>
      </c>
      <c r="L27" s="8">
        <v>124657</v>
      </c>
      <c r="M27" s="8">
        <v>124851</v>
      </c>
      <c r="N27" s="8">
        <v>124882</v>
      </c>
      <c r="O27" s="8">
        <v>126297</v>
      </c>
      <c r="P27" s="8">
        <v>125416</v>
      </c>
      <c r="Q27" s="8">
        <v>124555</v>
      </c>
      <c r="R27" s="8">
        <v>123142</v>
      </c>
      <c r="S27" s="8">
        <v>122837</v>
      </c>
      <c r="T27" s="8">
        <v>121850</v>
      </c>
      <c r="U27" s="8">
        <v>122152</v>
      </c>
      <c r="V27" s="8">
        <v>121684</v>
      </c>
      <c r="W27" s="8">
        <v>120866</v>
      </c>
      <c r="X27" s="8">
        <v>121424</v>
      </c>
      <c r="Y27" s="8">
        <v>113237</v>
      </c>
      <c r="Z27" s="8">
        <v>113065</v>
      </c>
      <c r="AA27" s="8">
        <v>113578</v>
      </c>
      <c r="AB27" s="8">
        <v>112470</v>
      </c>
      <c r="AC27" s="8">
        <v>112554</v>
      </c>
      <c r="AD27" s="8">
        <v>111523.59</v>
      </c>
      <c r="AE27" s="8">
        <v>111239.59</v>
      </c>
      <c r="AF27" s="6">
        <v>109953.59</v>
      </c>
    </row>
    <row r="28" spans="1:32" x14ac:dyDescent="0.3">
      <c r="A28" s="10" t="s">
        <v>83</v>
      </c>
      <c r="B28" s="10" t="s">
        <v>80</v>
      </c>
      <c r="C28" s="8">
        <v>150</v>
      </c>
      <c r="D28" s="8">
        <v>150</v>
      </c>
      <c r="E28" s="8">
        <v>150</v>
      </c>
      <c r="F28" s="8">
        <v>150</v>
      </c>
      <c r="G28" s="8">
        <v>150</v>
      </c>
      <c r="H28" s="8">
        <v>150</v>
      </c>
      <c r="I28" s="8">
        <v>150</v>
      </c>
      <c r="J28" s="8">
        <v>150</v>
      </c>
      <c r="K28" s="8">
        <v>150</v>
      </c>
      <c r="L28" s="8">
        <v>150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6">
        <v>0</v>
      </c>
    </row>
    <row r="29" spans="1:32" x14ac:dyDescent="0.3">
      <c r="A29" s="10" t="s">
        <v>81</v>
      </c>
      <c r="B29" s="10" t="s">
        <v>82</v>
      </c>
      <c r="C29" s="8">
        <v>15</v>
      </c>
      <c r="D29" s="8">
        <v>15</v>
      </c>
      <c r="E29" s="8">
        <v>19</v>
      </c>
      <c r="F29" s="8">
        <v>23</v>
      </c>
      <c r="G29" s="8">
        <v>37.450000000000003</v>
      </c>
      <c r="H29" s="8">
        <v>46.65</v>
      </c>
      <c r="I29" s="8">
        <v>53.65</v>
      </c>
      <c r="J29" s="8">
        <v>64.45</v>
      </c>
      <c r="K29" s="8">
        <v>64.45</v>
      </c>
      <c r="L29" s="8">
        <v>64.45</v>
      </c>
      <c r="M29" s="8">
        <v>208.45</v>
      </c>
      <c r="N29" s="8">
        <v>142.44999999999999</v>
      </c>
      <c r="O29" s="8">
        <v>155.44999999999999</v>
      </c>
      <c r="P29" s="8">
        <v>373.45</v>
      </c>
      <c r="Q29" s="8">
        <v>194.45</v>
      </c>
      <c r="R29" s="8">
        <v>302.45</v>
      </c>
      <c r="S29" s="8">
        <v>389.45</v>
      </c>
      <c r="T29" s="8">
        <v>370.45</v>
      </c>
      <c r="U29" s="8">
        <v>382.45</v>
      </c>
      <c r="V29" s="8">
        <v>408.79500000000002</v>
      </c>
      <c r="W29" s="8">
        <v>410.29500000000002</v>
      </c>
      <c r="X29" s="8">
        <v>406.29500000000002</v>
      </c>
      <c r="Y29" s="8">
        <v>407.29500000000002</v>
      </c>
      <c r="Z29" s="8">
        <v>404.29500000000002</v>
      </c>
      <c r="AA29" s="8">
        <v>435.29500000000002</v>
      </c>
      <c r="AB29" s="8">
        <v>478.59500000000003</v>
      </c>
      <c r="AC29" s="8">
        <v>494.59500000000003</v>
      </c>
      <c r="AD29" s="8">
        <v>537.96900000000005</v>
      </c>
      <c r="AE29" s="8">
        <v>522.75800000000004</v>
      </c>
      <c r="AF29" s="6">
        <v>524.41600000000005</v>
      </c>
    </row>
    <row r="30" spans="1:32" x14ac:dyDescent="0.3">
      <c r="A30" s="37" t="s">
        <v>81</v>
      </c>
      <c r="B30" s="37" t="s">
        <v>80</v>
      </c>
      <c r="C30" s="38">
        <v>40</v>
      </c>
      <c r="D30" s="38">
        <v>40</v>
      </c>
      <c r="E30" s="38">
        <v>115</v>
      </c>
      <c r="F30" s="38">
        <v>115</v>
      </c>
      <c r="G30" s="38">
        <v>115</v>
      </c>
      <c r="H30" s="38">
        <v>116</v>
      </c>
      <c r="I30" s="38">
        <v>115</v>
      </c>
      <c r="J30" s="38">
        <v>184</v>
      </c>
      <c r="K30" s="38">
        <v>184</v>
      </c>
      <c r="L30" s="38">
        <v>184</v>
      </c>
      <c r="M30" s="38">
        <v>55</v>
      </c>
      <c r="N30" s="38">
        <v>68</v>
      </c>
      <c r="O30" s="38">
        <v>65</v>
      </c>
      <c r="P30" s="38">
        <v>322</v>
      </c>
      <c r="Q30" s="38">
        <v>340</v>
      </c>
      <c r="R30" s="38">
        <v>675</v>
      </c>
      <c r="S30" s="38">
        <v>760</v>
      </c>
      <c r="T30" s="38">
        <v>530</v>
      </c>
      <c r="U30" s="38">
        <v>525</v>
      </c>
      <c r="V30" s="38">
        <v>527</v>
      </c>
      <c r="W30" s="38">
        <v>525.5</v>
      </c>
      <c r="X30" s="38">
        <v>538.5</v>
      </c>
      <c r="Y30" s="38">
        <v>419.5</v>
      </c>
      <c r="Z30" s="38">
        <v>485.5</v>
      </c>
      <c r="AA30" s="38">
        <v>507.5</v>
      </c>
      <c r="AB30" s="38">
        <v>455.5</v>
      </c>
      <c r="AC30" s="38">
        <v>422.5</v>
      </c>
      <c r="AD30" s="38">
        <v>404.18700000000001</v>
      </c>
      <c r="AE30" s="38">
        <v>431.87799999999999</v>
      </c>
      <c r="AF30" s="6">
        <v>394.00799999999998</v>
      </c>
    </row>
    <row r="31" spans="1:32" s="39" customFormat="1" ht="13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2" s="39" customFormat="1" ht="13" x14ac:dyDescent="0.3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39" customFormat="1" ht="13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x14ac:dyDescent="0.3">
      <c r="A34" s="21" t="s">
        <v>114</v>
      </c>
    </row>
    <row r="35" spans="1:31" x14ac:dyDescent="0.3">
      <c r="A35" s="10"/>
      <c r="B35" s="10" t="s">
        <v>8</v>
      </c>
      <c r="C35" s="10" t="s">
        <v>9</v>
      </c>
      <c r="D35" s="10" t="s">
        <v>10</v>
      </c>
      <c r="E35" s="10" t="s">
        <v>11</v>
      </c>
      <c r="F35" s="10" t="s">
        <v>12</v>
      </c>
      <c r="G35" s="10" t="s">
        <v>13</v>
      </c>
      <c r="H35" s="10" t="s">
        <v>14</v>
      </c>
      <c r="I35" s="10" t="s">
        <v>15</v>
      </c>
      <c r="J35" s="10" t="s">
        <v>16</v>
      </c>
      <c r="K35" s="10" t="s">
        <v>17</v>
      </c>
      <c r="L35" s="10" t="s">
        <v>18</v>
      </c>
      <c r="M35" s="10" t="s">
        <v>19</v>
      </c>
      <c r="N35" s="10" t="s">
        <v>20</v>
      </c>
      <c r="O35" s="10" t="s">
        <v>21</v>
      </c>
      <c r="P35" s="10" t="s">
        <v>22</v>
      </c>
      <c r="Q35" s="10" t="s">
        <v>23</v>
      </c>
      <c r="R35" s="10" t="s">
        <v>24</v>
      </c>
      <c r="S35" s="10" t="s">
        <v>25</v>
      </c>
      <c r="T35" s="10" t="s">
        <v>26</v>
      </c>
      <c r="U35" s="10" t="s">
        <v>27</v>
      </c>
      <c r="V35" s="10" t="s">
        <v>28</v>
      </c>
      <c r="W35" s="10" t="s">
        <v>29</v>
      </c>
      <c r="X35" s="10" t="s">
        <v>30</v>
      </c>
      <c r="Y35" s="10" t="s">
        <v>31</v>
      </c>
      <c r="Z35" s="10" t="s">
        <v>32</v>
      </c>
      <c r="AA35" s="10" t="s">
        <v>33</v>
      </c>
      <c r="AB35" s="10" t="s">
        <v>34</v>
      </c>
      <c r="AC35" s="10" t="s">
        <v>35</v>
      </c>
      <c r="AD35" s="10" t="s">
        <v>36</v>
      </c>
      <c r="AE35" s="10">
        <v>2019</v>
      </c>
    </row>
    <row r="36" spans="1:31" x14ac:dyDescent="0.3">
      <c r="A36" s="10" t="s">
        <v>84</v>
      </c>
      <c r="B36" s="12">
        <f t="shared" ref="B36:AE36" si="0">SUM(C13:C14)</f>
        <v>273533</v>
      </c>
      <c r="C36" s="12">
        <f t="shared" si="0"/>
        <v>294180</v>
      </c>
      <c r="D36" s="12">
        <f t="shared" si="0"/>
        <v>296835</v>
      </c>
      <c r="E36" s="12">
        <f t="shared" si="0"/>
        <v>299562</v>
      </c>
      <c r="F36" s="12">
        <f t="shared" si="0"/>
        <v>301715.55</v>
      </c>
      <c r="G36" s="12">
        <f t="shared" si="0"/>
        <v>310286.34999999998</v>
      </c>
      <c r="H36" s="12">
        <f t="shared" si="0"/>
        <v>315013.34999999998</v>
      </c>
      <c r="I36" s="12">
        <f t="shared" si="0"/>
        <v>321266.55</v>
      </c>
      <c r="J36" s="12">
        <f t="shared" si="0"/>
        <v>328431.55</v>
      </c>
      <c r="K36" s="12">
        <f t="shared" si="0"/>
        <v>335894.55</v>
      </c>
      <c r="L36" s="12">
        <f t="shared" si="0"/>
        <v>340088.41200000001</v>
      </c>
      <c r="M36" s="12">
        <f t="shared" si="0"/>
        <v>342896.15599999996</v>
      </c>
      <c r="N36" s="12">
        <f t="shared" si="0"/>
        <v>348549.37899999996</v>
      </c>
      <c r="O36" s="12">
        <f t="shared" si="0"/>
        <v>346551.97200000001</v>
      </c>
      <c r="P36" s="12">
        <f t="shared" si="0"/>
        <v>359148.86300000001</v>
      </c>
      <c r="Q36" s="12">
        <f t="shared" si="0"/>
        <v>370323.97899999999</v>
      </c>
      <c r="R36" s="12">
        <f t="shared" si="0"/>
        <v>379789.90700000001</v>
      </c>
      <c r="S36" s="12">
        <f t="shared" si="0"/>
        <v>387047.68400000001</v>
      </c>
      <c r="T36" s="12">
        <f t="shared" si="0"/>
        <v>394726.13199999998</v>
      </c>
      <c r="U36" s="12">
        <f t="shared" si="0"/>
        <v>402193.147</v>
      </c>
      <c r="V36" s="12">
        <f t="shared" si="0"/>
        <v>414834.62099999998</v>
      </c>
      <c r="W36" s="12">
        <f t="shared" si="0"/>
        <v>421597.18100000004</v>
      </c>
      <c r="X36" s="12">
        <f t="shared" si="0"/>
        <v>426573.46100000001</v>
      </c>
      <c r="Y36" s="12">
        <f t="shared" si="0"/>
        <v>419925.81799999997</v>
      </c>
      <c r="Z36" s="12">
        <f t="shared" si="0"/>
        <v>419551.48699999996</v>
      </c>
      <c r="AA36" s="12">
        <f t="shared" si="0"/>
        <v>412203.49400000001</v>
      </c>
      <c r="AB36" s="12">
        <f t="shared" si="0"/>
        <v>401884.652</v>
      </c>
      <c r="AC36" s="12">
        <f t="shared" si="0"/>
        <v>398248.76</v>
      </c>
      <c r="AD36" s="12">
        <f t="shared" si="0"/>
        <v>405743.01699999999</v>
      </c>
      <c r="AE36" s="12">
        <f t="shared" si="0"/>
        <v>397566.31099999999</v>
      </c>
    </row>
    <row r="37" spans="1:31" x14ac:dyDescent="0.3">
      <c r="A37" s="32" t="s">
        <v>113</v>
      </c>
      <c r="B37" s="12">
        <f>SUM(C15:C26)</f>
        <v>122623.981</v>
      </c>
      <c r="C37" s="12">
        <f t="shared" ref="C37:AE37" si="1">SUM(D15:D26)</f>
        <v>123919.859</v>
      </c>
      <c r="D37" s="12">
        <f t="shared" si="1"/>
        <v>125676.44899999999</v>
      </c>
      <c r="E37" s="12">
        <f t="shared" si="1"/>
        <v>126954.599</v>
      </c>
      <c r="F37" s="12">
        <f t="shared" si="1"/>
        <v>128377.73699999999</v>
      </c>
      <c r="G37" s="12">
        <f t="shared" si="1"/>
        <v>132229.99900000001</v>
      </c>
      <c r="H37" s="12">
        <f t="shared" si="1"/>
        <v>134366.72099999999</v>
      </c>
      <c r="I37" s="12">
        <f t="shared" si="1"/>
        <v>136605.54699999999</v>
      </c>
      <c r="J37" s="12">
        <f t="shared" si="1"/>
        <v>138892.682</v>
      </c>
      <c r="K37" s="12">
        <f t="shared" si="1"/>
        <v>143139.64499999999</v>
      </c>
      <c r="L37" s="12">
        <f t="shared" si="1"/>
        <v>148017.79999999999</v>
      </c>
      <c r="M37" s="12">
        <f t="shared" si="1"/>
        <v>152976.87799999997</v>
      </c>
      <c r="N37" s="12">
        <f t="shared" si="1"/>
        <v>159295.21099999998</v>
      </c>
      <c r="O37" s="12">
        <f t="shared" si="1"/>
        <v>164643.88799999998</v>
      </c>
      <c r="P37" s="12">
        <f t="shared" si="1"/>
        <v>173040.04299999998</v>
      </c>
      <c r="Q37" s="12">
        <f t="shared" si="1"/>
        <v>181213.86500000002</v>
      </c>
      <c r="R37" s="12">
        <f t="shared" si="1"/>
        <v>189264.46100000001</v>
      </c>
      <c r="S37" s="12">
        <f t="shared" si="1"/>
        <v>199649.95300000001</v>
      </c>
      <c r="T37" s="12">
        <f t="shared" si="1"/>
        <v>212467.59299999999</v>
      </c>
      <c r="U37" s="12">
        <f t="shared" si="1"/>
        <v>231072.46600000001</v>
      </c>
      <c r="V37" s="12">
        <f t="shared" si="1"/>
        <v>253695.60800000001</v>
      </c>
      <c r="W37" s="12">
        <f t="shared" si="1"/>
        <v>286143.85399999999</v>
      </c>
      <c r="X37" s="12">
        <f t="shared" si="1"/>
        <v>314339.79100000003</v>
      </c>
      <c r="Y37" s="12">
        <f t="shared" si="1"/>
        <v>332601.08899999998</v>
      </c>
      <c r="Z37" s="12">
        <f t="shared" si="1"/>
        <v>346636.41500000004</v>
      </c>
      <c r="AA37" s="12">
        <f t="shared" si="1"/>
        <v>364232.28600000002</v>
      </c>
      <c r="AB37" s="12">
        <f t="shared" si="1"/>
        <v>380399.67600000004</v>
      </c>
      <c r="AC37" s="12">
        <f t="shared" si="1"/>
        <v>396703.95900000003</v>
      </c>
      <c r="AD37" s="12">
        <f t="shared" si="1"/>
        <v>412819.68099999998</v>
      </c>
      <c r="AE37" s="12">
        <f t="shared" si="1"/>
        <v>439529.88599999994</v>
      </c>
    </row>
    <row r="38" spans="1:31" x14ac:dyDescent="0.3">
      <c r="A38" s="10" t="s">
        <v>83</v>
      </c>
      <c r="B38" s="12">
        <f t="shared" ref="B38:AE38" si="2">SUM(C27:C30)</f>
        <v>110472</v>
      </c>
      <c r="C38" s="12">
        <f t="shared" si="2"/>
        <v>111649</v>
      </c>
      <c r="D38" s="12">
        <f t="shared" si="2"/>
        <v>113446</v>
      </c>
      <c r="E38" s="12">
        <f t="shared" si="2"/>
        <v>114847</v>
      </c>
      <c r="F38" s="12">
        <f t="shared" si="2"/>
        <v>114527.45</v>
      </c>
      <c r="G38" s="12">
        <f t="shared" si="2"/>
        <v>116535.65</v>
      </c>
      <c r="H38" s="12">
        <f t="shared" si="2"/>
        <v>118155.65</v>
      </c>
      <c r="I38" s="12">
        <f t="shared" si="2"/>
        <v>120573.45</v>
      </c>
      <c r="J38" s="12">
        <f t="shared" si="2"/>
        <v>123497.45</v>
      </c>
      <c r="K38" s="12">
        <f t="shared" si="2"/>
        <v>125055.45</v>
      </c>
      <c r="L38" s="12">
        <f t="shared" si="2"/>
        <v>125114.45</v>
      </c>
      <c r="M38" s="12">
        <f t="shared" si="2"/>
        <v>125092.45</v>
      </c>
      <c r="N38" s="12">
        <f t="shared" si="2"/>
        <v>126517.45</v>
      </c>
      <c r="O38" s="12">
        <f t="shared" si="2"/>
        <v>126111.45</v>
      </c>
      <c r="P38" s="12">
        <f t="shared" si="2"/>
        <v>125089.45</v>
      </c>
      <c r="Q38" s="12">
        <f t="shared" si="2"/>
        <v>124119.45</v>
      </c>
      <c r="R38" s="12">
        <f t="shared" si="2"/>
        <v>123986.45</v>
      </c>
      <c r="S38" s="12">
        <f t="shared" si="2"/>
        <v>122750.45</v>
      </c>
      <c r="T38" s="12">
        <f t="shared" si="2"/>
        <v>123059.45</v>
      </c>
      <c r="U38" s="12">
        <f t="shared" si="2"/>
        <v>122619.795</v>
      </c>
      <c r="V38" s="12">
        <f t="shared" si="2"/>
        <v>121801.795</v>
      </c>
      <c r="W38" s="12">
        <f t="shared" si="2"/>
        <v>122368.795</v>
      </c>
      <c r="X38" s="12">
        <f t="shared" si="2"/>
        <v>114063.795</v>
      </c>
      <c r="Y38" s="12">
        <f t="shared" si="2"/>
        <v>113954.795</v>
      </c>
      <c r="Z38" s="12">
        <f t="shared" si="2"/>
        <v>114520.795</v>
      </c>
      <c r="AA38" s="12">
        <f t="shared" si="2"/>
        <v>113404.095</v>
      </c>
      <c r="AB38" s="12">
        <f t="shared" si="2"/>
        <v>113471.095</v>
      </c>
      <c r="AC38" s="12">
        <f t="shared" si="2"/>
        <v>112465.746</v>
      </c>
      <c r="AD38" s="12">
        <f t="shared" si="2"/>
        <v>112194.226</v>
      </c>
      <c r="AE38" s="12">
        <f t="shared" si="2"/>
        <v>110872.014</v>
      </c>
    </row>
    <row r="39" spans="1:31" x14ac:dyDescent="0.3">
      <c r="A39" s="27" t="s">
        <v>5</v>
      </c>
      <c r="B39" s="12">
        <f t="shared" ref="B39:AE39" si="3">SUM(C11:C12)</f>
        <v>506628.98100000003</v>
      </c>
      <c r="C39" s="12">
        <f t="shared" si="3"/>
        <v>529748.85899999994</v>
      </c>
      <c r="D39" s="12">
        <f t="shared" si="3"/>
        <v>535957.44900000002</v>
      </c>
      <c r="E39" s="12">
        <f t="shared" si="3"/>
        <v>541363.59899999993</v>
      </c>
      <c r="F39" s="12">
        <f t="shared" si="3"/>
        <v>544620.73699999996</v>
      </c>
      <c r="G39" s="12">
        <f t="shared" si="3"/>
        <v>559051.99900000007</v>
      </c>
      <c r="H39" s="12">
        <f t="shared" si="3"/>
        <v>567535.72100000002</v>
      </c>
      <c r="I39" s="12">
        <f t="shared" si="3"/>
        <v>578445.54700000002</v>
      </c>
      <c r="J39" s="12">
        <f t="shared" si="3"/>
        <v>590821.68200000003</v>
      </c>
      <c r="K39" s="12">
        <f t="shared" si="3"/>
        <v>604089.64500000002</v>
      </c>
      <c r="L39" s="12">
        <f t="shared" si="3"/>
        <v>613220.66200000001</v>
      </c>
      <c r="M39" s="12">
        <f t="shared" si="3"/>
        <v>620965.48399999994</v>
      </c>
      <c r="N39" s="12">
        <f t="shared" si="3"/>
        <v>634362.04</v>
      </c>
      <c r="O39" s="12">
        <f t="shared" si="3"/>
        <v>637307.31000000006</v>
      </c>
      <c r="P39" s="12">
        <f t="shared" si="3"/>
        <v>657278.35599999991</v>
      </c>
      <c r="Q39" s="12">
        <f t="shared" si="3"/>
        <v>675657.29399999999</v>
      </c>
      <c r="R39" s="12">
        <f t="shared" si="3"/>
        <v>693040.81799999997</v>
      </c>
      <c r="S39" s="12">
        <f t="shared" si="3"/>
        <v>709448.08699999994</v>
      </c>
      <c r="T39" s="12">
        <f t="shared" si="3"/>
        <v>730253.17500000005</v>
      </c>
      <c r="U39" s="12">
        <f t="shared" si="3"/>
        <v>755885.40799999994</v>
      </c>
      <c r="V39" s="12">
        <f t="shared" si="3"/>
        <v>790332.02399999998</v>
      </c>
      <c r="W39" s="12">
        <f t="shared" si="3"/>
        <v>830109.83000000007</v>
      </c>
      <c r="X39" s="12">
        <f t="shared" si="3"/>
        <v>854977.0469999999</v>
      </c>
      <c r="Y39" s="12">
        <f t="shared" si="3"/>
        <v>866481.70199999993</v>
      </c>
      <c r="Z39" s="12">
        <f t="shared" si="3"/>
        <v>880708.69700000004</v>
      </c>
      <c r="AA39" s="12">
        <f t="shared" si="3"/>
        <v>889839.875</v>
      </c>
      <c r="AB39" s="12">
        <f t="shared" si="3"/>
        <v>895755.42299999995</v>
      </c>
      <c r="AC39" s="12">
        <f t="shared" si="3"/>
        <v>907418.46499999997</v>
      </c>
      <c r="AD39" s="12">
        <f t="shared" si="3"/>
        <v>930756.924</v>
      </c>
      <c r="AE39" s="12">
        <f t="shared" si="3"/>
        <v>947968.21100000001</v>
      </c>
    </row>
    <row r="40" spans="1:31" ht="14.5" x14ac:dyDescent="0.35">
      <c r="A40" s="35"/>
      <c r="B40" s="36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1" x14ac:dyDescent="0.3">
      <c r="A41" s="23" t="s">
        <v>115</v>
      </c>
    </row>
    <row r="42" spans="1:31" x14ac:dyDescent="0.3">
      <c r="A42" s="10"/>
      <c r="B42" s="10" t="s">
        <v>8</v>
      </c>
      <c r="C42" s="10" t="s">
        <v>9</v>
      </c>
      <c r="D42" s="10" t="s">
        <v>10</v>
      </c>
      <c r="E42" s="10" t="s">
        <v>11</v>
      </c>
      <c r="F42" s="10" t="s">
        <v>12</v>
      </c>
      <c r="G42" s="10" t="s">
        <v>13</v>
      </c>
      <c r="H42" s="10" t="s">
        <v>14</v>
      </c>
      <c r="I42" s="10" t="s">
        <v>15</v>
      </c>
      <c r="J42" s="10" t="s">
        <v>16</v>
      </c>
      <c r="K42" s="10" t="s">
        <v>17</v>
      </c>
      <c r="L42" s="10" t="s">
        <v>18</v>
      </c>
      <c r="M42" s="10" t="s">
        <v>19</v>
      </c>
      <c r="N42" s="10" t="s">
        <v>20</v>
      </c>
      <c r="O42" s="10" t="s">
        <v>21</v>
      </c>
      <c r="P42" s="10" t="s">
        <v>22</v>
      </c>
      <c r="Q42" s="10" t="s">
        <v>23</v>
      </c>
      <c r="R42" s="10" t="s">
        <v>24</v>
      </c>
      <c r="S42" s="10" t="s">
        <v>25</v>
      </c>
      <c r="T42" s="10" t="s">
        <v>26</v>
      </c>
      <c r="U42" s="10" t="s">
        <v>27</v>
      </c>
      <c r="V42" s="10" t="s">
        <v>28</v>
      </c>
      <c r="W42" s="10" t="s">
        <v>29</v>
      </c>
      <c r="X42" s="10" t="s">
        <v>30</v>
      </c>
      <c r="Y42" s="10" t="s">
        <v>31</v>
      </c>
      <c r="Z42" s="10" t="s">
        <v>32</v>
      </c>
      <c r="AA42" s="10" t="s">
        <v>33</v>
      </c>
      <c r="AB42" s="10" t="s">
        <v>34</v>
      </c>
      <c r="AC42" s="10" t="s">
        <v>35</v>
      </c>
      <c r="AD42" s="10" t="s">
        <v>36</v>
      </c>
      <c r="AE42" s="10">
        <v>2019</v>
      </c>
    </row>
    <row r="43" spans="1:31" x14ac:dyDescent="0.3">
      <c r="A43" s="10" t="s">
        <v>84</v>
      </c>
      <c r="B43" s="28">
        <f>B36/1000</f>
        <v>273.53300000000002</v>
      </c>
      <c r="C43" s="28">
        <f t="shared" ref="C43:AD45" si="4">C36/1000</f>
        <v>294.18</v>
      </c>
      <c r="D43" s="28">
        <f t="shared" si="4"/>
        <v>296.83499999999998</v>
      </c>
      <c r="E43" s="28">
        <f t="shared" si="4"/>
        <v>299.56200000000001</v>
      </c>
      <c r="F43" s="28">
        <f t="shared" si="4"/>
        <v>301.71555000000001</v>
      </c>
      <c r="G43" s="28">
        <f t="shared" si="4"/>
        <v>310.28634999999997</v>
      </c>
      <c r="H43" s="28">
        <f t="shared" si="4"/>
        <v>315.01335</v>
      </c>
      <c r="I43" s="28">
        <f t="shared" si="4"/>
        <v>321.26655</v>
      </c>
      <c r="J43" s="28">
        <f t="shared" si="4"/>
        <v>328.43155000000002</v>
      </c>
      <c r="K43" s="28">
        <f t="shared" si="4"/>
        <v>335.89454999999998</v>
      </c>
      <c r="L43" s="28">
        <f t="shared" si="4"/>
        <v>340.08841200000001</v>
      </c>
      <c r="M43" s="28">
        <f t="shared" si="4"/>
        <v>342.89615599999996</v>
      </c>
      <c r="N43" s="28">
        <f t="shared" si="4"/>
        <v>348.54937899999993</v>
      </c>
      <c r="O43" s="28">
        <f t="shared" si="4"/>
        <v>346.55197200000003</v>
      </c>
      <c r="P43" s="28">
        <f t="shared" si="4"/>
        <v>359.14886300000001</v>
      </c>
      <c r="Q43" s="28">
        <f t="shared" si="4"/>
        <v>370.32397900000001</v>
      </c>
      <c r="R43" s="28">
        <f t="shared" si="4"/>
        <v>379.78990700000003</v>
      </c>
      <c r="S43" s="28">
        <f t="shared" si="4"/>
        <v>387.047684</v>
      </c>
      <c r="T43" s="28">
        <f t="shared" si="4"/>
        <v>394.72613200000001</v>
      </c>
      <c r="U43" s="28">
        <f t="shared" si="4"/>
        <v>402.19314700000001</v>
      </c>
      <c r="V43" s="28">
        <f t="shared" si="4"/>
        <v>414.83462099999997</v>
      </c>
      <c r="W43" s="28">
        <f t="shared" si="4"/>
        <v>421.59718100000003</v>
      </c>
      <c r="X43" s="28">
        <f t="shared" si="4"/>
        <v>426.57346100000001</v>
      </c>
      <c r="Y43" s="28">
        <f t="shared" si="4"/>
        <v>419.92581799999999</v>
      </c>
      <c r="Z43" s="28">
        <f t="shared" si="4"/>
        <v>419.55148699999995</v>
      </c>
      <c r="AA43" s="28">
        <f t="shared" si="4"/>
        <v>412.20349399999998</v>
      </c>
      <c r="AB43" s="28">
        <f t="shared" si="4"/>
        <v>401.88465200000002</v>
      </c>
      <c r="AC43" s="28">
        <f t="shared" si="4"/>
        <v>398.24876</v>
      </c>
      <c r="AD43" s="28">
        <f t="shared" si="4"/>
        <v>405.74301700000001</v>
      </c>
      <c r="AE43" s="28">
        <f t="shared" ref="AE43" si="5">AE36/1000</f>
        <v>397.56631099999998</v>
      </c>
    </row>
    <row r="44" spans="1:31" x14ac:dyDescent="0.3">
      <c r="A44" s="32" t="s">
        <v>113</v>
      </c>
      <c r="B44" s="28">
        <f t="shared" ref="B44:Q45" si="6">B37/1000</f>
        <v>122.623981</v>
      </c>
      <c r="C44" s="28">
        <f t="shared" si="6"/>
        <v>123.919859</v>
      </c>
      <c r="D44" s="28">
        <f t="shared" si="6"/>
        <v>125.67644899999999</v>
      </c>
      <c r="E44" s="28">
        <f t="shared" si="6"/>
        <v>126.954599</v>
      </c>
      <c r="F44" s="28">
        <f t="shared" si="6"/>
        <v>128.377737</v>
      </c>
      <c r="G44" s="28">
        <f t="shared" si="6"/>
        <v>132.22999900000002</v>
      </c>
      <c r="H44" s="28">
        <f t="shared" si="6"/>
        <v>134.36672099999998</v>
      </c>
      <c r="I44" s="28">
        <f t="shared" si="6"/>
        <v>136.605547</v>
      </c>
      <c r="J44" s="28">
        <f t="shared" si="6"/>
        <v>138.89268200000001</v>
      </c>
      <c r="K44" s="28">
        <f t="shared" si="6"/>
        <v>143.139645</v>
      </c>
      <c r="L44" s="28">
        <f t="shared" si="6"/>
        <v>148.01779999999999</v>
      </c>
      <c r="M44" s="28">
        <f t="shared" si="6"/>
        <v>152.97687799999997</v>
      </c>
      <c r="N44" s="28">
        <f t="shared" si="6"/>
        <v>159.29521099999999</v>
      </c>
      <c r="O44" s="28">
        <f t="shared" si="6"/>
        <v>164.64388799999998</v>
      </c>
      <c r="P44" s="28">
        <f t="shared" si="6"/>
        <v>173.04004299999997</v>
      </c>
      <c r="Q44" s="28">
        <f t="shared" si="6"/>
        <v>181.21386500000003</v>
      </c>
      <c r="R44" s="28">
        <f t="shared" si="4"/>
        <v>189.26446100000001</v>
      </c>
      <c r="S44" s="28">
        <f t="shared" si="4"/>
        <v>199.64995300000001</v>
      </c>
      <c r="T44" s="28">
        <f t="shared" si="4"/>
        <v>212.46759299999999</v>
      </c>
      <c r="U44" s="28">
        <f t="shared" si="4"/>
        <v>231.07246600000002</v>
      </c>
      <c r="V44" s="28">
        <f t="shared" si="4"/>
        <v>253.69560800000002</v>
      </c>
      <c r="W44" s="28">
        <f t="shared" si="4"/>
        <v>286.14385399999998</v>
      </c>
      <c r="X44" s="28">
        <f t="shared" si="4"/>
        <v>314.33979100000005</v>
      </c>
      <c r="Y44" s="28">
        <f t="shared" si="4"/>
        <v>332.601089</v>
      </c>
      <c r="Z44" s="28">
        <f t="shared" si="4"/>
        <v>346.63641500000006</v>
      </c>
      <c r="AA44" s="28">
        <f t="shared" si="4"/>
        <v>364.23228600000004</v>
      </c>
      <c r="AB44" s="28">
        <f t="shared" si="4"/>
        <v>380.39967600000006</v>
      </c>
      <c r="AC44" s="28">
        <f t="shared" si="4"/>
        <v>396.70395900000005</v>
      </c>
      <c r="AD44" s="28">
        <f t="shared" si="4"/>
        <v>412.819681</v>
      </c>
      <c r="AE44" s="28">
        <f t="shared" ref="AE44" si="7">AE37/1000</f>
        <v>439.52988599999992</v>
      </c>
    </row>
    <row r="45" spans="1:31" x14ac:dyDescent="0.3">
      <c r="A45" s="10" t="s">
        <v>83</v>
      </c>
      <c r="B45" s="28">
        <f t="shared" si="6"/>
        <v>110.47199999999999</v>
      </c>
      <c r="C45" s="28">
        <f t="shared" si="4"/>
        <v>111.649</v>
      </c>
      <c r="D45" s="28">
        <f t="shared" si="4"/>
        <v>113.446</v>
      </c>
      <c r="E45" s="28">
        <f t="shared" si="4"/>
        <v>114.84699999999999</v>
      </c>
      <c r="F45" s="28">
        <f t="shared" si="4"/>
        <v>114.52745</v>
      </c>
      <c r="G45" s="28">
        <f t="shared" si="4"/>
        <v>116.53564999999999</v>
      </c>
      <c r="H45" s="28">
        <f t="shared" si="4"/>
        <v>118.15564999999999</v>
      </c>
      <c r="I45" s="28">
        <f t="shared" si="4"/>
        <v>120.57344999999999</v>
      </c>
      <c r="J45" s="28">
        <f t="shared" si="4"/>
        <v>123.49745</v>
      </c>
      <c r="K45" s="28">
        <f t="shared" si="4"/>
        <v>125.05544999999999</v>
      </c>
      <c r="L45" s="28">
        <f t="shared" si="4"/>
        <v>125.11444999999999</v>
      </c>
      <c r="M45" s="28">
        <f t="shared" si="4"/>
        <v>125.09245</v>
      </c>
      <c r="N45" s="28">
        <f t="shared" si="4"/>
        <v>126.51745</v>
      </c>
      <c r="O45" s="28">
        <f t="shared" si="4"/>
        <v>126.11144999999999</v>
      </c>
      <c r="P45" s="28">
        <f t="shared" si="4"/>
        <v>125.08945</v>
      </c>
      <c r="Q45" s="28">
        <f t="shared" si="4"/>
        <v>124.11945</v>
      </c>
      <c r="R45" s="28">
        <f t="shared" si="4"/>
        <v>123.98644999999999</v>
      </c>
      <c r="S45" s="28">
        <f t="shared" si="4"/>
        <v>122.75045</v>
      </c>
      <c r="T45" s="28">
        <f t="shared" si="4"/>
        <v>123.05945</v>
      </c>
      <c r="U45" s="28">
        <f t="shared" si="4"/>
        <v>122.619795</v>
      </c>
      <c r="V45" s="28">
        <f t="shared" si="4"/>
        <v>121.801795</v>
      </c>
      <c r="W45" s="28">
        <f t="shared" si="4"/>
        <v>122.36879499999999</v>
      </c>
      <c r="X45" s="28">
        <f t="shared" si="4"/>
        <v>114.063795</v>
      </c>
      <c r="Y45" s="28">
        <f t="shared" si="4"/>
        <v>113.954795</v>
      </c>
      <c r="Z45" s="28">
        <f t="shared" si="4"/>
        <v>114.52079499999999</v>
      </c>
      <c r="AA45" s="28">
        <f t="shared" si="4"/>
        <v>113.404095</v>
      </c>
      <c r="AB45" s="28">
        <f t="shared" si="4"/>
        <v>113.47109500000001</v>
      </c>
      <c r="AC45" s="28">
        <f t="shared" si="4"/>
        <v>112.465746</v>
      </c>
      <c r="AD45" s="28">
        <f t="shared" si="4"/>
        <v>112.194226</v>
      </c>
      <c r="AE45" s="28">
        <f t="shared" ref="AE45" si="8">AE38/1000</f>
        <v>110.87201399999999</v>
      </c>
    </row>
    <row r="46" spans="1:31" x14ac:dyDescent="0.3">
      <c r="A46" s="10" t="s">
        <v>65</v>
      </c>
      <c r="B46" s="28">
        <f>(C15+C16)/1000</f>
        <v>121.43</v>
      </c>
      <c r="C46" s="28">
        <f t="shared" ref="C46:AE46" si="9">(D15+D16)/1000</f>
        <v>122.482</v>
      </c>
      <c r="D46" s="28">
        <f t="shared" si="9"/>
        <v>124.124</v>
      </c>
      <c r="E46" s="28">
        <f t="shared" si="9"/>
        <v>125.136</v>
      </c>
      <c r="F46" s="28">
        <f t="shared" si="9"/>
        <v>126.14700000000001</v>
      </c>
      <c r="G46" s="28">
        <f t="shared" si="9"/>
        <v>129.232</v>
      </c>
      <c r="H46" s="28">
        <f t="shared" si="9"/>
        <v>130.45400000000001</v>
      </c>
      <c r="I46" s="28">
        <f t="shared" si="9"/>
        <v>131.51300000000001</v>
      </c>
      <c r="J46" s="28">
        <f t="shared" si="9"/>
        <v>132.101</v>
      </c>
      <c r="K46" s="28">
        <f t="shared" si="9"/>
        <v>133.477</v>
      </c>
      <c r="L46" s="28">
        <f t="shared" si="9"/>
        <v>134.72929999999999</v>
      </c>
      <c r="M46" s="28">
        <f t="shared" si="9"/>
        <v>135.05791799999997</v>
      </c>
      <c r="N46" s="28">
        <f t="shared" si="9"/>
        <v>135.43791799999997</v>
      </c>
      <c r="O46" s="28">
        <f t="shared" si="9"/>
        <v>135.86091799999997</v>
      </c>
      <c r="P46" s="28">
        <f t="shared" si="9"/>
        <v>137.713044</v>
      </c>
      <c r="Q46" s="28">
        <f t="shared" si="9"/>
        <v>139.271119</v>
      </c>
      <c r="R46" s="28">
        <f t="shared" si="9"/>
        <v>139.51622800000001</v>
      </c>
      <c r="S46" s="28">
        <f t="shared" si="9"/>
        <v>140.30532099999999</v>
      </c>
      <c r="T46" s="28">
        <f t="shared" si="9"/>
        <v>140.972082</v>
      </c>
      <c r="U46" s="28">
        <f t="shared" si="9"/>
        <v>142.246622</v>
      </c>
      <c r="V46" s="28">
        <f t="shared" si="9"/>
        <v>143.11315599999998</v>
      </c>
      <c r="W46" s="28">
        <f t="shared" si="9"/>
        <v>144.45906900000003</v>
      </c>
      <c r="X46" s="28">
        <f t="shared" si="9"/>
        <v>145.05991400000002</v>
      </c>
      <c r="Y46" s="28">
        <f t="shared" si="9"/>
        <v>146.16547</v>
      </c>
      <c r="Z46" s="28">
        <f t="shared" si="9"/>
        <v>146.32252300000002</v>
      </c>
      <c r="AA46" s="28">
        <f t="shared" si="9"/>
        <v>148.31142199999999</v>
      </c>
      <c r="AB46" s="28">
        <f t="shared" si="9"/>
        <v>149.83804900000001</v>
      </c>
      <c r="AC46" s="28">
        <f t="shared" si="9"/>
        <v>150.480906</v>
      </c>
      <c r="AD46" s="28">
        <f t="shared" si="9"/>
        <v>150.50144800000001</v>
      </c>
      <c r="AE46" s="28">
        <f t="shared" si="9"/>
        <v>150.91234499999999</v>
      </c>
    </row>
    <row r="47" spans="1:31" x14ac:dyDescent="0.3">
      <c r="A47" s="10" t="s">
        <v>67</v>
      </c>
      <c r="B47" s="28">
        <f>(C19+C20)/1000</f>
        <v>0.44398100000000001</v>
      </c>
      <c r="C47" s="28">
        <f t="shared" ref="C47:AE47" si="10">(D19+D20)/1000</f>
        <v>0.61385899999999993</v>
      </c>
      <c r="D47" s="28">
        <f t="shared" si="10"/>
        <v>0.81244899999999998</v>
      </c>
      <c r="E47" s="28">
        <f t="shared" si="10"/>
        <v>1.0705990000000001</v>
      </c>
      <c r="F47" s="28">
        <f t="shared" si="10"/>
        <v>1.4737370000000001</v>
      </c>
      <c r="G47" s="28">
        <f t="shared" si="10"/>
        <v>2.2309989999999997</v>
      </c>
      <c r="H47" s="28">
        <f t="shared" si="10"/>
        <v>3.1157210000000002</v>
      </c>
      <c r="I47" s="28">
        <f t="shared" si="10"/>
        <v>4.2325470000000003</v>
      </c>
      <c r="J47" s="28">
        <f t="shared" si="10"/>
        <v>5.8936820000000001</v>
      </c>
      <c r="K47" s="28">
        <f t="shared" si="10"/>
        <v>8.701645000000001</v>
      </c>
      <c r="L47" s="28">
        <f t="shared" si="10"/>
        <v>12.2965</v>
      </c>
      <c r="M47" s="28">
        <f t="shared" si="10"/>
        <v>16.844799999999999</v>
      </c>
      <c r="N47" s="28">
        <f t="shared" si="10"/>
        <v>22.602700000000002</v>
      </c>
      <c r="O47" s="28">
        <f t="shared" si="10"/>
        <v>27.252800000000001</v>
      </c>
      <c r="P47" s="28">
        <f t="shared" si="10"/>
        <v>33.156025</v>
      </c>
      <c r="Q47" s="28">
        <f t="shared" si="10"/>
        <v>38.772644</v>
      </c>
      <c r="R47" s="28">
        <f t="shared" si="10"/>
        <v>45.612394000000002</v>
      </c>
      <c r="S47" s="28">
        <f t="shared" si="10"/>
        <v>53.444583999999992</v>
      </c>
      <c r="T47" s="28">
        <f t="shared" si="10"/>
        <v>60.142413999999995</v>
      </c>
      <c r="U47" s="28">
        <f t="shared" si="10"/>
        <v>70.883440000000007</v>
      </c>
      <c r="V47" s="28">
        <f t="shared" si="10"/>
        <v>78.989180000000005</v>
      </c>
      <c r="W47" s="28">
        <f t="shared" si="10"/>
        <v>87.406548999999998</v>
      </c>
      <c r="X47" s="28">
        <f t="shared" si="10"/>
        <v>97.146201000000005</v>
      </c>
      <c r="Y47" s="28">
        <f t="shared" si="10"/>
        <v>105.725143</v>
      </c>
      <c r="Z47" s="28">
        <f t="shared" si="10"/>
        <v>115.63108800000001</v>
      </c>
      <c r="AA47" s="28">
        <f t="shared" si="10"/>
        <v>127.17055500000001</v>
      </c>
      <c r="AB47" s="28">
        <f t="shared" si="10"/>
        <v>137.997601</v>
      </c>
      <c r="AC47" s="28">
        <f t="shared" si="10"/>
        <v>148.919984</v>
      </c>
      <c r="AD47" s="28">
        <f t="shared" si="10"/>
        <v>157.17194100000003</v>
      </c>
      <c r="AE47" s="28">
        <f t="shared" si="10"/>
        <v>167.13955800000002</v>
      </c>
    </row>
    <row r="48" spans="1:31" x14ac:dyDescent="0.3">
      <c r="A48" s="32" t="s">
        <v>88</v>
      </c>
      <c r="B48" s="28">
        <f>SUM(C21:C24)/1000</f>
        <v>1.0999999999999999E-2</v>
      </c>
      <c r="C48" s="28">
        <f t="shared" ref="C48:AE48" si="11">SUM(D21:D24)/1000</f>
        <v>1.2E-2</v>
      </c>
      <c r="D48" s="28">
        <f t="shared" si="11"/>
        <v>2.4E-2</v>
      </c>
      <c r="E48" s="28">
        <f t="shared" si="11"/>
        <v>3.2000000000000001E-2</v>
      </c>
      <c r="F48" s="28">
        <f t="shared" si="11"/>
        <v>3.6999999999999998E-2</v>
      </c>
      <c r="G48" s="28">
        <f t="shared" si="11"/>
        <v>4.7E-2</v>
      </c>
      <c r="H48" s="28">
        <f t="shared" si="11"/>
        <v>6.2E-2</v>
      </c>
      <c r="I48" s="28">
        <f t="shared" si="11"/>
        <v>8.1000000000000003E-2</v>
      </c>
      <c r="J48" s="28">
        <f t="shared" si="11"/>
        <v>9.9000000000000005E-2</v>
      </c>
      <c r="K48" s="28">
        <f t="shared" si="11"/>
        <v>0.122</v>
      </c>
      <c r="L48" s="28">
        <f t="shared" si="11"/>
        <v>0.17499999999999999</v>
      </c>
      <c r="M48" s="28">
        <f t="shared" si="11"/>
        <v>0.27215999999999996</v>
      </c>
      <c r="N48" s="28">
        <f t="shared" si="11"/>
        <v>0.35459299999999999</v>
      </c>
      <c r="O48" s="28">
        <f t="shared" si="11"/>
        <v>0.58816999999999997</v>
      </c>
      <c r="P48" s="28">
        <f t="shared" si="11"/>
        <v>1.2949739999999998</v>
      </c>
      <c r="Q48" s="28">
        <f t="shared" si="11"/>
        <v>2.2681869999999997</v>
      </c>
      <c r="R48" s="28">
        <f t="shared" si="11"/>
        <v>3.2239239999999998</v>
      </c>
      <c r="S48" s="28">
        <f t="shared" si="11"/>
        <v>4.9851329999999994</v>
      </c>
      <c r="T48" s="28">
        <f t="shared" si="11"/>
        <v>10.435182000000001</v>
      </c>
      <c r="U48" s="28">
        <f t="shared" si="11"/>
        <v>16.999488999999997</v>
      </c>
      <c r="V48" s="28">
        <f t="shared" si="11"/>
        <v>30.616357000000001</v>
      </c>
      <c r="W48" s="28">
        <f t="shared" si="11"/>
        <v>53.286999000000002</v>
      </c>
      <c r="X48" s="28">
        <f t="shared" si="11"/>
        <v>71.132255999999998</v>
      </c>
      <c r="Y48" s="28">
        <f t="shared" si="11"/>
        <v>79.689976999999985</v>
      </c>
      <c r="Z48" s="28">
        <f t="shared" si="11"/>
        <v>83.617784999999984</v>
      </c>
      <c r="AA48" s="28">
        <f t="shared" si="11"/>
        <v>87.687968999999995</v>
      </c>
      <c r="AB48" s="28">
        <f t="shared" si="11"/>
        <v>91.497572000000005</v>
      </c>
      <c r="AC48" s="28">
        <f t="shared" si="11"/>
        <v>96.230847999999995</v>
      </c>
      <c r="AD48" s="28">
        <f t="shared" si="11"/>
        <v>104.061939</v>
      </c>
      <c r="AE48" s="28">
        <f t="shared" si="11"/>
        <v>120.39296499999999</v>
      </c>
    </row>
    <row r="49" spans="1:31" x14ac:dyDescent="0.3">
      <c r="A49" s="32" t="s">
        <v>112</v>
      </c>
      <c r="B49" s="28">
        <f>SUM(C17:C18,C25:C26)/1000</f>
        <v>0.73899999999999999</v>
      </c>
      <c r="C49" s="28">
        <f t="shared" ref="C49:AE49" si="12">SUM(D17:D18,D25:D26)/1000</f>
        <v>0.81200000000000006</v>
      </c>
      <c r="D49" s="28">
        <f t="shared" si="12"/>
        <v>0.71599999999999997</v>
      </c>
      <c r="E49" s="28">
        <f t="shared" si="12"/>
        <v>0.71599999999999997</v>
      </c>
      <c r="F49" s="28">
        <f t="shared" si="12"/>
        <v>0.72</v>
      </c>
      <c r="G49" s="28">
        <f t="shared" si="12"/>
        <v>0.72</v>
      </c>
      <c r="H49" s="28">
        <f t="shared" si="12"/>
        <v>0.73499999999999999</v>
      </c>
      <c r="I49" s="28">
        <f t="shared" si="12"/>
        <v>0.77900000000000003</v>
      </c>
      <c r="J49" s="28">
        <f t="shared" si="12"/>
        <v>0.79900000000000004</v>
      </c>
      <c r="K49" s="28">
        <f t="shared" si="12"/>
        <v>0.83899999999999997</v>
      </c>
      <c r="L49" s="28">
        <f t="shared" si="12"/>
        <v>0.81699999999999995</v>
      </c>
      <c r="M49" s="28">
        <f t="shared" si="12"/>
        <v>0.80200000000000005</v>
      </c>
      <c r="N49" s="28">
        <f t="shared" si="12"/>
        <v>0.9</v>
      </c>
      <c r="O49" s="28">
        <f t="shared" si="12"/>
        <v>0.94199999999999995</v>
      </c>
      <c r="P49" s="28">
        <f t="shared" si="12"/>
        <v>0.876</v>
      </c>
      <c r="Q49" s="28">
        <f t="shared" si="12"/>
        <v>0.90191499999999991</v>
      </c>
      <c r="R49" s="28">
        <f t="shared" si="12"/>
        <v>0.91191499999999992</v>
      </c>
      <c r="S49" s="28">
        <f t="shared" si="12"/>
        <v>0.91491499999999992</v>
      </c>
      <c r="T49" s="28">
        <f t="shared" si="12"/>
        <v>0.91791499999999993</v>
      </c>
      <c r="U49" s="28">
        <f t="shared" si="12"/>
        <v>0.94291499999999995</v>
      </c>
      <c r="V49" s="28">
        <f t="shared" si="12"/>
        <v>0.97691499999999998</v>
      </c>
      <c r="W49" s="28">
        <f t="shared" si="12"/>
        <v>0.99123699999999981</v>
      </c>
      <c r="X49" s="28">
        <f t="shared" si="12"/>
        <v>1.00142</v>
      </c>
      <c r="Y49" s="28">
        <f t="shared" si="12"/>
        <v>1.0204989999999998</v>
      </c>
      <c r="Z49" s="28">
        <f t="shared" si="12"/>
        <v>1.0650189999999999</v>
      </c>
      <c r="AA49" s="28">
        <f t="shared" si="12"/>
        <v>1.0623399999999998</v>
      </c>
      <c r="AB49" s="28">
        <f t="shared" si="12"/>
        <v>1.066454</v>
      </c>
      <c r="AC49" s="28">
        <f t="shared" si="12"/>
        <v>1.0722210000000001</v>
      </c>
      <c r="AD49" s="28">
        <f t="shared" si="12"/>
        <v>1.0843530000000001</v>
      </c>
      <c r="AE49" s="28">
        <f t="shared" si="12"/>
        <v>1.085018</v>
      </c>
    </row>
    <row r="50" spans="1:31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2" spans="1:31" s="25" customFormat="1" x14ac:dyDescent="0.3">
      <c r="A52" s="25" t="s">
        <v>107</v>
      </c>
      <c r="B52" s="25" t="s">
        <v>127</v>
      </c>
    </row>
    <row r="53" spans="1:31" s="25" customFormat="1" x14ac:dyDescent="0.3">
      <c r="B53" s="29" t="s">
        <v>106</v>
      </c>
    </row>
    <row r="54" spans="1:31" x14ac:dyDescent="0.3">
      <c r="B54" s="6" t="s">
        <v>108</v>
      </c>
    </row>
    <row r="57" spans="1:31" s="22" customFormat="1" x14ac:dyDescent="0.3">
      <c r="R57" s="44"/>
    </row>
    <row r="100" spans="1:2" x14ac:dyDescent="0.3">
      <c r="B100" s="53">
        <v>2000</v>
      </c>
    </row>
    <row r="101" spans="1:2" x14ac:dyDescent="0.3">
      <c r="A101" s="6" t="s">
        <v>84</v>
      </c>
      <c r="B101" s="28">
        <v>340.08841200000001</v>
      </c>
    </row>
    <row r="102" spans="1:2" x14ac:dyDescent="0.3">
      <c r="A102" s="6" t="s">
        <v>83</v>
      </c>
      <c r="B102" s="28">
        <v>125.11444999999999</v>
      </c>
    </row>
    <row r="103" spans="1:2" x14ac:dyDescent="0.3">
      <c r="A103" s="6" t="s">
        <v>65</v>
      </c>
      <c r="B103" s="28">
        <v>134.72929999999999</v>
      </c>
    </row>
    <row r="104" spans="1:2" x14ac:dyDescent="0.3">
      <c r="A104" s="6" t="s">
        <v>67</v>
      </c>
      <c r="B104" s="28">
        <v>12.2965</v>
      </c>
    </row>
    <row r="105" spans="1:2" x14ac:dyDescent="0.3">
      <c r="A105" s="6" t="s">
        <v>88</v>
      </c>
      <c r="B105" s="28">
        <v>0.17499999999999999</v>
      </c>
    </row>
    <row r="106" spans="1:2" x14ac:dyDescent="0.3">
      <c r="A106" s="6" t="s">
        <v>112</v>
      </c>
      <c r="B106" s="28">
        <v>0.81699999999999995</v>
      </c>
    </row>
    <row r="109" spans="1:2" x14ac:dyDescent="0.3">
      <c r="B109" s="25">
        <v>2019</v>
      </c>
    </row>
    <row r="110" spans="1:2" x14ac:dyDescent="0.3">
      <c r="A110" s="6" t="s">
        <v>84</v>
      </c>
      <c r="B110" s="28">
        <f>AE43</f>
        <v>397.56631099999998</v>
      </c>
    </row>
    <row r="111" spans="1:2" x14ac:dyDescent="0.3">
      <c r="A111" s="6" t="s">
        <v>83</v>
      </c>
      <c r="B111" s="28">
        <f>AE45</f>
        <v>110.87201399999999</v>
      </c>
    </row>
    <row r="112" spans="1:2" x14ac:dyDescent="0.3">
      <c r="A112" s="6" t="s">
        <v>65</v>
      </c>
      <c r="B112" s="28">
        <f>AE46</f>
        <v>150.91234499999999</v>
      </c>
    </row>
    <row r="113" spans="1:2" x14ac:dyDescent="0.3">
      <c r="A113" s="6" t="s">
        <v>67</v>
      </c>
      <c r="B113" s="28">
        <f>AE47</f>
        <v>167.13955800000002</v>
      </c>
    </row>
    <row r="114" spans="1:2" x14ac:dyDescent="0.3">
      <c r="A114" s="6" t="s">
        <v>88</v>
      </c>
      <c r="B114" s="28">
        <f>AE48</f>
        <v>120.39296499999999</v>
      </c>
    </row>
    <row r="115" spans="1:2" x14ac:dyDescent="0.3">
      <c r="A115" s="6" t="s">
        <v>112</v>
      </c>
      <c r="B115" s="28">
        <f>AE49</f>
        <v>1.085018</v>
      </c>
    </row>
    <row r="127" spans="1:2" x14ac:dyDescent="0.3">
      <c r="B127" s="47"/>
    </row>
    <row r="128" spans="1:2" x14ac:dyDescent="0.3">
      <c r="B128" s="47"/>
    </row>
    <row r="129" spans="2:2" x14ac:dyDescent="0.3">
      <c r="B129" s="47"/>
    </row>
    <row r="130" spans="2:2" x14ac:dyDescent="0.3">
      <c r="B130" s="47"/>
    </row>
  </sheetData>
  <hyperlinks>
    <hyperlink ref="C2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opLeftCell="A46" zoomScale="50" zoomScaleNormal="50" workbookViewId="0">
      <selection activeCell="V64" sqref="V64"/>
    </sheetView>
  </sheetViews>
  <sheetFormatPr defaultRowHeight="14" outlineLevelCol="1" x14ac:dyDescent="0.3"/>
  <cols>
    <col min="1" max="1" width="13.1640625" style="6" customWidth="1"/>
    <col min="2" max="7" width="9.08203125" style="6" bestFit="1" customWidth="1"/>
    <col min="8" max="21" width="9.08203125" style="6" customWidth="1" outlineLevel="1"/>
    <col min="22" max="22" width="9.08203125" style="6" bestFit="1" customWidth="1"/>
    <col min="23" max="23" width="9.25" style="6" bestFit="1" customWidth="1"/>
    <col min="24" max="30" width="9.08203125" style="6" bestFit="1" customWidth="1"/>
    <col min="31" max="16384" width="8.6640625" style="6"/>
  </cols>
  <sheetData>
    <row r="1" spans="1:31" x14ac:dyDescent="0.3">
      <c r="A1" s="30" t="s">
        <v>98</v>
      </c>
    </row>
    <row r="2" spans="1:31" x14ac:dyDescent="0.3">
      <c r="A2" s="6" t="s">
        <v>110</v>
      </c>
      <c r="B2" s="24" t="s">
        <v>111</v>
      </c>
    </row>
    <row r="3" spans="1:31" x14ac:dyDescent="0.3">
      <c r="A3" s="7" t="s">
        <v>0</v>
      </c>
      <c r="B3" s="48" t="s">
        <v>124</v>
      </c>
    </row>
    <row r="4" spans="1:31" x14ac:dyDescent="0.3">
      <c r="A4" s="7" t="s">
        <v>1</v>
      </c>
      <c r="B4" s="11" t="s">
        <v>125</v>
      </c>
    </row>
    <row r="5" spans="1:31" x14ac:dyDescent="0.3">
      <c r="A5" s="7" t="s">
        <v>2</v>
      </c>
      <c r="B5" s="7" t="s">
        <v>3</v>
      </c>
    </row>
    <row r="7" spans="1:31" s="18" customFormat="1" ht="12.5" x14ac:dyDescent="0.25">
      <c r="A7" s="7" t="s">
        <v>99</v>
      </c>
      <c r="B7" s="7" t="s">
        <v>37</v>
      </c>
    </row>
    <row r="8" spans="1:31" s="18" customFormat="1" ht="13" x14ac:dyDescent="0.3">
      <c r="A8" s="7" t="s">
        <v>71</v>
      </c>
      <c r="B8" s="17" t="s">
        <v>123</v>
      </c>
      <c r="C8" s="19"/>
      <c r="D8" s="19"/>
    </row>
    <row r="9" spans="1:31" s="18" customFormat="1" ht="12.5" x14ac:dyDescent="0.25">
      <c r="A9" s="7" t="s">
        <v>6</v>
      </c>
      <c r="B9" s="7" t="s">
        <v>100</v>
      </c>
    </row>
    <row r="10" spans="1:31" s="18" customFormat="1" ht="13" x14ac:dyDescent="0.3">
      <c r="A10" s="18" t="s">
        <v>101</v>
      </c>
    </row>
    <row r="11" spans="1:31" x14ac:dyDescent="0.3">
      <c r="A11" s="10"/>
      <c r="B11" s="10" t="s">
        <v>8</v>
      </c>
      <c r="C11" s="10" t="s">
        <v>9</v>
      </c>
      <c r="D11" s="10" t="s">
        <v>10</v>
      </c>
      <c r="E11" s="10" t="s">
        <v>11</v>
      </c>
      <c r="F11" s="10" t="s">
        <v>12</v>
      </c>
      <c r="G11" s="10" t="s">
        <v>13</v>
      </c>
      <c r="H11" s="10" t="s">
        <v>14</v>
      </c>
      <c r="I11" s="10" t="s">
        <v>15</v>
      </c>
      <c r="J11" s="10" t="s">
        <v>16</v>
      </c>
      <c r="K11" s="10" t="s">
        <v>17</v>
      </c>
      <c r="L11" s="10" t="s">
        <v>18</v>
      </c>
      <c r="M11" s="10" t="s">
        <v>19</v>
      </c>
      <c r="N11" s="10" t="s">
        <v>20</v>
      </c>
      <c r="O11" s="10" t="s">
        <v>21</v>
      </c>
      <c r="P11" s="10" t="s">
        <v>22</v>
      </c>
      <c r="Q11" s="10" t="s">
        <v>23</v>
      </c>
      <c r="R11" s="10" t="s">
        <v>24</v>
      </c>
      <c r="S11" s="10" t="s">
        <v>25</v>
      </c>
      <c r="T11" s="10" t="s">
        <v>26</v>
      </c>
      <c r="U11" s="10" t="s">
        <v>27</v>
      </c>
      <c r="V11" s="10" t="s">
        <v>28</v>
      </c>
      <c r="W11" s="10" t="s">
        <v>29</v>
      </c>
      <c r="X11" s="10" t="s">
        <v>30</v>
      </c>
      <c r="Y11" s="10" t="s">
        <v>31</v>
      </c>
      <c r="Z11" s="10" t="s">
        <v>32</v>
      </c>
      <c r="AA11" s="10" t="s">
        <v>33</v>
      </c>
      <c r="AB11" s="10" t="s">
        <v>34</v>
      </c>
      <c r="AC11" s="10" t="s">
        <v>35</v>
      </c>
      <c r="AD11" s="10" t="s">
        <v>36</v>
      </c>
      <c r="AE11" s="10">
        <v>2019</v>
      </c>
    </row>
    <row r="12" spans="1:31" x14ac:dyDescent="0.3">
      <c r="A12" s="10" t="s">
        <v>65</v>
      </c>
      <c r="B12" s="49">
        <v>121430</v>
      </c>
      <c r="C12" s="49">
        <v>122482</v>
      </c>
      <c r="D12" s="49">
        <v>124124</v>
      </c>
      <c r="E12" s="49">
        <v>125136</v>
      </c>
      <c r="F12" s="49">
        <v>126147</v>
      </c>
      <c r="G12" s="49">
        <v>129232</v>
      </c>
      <c r="H12" s="49">
        <v>130454</v>
      </c>
      <c r="I12" s="49">
        <v>131513</v>
      </c>
      <c r="J12" s="49">
        <v>132101</v>
      </c>
      <c r="K12" s="49">
        <v>133477</v>
      </c>
      <c r="L12" s="49">
        <v>134729.29999999999</v>
      </c>
      <c r="M12" s="49">
        <v>135057.91800000001</v>
      </c>
      <c r="N12" s="49">
        <v>135437.91800000001</v>
      </c>
      <c r="O12" s="49">
        <v>135860.91800000001</v>
      </c>
      <c r="P12" s="49">
        <v>137713.04399999999</v>
      </c>
      <c r="Q12" s="49">
        <v>139271.11900000001</v>
      </c>
      <c r="R12" s="49">
        <v>139516.228</v>
      </c>
      <c r="S12" s="49">
        <v>140305.321</v>
      </c>
      <c r="T12" s="49">
        <v>140972.08199999999</v>
      </c>
      <c r="U12" s="49">
        <v>142246.622</v>
      </c>
      <c r="V12" s="49">
        <v>143113.35500000001</v>
      </c>
      <c r="W12" s="49">
        <v>144459.33300000001</v>
      </c>
      <c r="X12" s="49">
        <v>145060.16899999999</v>
      </c>
      <c r="Y12" s="49">
        <v>146165.20300000001</v>
      </c>
      <c r="Z12" s="49">
        <v>146322.139</v>
      </c>
      <c r="AA12" s="49">
        <v>148311.42199999999</v>
      </c>
      <c r="AB12" s="49">
        <v>149838.049</v>
      </c>
      <c r="AC12" s="49">
        <v>150480.90599999999</v>
      </c>
      <c r="AD12" s="49">
        <v>150500.48000000001</v>
      </c>
      <c r="AE12" s="49">
        <v>150911.44500000001</v>
      </c>
    </row>
    <row r="13" spans="1:31" x14ac:dyDescent="0.3">
      <c r="A13" s="10" t="s">
        <v>66</v>
      </c>
      <c r="B13" s="50">
        <v>499</v>
      </c>
      <c r="C13" s="50">
        <v>572</v>
      </c>
      <c r="D13" s="50">
        <v>476</v>
      </c>
      <c r="E13" s="50">
        <v>476</v>
      </c>
      <c r="F13" s="50">
        <v>480</v>
      </c>
      <c r="G13" s="50">
        <v>480</v>
      </c>
      <c r="H13" s="50">
        <v>495</v>
      </c>
      <c r="I13" s="50">
        <v>539</v>
      </c>
      <c r="J13" s="50">
        <v>559</v>
      </c>
      <c r="K13" s="50">
        <v>599</v>
      </c>
      <c r="L13" s="50">
        <v>604</v>
      </c>
      <c r="M13" s="50">
        <v>587</v>
      </c>
      <c r="N13" s="50">
        <v>682</v>
      </c>
      <c r="O13" s="50">
        <v>723</v>
      </c>
      <c r="P13" s="50">
        <v>658</v>
      </c>
      <c r="Q13" s="50">
        <v>685.91499999999996</v>
      </c>
      <c r="R13" s="50">
        <v>696.91499999999996</v>
      </c>
      <c r="S13" s="50">
        <v>699.91499999999996</v>
      </c>
      <c r="T13" s="50">
        <v>699.91499999999996</v>
      </c>
      <c r="U13" s="50">
        <v>726.91499999999996</v>
      </c>
      <c r="V13" s="50">
        <v>760.91499999999996</v>
      </c>
      <c r="W13" s="50">
        <v>776.21500000000003</v>
      </c>
      <c r="X13" s="50">
        <v>785.21500000000003</v>
      </c>
      <c r="Y13" s="50">
        <v>797.21500000000003</v>
      </c>
      <c r="Z13" s="50">
        <v>839.21500000000003</v>
      </c>
      <c r="AA13" s="50">
        <v>839.21500000000003</v>
      </c>
      <c r="AB13" s="50">
        <v>841.43399999999997</v>
      </c>
      <c r="AC13" s="50">
        <v>848.15499999999997</v>
      </c>
      <c r="AD13" s="50">
        <v>861.15499999999997</v>
      </c>
      <c r="AE13" s="50">
        <v>866.15499999999997</v>
      </c>
    </row>
    <row r="14" spans="1:31" x14ac:dyDescent="0.3">
      <c r="A14" s="10" t="s">
        <v>67</v>
      </c>
      <c r="B14" s="49">
        <v>443.98099999999999</v>
      </c>
      <c r="C14" s="49">
        <v>613.85900000000004</v>
      </c>
      <c r="D14" s="49">
        <v>812.44899999999996</v>
      </c>
      <c r="E14" s="49">
        <v>1070.5989999999999</v>
      </c>
      <c r="F14" s="49">
        <v>1473.7370000000001</v>
      </c>
      <c r="G14" s="49">
        <v>2230.9989999999998</v>
      </c>
      <c r="H14" s="49">
        <v>3115.721</v>
      </c>
      <c r="I14" s="49">
        <v>4233.5469999999996</v>
      </c>
      <c r="J14" s="49">
        <v>5893.6819999999998</v>
      </c>
      <c r="K14" s="49">
        <v>8701.6450000000004</v>
      </c>
      <c r="L14" s="49">
        <v>12297.514999999999</v>
      </c>
      <c r="M14" s="49">
        <v>16844.953000000001</v>
      </c>
      <c r="N14" s="49">
        <v>22604.631000000001</v>
      </c>
      <c r="O14" s="49">
        <v>27251.315999999999</v>
      </c>
      <c r="P14" s="49">
        <v>33145.737000000001</v>
      </c>
      <c r="Q14" s="49">
        <v>38760.480000000003</v>
      </c>
      <c r="R14" s="49">
        <v>45586.09</v>
      </c>
      <c r="S14" s="49">
        <v>53415.798000000003</v>
      </c>
      <c r="T14" s="49">
        <v>60111.284</v>
      </c>
      <c r="U14" s="49">
        <v>70852.527000000002</v>
      </c>
      <c r="V14" s="49">
        <v>78937.009000000005</v>
      </c>
      <c r="W14" s="49">
        <v>87406.53</v>
      </c>
      <c r="X14" s="49">
        <v>97146.142000000007</v>
      </c>
      <c r="Y14" s="49">
        <v>105725.06600000001</v>
      </c>
      <c r="Z14" s="49">
        <v>115631.49099999999</v>
      </c>
      <c r="AA14" s="49">
        <v>127170.645</v>
      </c>
      <c r="AB14" s="49">
        <v>137997.18</v>
      </c>
      <c r="AC14" s="49">
        <v>148920.864</v>
      </c>
      <c r="AD14" s="49">
        <v>157170.94099999999</v>
      </c>
      <c r="AE14" s="49">
        <v>167139.55799999999</v>
      </c>
    </row>
    <row r="15" spans="1:31" x14ac:dyDescent="0.3">
      <c r="A15" s="10" t="s">
        <v>88</v>
      </c>
      <c r="B15" s="50">
        <v>11</v>
      </c>
      <c r="C15" s="50">
        <v>12</v>
      </c>
      <c r="D15" s="50">
        <v>24</v>
      </c>
      <c r="E15" s="50">
        <v>32</v>
      </c>
      <c r="F15" s="50">
        <v>37</v>
      </c>
      <c r="G15" s="50">
        <v>47</v>
      </c>
      <c r="H15" s="50">
        <v>62</v>
      </c>
      <c r="I15" s="50">
        <v>81</v>
      </c>
      <c r="J15" s="50">
        <v>99</v>
      </c>
      <c r="K15" s="50">
        <v>122</v>
      </c>
      <c r="L15" s="50">
        <v>176.072</v>
      </c>
      <c r="M15" s="50">
        <v>273.28399999999999</v>
      </c>
      <c r="N15" s="50">
        <v>355.74799999999999</v>
      </c>
      <c r="O15" s="50">
        <v>589.45899999999995</v>
      </c>
      <c r="P15" s="50">
        <v>1295.9739999999999</v>
      </c>
      <c r="Q15" s="50">
        <v>2269.1869999999999</v>
      </c>
      <c r="R15" s="50">
        <v>3224.924</v>
      </c>
      <c r="S15" s="50">
        <v>4986.1329999999998</v>
      </c>
      <c r="T15" s="50">
        <v>10435.182000000001</v>
      </c>
      <c r="U15" s="50">
        <v>16999.489000000001</v>
      </c>
      <c r="V15" s="50">
        <v>30616.357</v>
      </c>
      <c r="W15" s="50">
        <v>53287.108999999997</v>
      </c>
      <c r="X15" s="50">
        <v>71132.430999999997</v>
      </c>
      <c r="Y15" s="50">
        <v>79690.357000000004</v>
      </c>
      <c r="Z15" s="50">
        <v>83616.438999999998</v>
      </c>
      <c r="AA15" s="50">
        <v>87686.286999999997</v>
      </c>
      <c r="AB15" s="50">
        <v>91498.797000000006</v>
      </c>
      <c r="AC15" s="50">
        <v>96230.706999999995</v>
      </c>
      <c r="AD15" s="50">
        <v>104062.939</v>
      </c>
      <c r="AE15" s="50">
        <v>120383.76300000001</v>
      </c>
    </row>
    <row r="16" spans="1:31" x14ac:dyDescent="0.3">
      <c r="A16" s="10" t="s">
        <v>70</v>
      </c>
      <c r="B16" s="49">
        <v>240</v>
      </c>
      <c r="C16" s="49">
        <v>240</v>
      </c>
      <c r="D16" s="49">
        <v>240</v>
      </c>
      <c r="E16" s="49">
        <v>240</v>
      </c>
      <c r="F16" s="49">
        <v>240</v>
      </c>
      <c r="G16" s="49">
        <v>240</v>
      </c>
      <c r="H16" s="49">
        <v>240</v>
      </c>
      <c r="I16" s="49">
        <v>240</v>
      </c>
      <c r="J16" s="49">
        <v>240</v>
      </c>
      <c r="K16" s="49">
        <v>240</v>
      </c>
      <c r="L16" s="49">
        <v>213</v>
      </c>
      <c r="M16" s="49">
        <v>215</v>
      </c>
      <c r="N16" s="49">
        <v>218</v>
      </c>
      <c r="O16" s="49">
        <v>219</v>
      </c>
      <c r="P16" s="49">
        <v>218</v>
      </c>
      <c r="Q16" s="49">
        <v>216</v>
      </c>
      <c r="R16" s="49">
        <v>215</v>
      </c>
      <c r="S16" s="49">
        <v>215</v>
      </c>
      <c r="T16" s="49">
        <v>218</v>
      </c>
      <c r="U16" s="49">
        <v>216</v>
      </c>
      <c r="V16" s="49">
        <v>216</v>
      </c>
      <c r="W16" s="49">
        <v>215.02199999999999</v>
      </c>
      <c r="X16" s="49">
        <v>216.20500000000001</v>
      </c>
      <c r="Y16" s="49">
        <v>223.28399999999999</v>
      </c>
      <c r="Z16" s="49">
        <v>225.804</v>
      </c>
      <c r="AA16" s="49">
        <v>223.125</v>
      </c>
      <c r="AB16" s="49">
        <v>225.02</v>
      </c>
      <c r="AC16" s="49">
        <v>224.066</v>
      </c>
      <c r="AD16" s="49">
        <v>223.19800000000001</v>
      </c>
      <c r="AE16" s="49">
        <v>218.863</v>
      </c>
    </row>
    <row r="17" spans="1:33" x14ac:dyDescent="0.3">
      <c r="A17" s="10" t="s">
        <v>74</v>
      </c>
      <c r="B17" s="50">
        <v>2987</v>
      </c>
      <c r="C17" s="50">
        <v>3028</v>
      </c>
      <c r="D17" s="50">
        <v>3356</v>
      </c>
      <c r="E17" s="50">
        <v>3459</v>
      </c>
      <c r="F17" s="50">
        <v>3672</v>
      </c>
      <c r="G17" s="50">
        <v>3820.5949999999998</v>
      </c>
      <c r="H17" s="50">
        <v>4053.3960000000002</v>
      </c>
      <c r="I17" s="50">
        <v>3947.681</v>
      </c>
      <c r="J17" s="50">
        <v>3948.777</v>
      </c>
      <c r="K17" s="50">
        <v>4426.2460000000001</v>
      </c>
      <c r="L17" s="50">
        <v>5158.4610000000002</v>
      </c>
      <c r="M17" s="50">
        <v>5587.0410000000002</v>
      </c>
      <c r="N17" s="50">
        <v>5790.134</v>
      </c>
      <c r="O17" s="50">
        <v>6798.8869999999997</v>
      </c>
      <c r="P17" s="50">
        <v>7343.942</v>
      </c>
      <c r="Q17" s="50">
        <v>9240.99</v>
      </c>
      <c r="R17" s="50">
        <v>10359.780000000001</v>
      </c>
      <c r="S17" s="50">
        <v>10070.852000000001</v>
      </c>
      <c r="T17" s="50">
        <v>10857.763000000001</v>
      </c>
      <c r="U17" s="50">
        <v>11809.316999999999</v>
      </c>
      <c r="V17" s="50">
        <v>12561.159</v>
      </c>
      <c r="W17" s="50">
        <v>13216.708000000001</v>
      </c>
      <c r="X17" s="50">
        <v>13459.164000000001</v>
      </c>
      <c r="Y17" s="50">
        <v>13122.373</v>
      </c>
      <c r="Z17" s="50">
        <v>14012.789000000001</v>
      </c>
      <c r="AA17" s="50">
        <v>14218.208000000001</v>
      </c>
      <c r="AB17" s="50">
        <v>14356.403</v>
      </c>
      <c r="AC17" s="50">
        <v>15011.78</v>
      </c>
      <c r="AD17" s="50">
        <v>15554.46</v>
      </c>
      <c r="AE17" s="50">
        <v>15911.93</v>
      </c>
    </row>
    <row r="18" spans="1:33" x14ac:dyDescent="0.3">
      <c r="A18" s="10" t="s">
        <v>85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</row>
    <row r="19" spans="1:33" x14ac:dyDescent="0.3">
      <c r="A19" s="10" t="s">
        <v>75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0.70499999999999996</v>
      </c>
      <c r="V19" s="50">
        <v>12.715</v>
      </c>
      <c r="W19" s="50">
        <v>14.048</v>
      </c>
      <c r="X19" s="50">
        <v>14</v>
      </c>
      <c r="Y19" s="50">
        <v>17</v>
      </c>
      <c r="Z19" s="50">
        <v>18.3</v>
      </c>
      <c r="AA19" s="50">
        <v>16</v>
      </c>
      <c r="AB19" s="50">
        <v>14.7</v>
      </c>
      <c r="AC19" s="50">
        <v>14.776</v>
      </c>
      <c r="AD19" s="50">
        <v>13.569000000000001</v>
      </c>
      <c r="AE19" s="50">
        <v>13.269</v>
      </c>
    </row>
    <row r="20" spans="1:33" x14ac:dyDescent="0.3">
      <c r="A20" s="10" t="s">
        <v>76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5</v>
      </c>
      <c r="N20" s="49">
        <v>8</v>
      </c>
      <c r="O20" s="49">
        <v>28</v>
      </c>
      <c r="P20" s="49">
        <v>38</v>
      </c>
      <c r="Q20" s="49">
        <v>205.44</v>
      </c>
      <c r="R20" s="49">
        <v>331.37700000000001</v>
      </c>
      <c r="S20" s="49">
        <v>430.20499999999998</v>
      </c>
      <c r="T20" s="49">
        <v>602.47</v>
      </c>
      <c r="U20" s="49">
        <v>984.53300000000002</v>
      </c>
      <c r="V20" s="49">
        <v>1144.17</v>
      </c>
      <c r="W20" s="49">
        <v>1174.002</v>
      </c>
      <c r="X20" s="49">
        <v>1840.5129999999999</v>
      </c>
      <c r="Y20" s="49">
        <v>1861.318</v>
      </c>
      <c r="Z20" s="49">
        <v>1778.7249999999999</v>
      </c>
      <c r="AA20" s="49">
        <v>1848.63</v>
      </c>
      <c r="AB20" s="49">
        <v>1777.174</v>
      </c>
      <c r="AC20" s="49">
        <v>1797.4970000000001</v>
      </c>
      <c r="AD20" s="49">
        <v>1777.0429999999999</v>
      </c>
      <c r="AE20" s="49">
        <v>2114.4650000000001</v>
      </c>
    </row>
    <row r="21" spans="1:33" x14ac:dyDescent="0.3">
      <c r="A21" s="10" t="s">
        <v>77</v>
      </c>
      <c r="B21" s="50">
        <v>170</v>
      </c>
      <c r="C21" s="50">
        <v>172</v>
      </c>
      <c r="D21" s="50">
        <v>161</v>
      </c>
      <c r="E21" s="50">
        <v>198</v>
      </c>
      <c r="F21" s="50">
        <v>175</v>
      </c>
      <c r="G21" s="50">
        <v>348</v>
      </c>
      <c r="H21" s="50">
        <v>432</v>
      </c>
      <c r="I21" s="50">
        <v>478</v>
      </c>
      <c r="J21" s="50">
        <v>513</v>
      </c>
      <c r="K21" s="50">
        <v>601</v>
      </c>
      <c r="L21" s="50">
        <v>800</v>
      </c>
      <c r="M21" s="50">
        <v>1083.067</v>
      </c>
      <c r="N21" s="50">
        <v>1205.9849999999999</v>
      </c>
      <c r="O21" s="50">
        <v>1325.8679999999999</v>
      </c>
      <c r="P21" s="50">
        <v>1475.623</v>
      </c>
      <c r="Q21" s="50">
        <v>2212.4050000000002</v>
      </c>
      <c r="R21" s="50">
        <v>2589.0369999999998</v>
      </c>
      <c r="S21" s="50">
        <v>3049.0419999999999</v>
      </c>
      <c r="T21" s="50">
        <v>3420.6880000000001</v>
      </c>
      <c r="U21" s="50">
        <v>4738.7020000000002</v>
      </c>
      <c r="V21" s="50">
        <v>5550.8</v>
      </c>
      <c r="W21" s="50">
        <v>7051.2780000000002</v>
      </c>
      <c r="X21" s="50">
        <v>8177.7960000000003</v>
      </c>
      <c r="Y21" s="50">
        <v>8579.0689999999995</v>
      </c>
      <c r="Z21" s="50">
        <v>9089.134</v>
      </c>
      <c r="AA21" s="50">
        <v>9430.3209999999999</v>
      </c>
      <c r="AB21" s="50">
        <v>9745.8009999999995</v>
      </c>
      <c r="AC21" s="50">
        <v>10092.4</v>
      </c>
      <c r="AD21" s="50">
        <v>10748.791999999999</v>
      </c>
      <c r="AE21" s="50">
        <v>11137.755999999999</v>
      </c>
    </row>
    <row r="22" spans="1:33" x14ac:dyDescent="0.3">
      <c r="A22" s="10" t="s">
        <v>109</v>
      </c>
      <c r="B22" s="49">
        <v>937</v>
      </c>
      <c r="C22" s="49">
        <v>969</v>
      </c>
      <c r="D22" s="49">
        <v>1069</v>
      </c>
      <c r="E22" s="49">
        <v>1251</v>
      </c>
      <c r="F22" s="49">
        <v>1178</v>
      </c>
      <c r="G22" s="49">
        <v>1331</v>
      </c>
      <c r="H22" s="49">
        <v>1525</v>
      </c>
      <c r="I22" s="49">
        <v>1495</v>
      </c>
      <c r="J22" s="49">
        <v>1619</v>
      </c>
      <c r="K22" s="49">
        <v>1661</v>
      </c>
      <c r="L22" s="49">
        <v>2304</v>
      </c>
      <c r="M22" s="49">
        <v>2485.6</v>
      </c>
      <c r="N22" s="49">
        <v>2688.6</v>
      </c>
      <c r="O22" s="49">
        <v>3491.6</v>
      </c>
      <c r="P22" s="49">
        <v>3836.6</v>
      </c>
      <c r="Q22" s="49">
        <v>4206.3100000000004</v>
      </c>
      <c r="R22" s="49">
        <v>4820.5060000000003</v>
      </c>
      <c r="S22" s="49">
        <v>4588.2259999999997</v>
      </c>
      <c r="T22" s="49">
        <v>4927.5690000000004</v>
      </c>
      <c r="U22" s="49">
        <v>5514.982</v>
      </c>
      <c r="V22" s="49">
        <v>5741.0259999999998</v>
      </c>
      <c r="W22" s="49">
        <v>5723.6620000000003</v>
      </c>
      <c r="X22" s="49">
        <v>5805.5039999999999</v>
      </c>
      <c r="Y22" s="49">
        <v>6750.2120000000004</v>
      </c>
      <c r="Z22" s="49">
        <v>6568.643</v>
      </c>
      <c r="AA22" s="49">
        <v>6982.9530000000004</v>
      </c>
      <c r="AB22" s="49">
        <v>7396.8509999999997</v>
      </c>
      <c r="AC22" s="49">
        <v>7581.5069999999996</v>
      </c>
      <c r="AD22" s="49">
        <v>7850.8490000000002</v>
      </c>
      <c r="AE22" s="49">
        <v>7860.4219999999996</v>
      </c>
    </row>
    <row r="23" spans="1:33" s="16" customFormat="1" ht="14.5" x14ac:dyDescent="0.35">
      <c r="A23" s="16" t="s">
        <v>96</v>
      </c>
      <c r="B23" s="20">
        <f>SUM(B12:B22)</f>
        <v>126717.981</v>
      </c>
      <c r="C23" s="20">
        <f t="shared" ref="C23:AE23" si="0">SUM(C12:C22)</f>
        <v>128088.859</v>
      </c>
      <c r="D23" s="20">
        <f t="shared" si="0"/>
        <v>130262.44899999999</v>
      </c>
      <c r="E23" s="20">
        <f t="shared" si="0"/>
        <v>131862.59899999999</v>
      </c>
      <c r="F23" s="20">
        <f t="shared" si="0"/>
        <v>133402.73699999999</v>
      </c>
      <c r="G23" s="20">
        <f t="shared" si="0"/>
        <v>137729.59400000001</v>
      </c>
      <c r="H23" s="20">
        <f t="shared" si="0"/>
        <v>140377.117</v>
      </c>
      <c r="I23" s="20">
        <f t="shared" si="0"/>
        <v>142527.228</v>
      </c>
      <c r="J23" s="20">
        <f t="shared" si="0"/>
        <v>144973.459</v>
      </c>
      <c r="K23" s="20">
        <f t="shared" si="0"/>
        <v>149827.891</v>
      </c>
      <c r="L23" s="20">
        <f t="shared" si="0"/>
        <v>156282.348</v>
      </c>
      <c r="M23" s="20">
        <f t="shared" si="0"/>
        <v>162138.86300000004</v>
      </c>
      <c r="N23" s="20">
        <f t="shared" si="0"/>
        <v>168991.01599999997</v>
      </c>
      <c r="O23" s="20">
        <f t="shared" si="0"/>
        <v>176288.04799999998</v>
      </c>
      <c r="P23" s="20">
        <f t="shared" si="0"/>
        <v>185724.91999999998</v>
      </c>
      <c r="Q23" s="20">
        <f t="shared" si="0"/>
        <v>197067.84600000002</v>
      </c>
      <c r="R23" s="20">
        <f t="shared" si="0"/>
        <v>207339.85700000002</v>
      </c>
      <c r="S23" s="20">
        <f t="shared" si="0"/>
        <v>217760.492</v>
      </c>
      <c r="T23" s="20">
        <f t="shared" si="0"/>
        <v>232244.95300000001</v>
      </c>
      <c r="U23" s="20">
        <f t="shared" si="0"/>
        <v>254089.79199999999</v>
      </c>
      <c r="V23" s="20">
        <f t="shared" si="0"/>
        <v>278653.50600000005</v>
      </c>
      <c r="W23" s="20">
        <f t="shared" si="0"/>
        <v>313323.90700000001</v>
      </c>
      <c r="X23" s="20">
        <f t="shared" si="0"/>
        <v>343637.13899999997</v>
      </c>
      <c r="Y23" s="20">
        <f t="shared" si="0"/>
        <v>362931.09700000007</v>
      </c>
      <c r="Z23" s="20">
        <f t="shared" si="0"/>
        <v>378102.67899999995</v>
      </c>
      <c r="AA23" s="20">
        <f t="shared" si="0"/>
        <v>396726.80599999998</v>
      </c>
      <c r="AB23" s="20">
        <f t="shared" si="0"/>
        <v>413691.40900000004</v>
      </c>
      <c r="AC23" s="20">
        <f t="shared" si="0"/>
        <v>431202.658</v>
      </c>
      <c r="AD23" s="20">
        <f t="shared" si="0"/>
        <v>448763.42600000004</v>
      </c>
      <c r="AE23" s="20">
        <f t="shared" si="0"/>
        <v>476557.62599999999</v>
      </c>
      <c r="AG23" s="16">
        <f>AE23/L23</f>
        <v>3.0493375105933267</v>
      </c>
    </row>
    <row r="24" spans="1:33" x14ac:dyDescent="0.3">
      <c r="A24" s="7"/>
    </row>
    <row r="25" spans="1:33" x14ac:dyDescent="0.3">
      <c r="A25" s="21" t="s">
        <v>118</v>
      </c>
      <c r="B25" s="7"/>
    </row>
    <row r="26" spans="1:33" x14ac:dyDescent="0.3">
      <c r="A26" s="10"/>
      <c r="B26" s="10" t="s">
        <v>8</v>
      </c>
      <c r="C26" s="10" t="s">
        <v>9</v>
      </c>
      <c r="D26" s="10" t="s">
        <v>10</v>
      </c>
      <c r="E26" s="10" t="s">
        <v>11</v>
      </c>
      <c r="F26" s="10" t="s">
        <v>12</v>
      </c>
      <c r="G26" s="10" t="s">
        <v>13</v>
      </c>
      <c r="H26" s="10" t="s">
        <v>14</v>
      </c>
      <c r="I26" s="10" t="s">
        <v>15</v>
      </c>
      <c r="J26" s="10" t="s">
        <v>16</v>
      </c>
      <c r="K26" s="10" t="s">
        <v>17</v>
      </c>
      <c r="L26" s="10" t="s">
        <v>18</v>
      </c>
      <c r="M26" s="10" t="s">
        <v>19</v>
      </c>
      <c r="N26" s="10" t="s">
        <v>20</v>
      </c>
      <c r="O26" s="10" t="s">
        <v>21</v>
      </c>
      <c r="P26" s="10" t="s">
        <v>22</v>
      </c>
      <c r="Q26" s="10" t="s">
        <v>23</v>
      </c>
      <c r="R26" s="10" t="s">
        <v>24</v>
      </c>
      <c r="S26" s="10" t="s">
        <v>25</v>
      </c>
      <c r="T26" s="10" t="s">
        <v>26</v>
      </c>
      <c r="U26" s="10" t="s">
        <v>27</v>
      </c>
      <c r="V26" s="10" t="s">
        <v>28</v>
      </c>
      <c r="W26" s="10" t="s">
        <v>29</v>
      </c>
      <c r="X26" s="10" t="s">
        <v>30</v>
      </c>
      <c r="Y26" s="10" t="s">
        <v>31</v>
      </c>
      <c r="Z26" s="10" t="s">
        <v>32</v>
      </c>
      <c r="AA26" s="10" t="s">
        <v>33</v>
      </c>
      <c r="AB26" s="10" t="s">
        <v>34</v>
      </c>
      <c r="AC26" s="10" t="s">
        <v>35</v>
      </c>
      <c r="AD26" s="10" t="s">
        <v>36</v>
      </c>
      <c r="AE26" s="10">
        <v>2019</v>
      </c>
    </row>
    <row r="27" spans="1:33" x14ac:dyDescent="0.3">
      <c r="A27" s="10" t="s">
        <v>65</v>
      </c>
      <c r="B27" s="12">
        <v>121430</v>
      </c>
      <c r="C27" s="12">
        <v>122482</v>
      </c>
      <c r="D27" s="12">
        <v>124124</v>
      </c>
      <c r="E27" s="12">
        <v>125136</v>
      </c>
      <c r="F27" s="12">
        <v>126147</v>
      </c>
      <c r="G27" s="12">
        <v>129232</v>
      </c>
      <c r="H27" s="12">
        <v>130454</v>
      </c>
      <c r="I27" s="12">
        <v>131513</v>
      </c>
      <c r="J27" s="12">
        <v>132101</v>
      </c>
      <c r="K27" s="12">
        <v>133477</v>
      </c>
      <c r="L27" s="12">
        <v>134729.29999999999</v>
      </c>
      <c r="M27" s="12">
        <v>135057.91800000001</v>
      </c>
      <c r="N27" s="12">
        <v>135437.91800000001</v>
      </c>
      <c r="O27" s="12">
        <v>135860.91800000001</v>
      </c>
      <c r="P27" s="12">
        <v>137713.04399999999</v>
      </c>
      <c r="Q27" s="12">
        <v>139271.11900000001</v>
      </c>
      <c r="R27" s="12">
        <v>139516.228</v>
      </c>
      <c r="S27" s="12">
        <v>140305.321</v>
      </c>
      <c r="T27" s="12">
        <v>140972.08199999999</v>
      </c>
      <c r="U27" s="12">
        <v>142246.622</v>
      </c>
      <c r="V27" s="12">
        <v>143113.35500000001</v>
      </c>
      <c r="W27" s="12">
        <v>144459.33300000001</v>
      </c>
      <c r="X27" s="12">
        <v>145060.16899999999</v>
      </c>
      <c r="Y27" s="12">
        <v>146165.20300000001</v>
      </c>
      <c r="Z27" s="12">
        <v>146322.139</v>
      </c>
      <c r="AA27" s="12">
        <v>148311.42300000001</v>
      </c>
      <c r="AB27" s="12">
        <v>149838.04999999999</v>
      </c>
      <c r="AC27" s="12">
        <v>150482.98199999999</v>
      </c>
      <c r="AD27" s="12">
        <v>150824.44899999999</v>
      </c>
      <c r="AE27" s="49">
        <f>AE12</f>
        <v>150911.44500000001</v>
      </c>
    </row>
    <row r="28" spans="1:33" x14ac:dyDescent="0.3">
      <c r="A28" s="10" t="s">
        <v>67</v>
      </c>
      <c r="B28" s="12">
        <v>443.98099999999999</v>
      </c>
      <c r="C28" s="12">
        <v>613.85900000000004</v>
      </c>
      <c r="D28" s="12">
        <v>812.44899999999996</v>
      </c>
      <c r="E28" s="12">
        <v>1070.5989999999999</v>
      </c>
      <c r="F28" s="12">
        <v>1473.7370000000001</v>
      </c>
      <c r="G28" s="12">
        <v>2230.9989999999998</v>
      </c>
      <c r="H28" s="12">
        <v>3115.721</v>
      </c>
      <c r="I28" s="12">
        <v>4233.5469999999996</v>
      </c>
      <c r="J28" s="12">
        <v>5893.6819999999998</v>
      </c>
      <c r="K28" s="12">
        <v>8701.6450000000004</v>
      </c>
      <c r="L28" s="12">
        <v>12297.514999999999</v>
      </c>
      <c r="M28" s="12">
        <v>16844.953000000001</v>
      </c>
      <c r="N28" s="12">
        <v>22604.631000000001</v>
      </c>
      <c r="O28" s="12">
        <v>27251.315999999999</v>
      </c>
      <c r="P28" s="12">
        <v>33145.737000000001</v>
      </c>
      <c r="Q28" s="12">
        <v>38760.480000000003</v>
      </c>
      <c r="R28" s="12">
        <v>45586.09</v>
      </c>
      <c r="S28" s="12">
        <v>53415.798000000003</v>
      </c>
      <c r="T28" s="12">
        <v>60111.284</v>
      </c>
      <c r="U28" s="12">
        <v>70852.527000000002</v>
      </c>
      <c r="V28" s="12">
        <v>78937.009000000005</v>
      </c>
      <c r="W28" s="12">
        <v>87406.53</v>
      </c>
      <c r="X28" s="12">
        <v>97146.142000000007</v>
      </c>
      <c r="Y28" s="12">
        <v>105725.06600000001</v>
      </c>
      <c r="Z28" s="12">
        <v>115631.49099999999</v>
      </c>
      <c r="AA28" s="12">
        <v>127170.655</v>
      </c>
      <c r="AB28" s="12">
        <v>137997.601</v>
      </c>
      <c r="AC28" s="12">
        <v>148930.55499999999</v>
      </c>
      <c r="AD28" s="12">
        <v>157291.35699999999</v>
      </c>
      <c r="AE28" s="28">
        <f>AE14</f>
        <v>167139.55799999999</v>
      </c>
    </row>
    <row r="29" spans="1:33" x14ac:dyDescent="0.3">
      <c r="A29" s="10" t="s">
        <v>88</v>
      </c>
      <c r="B29" s="12">
        <v>11</v>
      </c>
      <c r="C29" s="12">
        <v>12</v>
      </c>
      <c r="D29" s="12">
        <v>24</v>
      </c>
      <c r="E29" s="12">
        <v>32</v>
      </c>
      <c r="F29" s="12">
        <v>37</v>
      </c>
      <c r="G29" s="12">
        <v>47</v>
      </c>
      <c r="H29" s="12">
        <v>62</v>
      </c>
      <c r="I29" s="12">
        <v>81</v>
      </c>
      <c r="J29" s="12">
        <v>99</v>
      </c>
      <c r="K29" s="12">
        <v>122</v>
      </c>
      <c r="L29" s="12">
        <v>175.072</v>
      </c>
      <c r="M29" s="12">
        <v>272.28399999999999</v>
      </c>
      <c r="N29" s="12">
        <v>354.74799999999999</v>
      </c>
      <c r="O29" s="12">
        <v>588.45899999999995</v>
      </c>
      <c r="P29" s="12">
        <v>1294.9739999999999</v>
      </c>
      <c r="Q29" s="12">
        <v>2268.1869999999999</v>
      </c>
      <c r="R29" s="12">
        <v>3223.924</v>
      </c>
      <c r="S29" s="12">
        <v>4985.1329999999998</v>
      </c>
      <c r="T29" s="12">
        <v>10435.182000000001</v>
      </c>
      <c r="U29" s="12">
        <v>16999.489000000001</v>
      </c>
      <c r="V29" s="12">
        <v>30616.757000000001</v>
      </c>
      <c r="W29" s="12">
        <v>53287.51</v>
      </c>
      <c r="X29" s="12">
        <v>71214.831000000006</v>
      </c>
      <c r="Y29" s="12">
        <v>79786.756999999998</v>
      </c>
      <c r="Z29" s="12">
        <v>83657.638000000006</v>
      </c>
      <c r="AA29" s="12">
        <v>87675.387000000002</v>
      </c>
      <c r="AB29" s="12">
        <v>91410.997000000003</v>
      </c>
      <c r="AC29" s="12">
        <v>96218.850999999995</v>
      </c>
      <c r="AD29" s="12">
        <v>103892.974</v>
      </c>
      <c r="AE29" s="28">
        <f>AE15</f>
        <v>120383.76300000001</v>
      </c>
    </row>
    <row r="30" spans="1:33" x14ac:dyDescent="0.3">
      <c r="A30" s="32" t="s">
        <v>116</v>
      </c>
      <c r="B30" s="12">
        <f>SUM(B17:B21)</f>
        <v>3157</v>
      </c>
      <c r="C30" s="12">
        <f t="shared" ref="C30:AE30" si="1">SUM(C17:C21)</f>
        <v>3200</v>
      </c>
      <c r="D30" s="12">
        <f t="shared" si="1"/>
        <v>3517</v>
      </c>
      <c r="E30" s="12">
        <f t="shared" si="1"/>
        <v>3657</v>
      </c>
      <c r="F30" s="12">
        <f t="shared" si="1"/>
        <v>3847</v>
      </c>
      <c r="G30" s="12">
        <f t="shared" si="1"/>
        <v>4168.5949999999993</v>
      </c>
      <c r="H30" s="12">
        <f t="shared" si="1"/>
        <v>4485.3960000000006</v>
      </c>
      <c r="I30" s="12">
        <f t="shared" si="1"/>
        <v>4425.6810000000005</v>
      </c>
      <c r="J30" s="12">
        <f t="shared" si="1"/>
        <v>4461.777</v>
      </c>
      <c r="K30" s="12">
        <f t="shared" si="1"/>
        <v>5027.2460000000001</v>
      </c>
      <c r="L30" s="12">
        <f t="shared" si="1"/>
        <v>5958.4610000000002</v>
      </c>
      <c r="M30" s="12">
        <f t="shared" si="1"/>
        <v>6675.1080000000002</v>
      </c>
      <c r="N30" s="12">
        <f t="shared" si="1"/>
        <v>7004.1189999999997</v>
      </c>
      <c r="O30" s="12">
        <f t="shared" si="1"/>
        <v>8152.7549999999992</v>
      </c>
      <c r="P30" s="12">
        <f t="shared" si="1"/>
        <v>8857.5650000000005</v>
      </c>
      <c r="Q30" s="12">
        <f t="shared" si="1"/>
        <v>11658.835000000001</v>
      </c>
      <c r="R30" s="12">
        <f t="shared" si="1"/>
        <v>13280.194000000001</v>
      </c>
      <c r="S30" s="12">
        <f t="shared" si="1"/>
        <v>13550.099</v>
      </c>
      <c r="T30" s="12">
        <f t="shared" si="1"/>
        <v>14880.921</v>
      </c>
      <c r="U30" s="12">
        <f t="shared" si="1"/>
        <v>17533.256999999998</v>
      </c>
      <c r="V30" s="12">
        <f t="shared" si="1"/>
        <v>19268.844000000001</v>
      </c>
      <c r="W30" s="12">
        <f t="shared" si="1"/>
        <v>21456.036</v>
      </c>
      <c r="X30" s="12">
        <f t="shared" si="1"/>
        <v>23491.472999999998</v>
      </c>
      <c r="Y30" s="12">
        <f t="shared" si="1"/>
        <v>23579.759999999998</v>
      </c>
      <c r="Z30" s="12">
        <f t="shared" si="1"/>
        <v>24898.948</v>
      </c>
      <c r="AA30" s="12">
        <f t="shared" si="1"/>
        <v>25513.159</v>
      </c>
      <c r="AB30" s="12">
        <f t="shared" si="1"/>
        <v>25894.078000000001</v>
      </c>
      <c r="AC30" s="12">
        <f t="shared" si="1"/>
        <v>26916.453000000001</v>
      </c>
      <c r="AD30" s="12">
        <f t="shared" si="1"/>
        <v>28093.864000000001</v>
      </c>
      <c r="AE30" s="12">
        <f t="shared" si="1"/>
        <v>29177.42</v>
      </c>
    </row>
    <row r="31" spans="1:33" x14ac:dyDescent="0.3">
      <c r="A31" s="32" t="s">
        <v>112</v>
      </c>
      <c r="B31" s="12">
        <f>B13+B16</f>
        <v>739</v>
      </c>
      <c r="C31" s="12">
        <f t="shared" ref="C31:AD31" si="2">C13+C16</f>
        <v>812</v>
      </c>
      <c r="D31" s="12">
        <f t="shared" si="2"/>
        <v>716</v>
      </c>
      <c r="E31" s="12">
        <f t="shared" si="2"/>
        <v>716</v>
      </c>
      <c r="F31" s="12">
        <f t="shared" si="2"/>
        <v>720</v>
      </c>
      <c r="G31" s="12">
        <f t="shared" si="2"/>
        <v>720</v>
      </c>
      <c r="H31" s="12">
        <f t="shared" si="2"/>
        <v>735</v>
      </c>
      <c r="I31" s="12">
        <f t="shared" si="2"/>
        <v>779</v>
      </c>
      <c r="J31" s="12">
        <f t="shared" si="2"/>
        <v>799</v>
      </c>
      <c r="K31" s="12">
        <f t="shared" si="2"/>
        <v>839</v>
      </c>
      <c r="L31" s="12">
        <f t="shared" si="2"/>
        <v>817</v>
      </c>
      <c r="M31" s="12">
        <f t="shared" si="2"/>
        <v>802</v>
      </c>
      <c r="N31" s="12">
        <f t="shared" si="2"/>
        <v>900</v>
      </c>
      <c r="O31" s="12">
        <f t="shared" si="2"/>
        <v>942</v>
      </c>
      <c r="P31" s="12">
        <f t="shared" si="2"/>
        <v>876</v>
      </c>
      <c r="Q31" s="12">
        <f t="shared" si="2"/>
        <v>901.91499999999996</v>
      </c>
      <c r="R31" s="12">
        <f t="shared" si="2"/>
        <v>911.91499999999996</v>
      </c>
      <c r="S31" s="12">
        <f t="shared" si="2"/>
        <v>914.91499999999996</v>
      </c>
      <c r="T31" s="12">
        <f t="shared" si="2"/>
        <v>917.91499999999996</v>
      </c>
      <c r="U31" s="12">
        <f t="shared" si="2"/>
        <v>942.91499999999996</v>
      </c>
      <c r="V31" s="12">
        <f t="shared" si="2"/>
        <v>976.91499999999996</v>
      </c>
      <c r="W31" s="12">
        <f t="shared" si="2"/>
        <v>991.23700000000008</v>
      </c>
      <c r="X31" s="12">
        <f t="shared" si="2"/>
        <v>1001.4200000000001</v>
      </c>
      <c r="Y31" s="12">
        <f t="shared" si="2"/>
        <v>1020.499</v>
      </c>
      <c r="Z31" s="12">
        <f t="shared" si="2"/>
        <v>1065.019</v>
      </c>
      <c r="AA31" s="12">
        <f t="shared" si="2"/>
        <v>1062.3400000000001</v>
      </c>
      <c r="AB31" s="12">
        <f t="shared" si="2"/>
        <v>1066.454</v>
      </c>
      <c r="AC31" s="12">
        <f t="shared" si="2"/>
        <v>1072.221</v>
      </c>
      <c r="AD31" s="12">
        <f t="shared" si="2"/>
        <v>1084.3530000000001</v>
      </c>
      <c r="AE31" s="28">
        <f>AE13</f>
        <v>866.15499999999997</v>
      </c>
    </row>
    <row r="32" spans="1:33" x14ac:dyDescent="0.3">
      <c r="A32" s="10" t="s">
        <v>109</v>
      </c>
      <c r="B32" s="12">
        <v>937</v>
      </c>
      <c r="C32" s="12">
        <v>969</v>
      </c>
      <c r="D32" s="12">
        <v>1069</v>
      </c>
      <c r="E32" s="12">
        <v>1251</v>
      </c>
      <c r="F32" s="12">
        <v>1178</v>
      </c>
      <c r="G32" s="12">
        <v>1331</v>
      </c>
      <c r="H32" s="12">
        <v>1525</v>
      </c>
      <c r="I32" s="12">
        <v>1495</v>
      </c>
      <c r="J32" s="12">
        <v>1619</v>
      </c>
      <c r="K32" s="12">
        <v>1661</v>
      </c>
      <c r="L32" s="12">
        <v>2304</v>
      </c>
      <c r="M32" s="12">
        <v>2485.6</v>
      </c>
      <c r="N32" s="12">
        <v>2688.6</v>
      </c>
      <c r="O32" s="12">
        <v>3491.6</v>
      </c>
      <c r="P32" s="12">
        <v>3836.6</v>
      </c>
      <c r="Q32" s="12">
        <v>4206.3100000000004</v>
      </c>
      <c r="R32" s="12">
        <v>4820.5060000000003</v>
      </c>
      <c r="S32" s="12">
        <v>4588.2259999999997</v>
      </c>
      <c r="T32" s="12">
        <v>4927.5690000000004</v>
      </c>
      <c r="U32" s="12">
        <v>5507.982</v>
      </c>
      <c r="V32" s="12">
        <v>5734.0259999999998</v>
      </c>
      <c r="W32" s="12">
        <v>5709.2190000000001</v>
      </c>
      <c r="X32" s="12">
        <v>5769.7950000000001</v>
      </c>
      <c r="Y32" s="12">
        <v>6655.3990000000003</v>
      </c>
      <c r="Z32" s="12">
        <v>6426.2730000000001</v>
      </c>
      <c r="AA32" s="12">
        <v>6856.7929999999997</v>
      </c>
      <c r="AB32" s="12">
        <v>7278.8509999999997</v>
      </c>
      <c r="AC32" s="12">
        <v>7438.9279999999999</v>
      </c>
      <c r="AD32" s="12">
        <v>7708.4539999999997</v>
      </c>
      <c r="AE32" s="28">
        <f>AE22</f>
        <v>7860.4219999999996</v>
      </c>
    </row>
    <row r="34" spans="1:38" x14ac:dyDescent="0.3">
      <c r="A34" s="23" t="s">
        <v>117</v>
      </c>
    </row>
    <row r="35" spans="1:38" s="34" customFormat="1" ht="12.5" x14ac:dyDescent="0.25">
      <c r="A35" s="33"/>
      <c r="B35" s="33" t="s">
        <v>8</v>
      </c>
      <c r="C35" s="33" t="s">
        <v>9</v>
      </c>
      <c r="D35" s="33" t="s">
        <v>10</v>
      </c>
      <c r="E35" s="33" t="s">
        <v>11</v>
      </c>
      <c r="F35" s="33" t="s">
        <v>12</v>
      </c>
      <c r="G35" s="33" t="s">
        <v>13</v>
      </c>
      <c r="H35" s="33" t="s">
        <v>14</v>
      </c>
      <c r="I35" s="33" t="s">
        <v>15</v>
      </c>
      <c r="J35" s="33" t="s">
        <v>16</v>
      </c>
      <c r="K35" s="33" t="s">
        <v>17</v>
      </c>
      <c r="L35" s="33" t="s">
        <v>18</v>
      </c>
      <c r="M35" s="33" t="s">
        <v>19</v>
      </c>
      <c r="N35" s="33" t="s">
        <v>20</v>
      </c>
      <c r="O35" s="33" t="s">
        <v>21</v>
      </c>
      <c r="P35" s="33" t="s">
        <v>22</v>
      </c>
      <c r="Q35" s="33" t="s">
        <v>23</v>
      </c>
      <c r="R35" s="33" t="s">
        <v>24</v>
      </c>
      <c r="S35" s="33" t="s">
        <v>25</v>
      </c>
      <c r="T35" s="33" t="s">
        <v>26</v>
      </c>
      <c r="U35" s="33" t="s">
        <v>27</v>
      </c>
      <c r="V35" s="33" t="s">
        <v>28</v>
      </c>
      <c r="W35" s="33" t="s">
        <v>29</v>
      </c>
      <c r="X35" s="33" t="s">
        <v>30</v>
      </c>
      <c r="Y35" s="33" t="s">
        <v>31</v>
      </c>
      <c r="Z35" s="33" t="s">
        <v>32</v>
      </c>
      <c r="AA35" s="33" t="s">
        <v>33</v>
      </c>
      <c r="AB35" s="33" t="s">
        <v>34</v>
      </c>
      <c r="AC35" s="33" t="s">
        <v>35</v>
      </c>
      <c r="AD35" s="33" t="s">
        <v>36</v>
      </c>
      <c r="AE35" s="33">
        <v>2019</v>
      </c>
    </row>
    <row r="36" spans="1:38" s="34" customFormat="1" ht="12.5" x14ac:dyDescent="0.25">
      <c r="A36" s="33" t="s">
        <v>65</v>
      </c>
      <c r="B36" s="51">
        <v>121430</v>
      </c>
      <c r="C36" s="51">
        <v>122482</v>
      </c>
      <c r="D36" s="51">
        <v>124124</v>
      </c>
      <c r="E36" s="51">
        <v>125136</v>
      </c>
      <c r="F36" s="51">
        <v>126147</v>
      </c>
      <c r="G36" s="51">
        <v>129232</v>
      </c>
      <c r="H36" s="51">
        <v>130454</v>
      </c>
      <c r="I36" s="51">
        <v>131513</v>
      </c>
      <c r="J36" s="51">
        <v>132101</v>
      </c>
      <c r="K36" s="51">
        <v>133477</v>
      </c>
      <c r="L36" s="51">
        <v>134729.29999999999</v>
      </c>
      <c r="M36" s="51">
        <v>135057.91800000001</v>
      </c>
      <c r="N36" s="51">
        <v>135437.91800000001</v>
      </c>
      <c r="O36" s="51">
        <v>135860.91800000001</v>
      </c>
      <c r="P36" s="51">
        <v>137713.04399999999</v>
      </c>
      <c r="Q36" s="51">
        <v>139271.11900000001</v>
      </c>
      <c r="R36" s="51">
        <v>139516.228</v>
      </c>
      <c r="S36" s="51">
        <v>140305.321</v>
      </c>
      <c r="T36" s="51">
        <v>140972.08199999999</v>
      </c>
      <c r="U36" s="51">
        <v>142246.622</v>
      </c>
      <c r="V36" s="51">
        <v>143113.35500000001</v>
      </c>
      <c r="W36" s="51">
        <v>144459.33300000001</v>
      </c>
      <c r="X36" s="51">
        <v>145060.16899999999</v>
      </c>
      <c r="Y36" s="51">
        <v>146165.20300000001</v>
      </c>
      <c r="Z36" s="51">
        <v>146322.139</v>
      </c>
      <c r="AA36" s="51">
        <v>148311.42300000001</v>
      </c>
      <c r="AB36" s="51">
        <v>149838.04999999999</v>
      </c>
      <c r="AC36" s="51">
        <v>150482.98199999999</v>
      </c>
      <c r="AD36" s="51">
        <v>150824.44899999999</v>
      </c>
      <c r="AE36" s="51">
        <v>150911.44500000001</v>
      </c>
      <c r="AK36" s="34">
        <f t="shared" ref="AK36:AK42" si="3">L36/AD36</f>
        <v>0.89328554417593131</v>
      </c>
      <c r="AL36" s="34">
        <f t="shared" ref="AL36:AL42" si="4">AD36/L36</f>
        <v>1.1194628711052459</v>
      </c>
    </row>
    <row r="37" spans="1:38" s="34" customFormat="1" ht="12.5" x14ac:dyDescent="0.25">
      <c r="A37" s="29" t="s">
        <v>116</v>
      </c>
      <c r="B37" s="51">
        <v>3157</v>
      </c>
      <c r="C37" s="51">
        <v>3200</v>
      </c>
      <c r="D37" s="51">
        <v>3517</v>
      </c>
      <c r="E37" s="51">
        <v>3657</v>
      </c>
      <c r="F37" s="51">
        <v>3847</v>
      </c>
      <c r="G37" s="51">
        <v>4163.5949999999993</v>
      </c>
      <c r="H37" s="51">
        <v>4485.3960000000006</v>
      </c>
      <c r="I37" s="51">
        <v>4425.6810000000005</v>
      </c>
      <c r="J37" s="51">
        <v>4461.777</v>
      </c>
      <c r="K37" s="51">
        <v>5027.2460000000001</v>
      </c>
      <c r="L37" s="51">
        <v>5958.4610000000002</v>
      </c>
      <c r="M37" s="51">
        <v>6675.1080000000002</v>
      </c>
      <c r="N37" s="51">
        <v>7004.1189999999997</v>
      </c>
      <c r="O37" s="51">
        <v>8152.7549999999992</v>
      </c>
      <c r="P37" s="51">
        <v>8857.5650000000005</v>
      </c>
      <c r="Q37" s="51">
        <v>11658.835000000001</v>
      </c>
      <c r="R37" s="51">
        <v>13280.194000000001</v>
      </c>
      <c r="S37" s="51">
        <v>13550.099</v>
      </c>
      <c r="T37" s="51">
        <v>14880.921</v>
      </c>
      <c r="U37" s="51">
        <v>17533.256999999998</v>
      </c>
      <c r="V37" s="51">
        <v>19256.844000000001</v>
      </c>
      <c r="W37" s="51">
        <v>21454.533000000003</v>
      </c>
      <c r="X37" s="51">
        <v>23487.657999999999</v>
      </c>
      <c r="Y37" s="51">
        <v>23575.867999999999</v>
      </c>
      <c r="Z37" s="51">
        <v>24892.529000000002</v>
      </c>
      <c r="AA37" s="51">
        <v>25505.851000000002</v>
      </c>
      <c r="AB37" s="51">
        <v>25885.352999999999</v>
      </c>
      <c r="AC37" s="51">
        <v>26906.616000000002</v>
      </c>
      <c r="AD37" s="51">
        <v>28210.090999999997</v>
      </c>
      <c r="AE37" s="51">
        <v>29177.42</v>
      </c>
      <c r="AK37" s="34">
        <f t="shared" si="3"/>
        <v>0.21121736190074683</v>
      </c>
      <c r="AL37" s="34">
        <f t="shared" si="4"/>
        <v>4.7344592840332425</v>
      </c>
    </row>
    <row r="38" spans="1:38" s="34" customFormat="1" ht="12.5" x14ac:dyDescent="0.25">
      <c r="A38" s="33" t="s">
        <v>109</v>
      </c>
      <c r="B38" s="51">
        <v>937</v>
      </c>
      <c r="C38" s="51">
        <v>969</v>
      </c>
      <c r="D38" s="51">
        <v>1069</v>
      </c>
      <c r="E38" s="51">
        <v>1251</v>
      </c>
      <c r="F38" s="51">
        <v>1178</v>
      </c>
      <c r="G38" s="51">
        <v>1331</v>
      </c>
      <c r="H38" s="51">
        <v>1525</v>
      </c>
      <c r="I38" s="51">
        <v>1495</v>
      </c>
      <c r="J38" s="51">
        <v>1619</v>
      </c>
      <c r="K38" s="51">
        <v>1661</v>
      </c>
      <c r="L38" s="51">
        <v>2304</v>
      </c>
      <c r="M38" s="51">
        <v>2485.6</v>
      </c>
      <c r="N38" s="51">
        <v>2688.6</v>
      </c>
      <c r="O38" s="51">
        <v>3491.6</v>
      </c>
      <c r="P38" s="51">
        <v>3836.6</v>
      </c>
      <c r="Q38" s="51">
        <v>4206.3100000000004</v>
      </c>
      <c r="R38" s="51">
        <v>4820.5060000000003</v>
      </c>
      <c r="S38" s="51">
        <v>4588.2259999999997</v>
      </c>
      <c r="T38" s="51">
        <v>4927.5690000000004</v>
      </c>
      <c r="U38" s="51">
        <v>5507.982</v>
      </c>
      <c r="V38" s="51">
        <v>5734.0259999999998</v>
      </c>
      <c r="W38" s="51">
        <v>5709.2190000000001</v>
      </c>
      <c r="X38" s="51">
        <v>5769.7950000000001</v>
      </c>
      <c r="Y38" s="51">
        <v>6655.3990000000003</v>
      </c>
      <c r="Z38" s="51">
        <v>6426.2730000000001</v>
      </c>
      <c r="AA38" s="51">
        <v>6856.7929999999997</v>
      </c>
      <c r="AB38" s="51">
        <v>7278.8509999999997</v>
      </c>
      <c r="AC38" s="51">
        <v>7438.9279999999999</v>
      </c>
      <c r="AD38" s="51">
        <v>7708.4539999999997</v>
      </c>
      <c r="AE38" s="51">
        <v>7860.4219999999996</v>
      </c>
      <c r="AK38" s="34">
        <f t="shared" si="3"/>
        <v>0.29889261841609227</v>
      </c>
      <c r="AL38" s="34">
        <f t="shared" si="4"/>
        <v>3.3456831597222223</v>
      </c>
    </row>
    <row r="39" spans="1:38" s="34" customFormat="1" ht="12.5" x14ac:dyDescent="0.25">
      <c r="A39" s="33" t="s">
        <v>112</v>
      </c>
      <c r="B39" s="51">
        <v>739</v>
      </c>
      <c r="C39" s="51">
        <v>812</v>
      </c>
      <c r="D39" s="51">
        <v>716</v>
      </c>
      <c r="E39" s="51">
        <v>716</v>
      </c>
      <c r="F39" s="51">
        <v>720</v>
      </c>
      <c r="G39" s="51">
        <v>720</v>
      </c>
      <c r="H39" s="51">
        <v>735</v>
      </c>
      <c r="I39" s="51">
        <v>779</v>
      </c>
      <c r="J39" s="51">
        <v>799</v>
      </c>
      <c r="K39" s="51">
        <v>839</v>
      </c>
      <c r="L39" s="51">
        <v>817</v>
      </c>
      <c r="M39" s="51">
        <v>802</v>
      </c>
      <c r="N39" s="51">
        <v>900</v>
      </c>
      <c r="O39" s="51">
        <v>942</v>
      </c>
      <c r="P39" s="51">
        <v>876</v>
      </c>
      <c r="Q39" s="51">
        <v>901.91499999999996</v>
      </c>
      <c r="R39" s="51">
        <v>911.91499999999996</v>
      </c>
      <c r="S39" s="51">
        <v>914.91499999999996</v>
      </c>
      <c r="T39" s="51">
        <v>917.91499999999996</v>
      </c>
      <c r="U39" s="51">
        <v>942.91499999999996</v>
      </c>
      <c r="V39" s="51">
        <v>976.91499999999996</v>
      </c>
      <c r="W39" s="51">
        <v>991.23700000000008</v>
      </c>
      <c r="X39" s="51">
        <v>1001.4200000000001</v>
      </c>
      <c r="Y39" s="51">
        <v>1020.499</v>
      </c>
      <c r="Z39" s="51">
        <v>1065.019</v>
      </c>
      <c r="AA39" s="51">
        <v>1062.3400000000001</v>
      </c>
      <c r="AB39" s="51">
        <v>1066.454</v>
      </c>
      <c r="AC39" s="51">
        <v>1072.221</v>
      </c>
      <c r="AD39" s="51">
        <v>1085.3530000000001</v>
      </c>
      <c r="AE39" s="51">
        <v>866.15499999999997</v>
      </c>
      <c r="AK39" s="34">
        <f t="shared" si="3"/>
        <v>0.75275048762937036</v>
      </c>
      <c r="AL39" s="34">
        <f t="shared" si="4"/>
        <v>1.3284614443084457</v>
      </c>
    </row>
    <row r="40" spans="1:38" s="34" customFormat="1" ht="12.5" x14ac:dyDescent="0.25">
      <c r="A40" s="33" t="s">
        <v>67</v>
      </c>
      <c r="B40" s="51">
        <v>443.98099999999999</v>
      </c>
      <c r="C40" s="51">
        <v>613.85900000000004</v>
      </c>
      <c r="D40" s="51">
        <v>812.44899999999996</v>
      </c>
      <c r="E40" s="51">
        <v>1070.5989999999999</v>
      </c>
      <c r="F40" s="51">
        <v>1473.7370000000001</v>
      </c>
      <c r="G40" s="51">
        <v>2230.9989999999998</v>
      </c>
      <c r="H40" s="51">
        <v>3115.721</v>
      </c>
      <c r="I40" s="51">
        <v>4233.5469999999996</v>
      </c>
      <c r="J40" s="51">
        <v>5893.6819999999998</v>
      </c>
      <c r="K40" s="51">
        <v>8701.6450000000004</v>
      </c>
      <c r="L40" s="51">
        <v>12297.514999999999</v>
      </c>
      <c r="M40" s="51">
        <v>16844.953000000001</v>
      </c>
      <c r="N40" s="51">
        <v>22604.631000000001</v>
      </c>
      <c r="O40" s="51">
        <v>27251.315999999999</v>
      </c>
      <c r="P40" s="51">
        <v>33145.737000000001</v>
      </c>
      <c r="Q40" s="51">
        <v>38760.480000000003</v>
      </c>
      <c r="R40" s="51">
        <v>45586.09</v>
      </c>
      <c r="S40" s="51">
        <v>53415.798000000003</v>
      </c>
      <c r="T40" s="51">
        <v>60111.284</v>
      </c>
      <c r="U40" s="51">
        <v>70852.527000000002</v>
      </c>
      <c r="V40" s="51">
        <v>78937.009000000005</v>
      </c>
      <c r="W40" s="51">
        <v>87406.53</v>
      </c>
      <c r="X40" s="51">
        <v>97146.142000000007</v>
      </c>
      <c r="Y40" s="51">
        <v>105725.06600000001</v>
      </c>
      <c r="Z40" s="51">
        <v>115631.49099999999</v>
      </c>
      <c r="AA40" s="51">
        <v>127170.655</v>
      </c>
      <c r="AB40" s="51">
        <v>137997.601</v>
      </c>
      <c r="AC40" s="51">
        <v>148930.55499999999</v>
      </c>
      <c r="AD40" s="51">
        <v>157291.35699999999</v>
      </c>
      <c r="AE40" s="51">
        <v>167139.55799999999</v>
      </c>
      <c r="AK40" s="34">
        <f t="shared" si="3"/>
        <v>7.8183030743386617E-2</v>
      </c>
      <c r="AL40" s="34">
        <f t="shared" si="4"/>
        <v>12.790499300061841</v>
      </c>
    </row>
    <row r="41" spans="1:38" s="34" customFormat="1" ht="12.5" x14ac:dyDescent="0.25">
      <c r="A41" s="33" t="s">
        <v>88</v>
      </c>
      <c r="B41" s="51">
        <v>11</v>
      </c>
      <c r="C41" s="51">
        <v>12</v>
      </c>
      <c r="D41" s="51">
        <v>24</v>
      </c>
      <c r="E41" s="51">
        <v>32</v>
      </c>
      <c r="F41" s="51">
        <v>37</v>
      </c>
      <c r="G41" s="51">
        <v>47</v>
      </c>
      <c r="H41" s="51">
        <v>62</v>
      </c>
      <c r="I41" s="51">
        <v>81</v>
      </c>
      <c r="J41" s="51">
        <v>99</v>
      </c>
      <c r="K41" s="51">
        <v>122</v>
      </c>
      <c r="L41" s="51">
        <v>175.072</v>
      </c>
      <c r="M41" s="51">
        <v>272.28399999999999</v>
      </c>
      <c r="N41" s="51">
        <v>354.74799999999999</v>
      </c>
      <c r="O41" s="51">
        <v>588.45899999999995</v>
      </c>
      <c r="P41" s="51">
        <v>1294.9739999999999</v>
      </c>
      <c r="Q41" s="51">
        <v>2268.1869999999999</v>
      </c>
      <c r="R41" s="51">
        <v>3223.924</v>
      </c>
      <c r="S41" s="51">
        <v>4985.1329999999998</v>
      </c>
      <c r="T41" s="51">
        <v>10435.182000000001</v>
      </c>
      <c r="U41" s="51">
        <v>16999.489000000001</v>
      </c>
      <c r="V41" s="51">
        <v>30616.757000000001</v>
      </c>
      <c r="W41" s="51">
        <v>53287.51</v>
      </c>
      <c r="X41" s="51">
        <v>71214.831000000006</v>
      </c>
      <c r="Y41" s="51">
        <v>79786.756999999998</v>
      </c>
      <c r="Z41" s="51">
        <v>83657.638000000006</v>
      </c>
      <c r="AA41" s="51">
        <v>87675.387000000002</v>
      </c>
      <c r="AB41" s="51">
        <v>91410.997000000003</v>
      </c>
      <c r="AC41" s="51">
        <v>96218.850999999995</v>
      </c>
      <c r="AD41" s="51">
        <v>103892.974</v>
      </c>
      <c r="AE41" s="51">
        <v>120383.76300000001</v>
      </c>
      <c r="AK41" s="34">
        <f t="shared" si="3"/>
        <v>1.6851187646240639E-3</v>
      </c>
      <c r="AL41" s="34">
        <f t="shared" si="4"/>
        <v>593.42998309267045</v>
      </c>
    </row>
    <row r="42" spans="1:38" x14ac:dyDescent="0.3">
      <c r="AD42" s="6">
        <f>SUM(AD36:AD41)</f>
        <v>449012.67799999996</v>
      </c>
      <c r="AK42" s="34">
        <f t="shared" si="3"/>
        <v>0</v>
      </c>
      <c r="AL42" s="34" t="e">
        <f t="shared" si="4"/>
        <v>#DIV/0!</v>
      </c>
    </row>
    <row r="44" spans="1:38" x14ac:dyDescent="0.3">
      <c r="AD44" s="28"/>
    </row>
    <row r="45" spans="1:38" s="26" customFormat="1" ht="13" x14ac:dyDescent="0.3">
      <c r="A45" s="29" t="s">
        <v>107</v>
      </c>
      <c r="B45" s="42" t="s">
        <v>137</v>
      </c>
      <c r="C45" s="43"/>
      <c r="D45" s="43"/>
    </row>
    <row r="46" spans="1:38" s="26" customFormat="1" ht="13" x14ac:dyDescent="0.3">
      <c r="A46" s="26" t="s">
        <v>101</v>
      </c>
    </row>
    <row r="47" spans="1:38" s="26" customFormat="1" ht="12.5" x14ac:dyDescent="0.25"/>
    <row r="49" spans="3:24" x14ac:dyDescent="0.3">
      <c r="C49" s="22" t="s">
        <v>119</v>
      </c>
    </row>
    <row r="50" spans="3:24" x14ac:dyDescent="0.3">
      <c r="V50" s="46"/>
      <c r="W50" s="46"/>
      <c r="X50" s="46"/>
    </row>
    <row r="51" spans="3:24" x14ac:dyDescent="0.3">
      <c r="V51" s="46"/>
      <c r="W51" s="46"/>
      <c r="X51" s="46"/>
    </row>
    <row r="52" spans="3:24" x14ac:dyDescent="0.3">
      <c r="V52" s="57"/>
      <c r="W52" s="58"/>
      <c r="X52" s="46"/>
    </row>
    <row r="53" spans="3:24" x14ac:dyDescent="0.3">
      <c r="V53" s="30"/>
      <c r="W53" s="58"/>
      <c r="X53" s="46"/>
    </row>
    <row r="54" spans="3:24" x14ac:dyDescent="0.3">
      <c r="V54" s="57"/>
      <c r="W54" s="58"/>
      <c r="X54" s="46"/>
    </row>
    <row r="55" spans="3:24" x14ac:dyDescent="0.3">
      <c r="V55" s="57"/>
      <c r="W55" s="58"/>
      <c r="X55" s="46"/>
    </row>
    <row r="56" spans="3:24" x14ac:dyDescent="0.3">
      <c r="V56" s="57"/>
      <c r="W56" s="58"/>
      <c r="X56" s="46"/>
    </row>
    <row r="57" spans="3:24" x14ac:dyDescent="0.3">
      <c r="V57" s="57"/>
      <c r="W57" s="58"/>
      <c r="X57" s="46"/>
    </row>
    <row r="58" spans="3:24" x14ac:dyDescent="0.3">
      <c r="V58" s="46"/>
      <c r="W58" s="46"/>
      <c r="X58" s="46"/>
    </row>
    <row r="59" spans="3:24" x14ac:dyDescent="0.3">
      <c r="V59" s="46"/>
      <c r="W59" s="46"/>
      <c r="X59" s="46"/>
    </row>
    <row r="60" spans="3:24" x14ac:dyDescent="0.3">
      <c r="V60" s="46"/>
      <c r="W60" s="46"/>
      <c r="X60" s="46"/>
    </row>
    <row r="61" spans="3:24" x14ac:dyDescent="0.3">
      <c r="V61" s="46"/>
      <c r="W61" s="46"/>
      <c r="X61" s="46"/>
    </row>
  </sheetData>
  <sortState ref="A37:AD43">
    <sortCondition descending="1" ref="B37:B43"/>
  </sortState>
  <hyperlinks>
    <hyperlink ref="B2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6"/>
  <sheetViews>
    <sheetView showGridLines="0" tabSelected="1" topLeftCell="A129" zoomScale="55" zoomScaleNormal="55" workbookViewId="0">
      <selection activeCell="A156" sqref="A156"/>
    </sheetView>
  </sheetViews>
  <sheetFormatPr defaultRowHeight="14" outlineLevelRow="1" x14ac:dyDescent="0.3"/>
  <cols>
    <col min="1" max="1" width="13.75" style="6" customWidth="1"/>
    <col min="2" max="2" width="11.9140625" style="6" bestFit="1" customWidth="1"/>
    <col min="3" max="3" width="10.08203125" style="6" bestFit="1" customWidth="1"/>
    <col min="4" max="5" width="8.9140625" style="6" bestFit="1" customWidth="1"/>
    <col min="6" max="6" width="10.08203125" style="6" bestFit="1" customWidth="1"/>
    <col min="7" max="7" width="11" style="6" bestFit="1" customWidth="1"/>
    <col min="8" max="8" width="8.9140625" style="6" bestFit="1" customWidth="1"/>
    <col min="9" max="10" width="10.08203125" style="6" bestFit="1" customWidth="1"/>
    <col min="11" max="12" width="11" style="6" bestFit="1" customWidth="1"/>
    <col min="13" max="13" width="8.9140625" style="6" bestFit="1" customWidth="1"/>
    <col min="14" max="14" width="11" style="6" bestFit="1" customWidth="1"/>
    <col min="15" max="20" width="8.9140625" style="6" bestFit="1" customWidth="1"/>
    <col min="21" max="25" width="10.08203125" style="6" bestFit="1" customWidth="1"/>
    <col min="26" max="27" width="9.08203125" style="6" bestFit="1" customWidth="1"/>
    <col min="28" max="29" width="10.08203125" style="6" bestFit="1" customWidth="1"/>
    <col min="30" max="30" width="9.08203125" style="6" bestFit="1" customWidth="1"/>
    <col min="31" max="16384" width="8.6640625" style="6"/>
  </cols>
  <sheetData>
    <row r="1" spans="1:30" x14ac:dyDescent="0.3">
      <c r="A1" s="1" t="s">
        <v>89</v>
      </c>
      <c r="B1"/>
      <c r="C1"/>
      <c r="D1"/>
      <c r="E1"/>
      <c r="F1"/>
      <c r="G1"/>
      <c r="H1"/>
    </row>
    <row r="2" spans="1:30" x14ac:dyDescent="0.3">
      <c r="A2" s="6" t="s">
        <v>128</v>
      </c>
      <c r="B2" s="6" t="s">
        <v>129</v>
      </c>
    </row>
    <row r="3" spans="1:30" x14ac:dyDescent="0.3">
      <c r="A3" s="7" t="s">
        <v>0</v>
      </c>
      <c r="B3" s="11" t="s">
        <v>130</v>
      </c>
    </row>
    <row r="4" spans="1:30" x14ac:dyDescent="0.3">
      <c r="A4" s="7" t="s">
        <v>1</v>
      </c>
      <c r="B4" s="31" t="s">
        <v>125</v>
      </c>
    </row>
    <row r="5" spans="1:30" x14ac:dyDescent="0.3">
      <c r="A5" s="30" t="s">
        <v>101</v>
      </c>
      <c r="B5" s="7"/>
    </row>
    <row r="7" spans="1:30" x14ac:dyDescent="0.3">
      <c r="A7" s="7" t="s">
        <v>4</v>
      </c>
      <c r="B7" s="17" t="s">
        <v>67</v>
      </c>
    </row>
    <row r="8" spans="1:30" hidden="1" outlineLevel="1" x14ac:dyDescent="0.3">
      <c r="A8" s="7" t="s">
        <v>71</v>
      </c>
      <c r="B8" s="7" t="s">
        <v>72</v>
      </c>
    </row>
    <row r="9" spans="1:30" hidden="1" outlineLevel="1" x14ac:dyDescent="0.3">
      <c r="A9" s="7" t="s">
        <v>6</v>
      </c>
      <c r="B9" s="7" t="s">
        <v>73</v>
      </c>
    </row>
    <row r="10" spans="1:30" hidden="1" outlineLevel="1" x14ac:dyDescent="0.3"/>
    <row r="11" spans="1:30" hidden="1" outlineLevel="1" x14ac:dyDescent="0.3">
      <c r="A11" s="10"/>
      <c r="B11" s="10" t="s">
        <v>8</v>
      </c>
      <c r="C11" s="10" t="s">
        <v>9</v>
      </c>
      <c r="D11" s="10" t="s">
        <v>10</v>
      </c>
      <c r="E11" s="10" t="s">
        <v>11</v>
      </c>
      <c r="F11" s="10" t="s">
        <v>12</v>
      </c>
      <c r="G11" s="10" t="s">
        <v>13</v>
      </c>
      <c r="H11" s="10" t="s">
        <v>14</v>
      </c>
      <c r="I11" s="10" t="s">
        <v>15</v>
      </c>
      <c r="J11" s="10" t="s">
        <v>16</v>
      </c>
      <c r="K11" s="10" t="s">
        <v>17</v>
      </c>
      <c r="L11" s="10" t="s">
        <v>18</v>
      </c>
      <c r="M11" s="10" t="s">
        <v>19</v>
      </c>
      <c r="N11" s="10" t="s">
        <v>20</v>
      </c>
      <c r="O11" s="10" t="s">
        <v>21</v>
      </c>
      <c r="P11" s="10" t="s">
        <v>22</v>
      </c>
      <c r="Q11" s="10" t="s">
        <v>23</v>
      </c>
      <c r="R11" s="10" t="s">
        <v>24</v>
      </c>
      <c r="S11" s="10" t="s">
        <v>25</v>
      </c>
      <c r="T11" s="10" t="s">
        <v>26</v>
      </c>
      <c r="U11" s="10" t="s">
        <v>27</v>
      </c>
      <c r="V11" s="10" t="s">
        <v>28</v>
      </c>
      <c r="W11" s="10" t="s">
        <v>29</v>
      </c>
      <c r="X11" s="10" t="s">
        <v>30</v>
      </c>
      <c r="Y11" s="10" t="s">
        <v>31</v>
      </c>
      <c r="Z11" s="10" t="s">
        <v>32</v>
      </c>
      <c r="AA11" s="10" t="s">
        <v>33</v>
      </c>
      <c r="AB11" s="10" t="s">
        <v>34</v>
      </c>
      <c r="AC11" s="10" t="s">
        <v>35</v>
      </c>
      <c r="AD11" s="10" t="s">
        <v>36</v>
      </c>
    </row>
    <row r="12" spans="1:30" hidden="1" outlineLevel="1" x14ac:dyDescent="0.3">
      <c r="A12" s="10" t="s">
        <v>78</v>
      </c>
      <c r="B12" s="8">
        <v>443.98099999999999</v>
      </c>
      <c r="C12" s="8">
        <v>613.85900000000004</v>
      </c>
      <c r="D12" s="8">
        <v>812.44899999999996</v>
      </c>
      <c r="E12" s="8">
        <v>1070.5989999999999</v>
      </c>
      <c r="F12" s="8">
        <v>1473.7370000000001</v>
      </c>
      <c r="G12" s="8">
        <v>2230.9989999999998</v>
      </c>
      <c r="H12" s="8">
        <v>3115.721</v>
      </c>
      <c r="I12" s="8">
        <v>4233.5469999999996</v>
      </c>
      <c r="J12" s="8">
        <v>5893.6819999999998</v>
      </c>
      <c r="K12" s="8">
        <v>8701.6450000000004</v>
      </c>
      <c r="L12" s="8">
        <v>12297.514999999999</v>
      </c>
      <c r="M12" s="8">
        <v>16844.953000000001</v>
      </c>
      <c r="N12" s="8">
        <v>22604.631000000001</v>
      </c>
      <c r="O12" s="8">
        <v>27251.315999999999</v>
      </c>
      <c r="P12" s="8">
        <v>33145.737000000001</v>
      </c>
      <c r="Q12" s="8">
        <v>38760.480000000003</v>
      </c>
      <c r="R12" s="8">
        <v>45586.09</v>
      </c>
      <c r="S12" s="8">
        <v>53415.798000000003</v>
      </c>
      <c r="T12" s="8">
        <v>60111.284</v>
      </c>
      <c r="U12" s="8">
        <v>70852.527000000002</v>
      </c>
      <c r="V12" s="8">
        <v>78937.009000000005</v>
      </c>
      <c r="W12" s="8">
        <v>87406.53</v>
      </c>
      <c r="X12" s="8">
        <v>97146.142000000007</v>
      </c>
      <c r="Y12" s="8">
        <v>105725.06600000001</v>
      </c>
      <c r="Z12" s="8">
        <v>115631.49099999999</v>
      </c>
      <c r="AA12" s="8">
        <v>127170.655</v>
      </c>
      <c r="AB12" s="8">
        <v>137997.601</v>
      </c>
      <c r="AC12" s="8">
        <v>148930.55499999999</v>
      </c>
      <c r="AD12" s="8">
        <v>157291.35699999999</v>
      </c>
    </row>
    <row r="13" spans="1:30" hidden="1" outlineLevel="1" x14ac:dyDescent="0.3">
      <c r="A13" s="10" t="s">
        <v>38</v>
      </c>
      <c r="B13" s="8">
        <v>5</v>
      </c>
      <c r="C13" s="8">
        <v>5</v>
      </c>
      <c r="D13" s="8">
        <v>5</v>
      </c>
      <c r="E13" s="8">
        <v>5</v>
      </c>
      <c r="F13" s="8">
        <v>5</v>
      </c>
      <c r="G13" s="8">
        <v>5</v>
      </c>
      <c r="H13" s="8">
        <v>5</v>
      </c>
      <c r="I13" s="8">
        <v>5</v>
      </c>
      <c r="J13" s="8">
        <v>6</v>
      </c>
      <c r="K13" s="8">
        <v>10</v>
      </c>
      <c r="L13" s="8">
        <v>14</v>
      </c>
      <c r="M13" s="8">
        <v>26</v>
      </c>
      <c r="N13" s="8">
        <v>31</v>
      </c>
      <c r="O13" s="8">
        <v>67</v>
      </c>
      <c r="P13" s="8">
        <v>96</v>
      </c>
      <c r="Q13" s="8">
        <v>167</v>
      </c>
      <c r="R13" s="8">
        <v>212</v>
      </c>
      <c r="S13" s="8">
        <v>276</v>
      </c>
      <c r="T13" s="8">
        <v>324</v>
      </c>
      <c r="U13" s="8">
        <v>608</v>
      </c>
      <c r="V13" s="8">
        <v>912</v>
      </c>
      <c r="W13" s="8">
        <v>1069</v>
      </c>
      <c r="X13" s="8">
        <v>1370</v>
      </c>
      <c r="Y13" s="8">
        <v>1780</v>
      </c>
      <c r="Z13" s="8">
        <v>1944</v>
      </c>
      <c r="AA13" s="8">
        <v>2176</v>
      </c>
      <c r="AB13" s="8">
        <v>2370</v>
      </c>
      <c r="AC13" s="8">
        <v>2796.5</v>
      </c>
      <c r="AD13" s="8">
        <v>3260.7</v>
      </c>
    </row>
    <row r="14" spans="1:30" hidden="1" outlineLevel="1" x14ac:dyDescent="0.3">
      <c r="A14" s="10" t="s">
        <v>39</v>
      </c>
      <c r="B14" s="9" t="s">
        <v>64</v>
      </c>
      <c r="C14" s="9" t="s">
        <v>64</v>
      </c>
      <c r="D14" s="9" t="s">
        <v>64</v>
      </c>
      <c r="E14" s="9" t="s">
        <v>64</v>
      </c>
      <c r="F14" s="9" t="s">
        <v>64</v>
      </c>
      <c r="G14" s="9" t="s">
        <v>64</v>
      </c>
      <c r="H14" s="9" t="s">
        <v>64</v>
      </c>
      <c r="I14" s="9" t="s">
        <v>64</v>
      </c>
      <c r="J14" s="9" t="s">
        <v>64</v>
      </c>
      <c r="K14" s="9" t="s">
        <v>64</v>
      </c>
      <c r="L14" s="9" t="s">
        <v>64</v>
      </c>
      <c r="M14" s="9" t="s">
        <v>64</v>
      </c>
      <c r="N14" s="9" t="s">
        <v>64</v>
      </c>
      <c r="O14" s="9" t="s">
        <v>64</v>
      </c>
      <c r="P14" s="8">
        <v>1</v>
      </c>
      <c r="Q14" s="8">
        <v>8</v>
      </c>
      <c r="R14" s="8">
        <v>27</v>
      </c>
      <c r="S14" s="8">
        <v>30</v>
      </c>
      <c r="T14" s="8">
        <v>114</v>
      </c>
      <c r="U14" s="8">
        <v>333</v>
      </c>
      <c r="V14" s="8">
        <v>488</v>
      </c>
      <c r="W14" s="8">
        <v>541</v>
      </c>
      <c r="X14" s="8">
        <v>677</v>
      </c>
      <c r="Y14" s="8">
        <v>683</v>
      </c>
      <c r="Z14" s="8">
        <v>699</v>
      </c>
      <c r="AA14" s="8">
        <v>699</v>
      </c>
      <c r="AB14" s="8">
        <v>699</v>
      </c>
      <c r="AC14" s="8">
        <v>698.39</v>
      </c>
      <c r="AD14" s="8">
        <v>698.92</v>
      </c>
    </row>
    <row r="15" spans="1:30" hidden="1" outlineLevel="1" x14ac:dyDescent="0.3">
      <c r="A15" s="10" t="s">
        <v>40</v>
      </c>
      <c r="B15" s="9" t="s">
        <v>64</v>
      </c>
      <c r="C15" s="9" t="s">
        <v>64</v>
      </c>
      <c r="D15" s="9" t="s">
        <v>64</v>
      </c>
      <c r="E15" s="9" t="s">
        <v>64</v>
      </c>
      <c r="F15" s="9" t="s">
        <v>64</v>
      </c>
      <c r="G15" s="9" t="s">
        <v>64</v>
      </c>
      <c r="H15" s="9" t="s">
        <v>64</v>
      </c>
      <c r="I15" s="9" t="s">
        <v>64</v>
      </c>
      <c r="J15" s="9" t="s">
        <v>64</v>
      </c>
      <c r="K15" s="9" t="s">
        <v>64</v>
      </c>
      <c r="L15" s="8">
        <v>2</v>
      </c>
      <c r="M15" s="9" t="s">
        <v>64</v>
      </c>
      <c r="N15" s="8">
        <v>6.4</v>
      </c>
      <c r="O15" s="8">
        <v>10.6</v>
      </c>
      <c r="P15" s="8">
        <v>16.5</v>
      </c>
      <c r="Q15" s="8">
        <v>22</v>
      </c>
      <c r="R15" s="8">
        <v>43.5</v>
      </c>
      <c r="S15" s="8">
        <v>113.8</v>
      </c>
      <c r="T15" s="8">
        <v>150</v>
      </c>
      <c r="U15" s="8">
        <v>193</v>
      </c>
      <c r="V15" s="8">
        <v>213</v>
      </c>
      <c r="W15" s="8">
        <v>213</v>
      </c>
      <c r="X15" s="8">
        <v>258</v>
      </c>
      <c r="Y15" s="8">
        <v>262</v>
      </c>
      <c r="Z15" s="8">
        <v>278</v>
      </c>
      <c r="AA15" s="8">
        <v>281</v>
      </c>
      <c r="AB15" s="8">
        <v>282</v>
      </c>
      <c r="AC15" s="8">
        <v>308.20499999999998</v>
      </c>
      <c r="AD15" s="8">
        <v>316.2</v>
      </c>
    </row>
    <row r="16" spans="1:30" hidden="1" outlineLevel="1" x14ac:dyDescent="0.3">
      <c r="A16" s="10" t="s">
        <v>41</v>
      </c>
      <c r="B16" s="8">
        <v>325.98099999999999</v>
      </c>
      <c r="C16" s="8">
        <v>392.85899999999998</v>
      </c>
      <c r="D16" s="8">
        <v>435.94900000000001</v>
      </c>
      <c r="E16" s="8">
        <v>468.09899999999999</v>
      </c>
      <c r="F16" s="8">
        <v>521.23699999999997</v>
      </c>
      <c r="G16" s="8">
        <v>599.49900000000002</v>
      </c>
      <c r="H16" s="8">
        <v>814.221</v>
      </c>
      <c r="I16" s="8">
        <v>1123.347</v>
      </c>
      <c r="J16" s="8">
        <v>1438.482</v>
      </c>
      <c r="K16" s="8">
        <v>1753.4449999999999</v>
      </c>
      <c r="L16" s="8">
        <v>2390.0149999999999</v>
      </c>
      <c r="M16" s="8">
        <v>2497.1529999999998</v>
      </c>
      <c r="N16" s="8">
        <v>2894.5309999999999</v>
      </c>
      <c r="O16" s="8">
        <v>3119.9160000000002</v>
      </c>
      <c r="P16" s="8">
        <v>3123.712</v>
      </c>
      <c r="Q16" s="8">
        <v>3127.8359999999998</v>
      </c>
      <c r="R16" s="8">
        <v>3135.6959999999999</v>
      </c>
      <c r="S16" s="8">
        <v>3124.2139999999999</v>
      </c>
      <c r="T16" s="8">
        <v>3162.87</v>
      </c>
      <c r="U16" s="8">
        <v>3482.087</v>
      </c>
      <c r="V16" s="8">
        <v>3801.8290000000002</v>
      </c>
      <c r="W16" s="8">
        <v>3951.9810000000002</v>
      </c>
      <c r="X16" s="8">
        <v>4161.9409999999998</v>
      </c>
      <c r="Y16" s="8">
        <v>4818.9229999999998</v>
      </c>
      <c r="Z16" s="8">
        <v>4886.4030000000002</v>
      </c>
      <c r="AA16" s="8">
        <v>5076.9759999999997</v>
      </c>
      <c r="AB16" s="8">
        <v>5245.5630000000001</v>
      </c>
      <c r="AC16" s="8">
        <v>5489.64</v>
      </c>
      <c r="AD16" s="8">
        <v>6120.6239999999998</v>
      </c>
    </row>
    <row r="17" spans="1:30" hidden="1" outlineLevel="1" x14ac:dyDescent="0.3">
      <c r="A17" s="10" t="s">
        <v>79</v>
      </c>
      <c r="B17" s="8">
        <v>48</v>
      </c>
      <c r="C17" s="8">
        <v>110</v>
      </c>
      <c r="D17" s="8">
        <v>183</v>
      </c>
      <c r="E17" s="8">
        <v>334</v>
      </c>
      <c r="F17" s="8">
        <v>643</v>
      </c>
      <c r="G17" s="8">
        <v>1137</v>
      </c>
      <c r="H17" s="8">
        <v>1564</v>
      </c>
      <c r="I17" s="8">
        <v>1966</v>
      </c>
      <c r="J17" s="8">
        <v>2672</v>
      </c>
      <c r="K17" s="8">
        <v>4138</v>
      </c>
      <c r="L17" s="8">
        <v>6095</v>
      </c>
      <c r="M17" s="8">
        <v>8754</v>
      </c>
      <c r="N17" s="8">
        <v>12001</v>
      </c>
      <c r="O17" s="8">
        <v>14381</v>
      </c>
      <c r="P17" s="8">
        <v>16419</v>
      </c>
      <c r="Q17" s="8">
        <v>18248</v>
      </c>
      <c r="R17" s="8">
        <v>20474</v>
      </c>
      <c r="S17" s="8">
        <v>22116</v>
      </c>
      <c r="T17" s="8">
        <v>22794</v>
      </c>
      <c r="U17" s="8">
        <v>25732</v>
      </c>
      <c r="V17" s="8">
        <v>26903</v>
      </c>
      <c r="W17" s="8">
        <v>28712</v>
      </c>
      <c r="X17" s="8">
        <v>30979</v>
      </c>
      <c r="Y17" s="8">
        <v>33477</v>
      </c>
      <c r="Z17" s="8">
        <v>38614</v>
      </c>
      <c r="AA17" s="8">
        <v>44580</v>
      </c>
      <c r="AB17" s="8">
        <v>49435</v>
      </c>
      <c r="AC17" s="8">
        <v>55580</v>
      </c>
      <c r="AD17" s="8">
        <v>58843</v>
      </c>
    </row>
    <row r="18" spans="1:30" hidden="1" outlineLevel="1" x14ac:dyDescent="0.3">
      <c r="A18" s="10" t="s">
        <v>42</v>
      </c>
      <c r="B18" s="9" t="s">
        <v>64</v>
      </c>
      <c r="C18" s="9" t="s">
        <v>64</v>
      </c>
      <c r="D18" s="9" t="s">
        <v>64</v>
      </c>
      <c r="E18" s="9" t="s">
        <v>64</v>
      </c>
      <c r="F18" s="9" t="s">
        <v>64</v>
      </c>
      <c r="G18" s="9" t="s">
        <v>64</v>
      </c>
      <c r="H18" s="9" t="s">
        <v>64</v>
      </c>
      <c r="I18" s="9" t="s">
        <v>64</v>
      </c>
      <c r="J18" s="9" t="s">
        <v>64</v>
      </c>
      <c r="K18" s="9" t="s">
        <v>64</v>
      </c>
      <c r="L18" s="9" t="s">
        <v>64</v>
      </c>
      <c r="M18" s="9" t="s">
        <v>64</v>
      </c>
      <c r="N18" s="8">
        <v>1</v>
      </c>
      <c r="O18" s="8">
        <v>3</v>
      </c>
      <c r="P18" s="8">
        <v>7</v>
      </c>
      <c r="Q18" s="8">
        <v>31</v>
      </c>
      <c r="R18" s="8">
        <v>31</v>
      </c>
      <c r="S18" s="8">
        <v>50</v>
      </c>
      <c r="T18" s="8">
        <v>77</v>
      </c>
      <c r="U18" s="8">
        <v>104</v>
      </c>
      <c r="V18" s="8">
        <v>108</v>
      </c>
      <c r="W18" s="8">
        <v>180</v>
      </c>
      <c r="X18" s="8">
        <v>266</v>
      </c>
      <c r="Y18" s="8">
        <v>248</v>
      </c>
      <c r="Z18" s="8">
        <v>275</v>
      </c>
      <c r="AA18" s="8">
        <v>300</v>
      </c>
      <c r="AB18" s="8">
        <v>310</v>
      </c>
      <c r="AC18" s="8">
        <v>311.8</v>
      </c>
      <c r="AD18" s="8">
        <v>310</v>
      </c>
    </row>
    <row r="19" spans="1:30" hidden="1" outlineLevel="1" x14ac:dyDescent="0.3">
      <c r="A19" s="10" t="s">
        <v>43</v>
      </c>
      <c r="B19" s="9" t="s">
        <v>64</v>
      </c>
      <c r="C19" s="9" t="s">
        <v>64</v>
      </c>
      <c r="D19" s="8">
        <v>6.5</v>
      </c>
      <c r="E19" s="8">
        <v>6.5</v>
      </c>
      <c r="F19" s="8">
        <v>6.5</v>
      </c>
      <c r="G19" s="8">
        <v>6.5</v>
      </c>
      <c r="H19" s="8">
        <v>6.5</v>
      </c>
      <c r="I19" s="8">
        <v>57.2</v>
      </c>
      <c r="J19" s="8">
        <v>62.2</v>
      </c>
      <c r="K19" s="8">
        <v>70.2</v>
      </c>
      <c r="L19" s="8">
        <v>116.5</v>
      </c>
      <c r="M19" s="8">
        <v>122.9</v>
      </c>
      <c r="N19" s="8">
        <v>134.80000000000001</v>
      </c>
      <c r="O19" s="8">
        <v>210.3</v>
      </c>
      <c r="P19" s="8">
        <v>336.4</v>
      </c>
      <c r="Q19" s="8">
        <v>493.3</v>
      </c>
      <c r="R19" s="8">
        <v>676.5</v>
      </c>
      <c r="S19" s="8">
        <v>740.5</v>
      </c>
      <c r="T19" s="8">
        <v>942.3</v>
      </c>
      <c r="U19" s="8">
        <v>1251.3</v>
      </c>
      <c r="V19" s="8">
        <v>1390.4</v>
      </c>
      <c r="W19" s="8">
        <v>1584.6</v>
      </c>
      <c r="X19" s="8">
        <v>1704.3510000000001</v>
      </c>
      <c r="Y19" s="8">
        <v>2008.1510000000001</v>
      </c>
      <c r="Z19" s="8">
        <v>2283.25</v>
      </c>
      <c r="AA19" s="8">
        <v>2451.1509999999998</v>
      </c>
      <c r="AB19" s="8">
        <v>2785.951</v>
      </c>
      <c r="AC19" s="8">
        <v>3317.951</v>
      </c>
      <c r="AD19" s="8">
        <v>3676.134</v>
      </c>
    </row>
    <row r="20" spans="1:30" hidden="1" outlineLevel="1" x14ac:dyDescent="0.3">
      <c r="A20" s="10" t="s">
        <v>44</v>
      </c>
      <c r="B20" s="8">
        <v>1</v>
      </c>
      <c r="C20" s="8">
        <v>1</v>
      </c>
      <c r="D20" s="8">
        <v>16</v>
      </c>
      <c r="E20" s="8">
        <v>27</v>
      </c>
      <c r="F20" s="8">
        <v>27</v>
      </c>
      <c r="G20" s="8">
        <v>27</v>
      </c>
      <c r="H20" s="8">
        <v>27</v>
      </c>
      <c r="I20" s="8">
        <v>27</v>
      </c>
      <c r="J20" s="8">
        <v>38</v>
      </c>
      <c r="K20" s="8">
        <v>109</v>
      </c>
      <c r="L20" s="8">
        <v>226</v>
      </c>
      <c r="M20" s="8">
        <v>270</v>
      </c>
      <c r="N20" s="8">
        <v>287</v>
      </c>
      <c r="O20" s="8">
        <v>371</v>
      </c>
      <c r="P20" s="8">
        <v>470</v>
      </c>
      <c r="Q20" s="8">
        <v>491</v>
      </c>
      <c r="R20" s="8">
        <v>749</v>
      </c>
      <c r="S20" s="8">
        <v>846</v>
      </c>
      <c r="T20" s="8">
        <v>1022</v>
      </c>
      <c r="U20" s="8">
        <v>1171</v>
      </c>
      <c r="V20" s="8">
        <v>1298</v>
      </c>
      <c r="W20" s="8">
        <v>1640</v>
      </c>
      <c r="X20" s="8">
        <v>1753</v>
      </c>
      <c r="Y20" s="8">
        <v>1809</v>
      </c>
      <c r="Z20" s="8">
        <v>1978</v>
      </c>
      <c r="AA20" s="8">
        <v>2091</v>
      </c>
      <c r="AB20" s="8">
        <v>2370</v>
      </c>
      <c r="AC20" s="8">
        <v>2624</v>
      </c>
      <c r="AD20" s="8">
        <v>2877.4949999999999</v>
      </c>
    </row>
    <row r="21" spans="1:30" hidden="1" outlineLevel="1" x14ac:dyDescent="0.3">
      <c r="A21" s="10" t="s">
        <v>45</v>
      </c>
      <c r="B21" s="8">
        <v>2</v>
      </c>
      <c r="C21" s="8">
        <v>3</v>
      </c>
      <c r="D21" s="8">
        <v>33</v>
      </c>
      <c r="E21" s="8">
        <v>34</v>
      </c>
      <c r="F21" s="8">
        <v>41</v>
      </c>
      <c r="G21" s="8">
        <v>98</v>
      </c>
      <c r="H21" s="8">
        <v>227</v>
      </c>
      <c r="I21" s="8">
        <v>420</v>
      </c>
      <c r="J21" s="8">
        <v>848</v>
      </c>
      <c r="K21" s="8">
        <v>1613</v>
      </c>
      <c r="L21" s="8">
        <v>2206</v>
      </c>
      <c r="M21" s="8">
        <v>3397</v>
      </c>
      <c r="N21" s="8">
        <v>4891</v>
      </c>
      <c r="O21" s="8">
        <v>5945</v>
      </c>
      <c r="P21" s="8">
        <v>8317</v>
      </c>
      <c r="Q21" s="8">
        <v>9918</v>
      </c>
      <c r="R21" s="8">
        <v>11722</v>
      </c>
      <c r="S21" s="8">
        <v>14820</v>
      </c>
      <c r="T21" s="8">
        <v>16555</v>
      </c>
      <c r="U21" s="8">
        <v>19176</v>
      </c>
      <c r="V21" s="8">
        <v>20693</v>
      </c>
      <c r="W21" s="8">
        <v>21529</v>
      </c>
      <c r="X21" s="8">
        <v>22789</v>
      </c>
      <c r="Y21" s="8">
        <v>22958</v>
      </c>
      <c r="Z21" s="8">
        <v>22925</v>
      </c>
      <c r="AA21" s="8">
        <v>22943</v>
      </c>
      <c r="AB21" s="8">
        <v>22990</v>
      </c>
      <c r="AC21" s="8">
        <v>23124.478999999999</v>
      </c>
      <c r="AD21" s="8">
        <v>23405.055</v>
      </c>
    </row>
    <row r="22" spans="1:30" hidden="1" outlineLevel="1" x14ac:dyDescent="0.3">
      <c r="A22" s="10" t="s">
        <v>46</v>
      </c>
      <c r="B22" s="9" t="s">
        <v>64</v>
      </c>
      <c r="C22" s="8">
        <v>1</v>
      </c>
      <c r="D22" s="8">
        <v>1</v>
      </c>
      <c r="E22" s="8">
        <v>3</v>
      </c>
      <c r="F22" s="8">
        <v>3</v>
      </c>
      <c r="G22" s="8">
        <v>3</v>
      </c>
      <c r="H22" s="8">
        <v>6</v>
      </c>
      <c r="I22" s="8">
        <v>7</v>
      </c>
      <c r="J22" s="8">
        <v>15</v>
      </c>
      <c r="K22" s="8">
        <v>18</v>
      </c>
      <c r="L22" s="8">
        <v>38</v>
      </c>
      <c r="M22" s="8">
        <v>66</v>
      </c>
      <c r="N22" s="8">
        <v>138</v>
      </c>
      <c r="O22" s="8">
        <v>218</v>
      </c>
      <c r="P22" s="8">
        <v>358</v>
      </c>
      <c r="Q22" s="8">
        <v>690</v>
      </c>
      <c r="R22" s="8">
        <v>1412</v>
      </c>
      <c r="S22" s="8">
        <v>2223</v>
      </c>
      <c r="T22" s="8">
        <v>3403</v>
      </c>
      <c r="U22" s="8">
        <v>4582</v>
      </c>
      <c r="V22" s="8">
        <v>5912</v>
      </c>
      <c r="W22" s="8">
        <v>6758.0159999999996</v>
      </c>
      <c r="X22" s="8">
        <v>7607.4960000000001</v>
      </c>
      <c r="Y22" s="8">
        <v>8155.9610000000002</v>
      </c>
      <c r="Z22" s="8">
        <v>9201.4249999999993</v>
      </c>
      <c r="AA22" s="8">
        <v>10298.18</v>
      </c>
      <c r="AB22" s="8">
        <v>11566.564</v>
      </c>
      <c r="AC22" s="8">
        <v>13499.357</v>
      </c>
      <c r="AD22" s="8">
        <v>14900.146000000001</v>
      </c>
    </row>
    <row r="23" spans="1:30" hidden="1" outlineLevel="1" x14ac:dyDescent="0.3">
      <c r="A23" s="10" t="s">
        <v>47</v>
      </c>
      <c r="B23" s="9" t="s">
        <v>64</v>
      </c>
      <c r="C23" s="9" t="s">
        <v>64</v>
      </c>
      <c r="D23" s="9" t="s">
        <v>64</v>
      </c>
      <c r="E23" s="9" t="s">
        <v>64</v>
      </c>
      <c r="F23" s="9" t="s">
        <v>64</v>
      </c>
      <c r="G23" s="9" t="s">
        <v>64</v>
      </c>
      <c r="H23" s="9" t="s">
        <v>64</v>
      </c>
      <c r="I23" s="9" t="s">
        <v>64</v>
      </c>
      <c r="J23" s="9" t="s">
        <v>64</v>
      </c>
      <c r="K23" s="9" t="s">
        <v>64</v>
      </c>
      <c r="L23" s="9" t="s">
        <v>64</v>
      </c>
      <c r="M23" s="9" t="s">
        <v>64</v>
      </c>
      <c r="N23" s="9" t="s">
        <v>64</v>
      </c>
      <c r="O23" s="9" t="s">
        <v>64</v>
      </c>
      <c r="P23" s="9" t="s">
        <v>64</v>
      </c>
      <c r="Q23" s="8">
        <v>6</v>
      </c>
      <c r="R23" s="8">
        <v>17</v>
      </c>
      <c r="S23" s="8">
        <v>17</v>
      </c>
      <c r="T23" s="8">
        <v>17</v>
      </c>
      <c r="U23" s="8">
        <v>70</v>
      </c>
      <c r="V23" s="8">
        <v>79</v>
      </c>
      <c r="W23" s="8">
        <v>130</v>
      </c>
      <c r="X23" s="8">
        <v>180</v>
      </c>
      <c r="Y23" s="8">
        <v>254</v>
      </c>
      <c r="Z23" s="8">
        <v>339</v>
      </c>
      <c r="AA23" s="8">
        <v>418</v>
      </c>
      <c r="AB23" s="8">
        <v>483</v>
      </c>
      <c r="AC23" s="8">
        <v>576.1</v>
      </c>
      <c r="AD23" s="8">
        <v>586.29999999999995</v>
      </c>
    </row>
    <row r="24" spans="1:30" hidden="1" outlineLevel="1" x14ac:dyDescent="0.3">
      <c r="A24" s="10" t="s">
        <v>48</v>
      </c>
      <c r="B24" s="8">
        <v>3</v>
      </c>
      <c r="C24" s="8">
        <v>4</v>
      </c>
      <c r="D24" s="8">
        <v>7</v>
      </c>
      <c r="E24" s="8">
        <v>18</v>
      </c>
      <c r="F24" s="8">
        <v>21</v>
      </c>
      <c r="G24" s="8">
        <v>22</v>
      </c>
      <c r="H24" s="8">
        <v>34</v>
      </c>
      <c r="I24" s="8">
        <v>119</v>
      </c>
      <c r="J24" s="8">
        <v>164</v>
      </c>
      <c r="K24" s="8">
        <v>232</v>
      </c>
      <c r="L24" s="8">
        <v>363</v>
      </c>
      <c r="M24" s="8">
        <v>664</v>
      </c>
      <c r="N24" s="8">
        <v>780</v>
      </c>
      <c r="O24" s="8">
        <v>874</v>
      </c>
      <c r="P24" s="8">
        <v>1127</v>
      </c>
      <c r="Q24" s="8">
        <v>1635</v>
      </c>
      <c r="R24" s="8">
        <v>1902</v>
      </c>
      <c r="S24" s="8">
        <v>2702</v>
      </c>
      <c r="T24" s="8">
        <v>3525</v>
      </c>
      <c r="U24" s="8">
        <v>4879</v>
      </c>
      <c r="V24" s="8">
        <v>5794</v>
      </c>
      <c r="W24" s="8">
        <v>6918</v>
      </c>
      <c r="X24" s="8">
        <v>8102</v>
      </c>
      <c r="Y24" s="8">
        <v>8542</v>
      </c>
      <c r="Z24" s="8">
        <v>8683</v>
      </c>
      <c r="AA24" s="8">
        <v>9137</v>
      </c>
      <c r="AB24" s="8">
        <v>9384</v>
      </c>
      <c r="AC24" s="8">
        <v>9736.5779999999995</v>
      </c>
      <c r="AD24" s="8">
        <v>10230.245999999999</v>
      </c>
    </row>
    <row r="25" spans="1:30" hidden="1" outlineLevel="1" x14ac:dyDescent="0.3">
      <c r="A25" s="10" t="s">
        <v>49</v>
      </c>
      <c r="B25" s="9" t="s">
        <v>64</v>
      </c>
      <c r="C25" s="9" t="s">
        <v>64</v>
      </c>
      <c r="D25" s="9" t="s">
        <v>64</v>
      </c>
      <c r="E25" s="9" t="s">
        <v>64</v>
      </c>
      <c r="F25" s="9" t="s">
        <v>64</v>
      </c>
      <c r="G25" s="9" t="s">
        <v>64</v>
      </c>
      <c r="H25" s="9" t="s">
        <v>64</v>
      </c>
      <c r="I25" s="9" t="s">
        <v>64</v>
      </c>
      <c r="J25" s="9" t="s">
        <v>64</v>
      </c>
      <c r="K25" s="9" t="s">
        <v>64</v>
      </c>
      <c r="L25" s="9" t="s">
        <v>64</v>
      </c>
      <c r="M25" s="9" t="s">
        <v>64</v>
      </c>
      <c r="N25" s="9" t="s">
        <v>64</v>
      </c>
      <c r="O25" s="9" t="s">
        <v>64</v>
      </c>
      <c r="P25" s="8">
        <v>0.22500000000000001</v>
      </c>
      <c r="Q25" s="8">
        <v>0.22500000000000001</v>
      </c>
      <c r="R25" s="8">
        <v>0.22500000000000001</v>
      </c>
      <c r="S25" s="8">
        <v>0.22500000000000001</v>
      </c>
      <c r="T25" s="8">
        <v>0.22500000000000001</v>
      </c>
      <c r="U25" s="8">
        <v>0.22500000000000001</v>
      </c>
      <c r="V25" s="8">
        <v>82.224999999999994</v>
      </c>
      <c r="W25" s="8">
        <v>134.22499999999999</v>
      </c>
      <c r="X25" s="8">
        <v>147.22499999999999</v>
      </c>
      <c r="Y25" s="8">
        <v>147.22499999999999</v>
      </c>
      <c r="Z25" s="8">
        <v>147.22499999999999</v>
      </c>
      <c r="AA25" s="8">
        <v>157.72499999999999</v>
      </c>
      <c r="AB25" s="8">
        <v>157.72499999999999</v>
      </c>
      <c r="AC25" s="8">
        <v>157.72499999999999</v>
      </c>
      <c r="AD25" s="8">
        <v>157.72499999999999</v>
      </c>
    </row>
    <row r="26" spans="1:30" hidden="1" outlineLevel="1" x14ac:dyDescent="0.3">
      <c r="A26" s="10" t="s">
        <v>50</v>
      </c>
      <c r="B26" s="9" t="s">
        <v>64</v>
      </c>
      <c r="C26" s="9" t="s">
        <v>64</v>
      </c>
      <c r="D26" s="9" t="s">
        <v>64</v>
      </c>
      <c r="E26" s="9" t="s">
        <v>64</v>
      </c>
      <c r="F26" s="9" t="s">
        <v>64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2</v>
      </c>
      <c r="M26" s="8">
        <v>2</v>
      </c>
      <c r="N26" s="8">
        <v>22</v>
      </c>
      <c r="O26" s="8">
        <v>26</v>
      </c>
      <c r="P26" s="8">
        <v>26</v>
      </c>
      <c r="Q26" s="8">
        <v>26</v>
      </c>
      <c r="R26" s="8">
        <v>26</v>
      </c>
      <c r="S26" s="8">
        <v>26</v>
      </c>
      <c r="T26" s="8">
        <v>28</v>
      </c>
      <c r="U26" s="8">
        <v>29</v>
      </c>
      <c r="V26" s="8">
        <v>30</v>
      </c>
      <c r="W26" s="8">
        <v>36</v>
      </c>
      <c r="X26" s="8">
        <v>59</v>
      </c>
      <c r="Y26" s="8">
        <v>65.891999999999996</v>
      </c>
      <c r="Z26" s="8">
        <v>68.915000000000006</v>
      </c>
      <c r="AA26" s="8">
        <v>68.165000000000006</v>
      </c>
      <c r="AB26" s="8">
        <v>69.905000000000001</v>
      </c>
      <c r="AC26" s="8">
        <v>77.105000000000004</v>
      </c>
      <c r="AD26" s="8">
        <v>78.171999999999997</v>
      </c>
    </row>
    <row r="27" spans="1:30" hidden="1" outlineLevel="1" x14ac:dyDescent="0.3">
      <c r="A27" s="10" t="s">
        <v>51</v>
      </c>
      <c r="B27" s="9" t="s">
        <v>64</v>
      </c>
      <c r="C27" s="9" t="s">
        <v>64</v>
      </c>
      <c r="D27" s="9" t="s">
        <v>64</v>
      </c>
      <c r="E27" s="9" t="s">
        <v>64</v>
      </c>
      <c r="F27" s="9" t="s">
        <v>64</v>
      </c>
      <c r="G27" s="9" t="s">
        <v>64</v>
      </c>
      <c r="H27" s="9" t="s">
        <v>64</v>
      </c>
      <c r="I27" s="9" t="s">
        <v>64</v>
      </c>
      <c r="J27" s="9" t="s">
        <v>64</v>
      </c>
      <c r="K27" s="9" t="s">
        <v>64</v>
      </c>
      <c r="L27" s="9" t="s">
        <v>64</v>
      </c>
      <c r="M27" s="9" t="s">
        <v>64</v>
      </c>
      <c r="N27" s="9" t="s">
        <v>64</v>
      </c>
      <c r="O27" s="9" t="s">
        <v>64</v>
      </c>
      <c r="P27" s="8">
        <v>1</v>
      </c>
      <c r="Q27" s="8">
        <v>1</v>
      </c>
      <c r="R27" s="8">
        <v>31</v>
      </c>
      <c r="S27" s="8">
        <v>47</v>
      </c>
      <c r="T27" s="8">
        <v>54</v>
      </c>
      <c r="U27" s="8">
        <v>98</v>
      </c>
      <c r="V27" s="8">
        <v>133</v>
      </c>
      <c r="W27" s="8">
        <v>202</v>
      </c>
      <c r="X27" s="8">
        <v>275</v>
      </c>
      <c r="Y27" s="8">
        <v>279</v>
      </c>
      <c r="Z27" s="8">
        <v>288</v>
      </c>
      <c r="AA27" s="8">
        <v>436</v>
      </c>
      <c r="AB27" s="8">
        <v>509</v>
      </c>
      <c r="AC27" s="8">
        <v>518</v>
      </c>
      <c r="AD27" s="8">
        <v>533</v>
      </c>
    </row>
    <row r="28" spans="1:30" hidden="1" outlineLevel="1" x14ac:dyDescent="0.3">
      <c r="A28" s="10" t="s">
        <v>52</v>
      </c>
      <c r="B28" s="9" t="s">
        <v>64</v>
      </c>
      <c r="C28" s="9" t="s">
        <v>64</v>
      </c>
      <c r="D28" s="9" t="s">
        <v>64</v>
      </c>
      <c r="E28" s="9" t="s">
        <v>64</v>
      </c>
      <c r="F28" s="9" t="s">
        <v>64</v>
      </c>
      <c r="G28" s="9" t="s">
        <v>64</v>
      </c>
      <c r="H28" s="8">
        <v>2</v>
      </c>
      <c r="I28" s="8">
        <v>4</v>
      </c>
      <c r="J28" s="8">
        <v>10</v>
      </c>
      <c r="K28" s="8">
        <v>14</v>
      </c>
      <c r="L28" s="8">
        <v>14</v>
      </c>
      <c r="M28" s="8">
        <v>13.9</v>
      </c>
      <c r="N28" s="8">
        <v>13.9</v>
      </c>
      <c r="O28" s="8">
        <v>20.5</v>
      </c>
      <c r="P28" s="8">
        <v>34.9</v>
      </c>
      <c r="Q28" s="8">
        <v>34.9</v>
      </c>
      <c r="R28" s="8">
        <v>34.9</v>
      </c>
      <c r="S28" s="8">
        <v>34.9</v>
      </c>
      <c r="T28" s="8">
        <v>42.914999999999999</v>
      </c>
      <c r="U28" s="8">
        <v>42.93</v>
      </c>
      <c r="V28" s="8">
        <v>43.726999999999997</v>
      </c>
      <c r="W28" s="8">
        <v>44.527000000000001</v>
      </c>
      <c r="X28" s="8">
        <v>58.326999999999998</v>
      </c>
      <c r="Y28" s="8">
        <v>58.326999999999998</v>
      </c>
      <c r="Z28" s="8">
        <v>58.341999999999999</v>
      </c>
      <c r="AA28" s="8">
        <v>63.793999999999997</v>
      </c>
      <c r="AB28" s="8">
        <v>119.694</v>
      </c>
      <c r="AC28" s="8">
        <v>119.694</v>
      </c>
      <c r="AD28" s="8">
        <v>122.89400000000001</v>
      </c>
    </row>
    <row r="29" spans="1:30" hidden="1" outlineLevel="1" x14ac:dyDescent="0.3">
      <c r="A29" s="10" t="s">
        <v>53</v>
      </c>
      <c r="B29" s="9" t="s">
        <v>64</v>
      </c>
      <c r="C29" s="9" t="s">
        <v>64</v>
      </c>
      <c r="D29" s="9" t="s">
        <v>64</v>
      </c>
      <c r="E29" s="9" t="s">
        <v>64</v>
      </c>
      <c r="F29" s="9" t="s">
        <v>64</v>
      </c>
      <c r="G29" s="9" t="s">
        <v>64</v>
      </c>
      <c r="H29" s="9" t="s">
        <v>64</v>
      </c>
      <c r="I29" s="9" t="s">
        <v>64</v>
      </c>
      <c r="J29" s="9" t="s">
        <v>64</v>
      </c>
      <c r="K29" s="9" t="s">
        <v>64</v>
      </c>
      <c r="L29" s="9" t="s">
        <v>64</v>
      </c>
      <c r="M29" s="8">
        <v>1</v>
      </c>
      <c r="N29" s="8">
        <v>1</v>
      </c>
      <c r="O29" s="8">
        <v>3</v>
      </c>
      <c r="P29" s="8">
        <v>3</v>
      </c>
      <c r="Q29" s="8">
        <v>17</v>
      </c>
      <c r="R29" s="8">
        <v>33</v>
      </c>
      <c r="S29" s="8">
        <v>61</v>
      </c>
      <c r="T29" s="8">
        <v>134</v>
      </c>
      <c r="U29" s="8">
        <v>203</v>
      </c>
      <c r="V29" s="8">
        <v>293</v>
      </c>
      <c r="W29" s="8">
        <v>331</v>
      </c>
      <c r="X29" s="8">
        <v>325</v>
      </c>
      <c r="Y29" s="8">
        <v>329</v>
      </c>
      <c r="Z29" s="8">
        <v>329</v>
      </c>
      <c r="AA29" s="8">
        <v>329</v>
      </c>
      <c r="AB29" s="8">
        <v>329</v>
      </c>
      <c r="AC29" s="8">
        <v>329</v>
      </c>
      <c r="AD29" s="8">
        <v>329</v>
      </c>
    </row>
    <row r="30" spans="1:30" hidden="1" outlineLevel="1" x14ac:dyDescent="0.3">
      <c r="A30" s="10" t="s">
        <v>54</v>
      </c>
      <c r="B30" s="9" t="s">
        <v>64</v>
      </c>
      <c r="C30" s="9" t="s">
        <v>64</v>
      </c>
      <c r="D30" s="9" t="s">
        <v>64</v>
      </c>
      <c r="E30" s="9" t="s">
        <v>64</v>
      </c>
      <c r="F30" s="9" t="s">
        <v>64</v>
      </c>
      <c r="G30" s="9" t="s">
        <v>64</v>
      </c>
      <c r="H30" s="9" t="s">
        <v>64</v>
      </c>
      <c r="I30" s="9" t="s">
        <v>64</v>
      </c>
      <c r="J30" s="9" t="s">
        <v>64</v>
      </c>
      <c r="K30" s="9" t="s">
        <v>64</v>
      </c>
      <c r="L30" s="9" t="s">
        <v>64</v>
      </c>
      <c r="M30" s="9" t="s">
        <v>64</v>
      </c>
      <c r="N30" s="9" t="s">
        <v>64</v>
      </c>
      <c r="O30" s="9" t="s">
        <v>64</v>
      </c>
      <c r="P30" s="9" t="s">
        <v>64</v>
      </c>
      <c r="Q30" s="9" t="s">
        <v>64</v>
      </c>
      <c r="R30" s="9" t="s">
        <v>64</v>
      </c>
      <c r="S30" s="9" t="s">
        <v>64</v>
      </c>
      <c r="T30" s="9" t="s">
        <v>64</v>
      </c>
      <c r="U30" s="9" t="s">
        <v>64</v>
      </c>
      <c r="V30" s="9" t="s">
        <v>64</v>
      </c>
      <c r="W30" s="9" t="s">
        <v>64</v>
      </c>
      <c r="X30" s="8">
        <v>0.1</v>
      </c>
      <c r="Y30" s="8">
        <v>0.1</v>
      </c>
      <c r="Z30" s="8">
        <v>0.1</v>
      </c>
      <c r="AA30" s="8">
        <v>0.1</v>
      </c>
      <c r="AB30" s="8">
        <v>0.1</v>
      </c>
      <c r="AC30" s="8">
        <v>0.1</v>
      </c>
      <c r="AD30" s="8">
        <v>0.1</v>
      </c>
    </row>
    <row r="31" spans="1:30" hidden="1" outlineLevel="1" x14ac:dyDescent="0.3">
      <c r="A31" s="10" t="s">
        <v>55</v>
      </c>
      <c r="B31" s="8">
        <v>50</v>
      </c>
      <c r="C31" s="8">
        <v>83</v>
      </c>
      <c r="D31" s="8">
        <v>101</v>
      </c>
      <c r="E31" s="8">
        <v>131</v>
      </c>
      <c r="F31" s="8">
        <v>152</v>
      </c>
      <c r="G31" s="8">
        <v>250</v>
      </c>
      <c r="H31" s="8">
        <v>296</v>
      </c>
      <c r="I31" s="8">
        <v>325</v>
      </c>
      <c r="J31" s="8">
        <v>364</v>
      </c>
      <c r="K31" s="8">
        <v>411</v>
      </c>
      <c r="L31" s="8">
        <v>447</v>
      </c>
      <c r="M31" s="8">
        <v>486</v>
      </c>
      <c r="N31" s="8">
        <v>672</v>
      </c>
      <c r="O31" s="8">
        <v>905</v>
      </c>
      <c r="P31" s="8">
        <v>1075</v>
      </c>
      <c r="Q31" s="8">
        <v>1224</v>
      </c>
      <c r="R31" s="8">
        <v>1561</v>
      </c>
      <c r="S31" s="8">
        <v>1749</v>
      </c>
      <c r="T31" s="8">
        <v>2149</v>
      </c>
      <c r="U31" s="8">
        <v>2222</v>
      </c>
      <c r="V31" s="8">
        <v>2237</v>
      </c>
      <c r="W31" s="8">
        <v>2316</v>
      </c>
      <c r="X31" s="8">
        <v>2433</v>
      </c>
      <c r="Y31" s="8">
        <v>2713</v>
      </c>
      <c r="Z31" s="8">
        <v>2865</v>
      </c>
      <c r="AA31" s="8">
        <v>3391</v>
      </c>
      <c r="AB31" s="8">
        <v>4257</v>
      </c>
      <c r="AC31" s="8">
        <v>4202</v>
      </c>
      <c r="AD31" s="8">
        <v>4393</v>
      </c>
    </row>
    <row r="32" spans="1:30" hidden="1" outlineLevel="1" x14ac:dyDescent="0.3">
      <c r="A32" s="10" t="s">
        <v>56</v>
      </c>
      <c r="B32" s="9" t="s">
        <v>64</v>
      </c>
      <c r="C32" s="9" t="s">
        <v>64</v>
      </c>
      <c r="D32" s="9" t="s">
        <v>64</v>
      </c>
      <c r="E32" s="8">
        <v>1</v>
      </c>
      <c r="F32" s="8">
        <v>1</v>
      </c>
      <c r="G32" s="8">
        <v>1</v>
      </c>
      <c r="H32" s="8">
        <v>3</v>
      </c>
      <c r="I32" s="8">
        <v>15</v>
      </c>
      <c r="J32" s="8">
        <v>34</v>
      </c>
      <c r="K32" s="8">
        <v>38</v>
      </c>
      <c r="L32" s="8">
        <v>50</v>
      </c>
      <c r="M32" s="8">
        <v>67</v>
      </c>
      <c r="N32" s="8">
        <v>109</v>
      </c>
      <c r="O32" s="8">
        <v>322</v>
      </c>
      <c r="P32" s="8">
        <v>581</v>
      </c>
      <c r="Q32" s="8">
        <v>825.21900000000005</v>
      </c>
      <c r="R32" s="8">
        <v>968.26900000000001</v>
      </c>
      <c r="S32" s="8">
        <v>991.15899999999999</v>
      </c>
      <c r="T32" s="8">
        <v>991.97400000000005</v>
      </c>
      <c r="U32" s="8">
        <v>1000.985</v>
      </c>
      <c r="V32" s="8">
        <v>1015.828</v>
      </c>
      <c r="W32" s="8">
        <v>1105.9659999999999</v>
      </c>
      <c r="X32" s="8">
        <v>1337.15</v>
      </c>
      <c r="Y32" s="8">
        <v>1674.538</v>
      </c>
      <c r="Z32" s="8">
        <v>2110.2750000000001</v>
      </c>
      <c r="AA32" s="8">
        <v>2488.7260000000001</v>
      </c>
      <c r="AB32" s="8">
        <v>2729.9960000000001</v>
      </c>
      <c r="AC32" s="8">
        <v>2886.6979999999999</v>
      </c>
      <c r="AD32" s="8">
        <v>3132.7130000000002</v>
      </c>
    </row>
    <row r="33" spans="1:30" hidden="1" outlineLevel="1" x14ac:dyDescent="0.3">
      <c r="A33" s="10" t="s">
        <v>57</v>
      </c>
      <c r="B33" s="9" t="s">
        <v>64</v>
      </c>
      <c r="C33" s="9" t="s">
        <v>64</v>
      </c>
      <c r="D33" s="9" t="s">
        <v>64</v>
      </c>
      <c r="E33" s="9" t="s">
        <v>64</v>
      </c>
      <c r="F33" s="9" t="s">
        <v>64</v>
      </c>
      <c r="G33" s="9" t="s">
        <v>64</v>
      </c>
      <c r="H33" s="9" t="s">
        <v>64</v>
      </c>
      <c r="I33" s="9" t="s">
        <v>64</v>
      </c>
      <c r="J33" s="8">
        <v>2</v>
      </c>
      <c r="K33" s="8">
        <v>3</v>
      </c>
      <c r="L33" s="8">
        <v>4</v>
      </c>
      <c r="M33" s="8">
        <v>19</v>
      </c>
      <c r="N33" s="8">
        <v>32</v>
      </c>
      <c r="O33" s="8">
        <v>35</v>
      </c>
      <c r="P33" s="8">
        <v>40</v>
      </c>
      <c r="Q33" s="8">
        <v>121</v>
      </c>
      <c r="R33" s="8">
        <v>172</v>
      </c>
      <c r="S33" s="8">
        <v>306</v>
      </c>
      <c r="T33" s="8">
        <v>526</v>
      </c>
      <c r="U33" s="8">
        <v>709</v>
      </c>
      <c r="V33" s="8">
        <v>1108</v>
      </c>
      <c r="W33" s="8">
        <v>1800</v>
      </c>
      <c r="X33" s="8">
        <v>2564</v>
      </c>
      <c r="Y33" s="8">
        <v>3429</v>
      </c>
      <c r="Z33" s="8">
        <v>3836</v>
      </c>
      <c r="AA33" s="8">
        <v>4886</v>
      </c>
      <c r="AB33" s="8">
        <v>5747</v>
      </c>
      <c r="AC33" s="8">
        <v>5759.357</v>
      </c>
      <c r="AD33" s="8">
        <v>5766.0780000000004</v>
      </c>
    </row>
    <row r="34" spans="1:30" hidden="1" outlineLevel="1" x14ac:dyDescent="0.3">
      <c r="A34" s="10" t="s">
        <v>58</v>
      </c>
      <c r="B34" s="8">
        <v>1</v>
      </c>
      <c r="C34" s="8">
        <v>1</v>
      </c>
      <c r="D34" s="8">
        <v>3</v>
      </c>
      <c r="E34" s="8">
        <v>8</v>
      </c>
      <c r="F34" s="8">
        <v>8</v>
      </c>
      <c r="G34" s="8">
        <v>8</v>
      </c>
      <c r="H34" s="8">
        <v>18</v>
      </c>
      <c r="I34" s="8">
        <v>29</v>
      </c>
      <c r="J34" s="8">
        <v>48</v>
      </c>
      <c r="K34" s="8">
        <v>57</v>
      </c>
      <c r="L34" s="8">
        <v>83</v>
      </c>
      <c r="M34" s="8">
        <v>125</v>
      </c>
      <c r="N34" s="8">
        <v>190</v>
      </c>
      <c r="O34" s="8">
        <v>268</v>
      </c>
      <c r="P34" s="8">
        <v>553</v>
      </c>
      <c r="Q34" s="8">
        <v>1064</v>
      </c>
      <c r="R34" s="8">
        <v>1681</v>
      </c>
      <c r="S34" s="8">
        <v>2201</v>
      </c>
      <c r="T34" s="8">
        <v>2857</v>
      </c>
      <c r="U34" s="8">
        <v>3326</v>
      </c>
      <c r="V34" s="8">
        <v>3796</v>
      </c>
      <c r="W34" s="8">
        <v>4256.2150000000001</v>
      </c>
      <c r="X34" s="8">
        <v>4411.5519999999997</v>
      </c>
      <c r="Y34" s="8">
        <v>4609.9489999999996</v>
      </c>
      <c r="Z34" s="8">
        <v>4856.5559999999996</v>
      </c>
      <c r="AA34" s="8">
        <v>4936.8379999999997</v>
      </c>
      <c r="AB34" s="8">
        <v>5124.1030000000001</v>
      </c>
      <c r="AC34" s="8">
        <v>5124.1049999999996</v>
      </c>
      <c r="AD34" s="8">
        <v>5172.3590000000004</v>
      </c>
    </row>
    <row r="35" spans="1:30" hidden="1" outlineLevel="1" x14ac:dyDescent="0.3">
      <c r="A35" s="10" t="s">
        <v>59</v>
      </c>
      <c r="B35" s="9" t="s">
        <v>64</v>
      </c>
      <c r="C35" s="9" t="s">
        <v>64</v>
      </c>
      <c r="D35" s="9" t="s">
        <v>64</v>
      </c>
      <c r="E35" s="8">
        <v>1</v>
      </c>
      <c r="F35" s="9" t="s">
        <v>64</v>
      </c>
      <c r="G35" s="9" t="s">
        <v>64</v>
      </c>
      <c r="H35" s="9" t="s">
        <v>64</v>
      </c>
      <c r="I35" s="9" t="s">
        <v>64</v>
      </c>
      <c r="J35" s="9" t="s">
        <v>64</v>
      </c>
      <c r="K35" s="9" t="s">
        <v>64</v>
      </c>
      <c r="L35" s="9" t="s">
        <v>64</v>
      </c>
      <c r="M35" s="9" t="s">
        <v>64</v>
      </c>
      <c r="N35" s="9" t="s">
        <v>64</v>
      </c>
      <c r="O35" s="9" t="s">
        <v>64</v>
      </c>
      <c r="P35" s="9" t="s">
        <v>64</v>
      </c>
      <c r="Q35" s="8">
        <v>1</v>
      </c>
      <c r="R35" s="8">
        <v>1</v>
      </c>
      <c r="S35" s="8">
        <v>3</v>
      </c>
      <c r="T35" s="8">
        <v>5</v>
      </c>
      <c r="U35" s="8">
        <v>15</v>
      </c>
      <c r="V35" s="8">
        <v>389</v>
      </c>
      <c r="W35" s="8">
        <v>988</v>
      </c>
      <c r="X35" s="8">
        <v>1822</v>
      </c>
      <c r="Y35" s="8">
        <v>2773</v>
      </c>
      <c r="Z35" s="8">
        <v>3244</v>
      </c>
      <c r="AA35" s="8">
        <v>3130</v>
      </c>
      <c r="AB35" s="8">
        <v>3025</v>
      </c>
      <c r="AC35" s="8">
        <v>3029.7979999999998</v>
      </c>
      <c r="AD35" s="8">
        <v>3032.2579999999998</v>
      </c>
    </row>
    <row r="36" spans="1:30" hidden="1" outlineLevel="1" x14ac:dyDescent="0.3">
      <c r="A36" s="10" t="s">
        <v>60</v>
      </c>
      <c r="B36" s="9" t="s">
        <v>64</v>
      </c>
      <c r="C36" s="9" t="s">
        <v>64</v>
      </c>
      <c r="D36" s="9" t="s">
        <v>64</v>
      </c>
      <c r="E36" s="9" t="s">
        <v>64</v>
      </c>
      <c r="F36" s="9" t="s">
        <v>64</v>
      </c>
      <c r="G36" s="9" t="s">
        <v>64</v>
      </c>
      <c r="H36" s="9" t="s">
        <v>64</v>
      </c>
      <c r="I36" s="9" t="s">
        <v>64</v>
      </c>
      <c r="J36" s="9" t="s">
        <v>64</v>
      </c>
      <c r="K36" s="9" t="s">
        <v>64</v>
      </c>
      <c r="L36" s="9" t="s">
        <v>64</v>
      </c>
      <c r="M36" s="9" t="s">
        <v>64</v>
      </c>
      <c r="N36" s="9" t="s">
        <v>64</v>
      </c>
      <c r="O36" s="9" t="s">
        <v>64</v>
      </c>
      <c r="P36" s="9" t="s">
        <v>64</v>
      </c>
      <c r="Q36" s="9" t="s">
        <v>64</v>
      </c>
      <c r="R36" s="9" t="s">
        <v>64</v>
      </c>
      <c r="S36" s="9" t="s">
        <v>64</v>
      </c>
      <c r="T36" s="9" t="s">
        <v>64</v>
      </c>
      <c r="U36" s="9" t="s">
        <v>64</v>
      </c>
      <c r="V36" s="9" t="s">
        <v>64</v>
      </c>
      <c r="W36" s="9" t="s">
        <v>64</v>
      </c>
      <c r="X36" s="9" t="s">
        <v>64</v>
      </c>
      <c r="Y36" s="8">
        <v>4</v>
      </c>
      <c r="Z36" s="8">
        <v>4</v>
      </c>
      <c r="AA36" s="8">
        <v>5</v>
      </c>
      <c r="AB36" s="8">
        <v>5</v>
      </c>
      <c r="AC36" s="8">
        <v>4.9729999999999999</v>
      </c>
      <c r="AD36" s="8">
        <v>5.2380000000000004</v>
      </c>
    </row>
    <row r="37" spans="1:30" hidden="1" outlineLevel="1" x14ac:dyDescent="0.3">
      <c r="A37" s="10" t="s">
        <v>61</v>
      </c>
      <c r="B37" s="9" t="s">
        <v>64</v>
      </c>
      <c r="C37" s="9" t="s">
        <v>64</v>
      </c>
      <c r="D37" s="9" t="s">
        <v>64</v>
      </c>
      <c r="E37" s="9" t="s">
        <v>64</v>
      </c>
      <c r="F37" s="9" t="s">
        <v>64</v>
      </c>
      <c r="G37" s="9" t="s">
        <v>64</v>
      </c>
      <c r="H37" s="9" t="s">
        <v>64</v>
      </c>
      <c r="I37" s="9" t="s">
        <v>64</v>
      </c>
      <c r="J37" s="9" t="s">
        <v>64</v>
      </c>
      <c r="K37" s="9" t="s">
        <v>64</v>
      </c>
      <c r="L37" s="9" t="s">
        <v>64</v>
      </c>
      <c r="M37" s="9" t="s">
        <v>64</v>
      </c>
      <c r="N37" s="9" t="s">
        <v>64</v>
      </c>
      <c r="O37" s="8">
        <v>3</v>
      </c>
      <c r="P37" s="8">
        <v>3</v>
      </c>
      <c r="Q37" s="8">
        <v>5</v>
      </c>
      <c r="R37" s="8">
        <v>5</v>
      </c>
      <c r="S37" s="8">
        <v>5</v>
      </c>
      <c r="T37" s="8">
        <v>5</v>
      </c>
      <c r="U37" s="8">
        <v>3</v>
      </c>
      <c r="V37" s="8">
        <v>3</v>
      </c>
      <c r="W37" s="8">
        <v>3</v>
      </c>
      <c r="X37" s="8">
        <v>3</v>
      </c>
      <c r="Y37" s="8">
        <v>5</v>
      </c>
      <c r="Z37" s="8">
        <v>3</v>
      </c>
      <c r="AA37" s="8">
        <v>3</v>
      </c>
      <c r="AB37" s="8">
        <v>3</v>
      </c>
      <c r="AC37" s="8">
        <v>4</v>
      </c>
      <c r="AD37" s="8">
        <v>3</v>
      </c>
    </row>
    <row r="38" spans="1:30" hidden="1" outlineLevel="1" x14ac:dyDescent="0.3">
      <c r="A38" s="10" t="s">
        <v>62</v>
      </c>
      <c r="B38" s="9" t="s">
        <v>64</v>
      </c>
      <c r="C38" s="8">
        <v>1</v>
      </c>
      <c r="D38" s="8">
        <v>1</v>
      </c>
      <c r="E38" s="8">
        <v>5</v>
      </c>
      <c r="F38" s="8">
        <v>5</v>
      </c>
      <c r="G38" s="8">
        <v>6</v>
      </c>
      <c r="H38" s="8">
        <v>7</v>
      </c>
      <c r="I38" s="8">
        <v>12</v>
      </c>
      <c r="J38" s="8">
        <v>17</v>
      </c>
      <c r="K38" s="8">
        <v>38</v>
      </c>
      <c r="L38" s="8">
        <v>38</v>
      </c>
      <c r="M38" s="8">
        <v>39</v>
      </c>
      <c r="N38" s="8">
        <v>43</v>
      </c>
      <c r="O38" s="8">
        <v>52</v>
      </c>
      <c r="P38" s="8">
        <v>82</v>
      </c>
      <c r="Q38" s="8">
        <v>82</v>
      </c>
      <c r="R38" s="8">
        <v>86</v>
      </c>
      <c r="S38" s="8">
        <v>110</v>
      </c>
      <c r="T38" s="8">
        <v>143</v>
      </c>
      <c r="U38" s="8">
        <v>147</v>
      </c>
      <c r="V38" s="8">
        <v>197</v>
      </c>
      <c r="W38" s="8">
        <v>199</v>
      </c>
      <c r="X38" s="8">
        <v>257</v>
      </c>
      <c r="Y38" s="8">
        <v>447</v>
      </c>
      <c r="Z38" s="8">
        <v>627</v>
      </c>
      <c r="AA38" s="8">
        <v>1005</v>
      </c>
      <c r="AB38" s="8">
        <v>1565</v>
      </c>
      <c r="AC38" s="8">
        <v>2044</v>
      </c>
      <c r="AD38" s="8">
        <v>2041</v>
      </c>
    </row>
    <row r="39" spans="1:30" hidden="1" outlineLevel="1" x14ac:dyDescent="0.3">
      <c r="A39" s="10" t="s">
        <v>63</v>
      </c>
      <c r="B39" s="8">
        <v>8</v>
      </c>
      <c r="C39" s="8">
        <v>12</v>
      </c>
      <c r="D39" s="8">
        <v>20</v>
      </c>
      <c r="E39" s="8">
        <v>29</v>
      </c>
      <c r="F39" s="8">
        <v>40</v>
      </c>
      <c r="G39" s="8">
        <v>67</v>
      </c>
      <c r="H39" s="8">
        <v>105</v>
      </c>
      <c r="I39" s="8">
        <v>123</v>
      </c>
      <c r="J39" s="8">
        <v>174</v>
      </c>
      <c r="K39" s="8">
        <v>196</v>
      </c>
      <c r="L39" s="8">
        <v>209</v>
      </c>
      <c r="M39" s="8">
        <v>295</v>
      </c>
      <c r="N39" s="8">
        <v>357</v>
      </c>
      <c r="O39" s="8">
        <v>417</v>
      </c>
      <c r="P39" s="8">
        <v>475</v>
      </c>
      <c r="Q39" s="8">
        <v>522</v>
      </c>
      <c r="R39" s="8">
        <v>585</v>
      </c>
      <c r="S39" s="8">
        <v>823</v>
      </c>
      <c r="T39" s="8">
        <v>1089</v>
      </c>
      <c r="U39" s="8">
        <v>1475</v>
      </c>
      <c r="V39" s="8">
        <v>2017</v>
      </c>
      <c r="W39" s="8">
        <v>2764</v>
      </c>
      <c r="X39" s="8">
        <v>3606</v>
      </c>
      <c r="Y39" s="8">
        <v>4194</v>
      </c>
      <c r="Z39" s="8">
        <v>5088</v>
      </c>
      <c r="AA39" s="8">
        <v>5819</v>
      </c>
      <c r="AB39" s="8">
        <v>6435</v>
      </c>
      <c r="AC39" s="8">
        <v>6611</v>
      </c>
      <c r="AD39" s="8">
        <v>7300</v>
      </c>
    </row>
    <row r="40" spans="1:30" hidden="1" outlineLevel="1" x14ac:dyDescent="0.3"/>
    <row r="41" spans="1:30" hidden="1" outlineLevel="1" x14ac:dyDescent="0.3">
      <c r="A41" s="7" t="s">
        <v>4</v>
      </c>
      <c r="B41" s="17" t="s">
        <v>86</v>
      </c>
    </row>
    <row r="42" spans="1:30" hidden="1" outlineLevel="1" x14ac:dyDescent="0.3">
      <c r="A42" s="7" t="s">
        <v>71</v>
      </c>
      <c r="B42" s="7" t="s">
        <v>72</v>
      </c>
    </row>
    <row r="43" spans="1:30" hidden="1" outlineLevel="1" x14ac:dyDescent="0.3">
      <c r="A43" s="7" t="s">
        <v>6</v>
      </c>
      <c r="B43" s="7" t="s">
        <v>73</v>
      </c>
    </row>
    <row r="44" spans="1:30" hidden="1" outlineLevel="1" x14ac:dyDescent="0.3"/>
    <row r="45" spans="1:30" hidden="1" outlineLevel="1" x14ac:dyDescent="0.3">
      <c r="A45" s="10" t="s">
        <v>7</v>
      </c>
      <c r="B45" s="10" t="s">
        <v>8</v>
      </c>
      <c r="C45" s="10" t="s">
        <v>9</v>
      </c>
      <c r="D45" s="10" t="s">
        <v>10</v>
      </c>
      <c r="E45" s="10" t="s">
        <v>11</v>
      </c>
      <c r="F45" s="10" t="s">
        <v>12</v>
      </c>
      <c r="G45" s="10" t="s">
        <v>13</v>
      </c>
      <c r="H45" s="10" t="s">
        <v>14</v>
      </c>
      <c r="I45" s="10" t="s">
        <v>15</v>
      </c>
      <c r="J45" s="10" t="s">
        <v>16</v>
      </c>
      <c r="K45" s="10" t="s">
        <v>17</v>
      </c>
      <c r="L45" s="10" t="s">
        <v>18</v>
      </c>
      <c r="M45" s="10" t="s">
        <v>19</v>
      </c>
      <c r="N45" s="10" t="s">
        <v>20</v>
      </c>
      <c r="O45" s="10" t="s">
        <v>21</v>
      </c>
      <c r="P45" s="10" t="s">
        <v>22</v>
      </c>
      <c r="Q45" s="10" t="s">
        <v>23</v>
      </c>
      <c r="R45" s="10" t="s">
        <v>24</v>
      </c>
      <c r="S45" s="10" t="s">
        <v>25</v>
      </c>
      <c r="T45" s="10" t="s">
        <v>26</v>
      </c>
      <c r="U45" s="10" t="s">
        <v>27</v>
      </c>
      <c r="V45" s="10" t="s">
        <v>28</v>
      </c>
      <c r="W45" s="10" t="s">
        <v>29</v>
      </c>
      <c r="X45" s="10" t="s">
        <v>30</v>
      </c>
      <c r="Y45" s="10" t="s">
        <v>31</v>
      </c>
      <c r="Z45" s="10" t="s">
        <v>32</v>
      </c>
      <c r="AA45" s="10" t="s">
        <v>33</v>
      </c>
      <c r="AB45" s="10" t="s">
        <v>34</v>
      </c>
      <c r="AC45" s="10" t="s">
        <v>35</v>
      </c>
      <c r="AD45" s="10" t="s">
        <v>36</v>
      </c>
    </row>
    <row r="46" spans="1:30" hidden="1" outlineLevel="1" x14ac:dyDescent="0.3">
      <c r="A46" s="10" t="s">
        <v>78</v>
      </c>
      <c r="B46" s="8">
        <v>382.98099999999999</v>
      </c>
      <c r="C46" s="8">
        <v>480.90899999999999</v>
      </c>
      <c r="D46" s="8">
        <v>598.49900000000002</v>
      </c>
      <c r="E46" s="8">
        <v>692.649</v>
      </c>
      <c r="F46" s="8">
        <v>776.78700000000003</v>
      </c>
      <c r="G46" s="8">
        <v>1008.049</v>
      </c>
      <c r="H46" s="8">
        <v>1420.771</v>
      </c>
      <c r="I46" s="8">
        <v>2103.5970000000002</v>
      </c>
      <c r="J46" s="8">
        <v>2972.732</v>
      </c>
      <c r="K46" s="8">
        <v>4277.6949999999997</v>
      </c>
      <c r="L46" s="8">
        <v>5841.5649999999996</v>
      </c>
      <c r="M46" s="8">
        <v>7587.0029999999997</v>
      </c>
      <c r="N46" s="8">
        <v>9753.6810000000005</v>
      </c>
      <c r="O46" s="8">
        <v>26196.966</v>
      </c>
      <c r="P46" s="8">
        <v>31658.386999999999</v>
      </c>
      <c r="Q46" s="8">
        <v>37419.129999999997</v>
      </c>
      <c r="R46" s="8">
        <v>43350.74</v>
      </c>
      <c r="S46" s="8">
        <v>50171.447999999997</v>
      </c>
      <c r="T46" s="8">
        <v>55480.934000000001</v>
      </c>
      <c r="U46" s="8">
        <v>64803.677000000003</v>
      </c>
      <c r="V46" s="8">
        <v>70610.358999999997</v>
      </c>
      <c r="W46" s="8">
        <v>84226.42</v>
      </c>
      <c r="X46" s="8">
        <v>92680.991999999998</v>
      </c>
      <c r="Y46" s="8">
        <v>99333.016000000003</v>
      </c>
      <c r="Z46" s="8">
        <v>108264.44100000001</v>
      </c>
      <c r="AA46" s="8">
        <v>117494.30499999999</v>
      </c>
      <c r="AB46" s="8">
        <v>126969.05100000001</v>
      </c>
      <c r="AC46" s="8">
        <v>140150.85500000001</v>
      </c>
      <c r="AD46" s="8">
        <v>146775.95699999999</v>
      </c>
    </row>
    <row r="47" spans="1:30" hidden="1" outlineLevel="1" x14ac:dyDescent="0.3">
      <c r="A47" s="10" t="s">
        <v>38</v>
      </c>
      <c r="B47" s="9" t="s">
        <v>64</v>
      </c>
      <c r="C47" s="9" t="s">
        <v>64</v>
      </c>
      <c r="D47" s="9" t="s">
        <v>64</v>
      </c>
      <c r="E47" s="9" t="s">
        <v>64</v>
      </c>
      <c r="F47" s="9" t="s">
        <v>64</v>
      </c>
      <c r="G47" s="9" t="s">
        <v>64</v>
      </c>
      <c r="H47" s="9" t="s">
        <v>64</v>
      </c>
      <c r="I47" s="9" t="s">
        <v>64</v>
      </c>
      <c r="J47" s="9" t="s">
        <v>64</v>
      </c>
      <c r="K47" s="9" t="s">
        <v>64</v>
      </c>
      <c r="L47" s="9" t="s">
        <v>64</v>
      </c>
      <c r="M47" s="9" t="s">
        <v>64</v>
      </c>
      <c r="N47" s="9" t="s">
        <v>64</v>
      </c>
      <c r="O47" s="9" t="s">
        <v>64</v>
      </c>
      <c r="P47" s="9" t="s">
        <v>64</v>
      </c>
      <c r="Q47" s="9" t="s">
        <v>64</v>
      </c>
      <c r="R47" s="9" t="s">
        <v>64</v>
      </c>
      <c r="S47" s="9" t="s">
        <v>64</v>
      </c>
      <c r="T47" s="9" t="s">
        <v>64</v>
      </c>
      <c r="U47" s="8">
        <v>576</v>
      </c>
      <c r="V47" s="8">
        <v>715.5</v>
      </c>
      <c r="W47" s="8">
        <v>872.5</v>
      </c>
      <c r="X47" s="8">
        <v>989</v>
      </c>
      <c r="Y47" s="8">
        <v>1072.3</v>
      </c>
      <c r="Z47" s="8">
        <v>1236.3</v>
      </c>
      <c r="AA47" s="8">
        <v>1464</v>
      </c>
      <c r="AB47" s="8">
        <v>1657.8</v>
      </c>
      <c r="AC47" s="8">
        <v>1919.3</v>
      </c>
      <c r="AD47" s="8">
        <v>2074.8000000000002</v>
      </c>
    </row>
    <row r="48" spans="1:30" hidden="1" outlineLevel="1" x14ac:dyDescent="0.3">
      <c r="A48" s="10" t="s">
        <v>39</v>
      </c>
      <c r="B48" s="9" t="s">
        <v>64</v>
      </c>
      <c r="C48" s="9" t="s">
        <v>64</v>
      </c>
      <c r="D48" s="9" t="s">
        <v>64</v>
      </c>
      <c r="E48" s="9" t="s">
        <v>64</v>
      </c>
      <c r="F48" s="9" t="s">
        <v>64</v>
      </c>
      <c r="G48" s="9" t="s">
        <v>64</v>
      </c>
      <c r="H48" s="9" t="s">
        <v>64</v>
      </c>
      <c r="I48" s="9" t="s">
        <v>64</v>
      </c>
      <c r="J48" s="9" t="s">
        <v>64</v>
      </c>
      <c r="K48" s="9" t="s">
        <v>64</v>
      </c>
      <c r="L48" s="9" t="s">
        <v>64</v>
      </c>
      <c r="M48" s="9" t="s">
        <v>64</v>
      </c>
      <c r="N48" s="9" t="s">
        <v>64</v>
      </c>
      <c r="O48" s="9" t="s">
        <v>64</v>
      </c>
      <c r="P48" s="9" t="s">
        <v>64</v>
      </c>
      <c r="Q48" s="9" t="s">
        <v>64</v>
      </c>
      <c r="R48" s="9" t="s">
        <v>64</v>
      </c>
      <c r="S48" s="9" t="s">
        <v>64</v>
      </c>
      <c r="T48" s="9" t="s">
        <v>64</v>
      </c>
      <c r="U48" s="9" t="s">
        <v>64</v>
      </c>
      <c r="V48" s="9" t="s">
        <v>64</v>
      </c>
      <c r="W48" s="9" t="s">
        <v>64</v>
      </c>
      <c r="X48" s="9" t="s">
        <v>64</v>
      </c>
      <c r="Y48" s="9" t="s">
        <v>64</v>
      </c>
      <c r="Z48" s="9" t="s">
        <v>64</v>
      </c>
      <c r="AA48" s="9" t="s">
        <v>64</v>
      </c>
      <c r="AB48" s="9" t="s">
        <v>64</v>
      </c>
      <c r="AC48" s="8">
        <v>698.39</v>
      </c>
      <c r="AD48" s="8">
        <v>698.92</v>
      </c>
    </row>
    <row r="49" spans="1:30" hidden="1" outlineLevel="1" x14ac:dyDescent="0.3">
      <c r="A49" s="10" t="s">
        <v>40</v>
      </c>
      <c r="B49" s="9" t="s">
        <v>64</v>
      </c>
      <c r="C49" s="9" t="s">
        <v>64</v>
      </c>
      <c r="D49" s="9" t="s">
        <v>64</v>
      </c>
      <c r="E49" s="9" t="s">
        <v>64</v>
      </c>
      <c r="F49" s="9" t="s">
        <v>64</v>
      </c>
      <c r="G49" s="9" t="s">
        <v>64</v>
      </c>
      <c r="H49" s="9" t="s">
        <v>64</v>
      </c>
      <c r="I49" s="9" t="s">
        <v>64</v>
      </c>
      <c r="J49" s="9" t="s">
        <v>64</v>
      </c>
      <c r="K49" s="9" t="s">
        <v>64</v>
      </c>
      <c r="L49" s="8">
        <v>2</v>
      </c>
      <c r="M49" s="9" t="s">
        <v>64</v>
      </c>
      <c r="N49" s="8">
        <v>6.4</v>
      </c>
      <c r="O49" s="8">
        <v>10.6</v>
      </c>
      <c r="P49" s="8">
        <v>16.5</v>
      </c>
      <c r="Q49" s="8">
        <v>22</v>
      </c>
      <c r="R49" s="8">
        <v>43.5</v>
      </c>
      <c r="S49" s="8">
        <v>113.8</v>
      </c>
      <c r="T49" s="8">
        <v>150</v>
      </c>
      <c r="U49" s="8">
        <v>193</v>
      </c>
      <c r="V49" s="8">
        <v>213</v>
      </c>
      <c r="W49" s="8">
        <v>213</v>
      </c>
      <c r="X49" s="8">
        <v>258</v>
      </c>
      <c r="Y49" s="8">
        <v>262</v>
      </c>
      <c r="Z49" s="8">
        <v>278</v>
      </c>
      <c r="AA49" s="8">
        <v>281</v>
      </c>
      <c r="AB49" s="8">
        <v>282</v>
      </c>
      <c r="AC49" s="8">
        <v>308.20499999999998</v>
      </c>
      <c r="AD49" s="8">
        <v>316.2</v>
      </c>
    </row>
    <row r="50" spans="1:30" hidden="1" outlineLevel="1" x14ac:dyDescent="0.3">
      <c r="A50" s="10" t="s">
        <v>41</v>
      </c>
      <c r="B50" s="8">
        <v>325.98099999999999</v>
      </c>
      <c r="C50" s="8">
        <v>387.90899999999999</v>
      </c>
      <c r="D50" s="8">
        <v>430.99900000000002</v>
      </c>
      <c r="E50" s="8">
        <v>463.149</v>
      </c>
      <c r="F50" s="8">
        <v>516.28700000000003</v>
      </c>
      <c r="G50" s="8">
        <v>589.54899999999998</v>
      </c>
      <c r="H50" s="8">
        <v>804.27099999999996</v>
      </c>
      <c r="I50" s="8">
        <v>1113.3969999999999</v>
      </c>
      <c r="J50" s="8">
        <v>1428.5319999999999</v>
      </c>
      <c r="K50" s="8">
        <v>1743.4949999999999</v>
      </c>
      <c r="L50" s="8">
        <v>2340.0650000000001</v>
      </c>
      <c r="M50" s="8">
        <v>2447.203</v>
      </c>
      <c r="N50" s="8">
        <v>2680.5810000000001</v>
      </c>
      <c r="O50" s="8">
        <v>2696.5659999999998</v>
      </c>
      <c r="P50" s="8">
        <v>2700.3620000000001</v>
      </c>
      <c r="Q50" s="8">
        <v>2704.4859999999999</v>
      </c>
      <c r="R50" s="8">
        <v>2712.346</v>
      </c>
      <c r="S50" s="8">
        <v>2700.864</v>
      </c>
      <c r="T50" s="8">
        <v>2739.52</v>
      </c>
      <c r="U50" s="8">
        <v>2821.2370000000001</v>
      </c>
      <c r="V50" s="8">
        <v>2933.9789999999998</v>
      </c>
      <c r="W50" s="8">
        <v>3080.5309999999999</v>
      </c>
      <c r="X50" s="8">
        <v>3240.0909999999999</v>
      </c>
      <c r="Y50" s="8">
        <v>3547.873</v>
      </c>
      <c r="Z50" s="8">
        <v>3615.3530000000001</v>
      </c>
      <c r="AA50" s="8">
        <v>3805.9259999999999</v>
      </c>
      <c r="AB50" s="8">
        <v>3974.5129999999999</v>
      </c>
      <c r="AC50" s="8">
        <v>4225.84</v>
      </c>
      <c r="AD50" s="8">
        <v>4419.8239999999996</v>
      </c>
    </row>
    <row r="51" spans="1:30" hidden="1" outlineLevel="1" x14ac:dyDescent="0.3">
      <c r="A51" s="10" t="s">
        <v>79</v>
      </c>
      <c r="B51" s="9" t="s">
        <v>64</v>
      </c>
      <c r="C51" s="9" t="s">
        <v>64</v>
      </c>
      <c r="D51" s="9" t="s">
        <v>64</v>
      </c>
      <c r="E51" s="9" t="s">
        <v>64</v>
      </c>
      <c r="F51" s="9" t="s">
        <v>64</v>
      </c>
      <c r="G51" s="9" t="s">
        <v>64</v>
      </c>
      <c r="H51" s="9" t="s">
        <v>64</v>
      </c>
      <c r="I51" s="9" t="s">
        <v>64</v>
      </c>
      <c r="J51" s="9" t="s">
        <v>64</v>
      </c>
      <c r="K51" s="9" t="s">
        <v>64</v>
      </c>
      <c r="L51" s="9" t="s">
        <v>64</v>
      </c>
      <c r="M51" s="9" t="s">
        <v>64</v>
      </c>
      <c r="N51" s="9" t="s">
        <v>64</v>
      </c>
      <c r="O51" s="8">
        <v>14381</v>
      </c>
      <c r="P51" s="8">
        <v>16419</v>
      </c>
      <c r="Q51" s="8">
        <v>18248</v>
      </c>
      <c r="R51" s="8">
        <v>20474</v>
      </c>
      <c r="S51" s="8">
        <v>22116</v>
      </c>
      <c r="T51" s="8">
        <v>22794</v>
      </c>
      <c r="U51" s="8">
        <v>25697</v>
      </c>
      <c r="V51" s="8">
        <v>26823</v>
      </c>
      <c r="W51" s="8">
        <v>28524</v>
      </c>
      <c r="X51" s="8">
        <v>30711</v>
      </c>
      <c r="Y51" s="8">
        <v>32969</v>
      </c>
      <c r="Z51" s="8">
        <v>37620</v>
      </c>
      <c r="AA51" s="8">
        <v>41297</v>
      </c>
      <c r="AB51" s="8">
        <v>45283</v>
      </c>
      <c r="AC51" s="8">
        <v>50174</v>
      </c>
      <c r="AD51" s="8">
        <v>52447</v>
      </c>
    </row>
    <row r="52" spans="1:30" hidden="1" outlineLevel="1" x14ac:dyDescent="0.3">
      <c r="A52" s="10" t="s">
        <v>42</v>
      </c>
      <c r="B52" s="9" t="s">
        <v>64</v>
      </c>
      <c r="C52" s="9" t="s">
        <v>64</v>
      </c>
      <c r="D52" s="9" t="s">
        <v>64</v>
      </c>
      <c r="E52" s="9" t="s">
        <v>64</v>
      </c>
      <c r="F52" s="9" t="s">
        <v>64</v>
      </c>
      <c r="G52" s="9" t="s">
        <v>64</v>
      </c>
      <c r="H52" s="9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" t="s">
        <v>64</v>
      </c>
      <c r="P52" s="9" t="s">
        <v>64</v>
      </c>
      <c r="Q52" s="9" t="s">
        <v>64</v>
      </c>
      <c r="R52" s="9" t="s">
        <v>64</v>
      </c>
      <c r="S52" s="9" t="s">
        <v>64</v>
      </c>
      <c r="T52" s="8">
        <v>77</v>
      </c>
      <c r="U52" s="8">
        <v>104</v>
      </c>
      <c r="V52" s="8">
        <v>108</v>
      </c>
      <c r="W52" s="8">
        <v>180</v>
      </c>
      <c r="X52" s="8">
        <v>266</v>
      </c>
      <c r="Y52" s="8">
        <v>248</v>
      </c>
      <c r="Z52" s="8">
        <v>275</v>
      </c>
      <c r="AA52" s="8">
        <v>300</v>
      </c>
      <c r="AB52" s="8">
        <v>310</v>
      </c>
      <c r="AC52" s="8">
        <v>311.8</v>
      </c>
      <c r="AD52" s="8">
        <v>310</v>
      </c>
    </row>
    <row r="53" spans="1:30" hidden="1" outlineLevel="1" x14ac:dyDescent="0.3">
      <c r="A53" s="10" t="s">
        <v>43</v>
      </c>
      <c r="B53" s="9" t="s">
        <v>64</v>
      </c>
      <c r="C53" s="9" t="s">
        <v>64</v>
      </c>
      <c r="D53" s="8">
        <v>6.5</v>
      </c>
      <c r="E53" s="8">
        <v>6.5</v>
      </c>
      <c r="F53" s="8">
        <v>6.5</v>
      </c>
      <c r="G53" s="8">
        <v>6.5</v>
      </c>
      <c r="H53" s="8">
        <v>6.5</v>
      </c>
      <c r="I53" s="8">
        <v>57.2</v>
      </c>
      <c r="J53" s="8">
        <v>62.2</v>
      </c>
      <c r="K53" s="8">
        <v>70.2</v>
      </c>
      <c r="L53" s="8">
        <v>116.5</v>
      </c>
      <c r="M53" s="8">
        <v>122.9</v>
      </c>
      <c r="N53" s="8">
        <v>134.80000000000001</v>
      </c>
      <c r="O53" s="8">
        <v>210.3</v>
      </c>
      <c r="P53" s="8">
        <v>336.4</v>
      </c>
      <c r="Q53" s="8">
        <v>493.3</v>
      </c>
      <c r="R53" s="8">
        <v>676.5</v>
      </c>
      <c r="S53" s="8">
        <v>740.5</v>
      </c>
      <c r="T53" s="8">
        <v>942.3</v>
      </c>
      <c r="U53" s="8">
        <v>1251.3</v>
      </c>
      <c r="V53" s="8">
        <v>1390.4</v>
      </c>
      <c r="W53" s="8">
        <v>1584.6</v>
      </c>
      <c r="X53" s="8">
        <v>1704.3510000000001</v>
      </c>
      <c r="Y53" s="8">
        <v>2008.1510000000001</v>
      </c>
      <c r="Z53" s="8">
        <v>2283.25</v>
      </c>
      <c r="AA53" s="8">
        <v>2451.1509999999998</v>
      </c>
      <c r="AB53" s="8">
        <v>2785.951</v>
      </c>
      <c r="AC53" s="8">
        <v>3317.951</v>
      </c>
      <c r="AD53" s="8">
        <v>3676.134</v>
      </c>
    </row>
    <row r="54" spans="1:30" hidden="1" outlineLevel="1" x14ac:dyDescent="0.3">
      <c r="A54" s="10" t="s">
        <v>44</v>
      </c>
      <c r="B54" s="8">
        <v>1</v>
      </c>
      <c r="C54" s="8">
        <v>1</v>
      </c>
      <c r="D54" s="8">
        <v>16</v>
      </c>
      <c r="E54" s="8">
        <v>27</v>
      </c>
      <c r="F54" s="8">
        <v>27</v>
      </c>
      <c r="G54" s="8">
        <v>27</v>
      </c>
      <c r="H54" s="8">
        <v>27</v>
      </c>
      <c r="I54" s="8">
        <v>27</v>
      </c>
      <c r="J54" s="8">
        <v>38</v>
      </c>
      <c r="K54" s="8">
        <v>109</v>
      </c>
      <c r="L54" s="8">
        <v>226</v>
      </c>
      <c r="M54" s="8">
        <v>270</v>
      </c>
      <c r="N54" s="8">
        <v>287</v>
      </c>
      <c r="O54" s="8">
        <v>371</v>
      </c>
      <c r="P54" s="8">
        <v>470</v>
      </c>
      <c r="Q54" s="8">
        <v>491</v>
      </c>
      <c r="R54" s="8">
        <v>749</v>
      </c>
      <c r="S54" s="8">
        <v>846</v>
      </c>
      <c r="T54" s="8">
        <v>1022</v>
      </c>
      <c r="U54" s="8">
        <v>1171</v>
      </c>
      <c r="V54" s="8">
        <v>1298</v>
      </c>
      <c r="W54" s="8">
        <v>1640</v>
      </c>
      <c r="X54" s="8">
        <v>1753</v>
      </c>
      <c r="Y54" s="8">
        <v>1809</v>
      </c>
      <c r="Z54" s="8">
        <v>1978</v>
      </c>
      <c r="AA54" s="8">
        <v>2091</v>
      </c>
      <c r="AB54" s="8">
        <v>2370</v>
      </c>
      <c r="AC54" s="8">
        <v>2624</v>
      </c>
      <c r="AD54" s="8">
        <v>2877.4949999999999</v>
      </c>
    </row>
    <row r="55" spans="1:30" hidden="1" outlineLevel="1" x14ac:dyDescent="0.3">
      <c r="A55" s="10" t="s">
        <v>45</v>
      </c>
      <c r="B55" s="8">
        <v>2</v>
      </c>
      <c r="C55" s="8">
        <v>3</v>
      </c>
      <c r="D55" s="8">
        <v>33</v>
      </c>
      <c r="E55" s="8">
        <v>34</v>
      </c>
      <c r="F55" s="8">
        <v>41</v>
      </c>
      <c r="G55" s="8">
        <v>98</v>
      </c>
      <c r="H55" s="8">
        <v>227</v>
      </c>
      <c r="I55" s="8">
        <v>420</v>
      </c>
      <c r="J55" s="8">
        <v>848</v>
      </c>
      <c r="K55" s="8">
        <v>1613</v>
      </c>
      <c r="L55" s="8">
        <v>2206</v>
      </c>
      <c r="M55" s="8">
        <v>3397</v>
      </c>
      <c r="N55" s="8">
        <v>4891</v>
      </c>
      <c r="O55" s="8">
        <v>5945</v>
      </c>
      <c r="P55" s="8">
        <v>8317</v>
      </c>
      <c r="Q55" s="8">
        <v>9918</v>
      </c>
      <c r="R55" s="8">
        <v>11722</v>
      </c>
      <c r="S55" s="8">
        <v>14820</v>
      </c>
      <c r="T55" s="8">
        <v>16555</v>
      </c>
      <c r="U55" s="8">
        <v>19176</v>
      </c>
      <c r="V55" s="8">
        <v>20693</v>
      </c>
      <c r="W55" s="8">
        <v>21529</v>
      </c>
      <c r="X55" s="8">
        <v>22789</v>
      </c>
      <c r="Y55" s="8">
        <v>22958</v>
      </c>
      <c r="Z55" s="8">
        <v>22925</v>
      </c>
      <c r="AA55" s="8">
        <v>22943</v>
      </c>
      <c r="AB55" s="8">
        <v>22990</v>
      </c>
      <c r="AC55" s="8">
        <v>23124.478999999999</v>
      </c>
      <c r="AD55" s="8">
        <v>23405.055</v>
      </c>
    </row>
    <row r="56" spans="1:30" hidden="1" outlineLevel="1" x14ac:dyDescent="0.3">
      <c r="A56" s="10" t="s">
        <v>46</v>
      </c>
      <c r="B56" s="9" t="s">
        <v>64</v>
      </c>
      <c r="C56" s="9" t="s">
        <v>64</v>
      </c>
      <c r="D56" s="9" t="s">
        <v>64</v>
      </c>
      <c r="E56" s="9" t="s">
        <v>64</v>
      </c>
      <c r="F56" s="9" t="s">
        <v>64</v>
      </c>
      <c r="G56" s="9" t="s">
        <v>64</v>
      </c>
      <c r="H56" s="9" t="s">
        <v>64</v>
      </c>
      <c r="I56" s="9" t="s">
        <v>64</v>
      </c>
      <c r="J56" s="9" t="s">
        <v>64</v>
      </c>
      <c r="K56" s="9" t="s">
        <v>64</v>
      </c>
      <c r="L56" s="9" t="s">
        <v>64</v>
      </c>
      <c r="M56" s="9" t="s">
        <v>64</v>
      </c>
      <c r="N56" s="9" t="s">
        <v>64</v>
      </c>
      <c r="O56" s="9" t="s">
        <v>64</v>
      </c>
      <c r="P56" s="9" t="s">
        <v>64</v>
      </c>
      <c r="Q56" s="9" t="s">
        <v>64</v>
      </c>
      <c r="R56" s="9" t="s">
        <v>64</v>
      </c>
      <c r="S56" s="9" t="s">
        <v>64</v>
      </c>
      <c r="T56" s="9" t="s">
        <v>64</v>
      </c>
      <c r="U56" s="9" t="s">
        <v>64</v>
      </c>
      <c r="V56" s="9" t="s">
        <v>64</v>
      </c>
      <c r="W56" s="8">
        <v>6758.0159999999996</v>
      </c>
      <c r="X56" s="8">
        <v>7607.4960000000001</v>
      </c>
      <c r="Y56" s="8">
        <v>8155.9610000000002</v>
      </c>
      <c r="Z56" s="8">
        <v>9201.4249999999993</v>
      </c>
      <c r="AA56" s="8">
        <v>10298.18</v>
      </c>
      <c r="AB56" s="8">
        <v>11566.564</v>
      </c>
      <c r="AC56" s="8">
        <v>13499.357</v>
      </c>
      <c r="AD56" s="8">
        <v>14900.146000000001</v>
      </c>
    </row>
    <row r="57" spans="1:30" hidden="1" outlineLevel="1" x14ac:dyDescent="0.3">
      <c r="A57" s="10" t="s">
        <v>47</v>
      </c>
      <c r="B57" s="9" t="s">
        <v>64</v>
      </c>
      <c r="C57" s="9" t="s">
        <v>64</v>
      </c>
      <c r="D57" s="9" t="s">
        <v>64</v>
      </c>
      <c r="E57" s="9" t="s">
        <v>64</v>
      </c>
      <c r="F57" s="9" t="s">
        <v>64</v>
      </c>
      <c r="G57" s="9" t="s">
        <v>64</v>
      </c>
      <c r="H57" s="9" t="s">
        <v>64</v>
      </c>
      <c r="I57" s="9" t="s">
        <v>64</v>
      </c>
      <c r="J57" s="9" t="s">
        <v>64</v>
      </c>
      <c r="K57" s="9" t="s">
        <v>64</v>
      </c>
      <c r="L57" s="9" t="s">
        <v>64</v>
      </c>
      <c r="M57" s="9" t="s">
        <v>64</v>
      </c>
      <c r="N57" s="9" t="s">
        <v>64</v>
      </c>
      <c r="O57" s="9" t="s">
        <v>64</v>
      </c>
      <c r="P57" s="9" t="s">
        <v>64</v>
      </c>
      <c r="Q57" s="8">
        <v>6</v>
      </c>
      <c r="R57" s="8">
        <v>17</v>
      </c>
      <c r="S57" s="8">
        <v>17</v>
      </c>
      <c r="T57" s="8">
        <v>17</v>
      </c>
      <c r="U57" s="8">
        <v>70</v>
      </c>
      <c r="V57" s="8">
        <v>79</v>
      </c>
      <c r="W57" s="8">
        <v>130</v>
      </c>
      <c r="X57" s="8">
        <v>180</v>
      </c>
      <c r="Y57" s="8">
        <v>254</v>
      </c>
      <c r="Z57" s="8">
        <v>339</v>
      </c>
      <c r="AA57" s="8">
        <v>418</v>
      </c>
      <c r="AB57" s="8">
        <v>483</v>
      </c>
      <c r="AC57" s="8">
        <v>576.1</v>
      </c>
      <c r="AD57" s="8">
        <v>586.29999999999995</v>
      </c>
    </row>
    <row r="58" spans="1:30" hidden="1" outlineLevel="1" x14ac:dyDescent="0.3">
      <c r="A58" s="10" t="s">
        <v>48</v>
      </c>
      <c r="B58" s="8">
        <v>3</v>
      </c>
      <c r="C58" s="8">
        <v>4</v>
      </c>
      <c r="D58" s="8">
        <v>7</v>
      </c>
      <c r="E58" s="8">
        <v>18</v>
      </c>
      <c r="F58" s="8">
        <v>21</v>
      </c>
      <c r="G58" s="8">
        <v>22</v>
      </c>
      <c r="H58" s="8">
        <v>34</v>
      </c>
      <c r="I58" s="8">
        <v>119</v>
      </c>
      <c r="J58" s="8">
        <v>164</v>
      </c>
      <c r="K58" s="8">
        <v>232</v>
      </c>
      <c r="L58" s="8">
        <v>363</v>
      </c>
      <c r="M58" s="8">
        <v>664</v>
      </c>
      <c r="N58" s="8">
        <v>780</v>
      </c>
      <c r="O58" s="8">
        <v>874</v>
      </c>
      <c r="P58" s="8">
        <v>1127</v>
      </c>
      <c r="Q58" s="8">
        <v>1635</v>
      </c>
      <c r="R58" s="8">
        <v>1902</v>
      </c>
      <c r="S58" s="8">
        <v>2702</v>
      </c>
      <c r="T58" s="8">
        <v>3525</v>
      </c>
      <c r="U58" s="8">
        <v>4879</v>
      </c>
      <c r="V58" s="8">
        <v>5794</v>
      </c>
      <c r="W58" s="8">
        <v>6918</v>
      </c>
      <c r="X58" s="8">
        <v>8102</v>
      </c>
      <c r="Y58" s="8">
        <v>8542</v>
      </c>
      <c r="Z58" s="8">
        <v>8683</v>
      </c>
      <c r="AA58" s="8">
        <v>9137</v>
      </c>
      <c r="AB58" s="8">
        <v>9384</v>
      </c>
      <c r="AC58" s="8">
        <v>9736.5779999999995</v>
      </c>
      <c r="AD58" s="8">
        <v>10230.245999999999</v>
      </c>
    </row>
    <row r="59" spans="1:30" hidden="1" outlineLevel="1" x14ac:dyDescent="0.3">
      <c r="A59" s="10" t="s">
        <v>49</v>
      </c>
      <c r="B59" s="9" t="s">
        <v>64</v>
      </c>
      <c r="C59" s="9" t="s">
        <v>64</v>
      </c>
      <c r="D59" s="9" t="s">
        <v>64</v>
      </c>
      <c r="E59" s="9" t="s">
        <v>64</v>
      </c>
      <c r="F59" s="9" t="s">
        <v>64</v>
      </c>
      <c r="G59" s="9" t="s">
        <v>64</v>
      </c>
      <c r="H59" s="9" t="s">
        <v>64</v>
      </c>
      <c r="I59" s="9" t="s">
        <v>64</v>
      </c>
      <c r="J59" s="9" t="s">
        <v>64</v>
      </c>
      <c r="K59" s="9" t="s">
        <v>64</v>
      </c>
      <c r="L59" s="9" t="s">
        <v>64</v>
      </c>
      <c r="M59" s="9" t="s">
        <v>64</v>
      </c>
      <c r="N59" s="9" t="s">
        <v>64</v>
      </c>
      <c r="O59" s="9" t="s">
        <v>64</v>
      </c>
      <c r="P59" s="8">
        <v>0.22500000000000001</v>
      </c>
      <c r="Q59" s="8">
        <v>0.22500000000000001</v>
      </c>
      <c r="R59" s="8">
        <v>0.22500000000000001</v>
      </c>
      <c r="S59" s="8">
        <v>0.22500000000000001</v>
      </c>
      <c r="T59" s="8">
        <v>0.22500000000000001</v>
      </c>
      <c r="U59" s="8">
        <v>0.22500000000000001</v>
      </c>
      <c r="V59" s="8">
        <v>82.224999999999994</v>
      </c>
      <c r="W59" s="8">
        <v>134.22499999999999</v>
      </c>
      <c r="X59" s="8">
        <v>147.22499999999999</v>
      </c>
      <c r="Y59" s="8">
        <v>147.22499999999999</v>
      </c>
      <c r="Z59" s="8">
        <v>147.22499999999999</v>
      </c>
      <c r="AA59" s="8">
        <v>157.72499999999999</v>
      </c>
      <c r="AB59" s="8">
        <v>157.72499999999999</v>
      </c>
      <c r="AC59" s="8">
        <v>157.72499999999999</v>
      </c>
      <c r="AD59" s="8">
        <v>157.72499999999999</v>
      </c>
    </row>
    <row r="60" spans="1:30" hidden="1" outlineLevel="1" x14ac:dyDescent="0.3">
      <c r="A60" s="10" t="s">
        <v>50</v>
      </c>
      <c r="B60" s="9" t="s">
        <v>64</v>
      </c>
      <c r="C60" s="9" t="s">
        <v>64</v>
      </c>
      <c r="D60" s="9" t="s">
        <v>64</v>
      </c>
      <c r="E60" s="9" t="s">
        <v>64</v>
      </c>
      <c r="F60" s="9" t="s">
        <v>64</v>
      </c>
      <c r="G60" s="8">
        <v>1</v>
      </c>
      <c r="H60" s="8">
        <v>1</v>
      </c>
      <c r="I60" s="8">
        <v>1</v>
      </c>
      <c r="J60" s="8">
        <v>1</v>
      </c>
      <c r="K60" s="8">
        <v>1</v>
      </c>
      <c r="L60" s="8">
        <v>2</v>
      </c>
      <c r="M60" s="8">
        <v>2</v>
      </c>
      <c r="N60" s="8">
        <v>22</v>
      </c>
      <c r="O60" s="8">
        <v>26</v>
      </c>
      <c r="P60" s="8">
        <v>26</v>
      </c>
      <c r="Q60" s="8">
        <v>26</v>
      </c>
      <c r="R60" s="8">
        <v>26</v>
      </c>
      <c r="S60" s="8">
        <v>26</v>
      </c>
      <c r="T60" s="8">
        <v>28</v>
      </c>
      <c r="U60" s="8">
        <v>29</v>
      </c>
      <c r="V60" s="8">
        <v>30</v>
      </c>
      <c r="W60" s="8">
        <v>36</v>
      </c>
      <c r="X60" s="8">
        <v>59</v>
      </c>
      <c r="Y60" s="8">
        <v>65.891999999999996</v>
      </c>
      <c r="Z60" s="8">
        <v>68.915000000000006</v>
      </c>
      <c r="AA60" s="8">
        <v>68.165000000000006</v>
      </c>
      <c r="AB60" s="8">
        <v>69.905000000000001</v>
      </c>
      <c r="AC60" s="8">
        <v>77.105000000000004</v>
      </c>
      <c r="AD60" s="8">
        <v>78.171999999999997</v>
      </c>
    </row>
    <row r="61" spans="1:30" hidden="1" outlineLevel="1" x14ac:dyDescent="0.3">
      <c r="A61" s="10" t="s">
        <v>51</v>
      </c>
      <c r="B61" s="9" t="s">
        <v>64</v>
      </c>
      <c r="C61" s="9" t="s">
        <v>64</v>
      </c>
      <c r="D61" s="9" t="s">
        <v>64</v>
      </c>
      <c r="E61" s="9" t="s">
        <v>64</v>
      </c>
      <c r="F61" s="9" t="s">
        <v>64</v>
      </c>
      <c r="G61" s="9" t="s">
        <v>64</v>
      </c>
      <c r="H61" s="9" t="s">
        <v>64</v>
      </c>
      <c r="I61" s="9" t="s">
        <v>64</v>
      </c>
      <c r="J61" s="9" t="s">
        <v>64</v>
      </c>
      <c r="K61" s="9" t="s">
        <v>64</v>
      </c>
      <c r="L61" s="9" t="s">
        <v>64</v>
      </c>
      <c r="M61" s="9" t="s">
        <v>64</v>
      </c>
      <c r="N61" s="9" t="s">
        <v>64</v>
      </c>
      <c r="O61" s="9" t="s">
        <v>64</v>
      </c>
      <c r="P61" s="8">
        <v>1</v>
      </c>
      <c r="Q61" s="8">
        <v>1</v>
      </c>
      <c r="R61" s="8">
        <v>31</v>
      </c>
      <c r="S61" s="8">
        <v>47</v>
      </c>
      <c r="T61" s="8">
        <v>54</v>
      </c>
      <c r="U61" s="8">
        <v>98</v>
      </c>
      <c r="V61" s="8">
        <v>133</v>
      </c>
      <c r="W61" s="8">
        <v>202</v>
      </c>
      <c r="X61" s="8">
        <v>275</v>
      </c>
      <c r="Y61" s="8">
        <v>279</v>
      </c>
      <c r="Z61" s="8">
        <v>288</v>
      </c>
      <c r="AA61" s="8">
        <v>436</v>
      </c>
      <c r="AB61" s="8">
        <v>509</v>
      </c>
      <c r="AC61" s="8">
        <v>518</v>
      </c>
      <c r="AD61" s="8">
        <v>533</v>
      </c>
    </row>
    <row r="62" spans="1:30" hidden="1" outlineLevel="1" x14ac:dyDescent="0.3">
      <c r="A62" s="10" t="s">
        <v>52</v>
      </c>
      <c r="B62" s="9" t="s">
        <v>64</v>
      </c>
      <c r="C62" s="9" t="s">
        <v>64</v>
      </c>
      <c r="D62" s="9" t="s">
        <v>64</v>
      </c>
      <c r="E62" s="9" t="s">
        <v>64</v>
      </c>
      <c r="F62" s="9" t="s">
        <v>64</v>
      </c>
      <c r="G62" s="9" t="s">
        <v>64</v>
      </c>
      <c r="H62" s="9" t="s">
        <v>64</v>
      </c>
      <c r="I62" s="9" t="s">
        <v>64</v>
      </c>
      <c r="J62" s="9" t="s">
        <v>64</v>
      </c>
      <c r="K62" s="9" t="s">
        <v>64</v>
      </c>
      <c r="L62" s="8">
        <v>14</v>
      </c>
      <c r="M62" s="8">
        <v>13.9</v>
      </c>
      <c r="N62" s="8">
        <v>13.9</v>
      </c>
      <c r="O62" s="8">
        <v>20.5</v>
      </c>
      <c r="P62" s="8">
        <v>34.9</v>
      </c>
      <c r="Q62" s="8">
        <v>34.9</v>
      </c>
      <c r="R62" s="8">
        <v>34.9</v>
      </c>
      <c r="S62" s="8">
        <v>34.9</v>
      </c>
      <c r="T62" s="8">
        <v>42.914999999999999</v>
      </c>
      <c r="U62" s="8">
        <v>42.93</v>
      </c>
      <c r="V62" s="8">
        <v>43.726999999999997</v>
      </c>
      <c r="W62" s="8">
        <v>44.527000000000001</v>
      </c>
      <c r="X62" s="8">
        <v>58.326999999999998</v>
      </c>
      <c r="Y62" s="8">
        <v>58.326999999999998</v>
      </c>
      <c r="Z62" s="8">
        <v>58.341999999999999</v>
      </c>
      <c r="AA62" s="8">
        <v>63.793999999999997</v>
      </c>
      <c r="AB62" s="8">
        <v>119.694</v>
      </c>
      <c r="AC62" s="8">
        <v>119.694</v>
      </c>
      <c r="AD62" s="8">
        <v>122.89400000000001</v>
      </c>
    </row>
    <row r="63" spans="1:30" hidden="1" outlineLevel="1" x14ac:dyDescent="0.3">
      <c r="A63" s="10" t="s">
        <v>53</v>
      </c>
      <c r="B63" s="9" t="s">
        <v>64</v>
      </c>
      <c r="C63" s="9" t="s">
        <v>64</v>
      </c>
      <c r="D63" s="9" t="s">
        <v>64</v>
      </c>
      <c r="E63" s="9" t="s">
        <v>64</v>
      </c>
      <c r="F63" s="9" t="s">
        <v>64</v>
      </c>
      <c r="G63" s="9" t="s">
        <v>64</v>
      </c>
      <c r="H63" s="9" t="s">
        <v>64</v>
      </c>
      <c r="I63" s="9" t="s">
        <v>64</v>
      </c>
      <c r="J63" s="9" t="s">
        <v>64</v>
      </c>
      <c r="K63" s="9" t="s">
        <v>64</v>
      </c>
      <c r="L63" s="9" t="s">
        <v>64</v>
      </c>
      <c r="M63" s="8">
        <v>1</v>
      </c>
      <c r="N63" s="8">
        <v>1</v>
      </c>
      <c r="O63" s="8">
        <v>3</v>
      </c>
      <c r="P63" s="8">
        <v>3</v>
      </c>
      <c r="Q63" s="8">
        <v>17</v>
      </c>
      <c r="R63" s="8">
        <v>33</v>
      </c>
      <c r="S63" s="8">
        <v>61</v>
      </c>
      <c r="T63" s="8">
        <v>134</v>
      </c>
      <c r="U63" s="8">
        <v>203</v>
      </c>
      <c r="V63" s="8">
        <v>293</v>
      </c>
      <c r="W63" s="8">
        <v>331</v>
      </c>
      <c r="X63" s="8">
        <v>325</v>
      </c>
      <c r="Y63" s="8">
        <v>329</v>
      </c>
      <c r="Z63" s="8">
        <v>329</v>
      </c>
      <c r="AA63" s="8">
        <v>329</v>
      </c>
      <c r="AB63" s="8">
        <v>329</v>
      </c>
      <c r="AC63" s="8">
        <v>329</v>
      </c>
      <c r="AD63" s="8">
        <v>329</v>
      </c>
    </row>
    <row r="64" spans="1:30" hidden="1" outlineLevel="1" x14ac:dyDescent="0.3">
      <c r="A64" s="10" t="s">
        <v>54</v>
      </c>
      <c r="B64" s="9" t="s">
        <v>64</v>
      </c>
      <c r="C64" s="9" t="s">
        <v>64</v>
      </c>
      <c r="D64" s="9" t="s">
        <v>64</v>
      </c>
      <c r="E64" s="9" t="s">
        <v>64</v>
      </c>
      <c r="F64" s="9" t="s">
        <v>64</v>
      </c>
      <c r="G64" s="9" t="s">
        <v>64</v>
      </c>
      <c r="H64" s="9" t="s">
        <v>64</v>
      </c>
      <c r="I64" s="9" t="s">
        <v>64</v>
      </c>
      <c r="J64" s="9" t="s">
        <v>64</v>
      </c>
      <c r="K64" s="9" t="s">
        <v>64</v>
      </c>
      <c r="L64" s="9" t="s">
        <v>64</v>
      </c>
      <c r="M64" s="9" t="s">
        <v>64</v>
      </c>
      <c r="N64" s="9" t="s">
        <v>64</v>
      </c>
      <c r="O64" s="9" t="s">
        <v>64</v>
      </c>
      <c r="P64" s="9" t="s">
        <v>64</v>
      </c>
      <c r="Q64" s="9" t="s">
        <v>64</v>
      </c>
      <c r="R64" s="9" t="s">
        <v>64</v>
      </c>
      <c r="S64" s="9" t="s">
        <v>64</v>
      </c>
      <c r="T64" s="9" t="s">
        <v>64</v>
      </c>
      <c r="U64" s="9" t="s">
        <v>64</v>
      </c>
      <c r="V64" s="9" t="s">
        <v>64</v>
      </c>
      <c r="W64" s="9" t="s">
        <v>64</v>
      </c>
      <c r="X64" s="8">
        <v>0.1</v>
      </c>
      <c r="Y64" s="8">
        <v>0.1</v>
      </c>
      <c r="Z64" s="8">
        <v>0.1</v>
      </c>
      <c r="AA64" s="8">
        <v>0.1</v>
      </c>
      <c r="AB64" s="8">
        <v>0.1</v>
      </c>
      <c r="AC64" s="8">
        <v>0.1</v>
      </c>
      <c r="AD64" s="8">
        <v>0.1</v>
      </c>
    </row>
    <row r="65" spans="1:30" hidden="1" outlineLevel="1" x14ac:dyDescent="0.3">
      <c r="A65" s="10" t="s">
        <v>55</v>
      </c>
      <c r="B65" s="8">
        <v>50</v>
      </c>
      <c r="C65" s="8">
        <v>83</v>
      </c>
      <c r="D65" s="8">
        <v>101</v>
      </c>
      <c r="E65" s="8">
        <v>131</v>
      </c>
      <c r="F65" s="8">
        <v>152</v>
      </c>
      <c r="G65" s="8">
        <v>250</v>
      </c>
      <c r="H65" s="8">
        <v>296</v>
      </c>
      <c r="I65" s="8">
        <v>325</v>
      </c>
      <c r="J65" s="8">
        <v>364</v>
      </c>
      <c r="K65" s="8">
        <v>411</v>
      </c>
      <c r="L65" s="8">
        <v>447</v>
      </c>
      <c r="M65" s="8">
        <v>486</v>
      </c>
      <c r="N65" s="8">
        <v>672</v>
      </c>
      <c r="O65" s="8">
        <v>905</v>
      </c>
      <c r="P65" s="8">
        <v>1075</v>
      </c>
      <c r="Q65" s="8">
        <v>1224</v>
      </c>
      <c r="R65" s="8">
        <v>1453</v>
      </c>
      <c r="S65" s="8">
        <v>1641</v>
      </c>
      <c r="T65" s="8">
        <v>1921</v>
      </c>
      <c r="U65" s="8">
        <v>1994</v>
      </c>
      <c r="V65" s="8">
        <v>2009</v>
      </c>
      <c r="W65" s="8">
        <v>2088</v>
      </c>
      <c r="X65" s="8">
        <v>2205</v>
      </c>
      <c r="Y65" s="8">
        <v>2485</v>
      </c>
      <c r="Z65" s="8">
        <v>2637</v>
      </c>
      <c r="AA65" s="8">
        <v>3034</v>
      </c>
      <c r="AB65" s="8">
        <v>3300</v>
      </c>
      <c r="AC65" s="8">
        <v>3245</v>
      </c>
      <c r="AD65" s="8">
        <v>3436</v>
      </c>
    </row>
    <row r="66" spans="1:30" hidden="1" outlineLevel="1" x14ac:dyDescent="0.3">
      <c r="A66" s="10" t="s">
        <v>56</v>
      </c>
      <c r="B66" s="9" t="s">
        <v>64</v>
      </c>
      <c r="C66" s="9" t="s">
        <v>64</v>
      </c>
      <c r="D66" s="9" t="s">
        <v>64</v>
      </c>
      <c r="E66" s="9" t="s">
        <v>64</v>
      </c>
      <c r="F66" s="9" t="s">
        <v>64</v>
      </c>
      <c r="G66" s="9" t="s">
        <v>64</v>
      </c>
      <c r="H66" s="9" t="s">
        <v>64</v>
      </c>
      <c r="I66" s="9" t="s">
        <v>64</v>
      </c>
      <c r="J66" s="9" t="s">
        <v>64</v>
      </c>
      <c r="K66" s="9" t="s">
        <v>64</v>
      </c>
      <c r="L66" s="9" t="s">
        <v>64</v>
      </c>
      <c r="M66" s="9" t="s">
        <v>64</v>
      </c>
      <c r="N66" s="9" t="s">
        <v>64</v>
      </c>
      <c r="O66" s="9" t="s">
        <v>64</v>
      </c>
      <c r="P66" s="9" t="s">
        <v>64</v>
      </c>
      <c r="Q66" s="8">
        <v>825.21900000000005</v>
      </c>
      <c r="R66" s="8">
        <v>968.26900000000001</v>
      </c>
      <c r="S66" s="8">
        <v>991.15899999999999</v>
      </c>
      <c r="T66" s="8">
        <v>991.97400000000005</v>
      </c>
      <c r="U66" s="8">
        <v>1000.985</v>
      </c>
      <c r="V66" s="8">
        <v>1015.828</v>
      </c>
      <c r="W66" s="8">
        <v>1105.9659999999999</v>
      </c>
      <c r="X66" s="8">
        <v>1337.15</v>
      </c>
      <c r="Y66" s="8">
        <v>1674.538</v>
      </c>
      <c r="Z66" s="8">
        <v>2110.2750000000001</v>
      </c>
      <c r="AA66" s="8">
        <v>2488.7260000000001</v>
      </c>
      <c r="AB66" s="8">
        <v>2729.9960000000001</v>
      </c>
      <c r="AC66" s="8">
        <v>2886.6979999999999</v>
      </c>
      <c r="AD66" s="8">
        <v>3132.7130000000002</v>
      </c>
    </row>
    <row r="67" spans="1:30" hidden="1" outlineLevel="1" x14ac:dyDescent="0.3">
      <c r="A67" s="10" t="s">
        <v>57</v>
      </c>
      <c r="B67" s="9" t="s">
        <v>64</v>
      </c>
      <c r="C67" s="9" t="s">
        <v>64</v>
      </c>
      <c r="D67" s="9" t="s">
        <v>64</v>
      </c>
      <c r="E67" s="9" t="s">
        <v>64</v>
      </c>
      <c r="F67" s="9" t="s">
        <v>64</v>
      </c>
      <c r="G67" s="9" t="s">
        <v>64</v>
      </c>
      <c r="H67" s="9" t="s">
        <v>64</v>
      </c>
      <c r="I67" s="9" t="s">
        <v>64</v>
      </c>
      <c r="J67" s="8">
        <v>2</v>
      </c>
      <c r="K67" s="8">
        <v>3</v>
      </c>
      <c r="L67" s="8">
        <v>4</v>
      </c>
      <c r="M67" s="8">
        <v>19</v>
      </c>
      <c r="N67" s="8">
        <v>32</v>
      </c>
      <c r="O67" s="8">
        <v>35</v>
      </c>
      <c r="P67" s="8">
        <v>40</v>
      </c>
      <c r="Q67" s="8">
        <v>121</v>
      </c>
      <c r="R67" s="8">
        <v>172</v>
      </c>
      <c r="S67" s="8">
        <v>306</v>
      </c>
      <c r="T67" s="8">
        <v>526</v>
      </c>
      <c r="U67" s="8">
        <v>709</v>
      </c>
      <c r="V67" s="8">
        <v>1108</v>
      </c>
      <c r="W67" s="8">
        <v>1800</v>
      </c>
      <c r="X67" s="8">
        <v>2564</v>
      </c>
      <c r="Y67" s="8">
        <v>3429</v>
      </c>
      <c r="Z67" s="8">
        <v>3836</v>
      </c>
      <c r="AA67" s="8">
        <v>4886</v>
      </c>
      <c r="AB67" s="8">
        <v>5747</v>
      </c>
      <c r="AC67" s="8">
        <v>5759.357</v>
      </c>
      <c r="AD67" s="8">
        <v>5766.0780000000004</v>
      </c>
    </row>
    <row r="68" spans="1:30" hidden="1" outlineLevel="1" x14ac:dyDescent="0.3">
      <c r="A68" s="10" t="s">
        <v>58</v>
      </c>
      <c r="B68" s="8">
        <v>1</v>
      </c>
      <c r="C68" s="8">
        <v>1</v>
      </c>
      <c r="D68" s="8">
        <v>3</v>
      </c>
      <c r="E68" s="8">
        <v>8</v>
      </c>
      <c r="F68" s="8">
        <v>8</v>
      </c>
      <c r="G68" s="8">
        <v>8</v>
      </c>
      <c r="H68" s="8">
        <v>18</v>
      </c>
      <c r="I68" s="8">
        <v>29</v>
      </c>
      <c r="J68" s="8">
        <v>48</v>
      </c>
      <c r="K68" s="8">
        <v>57</v>
      </c>
      <c r="L68" s="8">
        <v>83</v>
      </c>
      <c r="M68" s="8">
        <v>125</v>
      </c>
      <c r="N68" s="8">
        <v>190</v>
      </c>
      <c r="O68" s="8">
        <v>268</v>
      </c>
      <c r="P68" s="8">
        <v>553</v>
      </c>
      <c r="Q68" s="8">
        <v>1064</v>
      </c>
      <c r="R68" s="8">
        <v>1681</v>
      </c>
      <c r="S68" s="8">
        <v>2201</v>
      </c>
      <c r="T68" s="8">
        <v>2857</v>
      </c>
      <c r="U68" s="8">
        <v>3326</v>
      </c>
      <c r="V68" s="8">
        <v>3796</v>
      </c>
      <c r="W68" s="8">
        <v>4254.3549999999996</v>
      </c>
      <c r="X68" s="8">
        <v>4409.5519999999997</v>
      </c>
      <c r="Y68" s="8">
        <v>4607.9489999999996</v>
      </c>
      <c r="Z68" s="8">
        <v>4854.5559999999996</v>
      </c>
      <c r="AA68" s="8">
        <v>4934.8379999999997</v>
      </c>
      <c r="AB68" s="8">
        <v>5124.1030000000001</v>
      </c>
      <c r="AC68" s="8">
        <v>5124.1049999999996</v>
      </c>
      <c r="AD68" s="8">
        <v>5172.3590000000004</v>
      </c>
    </row>
    <row r="69" spans="1:30" hidden="1" outlineLevel="1" x14ac:dyDescent="0.3">
      <c r="A69" s="10" t="s">
        <v>59</v>
      </c>
      <c r="B69" s="9" t="s">
        <v>64</v>
      </c>
      <c r="C69" s="9" t="s">
        <v>64</v>
      </c>
      <c r="D69" s="9" t="s">
        <v>64</v>
      </c>
      <c r="E69" s="9" t="s">
        <v>64</v>
      </c>
      <c r="F69" s="9" t="s">
        <v>64</v>
      </c>
      <c r="G69" s="9" t="s">
        <v>64</v>
      </c>
      <c r="H69" s="9" t="s">
        <v>64</v>
      </c>
      <c r="I69" s="9" t="s">
        <v>64</v>
      </c>
      <c r="J69" s="9" t="s">
        <v>64</v>
      </c>
      <c r="K69" s="9" t="s">
        <v>64</v>
      </c>
      <c r="L69" s="9" t="s">
        <v>64</v>
      </c>
      <c r="M69" s="9" t="s">
        <v>64</v>
      </c>
      <c r="N69" s="9" t="s">
        <v>64</v>
      </c>
      <c r="O69" s="9" t="s">
        <v>64</v>
      </c>
      <c r="P69" s="9" t="s">
        <v>64</v>
      </c>
      <c r="Q69" s="9" t="s">
        <v>64</v>
      </c>
      <c r="R69" s="9" t="s">
        <v>64</v>
      </c>
      <c r="S69" s="9" t="s">
        <v>64</v>
      </c>
      <c r="T69" s="9" t="s">
        <v>64</v>
      </c>
      <c r="U69" s="9" t="s">
        <v>64</v>
      </c>
      <c r="V69" s="9" t="s">
        <v>64</v>
      </c>
      <c r="W69" s="9" t="s">
        <v>64</v>
      </c>
      <c r="X69" s="9" t="s">
        <v>64</v>
      </c>
      <c r="Y69" s="9" t="s">
        <v>64</v>
      </c>
      <c r="Z69" s="9" t="s">
        <v>64</v>
      </c>
      <c r="AA69" s="9" t="s">
        <v>64</v>
      </c>
      <c r="AB69" s="9" t="s">
        <v>64</v>
      </c>
      <c r="AC69" s="8">
        <v>3029.7979999999998</v>
      </c>
      <c r="AD69" s="8">
        <v>3032.2579999999998</v>
      </c>
    </row>
    <row r="70" spans="1:30" hidden="1" outlineLevel="1" x14ac:dyDescent="0.3">
      <c r="A70" s="10" t="s">
        <v>60</v>
      </c>
      <c r="B70" s="9" t="s">
        <v>64</v>
      </c>
      <c r="C70" s="9" t="s">
        <v>64</v>
      </c>
      <c r="D70" s="9" t="s">
        <v>64</v>
      </c>
      <c r="E70" s="9" t="s">
        <v>64</v>
      </c>
      <c r="F70" s="9" t="s">
        <v>64</v>
      </c>
      <c r="G70" s="9" t="s">
        <v>64</v>
      </c>
      <c r="H70" s="9" t="s">
        <v>64</v>
      </c>
      <c r="I70" s="9" t="s">
        <v>64</v>
      </c>
      <c r="J70" s="9" t="s">
        <v>64</v>
      </c>
      <c r="K70" s="9" t="s">
        <v>64</v>
      </c>
      <c r="L70" s="9" t="s">
        <v>64</v>
      </c>
      <c r="M70" s="9" t="s">
        <v>64</v>
      </c>
      <c r="N70" s="9" t="s">
        <v>64</v>
      </c>
      <c r="O70" s="9" t="s">
        <v>64</v>
      </c>
      <c r="P70" s="9" t="s">
        <v>64</v>
      </c>
      <c r="Q70" s="9" t="s">
        <v>64</v>
      </c>
      <c r="R70" s="9" t="s">
        <v>64</v>
      </c>
      <c r="S70" s="9" t="s">
        <v>64</v>
      </c>
      <c r="T70" s="9" t="s">
        <v>64</v>
      </c>
      <c r="U70" s="9" t="s">
        <v>64</v>
      </c>
      <c r="V70" s="9" t="s">
        <v>64</v>
      </c>
      <c r="W70" s="9" t="s">
        <v>64</v>
      </c>
      <c r="X70" s="9" t="s">
        <v>64</v>
      </c>
      <c r="Y70" s="9" t="s">
        <v>64</v>
      </c>
      <c r="Z70" s="9" t="s">
        <v>64</v>
      </c>
      <c r="AA70" s="9" t="s">
        <v>64</v>
      </c>
      <c r="AB70" s="9" t="s">
        <v>64</v>
      </c>
      <c r="AC70" s="8">
        <v>4.9729999999999999</v>
      </c>
      <c r="AD70" s="8">
        <v>5.2380000000000004</v>
      </c>
    </row>
    <row r="71" spans="1:30" hidden="1" outlineLevel="1" x14ac:dyDescent="0.3">
      <c r="A71" s="10" t="s">
        <v>61</v>
      </c>
      <c r="B71" s="9" t="s">
        <v>64</v>
      </c>
      <c r="C71" s="9" t="s">
        <v>64</v>
      </c>
      <c r="D71" s="9" t="s">
        <v>64</v>
      </c>
      <c r="E71" s="9" t="s">
        <v>64</v>
      </c>
      <c r="F71" s="9" t="s">
        <v>64</v>
      </c>
      <c r="G71" s="9" t="s">
        <v>64</v>
      </c>
      <c r="H71" s="9" t="s">
        <v>64</v>
      </c>
      <c r="I71" s="9" t="s">
        <v>64</v>
      </c>
      <c r="J71" s="9" t="s">
        <v>64</v>
      </c>
      <c r="K71" s="9" t="s">
        <v>64</v>
      </c>
      <c r="L71" s="9" t="s">
        <v>64</v>
      </c>
      <c r="M71" s="9" t="s">
        <v>64</v>
      </c>
      <c r="N71" s="9" t="s">
        <v>64</v>
      </c>
      <c r="O71" s="8">
        <v>3</v>
      </c>
      <c r="P71" s="8">
        <v>3</v>
      </c>
      <c r="Q71" s="8">
        <v>5</v>
      </c>
      <c r="R71" s="8">
        <v>5</v>
      </c>
      <c r="S71" s="8">
        <v>5</v>
      </c>
      <c r="T71" s="8">
        <v>5</v>
      </c>
      <c r="U71" s="8">
        <v>3</v>
      </c>
      <c r="V71" s="8">
        <v>3</v>
      </c>
      <c r="W71" s="8">
        <v>3</v>
      </c>
      <c r="X71" s="8">
        <v>3</v>
      </c>
      <c r="Y71" s="8">
        <v>5</v>
      </c>
      <c r="Z71" s="8">
        <v>3</v>
      </c>
      <c r="AA71" s="8">
        <v>3</v>
      </c>
      <c r="AB71" s="8">
        <v>3</v>
      </c>
      <c r="AC71" s="8">
        <v>4</v>
      </c>
      <c r="AD71" s="8">
        <v>3</v>
      </c>
    </row>
    <row r="72" spans="1:30" hidden="1" outlineLevel="1" x14ac:dyDescent="0.3">
      <c r="A72" s="10" t="s">
        <v>62</v>
      </c>
      <c r="B72" s="9" t="s">
        <v>64</v>
      </c>
      <c r="C72" s="8">
        <v>1</v>
      </c>
      <c r="D72" s="8">
        <v>1</v>
      </c>
      <c r="E72" s="8">
        <v>5</v>
      </c>
      <c r="F72" s="8">
        <v>5</v>
      </c>
      <c r="G72" s="8">
        <v>6</v>
      </c>
      <c r="H72" s="8">
        <v>7</v>
      </c>
      <c r="I72" s="8">
        <v>12</v>
      </c>
      <c r="J72" s="8">
        <v>17</v>
      </c>
      <c r="K72" s="8">
        <v>38</v>
      </c>
      <c r="L72" s="8">
        <v>38</v>
      </c>
      <c r="M72" s="8">
        <v>39</v>
      </c>
      <c r="N72" s="8">
        <v>43</v>
      </c>
      <c r="O72" s="8">
        <v>52</v>
      </c>
      <c r="P72" s="8">
        <v>82</v>
      </c>
      <c r="Q72" s="8">
        <v>82</v>
      </c>
      <c r="R72" s="8">
        <v>86</v>
      </c>
      <c r="S72" s="8">
        <v>110</v>
      </c>
      <c r="T72" s="8">
        <v>143</v>
      </c>
      <c r="U72" s="8">
        <v>147</v>
      </c>
      <c r="V72" s="8">
        <v>194.7</v>
      </c>
      <c r="W72" s="8">
        <v>196.7</v>
      </c>
      <c r="X72" s="8">
        <v>254.7</v>
      </c>
      <c r="Y72" s="8">
        <v>444.7</v>
      </c>
      <c r="Z72" s="8">
        <v>622.70000000000005</v>
      </c>
      <c r="AA72" s="8">
        <v>1000.7</v>
      </c>
      <c r="AB72" s="8">
        <v>1560.7</v>
      </c>
      <c r="AC72" s="8">
        <v>1971.3</v>
      </c>
      <c r="AD72" s="8">
        <v>1968.3</v>
      </c>
    </row>
    <row r="73" spans="1:30" hidden="1" outlineLevel="1" x14ac:dyDescent="0.3">
      <c r="A73" s="10" t="s">
        <v>63</v>
      </c>
      <c r="B73" s="9" t="s">
        <v>64</v>
      </c>
      <c r="C73" s="9" t="s">
        <v>64</v>
      </c>
      <c r="D73" s="9" t="s">
        <v>64</v>
      </c>
      <c r="E73" s="9" t="s">
        <v>64</v>
      </c>
      <c r="F73" s="9" t="s">
        <v>64</v>
      </c>
      <c r="G73" s="9" t="s">
        <v>64</v>
      </c>
      <c r="H73" s="9" t="s">
        <v>64</v>
      </c>
      <c r="I73" s="9" t="s">
        <v>64</v>
      </c>
      <c r="J73" s="9" t="s">
        <v>64</v>
      </c>
      <c r="K73" s="9" t="s">
        <v>64</v>
      </c>
      <c r="L73" s="9" t="s">
        <v>64</v>
      </c>
      <c r="M73" s="9" t="s">
        <v>64</v>
      </c>
      <c r="N73" s="9" t="s">
        <v>64</v>
      </c>
      <c r="O73" s="8">
        <v>396</v>
      </c>
      <c r="P73" s="8">
        <v>454</v>
      </c>
      <c r="Q73" s="8">
        <v>501</v>
      </c>
      <c r="R73" s="8">
        <v>564</v>
      </c>
      <c r="S73" s="8">
        <v>692</v>
      </c>
      <c r="T73" s="8">
        <v>956</v>
      </c>
      <c r="U73" s="8">
        <v>1312</v>
      </c>
      <c r="V73" s="8">
        <v>1854</v>
      </c>
      <c r="W73" s="8">
        <v>2601</v>
      </c>
      <c r="X73" s="8">
        <v>3443</v>
      </c>
      <c r="Y73" s="8">
        <v>3981</v>
      </c>
      <c r="Z73" s="8">
        <v>4875</v>
      </c>
      <c r="AA73" s="8">
        <v>5606</v>
      </c>
      <c r="AB73" s="8">
        <v>6232</v>
      </c>
      <c r="AC73" s="8">
        <v>6408</v>
      </c>
      <c r="AD73" s="8">
        <v>7097</v>
      </c>
    </row>
    <row r="74" spans="1:30" hidden="1" outlineLevel="1" x14ac:dyDescent="0.3"/>
    <row r="75" spans="1:30" hidden="1" outlineLevel="1" x14ac:dyDescent="0.3">
      <c r="A75" s="7" t="s">
        <v>4</v>
      </c>
      <c r="B75" s="17" t="s">
        <v>87</v>
      </c>
    </row>
    <row r="76" spans="1:30" hidden="1" outlineLevel="1" x14ac:dyDescent="0.3">
      <c r="A76" s="7" t="s">
        <v>71</v>
      </c>
      <c r="B76" s="7" t="s">
        <v>72</v>
      </c>
    </row>
    <row r="77" spans="1:30" hidden="1" outlineLevel="1" x14ac:dyDescent="0.3">
      <c r="A77" s="7" t="s">
        <v>6</v>
      </c>
      <c r="B77" s="7" t="s">
        <v>73</v>
      </c>
    </row>
    <row r="78" spans="1:30" hidden="1" outlineLevel="1" x14ac:dyDescent="0.3"/>
    <row r="79" spans="1:30" hidden="1" outlineLevel="1" x14ac:dyDescent="0.3">
      <c r="A79" s="10" t="s">
        <v>7</v>
      </c>
      <c r="B79" s="10" t="s">
        <v>8</v>
      </c>
      <c r="C79" s="10" t="s">
        <v>9</v>
      </c>
      <c r="D79" s="10" t="s">
        <v>10</v>
      </c>
      <c r="E79" s="10" t="s">
        <v>11</v>
      </c>
      <c r="F79" s="10" t="s">
        <v>12</v>
      </c>
      <c r="G79" s="10" t="s">
        <v>13</v>
      </c>
      <c r="H79" s="10" t="s">
        <v>14</v>
      </c>
      <c r="I79" s="10" t="s">
        <v>15</v>
      </c>
      <c r="J79" s="10" t="s">
        <v>16</v>
      </c>
      <c r="K79" s="10" t="s">
        <v>17</v>
      </c>
      <c r="L79" s="10" t="s">
        <v>18</v>
      </c>
      <c r="M79" s="10" t="s">
        <v>19</v>
      </c>
      <c r="N79" s="10" t="s">
        <v>20</v>
      </c>
      <c r="O79" s="10" t="s">
        <v>21</v>
      </c>
      <c r="P79" s="10" t="s">
        <v>22</v>
      </c>
      <c r="Q79" s="10" t="s">
        <v>23</v>
      </c>
      <c r="R79" s="10" t="s">
        <v>24</v>
      </c>
      <c r="S79" s="10" t="s">
        <v>25</v>
      </c>
      <c r="T79" s="10" t="s">
        <v>26</v>
      </c>
      <c r="U79" s="10" t="s">
        <v>27</v>
      </c>
      <c r="V79" s="10" t="s">
        <v>28</v>
      </c>
      <c r="W79" s="10" t="s">
        <v>29</v>
      </c>
      <c r="X79" s="10" t="s">
        <v>30</v>
      </c>
      <c r="Y79" s="10" t="s">
        <v>31</v>
      </c>
      <c r="Z79" s="10" t="s">
        <v>32</v>
      </c>
      <c r="AA79" s="10" t="s">
        <v>33</v>
      </c>
      <c r="AB79" s="10" t="s">
        <v>34</v>
      </c>
      <c r="AC79" s="10" t="s">
        <v>35</v>
      </c>
      <c r="AD79" s="10" t="s">
        <v>36</v>
      </c>
    </row>
    <row r="80" spans="1:30" hidden="1" outlineLevel="1" x14ac:dyDescent="0.3">
      <c r="A80" s="10" t="s">
        <v>78</v>
      </c>
      <c r="B80" s="9" t="s">
        <v>64</v>
      </c>
      <c r="C80" s="8">
        <v>4.95</v>
      </c>
      <c r="D80" s="8">
        <v>4.95</v>
      </c>
      <c r="E80" s="8">
        <v>4.95</v>
      </c>
      <c r="F80" s="8">
        <v>4.95</v>
      </c>
      <c r="G80" s="8">
        <v>9.9499999999999993</v>
      </c>
      <c r="H80" s="8">
        <v>9.9499999999999993</v>
      </c>
      <c r="I80" s="8">
        <v>9.9499999999999993</v>
      </c>
      <c r="J80" s="8">
        <v>9.9499999999999993</v>
      </c>
      <c r="K80" s="8">
        <v>9.9499999999999993</v>
      </c>
      <c r="L80" s="8">
        <v>49.95</v>
      </c>
      <c r="M80" s="8">
        <v>49.95</v>
      </c>
      <c r="N80" s="8">
        <v>213.95</v>
      </c>
      <c r="O80" s="8">
        <v>444.35</v>
      </c>
      <c r="P80" s="8">
        <v>444.35</v>
      </c>
      <c r="Q80" s="8">
        <v>444.35</v>
      </c>
      <c r="R80" s="8">
        <v>552.35</v>
      </c>
      <c r="S80" s="8">
        <v>662.35</v>
      </c>
      <c r="T80" s="8">
        <v>784.35</v>
      </c>
      <c r="U80" s="8">
        <v>1118.8499999999999</v>
      </c>
      <c r="V80" s="8">
        <v>1537.65</v>
      </c>
      <c r="W80" s="8">
        <v>1651.11</v>
      </c>
      <c r="X80" s="8">
        <v>1966.15</v>
      </c>
      <c r="Y80" s="8">
        <v>2932.05</v>
      </c>
      <c r="Z80" s="8">
        <v>3420.05</v>
      </c>
      <c r="AA80" s="8">
        <v>5842.35</v>
      </c>
      <c r="AB80" s="8">
        <v>7299.55</v>
      </c>
      <c r="AC80" s="8">
        <v>8779.7000000000007</v>
      </c>
      <c r="AD80" s="8">
        <v>10515.4</v>
      </c>
    </row>
    <row r="81" spans="1:30" hidden="1" outlineLevel="1" x14ac:dyDescent="0.3">
      <c r="A81" s="10" t="s">
        <v>38</v>
      </c>
      <c r="B81" s="9" t="s">
        <v>64</v>
      </c>
      <c r="C81" s="9" t="s">
        <v>64</v>
      </c>
      <c r="D81" s="9" t="s">
        <v>64</v>
      </c>
      <c r="E81" s="9" t="s">
        <v>64</v>
      </c>
      <c r="F81" s="9" t="s">
        <v>64</v>
      </c>
      <c r="G81" s="9" t="s">
        <v>64</v>
      </c>
      <c r="H81" s="9" t="s">
        <v>64</v>
      </c>
      <c r="I81" s="9" t="s">
        <v>64</v>
      </c>
      <c r="J81" s="9" t="s">
        <v>64</v>
      </c>
      <c r="K81" s="9" t="s">
        <v>64</v>
      </c>
      <c r="L81" s="9" t="s">
        <v>64</v>
      </c>
      <c r="M81" s="9" t="s">
        <v>64</v>
      </c>
      <c r="N81" s="9" t="s">
        <v>64</v>
      </c>
      <c r="O81" s="9" t="s">
        <v>64</v>
      </c>
      <c r="P81" s="9" t="s">
        <v>64</v>
      </c>
      <c r="Q81" s="9" t="s">
        <v>64</v>
      </c>
      <c r="R81" s="9" t="s">
        <v>64</v>
      </c>
      <c r="S81" s="9" t="s">
        <v>64</v>
      </c>
      <c r="T81" s="9" t="s">
        <v>64</v>
      </c>
      <c r="U81" s="8">
        <v>32</v>
      </c>
      <c r="V81" s="8">
        <v>196.5</v>
      </c>
      <c r="W81" s="8">
        <v>196.5</v>
      </c>
      <c r="X81" s="8">
        <v>381</v>
      </c>
      <c r="Y81" s="8">
        <v>707.7</v>
      </c>
      <c r="Z81" s="8">
        <v>707.7</v>
      </c>
      <c r="AA81" s="8">
        <v>712</v>
      </c>
      <c r="AB81" s="8">
        <v>712.2</v>
      </c>
      <c r="AC81" s="8">
        <v>877.2</v>
      </c>
      <c r="AD81" s="8">
        <v>1185.9000000000001</v>
      </c>
    </row>
    <row r="82" spans="1:30" hidden="1" outlineLevel="1" x14ac:dyDescent="0.3">
      <c r="A82" s="10" t="s">
        <v>39</v>
      </c>
      <c r="B82" s="9" t="s">
        <v>64</v>
      </c>
      <c r="C82" s="9" t="s">
        <v>64</v>
      </c>
      <c r="D82" s="9" t="s">
        <v>64</v>
      </c>
      <c r="E82" s="9" t="s">
        <v>64</v>
      </c>
      <c r="F82" s="9" t="s">
        <v>64</v>
      </c>
      <c r="G82" s="9" t="s">
        <v>64</v>
      </c>
      <c r="H82" s="9" t="s">
        <v>64</v>
      </c>
      <c r="I82" s="9" t="s">
        <v>64</v>
      </c>
      <c r="J82" s="9" t="s">
        <v>64</v>
      </c>
      <c r="K82" s="9" t="s">
        <v>64</v>
      </c>
      <c r="L82" s="9" t="s">
        <v>64</v>
      </c>
      <c r="M82" s="9" t="s">
        <v>64</v>
      </c>
      <c r="N82" s="9" t="s">
        <v>64</v>
      </c>
      <c r="O82" s="9" t="s">
        <v>64</v>
      </c>
      <c r="P82" s="9" t="s">
        <v>64</v>
      </c>
      <c r="Q82" s="9" t="s">
        <v>64</v>
      </c>
      <c r="R82" s="9" t="s">
        <v>64</v>
      </c>
      <c r="S82" s="9" t="s">
        <v>64</v>
      </c>
      <c r="T82" s="9" t="s">
        <v>64</v>
      </c>
      <c r="U82" s="9" t="s">
        <v>64</v>
      </c>
      <c r="V82" s="9" t="s">
        <v>64</v>
      </c>
      <c r="W82" s="9" t="s">
        <v>64</v>
      </c>
      <c r="X82" s="9" t="s">
        <v>64</v>
      </c>
      <c r="Y82" s="9" t="s">
        <v>64</v>
      </c>
      <c r="Z82" s="9" t="s">
        <v>64</v>
      </c>
      <c r="AA82" s="9" t="s">
        <v>64</v>
      </c>
      <c r="AB82" s="9" t="s">
        <v>64</v>
      </c>
      <c r="AC82" s="9" t="s">
        <v>64</v>
      </c>
      <c r="AD82" s="9" t="s">
        <v>64</v>
      </c>
    </row>
    <row r="83" spans="1:30" hidden="1" outlineLevel="1" x14ac:dyDescent="0.3">
      <c r="A83" s="10" t="s">
        <v>40</v>
      </c>
      <c r="B83" s="9" t="s">
        <v>64</v>
      </c>
      <c r="C83" s="9" t="s">
        <v>64</v>
      </c>
      <c r="D83" s="9" t="s">
        <v>64</v>
      </c>
      <c r="E83" s="9" t="s">
        <v>64</v>
      </c>
      <c r="F83" s="9" t="s">
        <v>64</v>
      </c>
      <c r="G83" s="9" t="s">
        <v>64</v>
      </c>
      <c r="H83" s="9" t="s">
        <v>64</v>
      </c>
      <c r="I83" s="9" t="s">
        <v>64</v>
      </c>
      <c r="J83" s="9" t="s">
        <v>64</v>
      </c>
      <c r="K83" s="9" t="s">
        <v>64</v>
      </c>
      <c r="L83" s="9" t="s">
        <v>64</v>
      </c>
      <c r="M83" s="9" t="s">
        <v>64</v>
      </c>
      <c r="N83" s="9" t="s">
        <v>64</v>
      </c>
      <c r="O83" s="9" t="s">
        <v>64</v>
      </c>
      <c r="P83" s="9" t="s">
        <v>64</v>
      </c>
      <c r="Q83" s="9" t="s">
        <v>64</v>
      </c>
      <c r="R83" s="9" t="s">
        <v>64</v>
      </c>
      <c r="S83" s="9" t="s">
        <v>64</v>
      </c>
      <c r="T83" s="9" t="s">
        <v>64</v>
      </c>
      <c r="U83" s="9" t="s">
        <v>64</v>
      </c>
      <c r="V83" s="9" t="s">
        <v>64</v>
      </c>
      <c r="W83" s="9" t="s">
        <v>64</v>
      </c>
      <c r="X83" s="9" t="s">
        <v>64</v>
      </c>
      <c r="Y83" s="9" t="s">
        <v>64</v>
      </c>
      <c r="Z83" s="9" t="s">
        <v>64</v>
      </c>
      <c r="AA83" s="9" t="s">
        <v>64</v>
      </c>
      <c r="AB83" s="9" t="s">
        <v>64</v>
      </c>
      <c r="AC83" s="9" t="s">
        <v>64</v>
      </c>
      <c r="AD83" s="9" t="s">
        <v>64</v>
      </c>
    </row>
    <row r="84" spans="1:30" hidden="1" outlineLevel="1" x14ac:dyDescent="0.3">
      <c r="A84" s="10" t="s">
        <v>41</v>
      </c>
      <c r="B84" s="9" t="s">
        <v>64</v>
      </c>
      <c r="C84" s="8">
        <v>4.95</v>
      </c>
      <c r="D84" s="8">
        <v>4.95</v>
      </c>
      <c r="E84" s="8">
        <v>4.95</v>
      </c>
      <c r="F84" s="8">
        <v>4.95</v>
      </c>
      <c r="G84" s="8">
        <v>9.9499999999999993</v>
      </c>
      <c r="H84" s="8">
        <v>9.9499999999999993</v>
      </c>
      <c r="I84" s="8">
        <v>9.9499999999999993</v>
      </c>
      <c r="J84" s="8">
        <v>9.9499999999999993</v>
      </c>
      <c r="K84" s="8">
        <v>9.9499999999999993</v>
      </c>
      <c r="L84" s="8">
        <v>49.95</v>
      </c>
      <c r="M84" s="8">
        <v>49.95</v>
      </c>
      <c r="N84" s="8">
        <v>213.95</v>
      </c>
      <c r="O84" s="8">
        <v>423.35</v>
      </c>
      <c r="P84" s="8">
        <v>423.35</v>
      </c>
      <c r="Q84" s="8">
        <v>423.35</v>
      </c>
      <c r="R84" s="8">
        <v>423.35</v>
      </c>
      <c r="S84" s="8">
        <v>423.35</v>
      </c>
      <c r="T84" s="8">
        <v>423.35</v>
      </c>
      <c r="U84" s="8">
        <v>660.85</v>
      </c>
      <c r="V84" s="8">
        <v>867.85</v>
      </c>
      <c r="W84" s="8">
        <v>871.45</v>
      </c>
      <c r="X84" s="8">
        <v>921.85</v>
      </c>
      <c r="Y84" s="8">
        <v>1271.05</v>
      </c>
      <c r="Z84" s="8">
        <v>1271.05</v>
      </c>
      <c r="AA84" s="8">
        <v>1271.05</v>
      </c>
      <c r="AB84" s="8">
        <v>1271.05</v>
      </c>
      <c r="AC84" s="8">
        <v>1263.8</v>
      </c>
      <c r="AD84" s="8">
        <v>1700.8</v>
      </c>
    </row>
    <row r="85" spans="1:30" hidden="1" outlineLevel="1" x14ac:dyDescent="0.3">
      <c r="A85" s="10" t="s">
        <v>79</v>
      </c>
      <c r="B85" s="9" t="s">
        <v>64</v>
      </c>
      <c r="C85" s="9" t="s">
        <v>64</v>
      </c>
      <c r="D85" s="9" t="s">
        <v>64</v>
      </c>
      <c r="E85" s="9" t="s">
        <v>64</v>
      </c>
      <c r="F85" s="9" t="s">
        <v>64</v>
      </c>
      <c r="G85" s="9" t="s">
        <v>64</v>
      </c>
      <c r="H85" s="9" t="s">
        <v>64</v>
      </c>
      <c r="I85" s="9" t="s">
        <v>64</v>
      </c>
      <c r="J85" s="9" t="s">
        <v>64</v>
      </c>
      <c r="K85" s="9" t="s">
        <v>64</v>
      </c>
      <c r="L85" s="9" t="s">
        <v>64</v>
      </c>
      <c r="M85" s="9" t="s">
        <v>64</v>
      </c>
      <c r="N85" s="9" t="s">
        <v>64</v>
      </c>
      <c r="O85" s="9" t="s">
        <v>64</v>
      </c>
      <c r="P85" s="9" t="s">
        <v>64</v>
      </c>
      <c r="Q85" s="9" t="s">
        <v>64</v>
      </c>
      <c r="R85" s="9" t="s">
        <v>64</v>
      </c>
      <c r="S85" s="9" t="s">
        <v>64</v>
      </c>
      <c r="T85" s="9" t="s">
        <v>64</v>
      </c>
      <c r="U85" s="8">
        <v>35</v>
      </c>
      <c r="V85" s="8">
        <v>80</v>
      </c>
      <c r="W85" s="8">
        <v>188</v>
      </c>
      <c r="X85" s="8">
        <v>268</v>
      </c>
      <c r="Y85" s="8">
        <v>508</v>
      </c>
      <c r="Z85" s="8">
        <v>994</v>
      </c>
      <c r="AA85" s="8">
        <v>3283</v>
      </c>
      <c r="AB85" s="8">
        <v>4152</v>
      </c>
      <c r="AC85" s="8">
        <v>5406</v>
      </c>
      <c r="AD85" s="8">
        <v>6396</v>
      </c>
    </row>
    <row r="86" spans="1:30" hidden="1" outlineLevel="1" x14ac:dyDescent="0.3">
      <c r="A86" s="10" t="s">
        <v>42</v>
      </c>
      <c r="B86" s="9" t="s">
        <v>64</v>
      </c>
      <c r="C86" s="9" t="s">
        <v>64</v>
      </c>
      <c r="D86" s="9" t="s">
        <v>64</v>
      </c>
      <c r="E86" s="9" t="s">
        <v>64</v>
      </c>
      <c r="F86" s="9" t="s">
        <v>64</v>
      </c>
      <c r="G86" s="9" t="s">
        <v>64</v>
      </c>
      <c r="H86" s="9" t="s">
        <v>64</v>
      </c>
      <c r="I86" s="9" t="s">
        <v>64</v>
      </c>
      <c r="J86" s="9" t="s">
        <v>64</v>
      </c>
      <c r="K86" s="9" t="s">
        <v>64</v>
      </c>
      <c r="L86" s="9" t="s">
        <v>64</v>
      </c>
      <c r="M86" s="9" t="s">
        <v>64</v>
      </c>
      <c r="N86" s="9" t="s">
        <v>64</v>
      </c>
      <c r="O86" s="9" t="s">
        <v>64</v>
      </c>
      <c r="P86" s="9" t="s">
        <v>64</v>
      </c>
      <c r="Q86" s="9" t="s">
        <v>64</v>
      </c>
      <c r="R86" s="9" t="s">
        <v>64</v>
      </c>
      <c r="S86" s="9" t="s">
        <v>64</v>
      </c>
      <c r="T86" s="9" t="s">
        <v>64</v>
      </c>
      <c r="U86" s="9" t="s">
        <v>64</v>
      </c>
      <c r="V86" s="9" t="s">
        <v>64</v>
      </c>
      <c r="W86" s="9" t="s">
        <v>64</v>
      </c>
      <c r="X86" s="9" t="s">
        <v>64</v>
      </c>
      <c r="Y86" s="9" t="s">
        <v>64</v>
      </c>
      <c r="Z86" s="9" t="s">
        <v>64</v>
      </c>
      <c r="AA86" s="9" t="s">
        <v>64</v>
      </c>
      <c r="AB86" s="9" t="s">
        <v>64</v>
      </c>
      <c r="AC86" s="9" t="s">
        <v>64</v>
      </c>
      <c r="AD86" s="9" t="s">
        <v>64</v>
      </c>
    </row>
    <row r="87" spans="1:30" hidden="1" outlineLevel="1" x14ac:dyDescent="0.3">
      <c r="A87" s="10" t="s">
        <v>43</v>
      </c>
      <c r="B87" s="9" t="s">
        <v>64</v>
      </c>
      <c r="C87" s="9" t="s">
        <v>64</v>
      </c>
      <c r="D87" s="9" t="s">
        <v>64</v>
      </c>
      <c r="E87" s="9" t="s">
        <v>64</v>
      </c>
      <c r="F87" s="9" t="s">
        <v>64</v>
      </c>
      <c r="G87" s="9" t="s">
        <v>64</v>
      </c>
      <c r="H87" s="9" t="s">
        <v>64</v>
      </c>
      <c r="I87" s="9" t="s">
        <v>64</v>
      </c>
      <c r="J87" s="9" t="s">
        <v>64</v>
      </c>
      <c r="K87" s="9" t="s">
        <v>64</v>
      </c>
      <c r="L87" s="9" t="s">
        <v>64</v>
      </c>
      <c r="M87" s="9" t="s">
        <v>64</v>
      </c>
      <c r="N87" s="9" t="s">
        <v>64</v>
      </c>
      <c r="O87" s="9" t="s">
        <v>64</v>
      </c>
      <c r="P87" s="9" t="s">
        <v>64</v>
      </c>
      <c r="Q87" s="9" t="s">
        <v>64</v>
      </c>
      <c r="R87" s="9" t="s">
        <v>64</v>
      </c>
      <c r="S87" s="9" t="s">
        <v>64</v>
      </c>
      <c r="T87" s="9" t="s">
        <v>64</v>
      </c>
      <c r="U87" s="9" t="s">
        <v>64</v>
      </c>
      <c r="V87" s="9" t="s">
        <v>64</v>
      </c>
      <c r="W87" s="9" t="s">
        <v>64</v>
      </c>
      <c r="X87" s="9" t="s">
        <v>64</v>
      </c>
      <c r="Y87" s="9" t="s">
        <v>64</v>
      </c>
      <c r="Z87" s="9" t="s">
        <v>64</v>
      </c>
      <c r="AA87" s="9" t="s">
        <v>64</v>
      </c>
      <c r="AB87" s="9" t="s">
        <v>64</v>
      </c>
      <c r="AC87" s="9" t="s">
        <v>64</v>
      </c>
      <c r="AD87" s="9" t="s">
        <v>64</v>
      </c>
    </row>
    <row r="88" spans="1:30" hidden="1" outlineLevel="1" x14ac:dyDescent="0.3">
      <c r="A88" s="10" t="s">
        <v>44</v>
      </c>
      <c r="B88" s="9" t="s">
        <v>64</v>
      </c>
      <c r="C88" s="9" t="s">
        <v>64</v>
      </c>
      <c r="D88" s="9" t="s">
        <v>64</v>
      </c>
      <c r="E88" s="9" t="s">
        <v>64</v>
      </c>
      <c r="F88" s="9" t="s">
        <v>64</v>
      </c>
      <c r="G88" s="9" t="s">
        <v>64</v>
      </c>
      <c r="H88" s="9" t="s">
        <v>64</v>
      </c>
      <c r="I88" s="9" t="s">
        <v>64</v>
      </c>
      <c r="J88" s="9" t="s">
        <v>64</v>
      </c>
      <c r="K88" s="9" t="s">
        <v>64</v>
      </c>
      <c r="L88" s="9" t="s">
        <v>64</v>
      </c>
      <c r="M88" s="9" t="s">
        <v>64</v>
      </c>
      <c r="N88" s="9" t="s">
        <v>64</v>
      </c>
      <c r="O88" s="9" t="s">
        <v>64</v>
      </c>
      <c r="P88" s="9" t="s">
        <v>64</v>
      </c>
      <c r="Q88" s="9" t="s">
        <v>64</v>
      </c>
      <c r="R88" s="9" t="s">
        <v>64</v>
      </c>
      <c r="S88" s="9" t="s">
        <v>64</v>
      </c>
      <c r="T88" s="9" t="s">
        <v>64</v>
      </c>
      <c r="U88" s="9" t="s">
        <v>64</v>
      </c>
      <c r="V88" s="9" t="s">
        <v>64</v>
      </c>
      <c r="W88" s="9" t="s">
        <v>64</v>
      </c>
      <c r="X88" s="9" t="s">
        <v>64</v>
      </c>
      <c r="Y88" s="9" t="s">
        <v>64</v>
      </c>
      <c r="Z88" s="9" t="s">
        <v>64</v>
      </c>
      <c r="AA88" s="9" t="s">
        <v>64</v>
      </c>
      <c r="AB88" s="9" t="s">
        <v>64</v>
      </c>
      <c r="AC88" s="9" t="s">
        <v>64</v>
      </c>
      <c r="AD88" s="9" t="s">
        <v>64</v>
      </c>
    </row>
    <row r="89" spans="1:30" hidden="1" outlineLevel="1" x14ac:dyDescent="0.3">
      <c r="A89" s="10" t="s">
        <v>45</v>
      </c>
      <c r="B89" s="9" t="s">
        <v>64</v>
      </c>
      <c r="C89" s="9" t="s">
        <v>64</v>
      </c>
      <c r="D89" s="9" t="s">
        <v>64</v>
      </c>
      <c r="E89" s="9" t="s">
        <v>64</v>
      </c>
      <c r="F89" s="9" t="s">
        <v>64</v>
      </c>
      <c r="G89" s="9" t="s">
        <v>64</v>
      </c>
      <c r="H89" s="9" t="s">
        <v>64</v>
      </c>
      <c r="I89" s="9" t="s">
        <v>64</v>
      </c>
      <c r="J89" s="9" t="s">
        <v>64</v>
      </c>
      <c r="K89" s="9" t="s">
        <v>64</v>
      </c>
      <c r="L89" s="9" t="s">
        <v>64</v>
      </c>
      <c r="M89" s="9" t="s">
        <v>64</v>
      </c>
      <c r="N89" s="9" t="s">
        <v>64</v>
      </c>
      <c r="O89" s="9" t="s">
        <v>64</v>
      </c>
      <c r="P89" s="9" t="s">
        <v>64</v>
      </c>
      <c r="Q89" s="9" t="s">
        <v>64</v>
      </c>
      <c r="R89" s="9" t="s">
        <v>64</v>
      </c>
      <c r="S89" s="9" t="s">
        <v>64</v>
      </c>
      <c r="T89" s="9" t="s">
        <v>64</v>
      </c>
      <c r="U89" s="9" t="s">
        <v>64</v>
      </c>
      <c r="V89" s="9" t="s">
        <v>64</v>
      </c>
      <c r="W89" s="9" t="s">
        <v>64</v>
      </c>
      <c r="X89" s="9" t="s">
        <v>64</v>
      </c>
      <c r="Y89" s="9" t="s">
        <v>64</v>
      </c>
      <c r="Z89" s="9" t="s">
        <v>64</v>
      </c>
      <c r="AA89" s="9" t="s">
        <v>64</v>
      </c>
      <c r="AB89" s="9" t="s">
        <v>64</v>
      </c>
      <c r="AC89" s="9" t="s">
        <v>64</v>
      </c>
      <c r="AD89" s="9" t="s">
        <v>64</v>
      </c>
    </row>
    <row r="90" spans="1:30" hidden="1" outlineLevel="1" x14ac:dyDescent="0.3">
      <c r="A90" s="10" t="s">
        <v>46</v>
      </c>
      <c r="B90" s="9" t="s">
        <v>64</v>
      </c>
      <c r="C90" s="9" t="s">
        <v>64</v>
      </c>
      <c r="D90" s="9" t="s">
        <v>64</v>
      </c>
      <c r="E90" s="9" t="s">
        <v>64</v>
      </c>
      <c r="F90" s="9" t="s">
        <v>64</v>
      </c>
      <c r="G90" s="9" t="s">
        <v>64</v>
      </c>
      <c r="H90" s="9" t="s">
        <v>64</v>
      </c>
      <c r="I90" s="9" t="s">
        <v>64</v>
      </c>
      <c r="J90" s="9" t="s">
        <v>64</v>
      </c>
      <c r="K90" s="9" t="s">
        <v>64</v>
      </c>
      <c r="L90" s="9" t="s">
        <v>64</v>
      </c>
      <c r="M90" s="9" t="s">
        <v>64</v>
      </c>
      <c r="N90" s="9" t="s">
        <v>64</v>
      </c>
      <c r="O90" s="9" t="s">
        <v>64</v>
      </c>
      <c r="P90" s="9" t="s">
        <v>64</v>
      </c>
      <c r="Q90" s="9" t="s">
        <v>64</v>
      </c>
      <c r="R90" s="9" t="s">
        <v>64</v>
      </c>
      <c r="S90" s="9" t="s">
        <v>64</v>
      </c>
      <c r="T90" s="9" t="s">
        <v>64</v>
      </c>
      <c r="U90" s="9" t="s">
        <v>64</v>
      </c>
      <c r="V90" s="9" t="s">
        <v>64</v>
      </c>
      <c r="W90" s="9" t="s">
        <v>64</v>
      </c>
      <c r="X90" s="9" t="s">
        <v>64</v>
      </c>
      <c r="Y90" s="9" t="s">
        <v>64</v>
      </c>
      <c r="Z90" s="9" t="s">
        <v>64</v>
      </c>
      <c r="AA90" s="9" t="s">
        <v>64</v>
      </c>
      <c r="AB90" s="9" t="s">
        <v>64</v>
      </c>
      <c r="AC90" s="9" t="s">
        <v>64</v>
      </c>
      <c r="AD90" s="9" t="s">
        <v>64</v>
      </c>
    </row>
    <row r="91" spans="1:30" hidden="1" outlineLevel="1" x14ac:dyDescent="0.3">
      <c r="A91" s="10" t="s">
        <v>47</v>
      </c>
      <c r="B91" s="9" t="s">
        <v>64</v>
      </c>
      <c r="C91" s="9" t="s">
        <v>64</v>
      </c>
      <c r="D91" s="9" t="s">
        <v>64</v>
      </c>
      <c r="E91" s="9" t="s">
        <v>64</v>
      </c>
      <c r="F91" s="9" t="s">
        <v>64</v>
      </c>
      <c r="G91" s="9" t="s">
        <v>64</v>
      </c>
      <c r="H91" s="9" t="s">
        <v>64</v>
      </c>
      <c r="I91" s="9" t="s">
        <v>64</v>
      </c>
      <c r="J91" s="9" t="s">
        <v>64</v>
      </c>
      <c r="K91" s="9" t="s">
        <v>64</v>
      </c>
      <c r="L91" s="9" t="s">
        <v>64</v>
      </c>
      <c r="M91" s="9" t="s">
        <v>64</v>
      </c>
      <c r="N91" s="9" t="s">
        <v>64</v>
      </c>
      <c r="O91" s="9" t="s">
        <v>64</v>
      </c>
      <c r="P91" s="9" t="s">
        <v>64</v>
      </c>
      <c r="Q91" s="9" t="s">
        <v>64</v>
      </c>
      <c r="R91" s="9" t="s">
        <v>64</v>
      </c>
      <c r="S91" s="9" t="s">
        <v>64</v>
      </c>
      <c r="T91" s="9" t="s">
        <v>64</v>
      </c>
      <c r="U91" s="9" t="s">
        <v>64</v>
      </c>
      <c r="V91" s="9" t="s">
        <v>64</v>
      </c>
      <c r="W91" s="9" t="s">
        <v>64</v>
      </c>
      <c r="X91" s="9" t="s">
        <v>64</v>
      </c>
      <c r="Y91" s="9" t="s">
        <v>64</v>
      </c>
      <c r="Z91" s="9" t="s">
        <v>64</v>
      </c>
      <c r="AA91" s="9" t="s">
        <v>64</v>
      </c>
      <c r="AB91" s="9" t="s">
        <v>64</v>
      </c>
      <c r="AC91" s="9" t="s">
        <v>64</v>
      </c>
      <c r="AD91" s="9" t="s">
        <v>64</v>
      </c>
    </row>
    <row r="92" spans="1:30" hidden="1" outlineLevel="1" x14ac:dyDescent="0.3">
      <c r="A92" s="10" t="s">
        <v>48</v>
      </c>
      <c r="B92" s="9" t="s">
        <v>64</v>
      </c>
      <c r="C92" s="9" t="s">
        <v>64</v>
      </c>
      <c r="D92" s="9" t="s">
        <v>64</v>
      </c>
      <c r="E92" s="9" t="s">
        <v>64</v>
      </c>
      <c r="F92" s="9" t="s">
        <v>64</v>
      </c>
      <c r="G92" s="9" t="s">
        <v>64</v>
      </c>
      <c r="H92" s="9" t="s">
        <v>64</v>
      </c>
      <c r="I92" s="9" t="s">
        <v>64</v>
      </c>
      <c r="J92" s="9" t="s">
        <v>64</v>
      </c>
      <c r="K92" s="9" t="s">
        <v>64</v>
      </c>
      <c r="L92" s="9" t="s">
        <v>64</v>
      </c>
      <c r="M92" s="9" t="s">
        <v>64</v>
      </c>
      <c r="N92" s="9" t="s">
        <v>64</v>
      </c>
      <c r="O92" s="9" t="s">
        <v>64</v>
      </c>
      <c r="P92" s="9" t="s">
        <v>64</v>
      </c>
      <c r="Q92" s="9" t="s">
        <v>64</v>
      </c>
      <c r="R92" s="9" t="s">
        <v>64</v>
      </c>
      <c r="S92" s="9" t="s">
        <v>64</v>
      </c>
      <c r="T92" s="9" t="s">
        <v>64</v>
      </c>
      <c r="U92" s="9" t="s">
        <v>64</v>
      </c>
      <c r="V92" s="9" t="s">
        <v>64</v>
      </c>
      <c r="W92" s="9" t="s">
        <v>64</v>
      </c>
      <c r="X92" s="9" t="s">
        <v>64</v>
      </c>
      <c r="Y92" s="9" t="s">
        <v>64</v>
      </c>
      <c r="Z92" s="9" t="s">
        <v>64</v>
      </c>
      <c r="AA92" s="9" t="s">
        <v>64</v>
      </c>
      <c r="AB92" s="9" t="s">
        <v>64</v>
      </c>
      <c r="AC92" s="9" t="s">
        <v>64</v>
      </c>
      <c r="AD92" s="9" t="s">
        <v>64</v>
      </c>
    </row>
    <row r="93" spans="1:30" hidden="1" outlineLevel="1" x14ac:dyDescent="0.3">
      <c r="A93" s="10" t="s">
        <v>49</v>
      </c>
      <c r="B93" s="9" t="s">
        <v>64</v>
      </c>
      <c r="C93" s="9" t="s">
        <v>64</v>
      </c>
      <c r="D93" s="9" t="s">
        <v>64</v>
      </c>
      <c r="E93" s="9" t="s">
        <v>64</v>
      </c>
      <c r="F93" s="9" t="s">
        <v>64</v>
      </c>
      <c r="G93" s="9" t="s">
        <v>64</v>
      </c>
      <c r="H93" s="9" t="s">
        <v>64</v>
      </c>
      <c r="I93" s="9" t="s">
        <v>64</v>
      </c>
      <c r="J93" s="9" t="s">
        <v>64</v>
      </c>
      <c r="K93" s="9" t="s">
        <v>64</v>
      </c>
      <c r="L93" s="9" t="s">
        <v>64</v>
      </c>
      <c r="M93" s="9" t="s">
        <v>64</v>
      </c>
      <c r="N93" s="9" t="s">
        <v>64</v>
      </c>
      <c r="O93" s="9" t="s">
        <v>64</v>
      </c>
      <c r="P93" s="9" t="s">
        <v>64</v>
      </c>
      <c r="Q93" s="9" t="s">
        <v>64</v>
      </c>
      <c r="R93" s="9" t="s">
        <v>64</v>
      </c>
      <c r="S93" s="9" t="s">
        <v>64</v>
      </c>
      <c r="T93" s="9" t="s">
        <v>64</v>
      </c>
      <c r="U93" s="9" t="s">
        <v>64</v>
      </c>
      <c r="V93" s="9" t="s">
        <v>64</v>
      </c>
      <c r="W93" s="9" t="s">
        <v>64</v>
      </c>
      <c r="X93" s="9" t="s">
        <v>64</v>
      </c>
      <c r="Y93" s="9" t="s">
        <v>64</v>
      </c>
      <c r="Z93" s="9" t="s">
        <v>64</v>
      </c>
      <c r="AA93" s="9" t="s">
        <v>64</v>
      </c>
      <c r="AB93" s="9" t="s">
        <v>64</v>
      </c>
      <c r="AC93" s="9" t="s">
        <v>64</v>
      </c>
      <c r="AD93" s="9" t="s">
        <v>64</v>
      </c>
    </row>
    <row r="94" spans="1:30" hidden="1" outlineLevel="1" x14ac:dyDescent="0.3">
      <c r="A94" s="10" t="s">
        <v>50</v>
      </c>
      <c r="B94" s="9" t="s">
        <v>64</v>
      </c>
      <c r="C94" s="9" t="s">
        <v>64</v>
      </c>
      <c r="D94" s="9" t="s">
        <v>64</v>
      </c>
      <c r="E94" s="9" t="s">
        <v>64</v>
      </c>
      <c r="F94" s="9" t="s">
        <v>64</v>
      </c>
      <c r="G94" s="9" t="s">
        <v>64</v>
      </c>
      <c r="H94" s="9" t="s">
        <v>64</v>
      </c>
      <c r="I94" s="9" t="s">
        <v>64</v>
      </c>
      <c r="J94" s="9" t="s">
        <v>64</v>
      </c>
      <c r="K94" s="9" t="s">
        <v>64</v>
      </c>
      <c r="L94" s="9" t="s">
        <v>64</v>
      </c>
      <c r="M94" s="9" t="s">
        <v>64</v>
      </c>
      <c r="N94" s="9" t="s">
        <v>64</v>
      </c>
      <c r="O94" s="9" t="s">
        <v>64</v>
      </c>
      <c r="P94" s="9" t="s">
        <v>64</v>
      </c>
      <c r="Q94" s="9" t="s">
        <v>64</v>
      </c>
      <c r="R94" s="9" t="s">
        <v>64</v>
      </c>
      <c r="S94" s="9" t="s">
        <v>64</v>
      </c>
      <c r="T94" s="9" t="s">
        <v>64</v>
      </c>
      <c r="U94" s="9" t="s">
        <v>64</v>
      </c>
      <c r="V94" s="9" t="s">
        <v>64</v>
      </c>
      <c r="W94" s="9" t="s">
        <v>64</v>
      </c>
      <c r="X94" s="9" t="s">
        <v>64</v>
      </c>
      <c r="Y94" s="9" t="s">
        <v>64</v>
      </c>
      <c r="Z94" s="9" t="s">
        <v>64</v>
      </c>
      <c r="AA94" s="9" t="s">
        <v>64</v>
      </c>
      <c r="AB94" s="9" t="s">
        <v>64</v>
      </c>
      <c r="AC94" s="9" t="s">
        <v>64</v>
      </c>
      <c r="AD94" s="9" t="s">
        <v>64</v>
      </c>
    </row>
    <row r="95" spans="1:30" hidden="1" outlineLevel="1" x14ac:dyDescent="0.3">
      <c r="A95" s="10" t="s">
        <v>51</v>
      </c>
      <c r="B95" s="9" t="s">
        <v>64</v>
      </c>
      <c r="C95" s="9" t="s">
        <v>64</v>
      </c>
      <c r="D95" s="9" t="s">
        <v>64</v>
      </c>
      <c r="E95" s="9" t="s">
        <v>64</v>
      </c>
      <c r="F95" s="9" t="s">
        <v>64</v>
      </c>
      <c r="G95" s="9" t="s">
        <v>64</v>
      </c>
      <c r="H95" s="9" t="s">
        <v>64</v>
      </c>
      <c r="I95" s="9" t="s">
        <v>64</v>
      </c>
      <c r="J95" s="9" t="s">
        <v>64</v>
      </c>
      <c r="K95" s="9" t="s">
        <v>64</v>
      </c>
      <c r="L95" s="9" t="s">
        <v>64</v>
      </c>
      <c r="M95" s="9" t="s">
        <v>64</v>
      </c>
      <c r="N95" s="9" t="s">
        <v>64</v>
      </c>
      <c r="O95" s="9" t="s">
        <v>64</v>
      </c>
      <c r="P95" s="9" t="s">
        <v>64</v>
      </c>
      <c r="Q95" s="9" t="s">
        <v>64</v>
      </c>
      <c r="R95" s="9" t="s">
        <v>64</v>
      </c>
      <c r="S95" s="9" t="s">
        <v>64</v>
      </c>
      <c r="T95" s="9" t="s">
        <v>64</v>
      </c>
      <c r="U95" s="9" t="s">
        <v>64</v>
      </c>
      <c r="V95" s="9" t="s">
        <v>64</v>
      </c>
      <c r="W95" s="9" t="s">
        <v>64</v>
      </c>
      <c r="X95" s="9" t="s">
        <v>64</v>
      </c>
      <c r="Y95" s="9" t="s">
        <v>64</v>
      </c>
      <c r="Z95" s="9" t="s">
        <v>64</v>
      </c>
      <c r="AA95" s="9" t="s">
        <v>64</v>
      </c>
      <c r="AB95" s="9" t="s">
        <v>64</v>
      </c>
      <c r="AC95" s="9" t="s">
        <v>64</v>
      </c>
      <c r="AD95" s="9" t="s">
        <v>64</v>
      </c>
    </row>
    <row r="96" spans="1:30" hidden="1" outlineLevel="1" x14ac:dyDescent="0.3">
      <c r="A96" s="10" t="s">
        <v>52</v>
      </c>
      <c r="B96" s="9" t="s">
        <v>64</v>
      </c>
      <c r="C96" s="9" t="s">
        <v>64</v>
      </c>
      <c r="D96" s="9" t="s">
        <v>64</v>
      </c>
      <c r="E96" s="9" t="s">
        <v>64</v>
      </c>
      <c r="F96" s="9" t="s">
        <v>64</v>
      </c>
      <c r="G96" s="9" t="s">
        <v>64</v>
      </c>
      <c r="H96" s="9" t="s">
        <v>64</v>
      </c>
      <c r="I96" s="9" t="s">
        <v>64</v>
      </c>
      <c r="J96" s="9" t="s">
        <v>64</v>
      </c>
      <c r="K96" s="9" t="s">
        <v>64</v>
      </c>
      <c r="L96" s="9" t="s">
        <v>64</v>
      </c>
      <c r="M96" s="9" t="s">
        <v>64</v>
      </c>
      <c r="N96" s="9" t="s">
        <v>64</v>
      </c>
      <c r="O96" s="9" t="s">
        <v>64</v>
      </c>
      <c r="P96" s="9" t="s">
        <v>64</v>
      </c>
      <c r="Q96" s="9" t="s">
        <v>64</v>
      </c>
      <c r="R96" s="9" t="s">
        <v>64</v>
      </c>
      <c r="S96" s="9" t="s">
        <v>64</v>
      </c>
      <c r="T96" s="9" t="s">
        <v>64</v>
      </c>
      <c r="U96" s="9" t="s">
        <v>64</v>
      </c>
      <c r="V96" s="9" t="s">
        <v>64</v>
      </c>
      <c r="W96" s="9" t="s">
        <v>64</v>
      </c>
      <c r="X96" s="9" t="s">
        <v>64</v>
      </c>
      <c r="Y96" s="9" t="s">
        <v>64</v>
      </c>
      <c r="Z96" s="9" t="s">
        <v>64</v>
      </c>
      <c r="AA96" s="9" t="s">
        <v>64</v>
      </c>
      <c r="AB96" s="9" t="s">
        <v>64</v>
      </c>
      <c r="AC96" s="9" t="s">
        <v>64</v>
      </c>
      <c r="AD96" s="9" t="s">
        <v>64</v>
      </c>
    </row>
    <row r="97" spans="1:30" hidden="1" outlineLevel="1" x14ac:dyDescent="0.3">
      <c r="A97" s="10" t="s">
        <v>53</v>
      </c>
      <c r="B97" s="9" t="s">
        <v>64</v>
      </c>
      <c r="C97" s="9" t="s">
        <v>64</v>
      </c>
      <c r="D97" s="9" t="s">
        <v>64</v>
      </c>
      <c r="E97" s="9" t="s">
        <v>64</v>
      </c>
      <c r="F97" s="9" t="s">
        <v>64</v>
      </c>
      <c r="G97" s="9" t="s">
        <v>64</v>
      </c>
      <c r="H97" s="9" t="s">
        <v>64</v>
      </c>
      <c r="I97" s="9" t="s">
        <v>64</v>
      </c>
      <c r="J97" s="9" t="s">
        <v>64</v>
      </c>
      <c r="K97" s="9" t="s">
        <v>64</v>
      </c>
      <c r="L97" s="9" t="s">
        <v>64</v>
      </c>
      <c r="M97" s="9" t="s">
        <v>64</v>
      </c>
      <c r="N97" s="9" t="s">
        <v>64</v>
      </c>
      <c r="O97" s="9" t="s">
        <v>64</v>
      </c>
      <c r="P97" s="9" t="s">
        <v>64</v>
      </c>
      <c r="Q97" s="9" t="s">
        <v>64</v>
      </c>
      <c r="R97" s="9" t="s">
        <v>64</v>
      </c>
      <c r="S97" s="9" t="s">
        <v>64</v>
      </c>
      <c r="T97" s="9" t="s">
        <v>64</v>
      </c>
      <c r="U97" s="9" t="s">
        <v>64</v>
      </c>
      <c r="V97" s="9" t="s">
        <v>64</v>
      </c>
      <c r="W97" s="9" t="s">
        <v>64</v>
      </c>
      <c r="X97" s="9" t="s">
        <v>64</v>
      </c>
      <c r="Y97" s="9" t="s">
        <v>64</v>
      </c>
      <c r="Z97" s="9" t="s">
        <v>64</v>
      </c>
      <c r="AA97" s="9" t="s">
        <v>64</v>
      </c>
      <c r="AB97" s="9" t="s">
        <v>64</v>
      </c>
      <c r="AC97" s="9" t="s">
        <v>64</v>
      </c>
      <c r="AD97" s="9" t="s">
        <v>64</v>
      </c>
    </row>
    <row r="98" spans="1:30" hidden="1" outlineLevel="1" x14ac:dyDescent="0.3">
      <c r="A98" s="10" t="s">
        <v>54</v>
      </c>
      <c r="B98" s="9" t="s">
        <v>64</v>
      </c>
      <c r="C98" s="9" t="s">
        <v>64</v>
      </c>
      <c r="D98" s="9" t="s">
        <v>64</v>
      </c>
      <c r="E98" s="9" t="s">
        <v>64</v>
      </c>
      <c r="F98" s="9" t="s">
        <v>64</v>
      </c>
      <c r="G98" s="9" t="s">
        <v>64</v>
      </c>
      <c r="H98" s="9" t="s">
        <v>64</v>
      </c>
      <c r="I98" s="9" t="s">
        <v>64</v>
      </c>
      <c r="J98" s="9" t="s">
        <v>64</v>
      </c>
      <c r="K98" s="9" t="s">
        <v>64</v>
      </c>
      <c r="L98" s="9" t="s">
        <v>64</v>
      </c>
      <c r="M98" s="9" t="s">
        <v>64</v>
      </c>
      <c r="N98" s="9" t="s">
        <v>64</v>
      </c>
      <c r="O98" s="9" t="s">
        <v>64</v>
      </c>
      <c r="P98" s="9" t="s">
        <v>64</v>
      </c>
      <c r="Q98" s="9" t="s">
        <v>64</v>
      </c>
      <c r="R98" s="9" t="s">
        <v>64</v>
      </c>
      <c r="S98" s="9" t="s">
        <v>64</v>
      </c>
      <c r="T98" s="9" t="s">
        <v>64</v>
      </c>
      <c r="U98" s="9" t="s">
        <v>64</v>
      </c>
      <c r="V98" s="9" t="s">
        <v>64</v>
      </c>
      <c r="W98" s="9" t="s">
        <v>64</v>
      </c>
      <c r="X98" s="9" t="s">
        <v>64</v>
      </c>
      <c r="Y98" s="9" t="s">
        <v>64</v>
      </c>
      <c r="Z98" s="9" t="s">
        <v>64</v>
      </c>
      <c r="AA98" s="9" t="s">
        <v>64</v>
      </c>
      <c r="AB98" s="9" t="s">
        <v>64</v>
      </c>
      <c r="AC98" s="9" t="s">
        <v>64</v>
      </c>
      <c r="AD98" s="9" t="s">
        <v>64</v>
      </c>
    </row>
    <row r="99" spans="1:30" hidden="1" outlineLevel="1" x14ac:dyDescent="0.3">
      <c r="A99" s="10" t="s">
        <v>55</v>
      </c>
      <c r="B99" s="9" t="s">
        <v>64</v>
      </c>
      <c r="C99" s="9" t="s">
        <v>64</v>
      </c>
      <c r="D99" s="9" t="s">
        <v>64</v>
      </c>
      <c r="E99" s="9" t="s">
        <v>64</v>
      </c>
      <c r="F99" s="9" t="s">
        <v>64</v>
      </c>
      <c r="G99" s="9" t="s">
        <v>64</v>
      </c>
      <c r="H99" s="9" t="s">
        <v>64</v>
      </c>
      <c r="I99" s="9" t="s">
        <v>64</v>
      </c>
      <c r="J99" s="9" t="s">
        <v>64</v>
      </c>
      <c r="K99" s="9" t="s">
        <v>64</v>
      </c>
      <c r="L99" s="9" t="s">
        <v>64</v>
      </c>
      <c r="M99" s="9" t="s">
        <v>64</v>
      </c>
      <c r="N99" s="9" t="s">
        <v>64</v>
      </c>
      <c r="O99" s="9" t="s">
        <v>64</v>
      </c>
      <c r="P99" s="9" t="s">
        <v>64</v>
      </c>
      <c r="Q99" s="9" t="s">
        <v>64</v>
      </c>
      <c r="R99" s="8">
        <v>108</v>
      </c>
      <c r="S99" s="8">
        <v>108</v>
      </c>
      <c r="T99" s="8">
        <v>228</v>
      </c>
      <c r="U99" s="8">
        <v>228</v>
      </c>
      <c r="V99" s="8">
        <v>228</v>
      </c>
      <c r="W99" s="8">
        <v>228</v>
      </c>
      <c r="X99" s="8">
        <v>228</v>
      </c>
      <c r="Y99" s="8">
        <v>228</v>
      </c>
      <c r="Z99" s="8">
        <v>228</v>
      </c>
      <c r="AA99" s="8">
        <v>357</v>
      </c>
      <c r="AB99" s="8">
        <v>957</v>
      </c>
      <c r="AC99" s="8">
        <v>957</v>
      </c>
      <c r="AD99" s="8">
        <v>957</v>
      </c>
    </row>
    <row r="100" spans="1:30" hidden="1" outlineLevel="1" x14ac:dyDescent="0.3">
      <c r="A100" s="10" t="s">
        <v>56</v>
      </c>
      <c r="B100" s="9" t="s">
        <v>64</v>
      </c>
      <c r="C100" s="9" t="s">
        <v>64</v>
      </c>
      <c r="D100" s="9" t="s">
        <v>64</v>
      </c>
      <c r="E100" s="9" t="s">
        <v>64</v>
      </c>
      <c r="F100" s="9" t="s">
        <v>64</v>
      </c>
      <c r="G100" s="9" t="s">
        <v>64</v>
      </c>
      <c r="H100" s="9" t="s">
        <v>64</v>
      </c>
      <c r="I100" s="9" t="s">
        <v>64</v>
      </c>
      <c r="J100" s="9" t="s">
        <v>64</v>
      </c>
      <c r="K100" s="9" t="s">
        <v>64</v>
      </c>
      <c r="L100" s="9" t="s">
        <v>64</v>
      </c>
      <c r="M100" s="9" t="s">
        <v>64</v>
      </c>
      <c r="N100" s="9" t="s">
        <v>64</v>
      </c>
      <c r="O100" s="9" t="s">
        <v>64</v>
      </c>
      <c r="P100" s="9" t="s">
        <v>64</v>
      </c>
      <c r="Q100" s="9" t="s">
        <v>64</v>
      </c>
      <c r="R100" s="9" t="s">
        <v>64</v>
      </c>
      <c r="S100" s="9" t="s">
        <v>64</v>
      </c>
      <c r="T100" s="9" t="s">
        <v>64</v>
      </c>
      <c r="U100" s="9" t="s">
        <v>64</v>
      </c>
      <c r="V100" s="9" t="s">
        <v>64</v>
      </c>
      <c r="W100" s="9" t="s">
        <v>64</v>
      </c>
      <c r="X100" s="9" t="s">
        <v>64</v>
      </c>
      <c r="Y100" s="9" t="s">
        <v>64</v>
      </c>
      <c r="Z100" s="9" t="s">
        <v>64</v>
      </c>
      <c r="AA100" s="9" t="s">
        <v>64</v>
      </c>
      <c r="AB100" s="9" t="s">
        <v>64</v>
      </c>
      <c r="AC100" s="9" t="s">
        <v>64</v>
      </c>
      <c r="AD100" s="9" t="s">
        <v>64</v>
      </c>
    </row>
    <row r="101" spans="1:30" hidden="1" outlineLevel="1" x14ac:dyDescent="0.3">
      <c r="A101" s="10" t="s">
        <v>57</v>
      </c>
      <c r="B101" s="9" t="s">
        <v>64</v>
      </c>
      <c r="C101" s="9" t="s">
        <v>64</v>
      </c>
      <c r="D101" s="9" t="s">
        <v>64</v>
      </c>
      <c r="E101" s="9" t="s">
        <v>64</v>
      </c>
      <c r="F101" s="9" t="s">
        <v>64</v>
      </c>
      <c r="G101" s="9" t="s">
        <v>64</v>
      </c>
      <c r="H101" s="9" t="s">
        <v>64</v>
      </c>
      <c r="I101" s="9" t="s">
        <v>64</v>
      </c>
      <c r="J101" s="9" t="s">
        <v>64</v>
      </c>
      <c r="K101" s="9" t="s">
        <v>64</v>
      </c>
      <c r="L101" s="9" t="s">
        <v>64</v>
      </c>
      <c r="M101" s="9" t="s">
        <v>64</v>
      </c>
      <c r="N101" s="9" t="s">
        <v>64</v>
      </c>
      <c r="O101" s="9" t="s">
        <v>64</v>
      </c>
      <c r="P101" s="9" t="s">
        <v>64</v>
      </c>
      <c r="Q101" s="9" t="s">
        <v>64</v>
      </c>
      <c r="R101" s="9" t="s">
        <v>64</v>
      </c>
      <c r="S101" s="9" t="s">
        <v>64</v>
      </c>
      <c r="T101" s="9" t="s">
        <v>64</v>
      </c>
      <c r="U101" s="9" t="s">
        <v>64</v>
      </c>
      <c r="V101" s="9" t="s">
        <v>64</v>
      </c>
      <c r="W101" s="9" t="s">
        <v>64</v>
      </c>
      <c r="X101" s="9" t="s">
        <v>64</v>
      </c>
      <c r="Y101" s="9" t="s">
        <v>64</v>
      </c>
      <c r="Z101" s="9" t="s">
        <v>64</v>
      </c>
      <c r="AA101" s="9" t="s">
        <v>64</v>
      </c>
      <c r="AB101" s="9" t="s">
        <v>64</v>
      </c>
      <c r="AC101" s="9" t="s">
        <v>64</v>
      </c>
      <c r="AD101" s="9" t="s">
        <v>64</v>
      </c>
    </row>
    <row r="102" spans="1:30" hidden="1" outlineLevel="1" x14ac:dyDescent="0.3">
      <c r="A102" s="10" t="s">
        <v>58</v>
      </c>
      <c r="B102" s="9" t="s">
        <v>64</v>
      </c>
      <c r="C102" s="9" t="s">
        <v>64</v>
      </c>
      <c r="D102" s="9" t="s">
        <v>64</v>
      </c>
      <c r="E102" s="9" t="s">
        <v>64</v>
      </c>
      <c r="F102" s="9" t="s">
        <v>64</v>
      </c>
      <c r="G102" s="9" t="s">
        <v>64</v>
      </c>
      <c r="H102" s="9" t="s">
        <v>64</v>
      </c>
      <c r="I102" s="9" t="s">
        <v>64</v>
      </c>
      <c r="J102" s="9" t="s">
        <v>64</v>
      </c>
      <c r="K102" s="9" t="s">
        <v>64</v>
      </c>
      <c r="L102" s="9" t="s">
        <v>64</v>
      </c>
      <c r="M102" s="9" t="s">
        <v>64</v>
      </c>
      <c r="N102" s="9" t="s">
        <v>64</v>
      </c>
      <c r="O102" s="9" t="s">
        <v>64</v>
      </c>
      <c r="P102" s="9" t="s">
        <v>64</v>
      </c>
      <c r="Q102" s="9" t="s">
        <v>64</v>
      </c>
      <c r="R102" s="9" t="s">
        <v>64</v>
      </c>
      <c r="S102" s="9" t="s">
        <v>64</v>
      </c>
      <c r="T102" s="9" t="s">
        <v>64</v>
      </c>
      <c r="U102" s="9" t="s">
        <v>64</v>
      </c>
      <c r="V102" s="9" t="s">
        <v>64</v>
      </c>
      <c r="W102" s="8">
        <v>1.86</v>
      </c>
      <c r="X102" s="8">
        <v>2</v>
      </c>
      <c r="Y102" s="8">
        <v>2</v>
      </c>
      <c r="Z102" s="8">
        <v>2</v>
      </c>
      <c r="AA102" s="8">
        <v>2</v>
      </c>
      <c r="AB102" s="9" t="s">
        <v>64</v>
      </c>
      <c r="AC102" s="9" t="s">
        <v>64</v>
      </c>
      <c r="AD102" s="9" t="s">
        <v>64</v>
      </c>
    </row>
    <row r="103" spans="1:30" hidden="1" outlineLevel="1" x14ac:dyDescent="0.3">
      <c r="A103" s="10" t="s">
        <v>59</v>
      </c>
      <c r="B103" s="9" t="s">
        <v>64</v>
      </c>
      <c r="C103" s="9" t="s">
        <v>64</v>
      </c>
      <c r="D103" s="9" t="s">
        <v>64</v>
      </c>
      <c r="E103" s="9" t="s">
        <v>64</v>
      </c>
      <c r="F103" s="9" t="s">
        <v>64</v>
      </c>
      <c r="G103" s="9" t="s">
        <v>64</v>
      </c>
      <c r="H103" s="9" t="s">
        <v>64</v>
      </c>
      <c r="I103" s="9" t="s">
        <v>64</v>
      </c>
      <c r="J103" s="9" t="s">
        <v>64</v>
      </c>
      <c r="K103" s="9" t="s">
        <v>64</v>
      </c>
      <c r="L103" s="9" t="s">
        <v>64</v>
      </c>
      <c r="M103" s="9" t="s">
        <v>64</v>
      </c>
      <c r="N103" s="9" t="s">
        <v>64</v>
      </c>
      <c r="O103" s="9" t="s">
        <v>64</v>
      </c>
      <c r="P103" s="9" t="s">
        <v>64</v>
      </c>
      <c r="Q103" s="9" t="s">
        <v>64</v>
      </c>
      <c r="R103" s="9" t="s">
        <v>64</v>
      </c>
      <c r="S103" s="9" t="s">
        <v>64</v>
      </c>
      <c r="T103" s="9" t="s">
        <v>64</v>
      </c>
      <c r="U103" s="9" t="s">
        <v>64</v>
      </c>
      <c r="V103" s="9" t="s">
        <v>64</v>
      </c>
      <c r="W103" s="9" t="s">
        <v>64</v>
      </c>
      <c r="X103" s="9" t="s">
        <v>64</v>
      </c>
      <c r="Y103" s="9" t="s">
        <v>64</v>
      </c>
      <c r="Z103" s="9" t="s">
        <v>64</v>
      </c>
      <c r="AA103" s="9" t="s">
        <v>64</v>
      </c>
      <c r="AB103" s="9" t="s">
        <v>64</v>
      </c>
      <c r="AC103" s="9" t="s">
        <v>64</v>
      </c>
      <c r="AD103" s="9" t="s">
        <v>64</v>
      </c>
    </row>
    <row r="104" spans="1:30" hidden="1" outlineLevel="1" x14ac:dyDescent="0.3">
      <c r="A104" s="10" t="s">
        <v>60</v>
      </c>
      <c r="B104" s="9" t="s">
        <v>64</v>
      </c>
      <c r="C104" s="9" t="s">
        <v>64</v>
      </c>
      <c r="D104" s="9" t="s">
        <v>64</v>
      </c>
      <c r="E104" s="9" t="s">
        <v>64</v>
      </c>
      <c r="F104" s="9" t="s">
        <v>64</v>
      </c>
      <c r="G104" s="9" t="s">
        <v>64</v>
      </c>
      <c r="H104" s="9" t="s">
        <v>64</v>
      </c>
      <c r="I104" s="9" t="s">
        <v>64</v>
      </c>
      <c r="J104" s="9" t="s">
        <v>64</v>
      </c>
      <c r="K104" s="9" t="s">
        <v>64</v>
      </c>
      <c r="L104" s="9" t="s">
        <v>64</v>
      </c>
      <c r="M104" s="9" t="s">
        <v>64</v>
      </c>
      <c r="N104" s="9" t="s">
        <v>64</v>
      </c>
      <c r="O104" s="9" t="s">
        <v>64</v>
      </c>
      <c r="P104" s="9" t="s">
        <v>64</v>
      </c>
      <c r="Q104" s="9" t="s">
        <v>64</v>
      </c>
      <c r="R104" s="9" t="s">
        <v>64</v>
      </c>
      <c r="S104" s="9" t="s">
        <v>64</v>
      </c>
      <c r="T104" s="9" t="s">
        <v>64</v>
      </c>
      <c r="U104" s="9" t="s">
        <v>64</v>
      </c>
      <c r="V104" s="9" t="s">
        <v>64</v>
      </c>
      <c r="W104" s="9" t="s">
        <v>64</v>
      </c>
      <c r="X104" s="9" t="s">
        <v>64</v>
      </c>
      <c r="Y104" s="9" t="s">
        <v>64</v>
      </c>
      <c r="Z104" s="9" t="s">
        <v>64</v>
      </c>
      <c r="AA104" s="9" t="s">
        <v>64</v>
      </c>
      <c r="AB104" s="9" t="s">
        <v>64</v>
      </c>
      <c r="AC104" s="9" t="s">
        <v>64</v>
      </c>
      <c r="AD104" s="9" t="s">
        <v>64</v>
      </c>
    </row>
    <row r="105" spans="1:30" hidden="1" outlineLevel="1" x14ac:dyDescent="0.3">
      <c r="A105" s="10" t="s">
        <v>61</v>
      </c>
      <c r="B105" s="9" t="s">
        <v>64</v>
      </c>
      <c r="C105" s="9" t="s">
        <v>64</v>
      </c>
      <c r="D105" s="9" t="s">
        <v>64</v>
      </c>
      <c r="E105" s="9" t="s">
        <v>64</v>
      </c>
      <c r="F105" s="9" t="s">
        <v>64</v>
      </c>
      <c r="G105" s="9" t="s">
        <v>64</v>
      </c>
      <c r="H105" s="9" t="s">
        <v>64</v>
      </c>
      <c r="I105" s="9" t="s">
        <v>64</v>
      </c>
      <c r="J105" s="9" t="s">
        <v>64</v>
      </c>
      <c r="K105" s="9" t="s">
        <v>64</v>
      </c>
      <c r="L105" s="9" t="s">
        <v>64</v>
      </c>
      <c r="M105" s="9" t="s">
        <v>64</v>
      </c>
      <c r="N105" s="9" t="s">
        <v>64</v>
      </c>
      <c r="O105" s="9" t="s">
        <v>64</v>
      </c>
      <c r="P105" s="9" t="s">
        <v>64</v>
      </c>
      <c r="Q105" s="9" t="s">
        <v>64</v>
      </c>
      <c r="R105" s="9" t="s">
        <v>64</v>
      </c>
      <c r="S105" s="9" t="s">
        <v>64</v>
      </c>
      <c r="T105" s="9" t="s">
        <v>64</v>
      </c>
      <c r="U105" s="9" t="s">
        <v>64</v>
      </c>
      <c r="V105" s="9" t="s">
        <v>64</v>
      </c>
      <c r="W105" s="9" t="s">
        <v>64</v>
      </c>
      <c r="X105" s="9" t="s">
        <v>64</v>
      </c>
      <c r="Y105" s="9" t="s">
        <v>64</v>
      </c>
      <c r="Z105" s="9" t="s">
        <v>64</v>
      </c>
      <c r="AA105" s="9" t="s">
        <v>64</v>
      </c>
      <c r="AB105" s="9" t="s">
        <v>64</v>
      </c>
      <c r="AC105" s="9" t="s">
        <v>64</v>
      </c>
      <c r="AD105" s="9" t="s">
        <v>64</v>
      </c>
    </row>
    <row r="106" spans="1:30" hidden="1" outlineLevel="1" x14ac:dyDescent="0.3">
      <c r="A106" s="10" t="s">
        <v>62</v>
      </c>
      <c r="B106" s="9" t="s">
        <v>64</v>
      </c>
      <c r="C106" s="9" t="s">
        <v>64</v>
      </c>
      <c r="D106" s="9" t="s">
        <v>64</v>
      </c>
      <c r="E106" s="9" t="s">
        <v>64</v>
      </c>
      <c r="F106" s="9" t="s">
        <v>64</v>
      </c>
      <c r="G106" s="9" t="s">
        <v>64</v>
      </c>
      <c r="H106" s="9" t="s">
        <v>64</v>
      </c>
      <c r="I106" s="9" t="s">
        <v>64</v>
      </c>
      <c r="J106" s="9" t="s">
        <v>64</v>
      </c>
      <c r="K106" s="9" t="s">
        <v>64</v>
      </c>
      <c r="L106" s="9" t="s">
        <v>64</v>
      </c>
      <c r="M106" s="9" t="s">
        <v>64</v>
      </c>
      <c r="N106" s="9" t="s">
        <v>64</v>
      </c>
      <c r="O106" s="9" t="s">
        <v>64</v>
      </c>
      <c r="P106" s="9" t="s">
        <v>64</v>
      </c>
      <c r="Q106" s="9" t="s">
        <v>64</v>
      </c>
      <c r="R106" s="9" t="s">
        <v>64</v>
      </c>
      <c r="S106" s="9" t="s">
        <v>64</v>
      </c>
      <c r="T106" s="9" t="s">
        <v>64</v>
      </c>
      <c r="U106" s="9" t="s">
        <v>64</v>
      </c>
      <c r="V106" s="8">
        <v>2.2999999999999998</v>
      </c>
      <c r="W106" s="8">
        <v>2.2999999999999998</v>
      </c>
      <c r="X106" s="8">
        <v>2.2999999999999998</v>
      </c>
      <c r="Y106" s="8">
        <v>2.2999999999999998</v>
      </c>
      <c r="Z106" s="8">
        <v>4.3</v>
      </c>
      <c r="AA106" s="8">
        <v>4.3</v>
      </c>
      <c r="AB106" s="8">
        <v>4.3</v>
      </c>
      <c r="AC106" s="8">
        <v>72.7</v>
      </c>
      <c r="AD106" s="8">
        <v>72.7</v>
      </c>
    </row>
    <row r="107" spans="1:30" hidden="1" outlineLevel="1" x14ac:dyDescent="0.3">
      <c r="A107" s="10" t="s">
        <v>63</v>
      </c>
      <c r="B107" s="9" t="s">
        <v>64</v>
      </c>
      <c r="C107" s="9" t="s">
        <v>64</v>
      </c>
      <c r="D107" s="9" t="s">
        <v>64</v>
      </c>
      <c r="E107" s="9" t="s">
        <v>64</v>
      </c>
      <c r="F107" s="9" t="s">
        <v>64</v>
      </c>
      <c r="G107" s="9" t="s">
        <v>64</v>
      </c>
      <c r="H107" s="9" t="s">
        <v>64</v>
      </c>
      <c r="I107" s="9" t="s">
        <v>64</v>
      </c>
      <c r="J107" s="9" t="s">
        <v>64</v>
      </c>
      <c r="K107" s="9" t="s">
        <v>64</v>
      </c>
      <c r="L107" s="9" t="s">
        <v>64</v>
      </c>
      <c r="M107" s="9" t="s">
        <v>64</v>
      </c>
      <c r="N107" s="9" t="s">
        <v>64</v>
      </c>
      <c r="O107" s="8">
        <v>21</v>
      </c>
      <c r="P107" s="8">
        <v>21</v>
      </c>
      <c r="Q107" s="8">
        <v>21</v>
      </c>
      <c r="R107" s="8">
        <v>21</v>
      </c>
      <c r="S107" s="8">
        <v>131</v>
      </c>
      <c r="T107" s="8">
        <v>133</v>
      </c>
      <c r="U107" s="8">
        <v>163</v>
      </c>
      <c r="V107" s="8">
        <v>163</v>
      </c>
      <c r="W107" s="8">
        <v>163</v>
      </c>
      <c r="X107" s="8">
        <v>163</v>
      </c>
      <c r="Y107" s="8">
        <v>213</v>
      </c>
      <c r="Z107" s="8">
        <v>213</v>
      </c>
      <c r="AA107" s="8">
        <v>213</v>
      </c>
      <c r="AB107" s="8">
        <v>203</v>
      </c>
      <c r="AC107" s="8">
        <v>203</v>
      </c>
      <c r="AD107" s="8">
        <v>203</v>
      </c>
    </row>
    <row r="108" spans="1:30" hidden="1" outlineLevel="1" x14ac:dyDescent="0.3"/>
    <row r="109" spans="1:30" collapsed="1" x14ac:dyDescent="0.3">
      <c r="A109" s="7"/>
    </row>
    <row r="110" spans="1:30" x14ac:dyDescent="0.3">
      <c r="A110" s="7"/>
      <c r="B110" s="7"/>
    </row>
    <row r="111" spans="1:30" x14ac:dyDescent="0.3">
      <c r="A111" s="22" t="s">
        <v>94</v>
      </c>
      <c r="B111" s="56" t="s">
        <v>139</v>
      </c>
    </row>
    <row r="112" spans="1:30" x14ac:dyDescent="0.3">
      <c r="A112" s="6" t="s">
        <v>128</v>
      </c>
      <c r="B112" s="24" t="s">
        <v>129</v>
      </c>
    </row>
    <row r="113" spans="1:32" x14ac:dyDescent="0.3">
      <c r="A113" s="10"/>
      <c r="B113" s="10" t="s">
        <v>8</v>
      </c>
      <c r="C113" s="10" t="s">
        <v>9</v>
      </c>
      <c r="D113" s="10" t="s">
        <v>10</v>
      </c>
      <c r="E113" s="10" t="s">
        <v>11</v>
      </c>
      <c r="F113" s="10" t="s">
        <v>12</v>
      </c>
      <c r="G113" s="10" t="s">
        <v>13</v>
      </c>
      <c r="H113" s="10" t="s">
        <v>14</v>
      </c>
      <c r="I113" s="10" t="s">
        <v>15</v>
      </c>
      <c r="J113" s="10" t="s">
        <v>16</v>
      </c>
      <c r="K113" s="10" t="s">
        <v>17</v>
      </c>
      <c r="L113" s="10" t="s">
        <v>18</v>
      </c>
      <c r="M113" s="10" t="s">
        <v>19</v>
      </c>
      <c r="N113" s="10" t="s">
        <v>20</v>
      </c>
      <c r="O113" s="10" t="s">
        <v>21</v>
      </c>
      <c r="P113" s="10" t="s">
        <v>22</v>
      </c>
      <c r="Q113" s="10" t="s">
        <v>23</v>
      </c>
      <c r="R113" s="10" t="s">
        <v>24</v>
      </c>
      <c r="S113" s="10" t="s">
        <v>25</v>
      </c>
      <c r="T113" s="10" t="s">
        <v>26</v>
      </c>
      <c r="U113" s="10" t="s">
        <v>27</v>
      </c>
      <c r="V113" s="10" t="s">
        <v>28</v>
      </c>
      <c r="W113" s="10" t="s">
        <v>29</v>
      </c>
      <c r="X113" s="10" t="s">
        <v>30</v>
      </c>
      <c r="Y113" s="10" t="s">
        <v>31</v>
      </c>
      <c r="Z113" s="10" t="s">
        <v>32</v>
      </c>
      <c r="AA113" s="10" t="s">
        <v>33</v>
      </c>
      <c r="AB113" s="10" t="s">
        <v>34</v>
      </c>
      <c r="AC113" s="10" t="s">
        <v>35</v>
      </c>
      <c r="AD113" s="10" t="s">
        <v>36</v>
      </c>
      <c r="AE113" s="10">
        <v>2019</v>
      </c>
      <c r="AF113" s="10">
        <v>2020</v>
      </c>
    </row>
    <row r="114" spans="1:32" x14ac:dyDescent="0.3">
      <c r="A114" s="10" t="s">
        <v>91</v>
      </c>
      <c r="B114" s="12">
        <v>443.98099999999999</v>
      </c>
      <c r="C114" s="12">
        <v>613.85900000000004</v>
      </c>
      <c r="D114" s="12">
        <v>812.44899999999996</v>
      </c>
      <c r="E114" s="12">
        <v>1070.5989999999999</v>
      </c>
      <c r="F114" s="12">
        <v>1473.7370000000001</v>
      </c>
      <c r="G114" s="12">
        <v>2230.9989999999998</v>
      </c>
      <c r="H114" s="12">
        <v>3115.721</v>
      </c>
      <c r="I114" s="12">
        <v>4233.5469999999996</v>
      </c>
      <c r="J114" s="12">
        <v>5893.6819999999998</v>
      </c>
      <c r="K114" s="12">
        <v>8701.6450000000004</v>
      </c>
      <c r="L114" s="12">
        <v>12297.514999999999</v>
      </c>
      <c r="M114" s="12">
        <v>16844.953000000001</v>
      </c>
      <c r="N114" s="12">
        <v>22604.631000000001</v>
      </c>
      <c r="O114" s="12">
        <v>27251.315999999999</v>
      </c>
      <c r="P114" s="12">
        <v>33145.737000000001</v>
      </c>
      <c r="Q114" s="12">
        <v>38760.480000000003</v>
      </c>
      <c r="R114" s="12">
        <v>45586.09</v>
      </c>
      <c r="S114" s="12">
        <v>53415.798000000003</v>
      </c>
      <c r="T114" s="12">
        <v>60111.284</v>
      </c>
      <c r="U114" s="12">
        <v>70852.527000000002</v>
      </c>
      <c r="V114" s="12">
        <v>78937.009000000005</v>
      </c>
      <c r="W114" s="12">
        <v>87406.53</v>
      </c>
      <c r="X114" s="12">
        <v>97146.142000000007</v>
      </c>
      <c r="Y114" s="12">
        <v>105725.06600000001</v>
      </c>
      <c r="Z114" s="12">
        <v>115631.49099999999</v>
      </c>
      <c r="AA114" s="12">
        <v>127170.645</v>
      </c>
      <c r="AB114" s="12">
        <v>137997.18</v>
      </c>
      <c r="AC114" s="12">
        <v>148920.864</v>
      </c>
      <c r="AD114" s="12">
        <v>157170.94099999999</v>
      </c>
      <c r="AE114" s="6">
        <v>167139.55799999999</v>
      </c>
    </row>
    <row r="115" spans="1:32" x14ac:dyDescent="0.3">
      <c r="A115" s="32" t="s">
        <v>121</v>
      </c>
      <c r="B115" s="12">
        <v>382.98099999999999</v>
      </c>
      <c r="C115" s="12">
        <v>480.90899999999999</v>
      </c>
      <c r="D115" s="12">
        <v>598.49900000000002</v>
      </c>
      <c r="E115" s="12">
        <v>692.649</v>
      </c>
      <c r="F115" s="12">
        <v>776.78700000000003</v>
      </c>
      <c r="G115" s="12">
        <v>1008.049</v>
      </c>
      <c r="H115" s="12">
        <v>1420.771</v>
      </c>
      <c r="I115" s="12">
        <v>2103.5970000000002</v>
      </c>
      <c r="J115" s="12">
        <v>2972.732</v>
      </c>
      <c r="K115" s="12">
        <v>4277.6949999999997</v>
      </c>
      <c r="L115" s="12">
        <v>5841.5649999999996</v>
      </c>
      <c r="M115" s="12">
        <v>7587.0029999999997</v>
      </c>
      <c r="N115" s="12">
        <v>9753.6810000000005</v>
      </c>
      <c r="O115" s="12">
        <v>26196.966</v>
      </c>
      <c r="P115" s="12">
        <v>31658.386999999999</v>
      </c>
      <c r="Q115" s="12">
        <v>37419.129999999997</v>
      </c>
      <c r="R115" s="12">
        <v>43350.74</v>
      </c>
      <c r="S115" s="12">
        <v>50171.447999999997</v>
      </c>
      <c r="T115" s="12">
        <v>55480.934000000001</v>
      </c>
      <c r="U115" s="12">
        <v>64803.677000000003</v>
      </c>
      <c r="V115" s="12">
        <v>70610.358999999997</v>
      </c>
      <c r="W115" s="12">
        <v>84226.42</v>
      </c>
      <c r="X115" s="12">
        <v>92680.991999999998</v>
      </c>
      <c r="Y115" s="12">
        <v>99337.016000000003</v>
      </c>
      <c r="Z115" s="12">
        <v>108268.44100000001</v>
      </c>
      <c r="AA115" s="12">
        <v>117499.295</v>
      </c>
      <c r="AB115" s="12">
        <v>126973.63</v>
      </c>
      <c r="AC115" s="12">
        <v>140141.16399999999</v>
      </c>
      <c r="AD115" s="12">
        <v>146658.541</v>
      </c>
      <c r="AE115" s="6">
        <v>155121.32</v>
      </c>
    </row>
    <row r="116" spans="1:32" x14ac:dyDescent="0.3">
      <c r="A116" s="32" t="s">
        <v>122</v>
      </c>
      <c r="B116" s="12">
        <v>0</v>
      </c>
      <c r="C116" s="12">
        <v>4.95</v>
      </c>
      <c r="D116" s="12">
        <v>4.95</v>
      </c>
      <c r="E116" s="12">
        <v>4.95</v>
      </c>
      <c r="F116" s="12">
        <v>4.95</v>
      </c>
      <c r="G116" s="12">
        <v>9.9499999999999993</v>
      </c>
      <c r="H116" s="12">
        <v>9.9499999999999993</v>
      </c>
      <c r="I116" s="12">
        <v>9.9499999999999993</v>
      </c>
      <c r="J116" s="12">
        <v>9.9499999999999993</v>
      </c>
      <c r="K116" s="12">
        <v>9.9499999999999993</v>
      </c>
      <c r="L116" s="12">
        <v>49.95</v>
      </c>
      <c r="M116" s="12">
        <v>49.95</v>
      </c>
      <c r="N116" s="12">
        <v>213.95</v>
      </c>
      <c r="O116" s="12">
        <v>444.35</v>
      </c>
      <c r="P116" s="12">
        <v>444.35</v>
      </c>
      <c r="Q116" s="12">
        <v>444.35</v>
      </c>
      <c r="R116" s="12">
        <v>552.35</v>
      </c>
      <c r="S116" s="12">
        <v>662.35</v>
      </c>
      <c r="T116" s="12">
        <v>784.35</v>
      </c>
      <c r="U116" s="12">
        <v>1118.8499999999999</v>
      </c>
      <c r="V116" s="12">
        <v>1537.65</v>
      </c>
      <c r="W116" s="12">
        <v>1651.11</v>
      </c>
      <c r="X116" s="12">
        <v>1966.15</v>
      </c>
      <c r="Y116" s="12">
        <v>2932.05</v>
      </c>
      <c r="Z116" s="12">
        <v>3420.05</v>
      </c>
      <c r="AA116" s="12">
        <v>5842.35</v>
      </c>
      <c r="AB116" s="12">
        <v>7299.55</v>
      </c>
      <c r="AC116" s="12">
        <v>8779.7000000000007</v>
      </c>
      <c r="AD116" s="12">
        <v>10512.4</v>
      </c>
      <c r="AE116" s="6">
        <v>12017.3</v>
      </c>
    </row>
    <row r="118" spans="1:32" s="46" customFormat="1" x14ac:dyDescent="0.3">
      <c r="A118" s="7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</row>
    <row r="119" spans="1:32" ht="15" customHeight="1" x14ac:dyDescent="0.3">
      <c r="A119" s="22" t="s">
        <v>94</v>
      </c>
      <c r="B119" s="54" t="s">
        <v>131</v>
      </c>
    </row>
    <row r="120" spans="1:32" x14ac:dyDescent="0.3">
      <c r="A120" s="6" t="s">
        <v>132</v>
      </c>
      <c r="B120" s="24" t="s">
        <v>133</v>
      </c>
    </row>
    <row r="121" spans="1:32" x14ac:dyDescent="0.3">
      <c r="B121" s="10" t="s">
        <v>78</v>
      </c>
      <c r="C121" s="10" t="s">
        <v>38</v>
      </c>
      <c r="D121" s="10" t="s">
        <v>39</v>
      </c>
      <c r="E121" s="10" t="s">
        <v>40</v>
      </c>
      <c r="F121" s="10" t="s">
        <v>41</v>
      </c>
      <c r="G121" s="10" t="s">
        <v>79</v>
      </c>
      <c r="H121" s="10" t="s">
        <v>42</v>
      </c>
      <c r="I121" s="10" t="s">
        <v>43</v>
      </c>
      <c r="J121" s="10" t="s">
        <v>44</v>
      </c>
      <c r="K121" s="10" t="s">
        <v>45</v>
      </c>
      <c r="L121" s="10" t="s">
        <v>46</v>
      </c>
      <c r="M121" s="10" t="s">
        <v>47</v>
      </c>
      <c r="N121" s="10" t="s">
        <v>48</v>
      </c>
      <c r="O121" s="10" t="s">
        <v>49</v>
      </c>
      <c r="P121" s="10" t="s">
        <v>50</v>
      </c>
      <c r="Q121" s="10" t="s">
        <v>51</v>
      </c>
      <c r="R121" s="10" t="s">
        <v>52</v>
      </c>
      <c r="S121" s="10" t="s">
        <v>53</v>
      </c>
      <c r="T121" s="10" t="s">
        <v>54</v>
      </c>
      <c r="U121" s="10" t="s">
        <v>55</v>
      </c>
      <c r="V121" s="10" t="s">
        <v>56</v>
      </c>
      <c r="W121" s="10" t="s">
        <v>57</v>
      </c>
      <c r="X121" s="10" t="s">
        <v>58</v>
      </c>
      <c r="Y121" s="10" t="s">
        <v>59</v>
      </c>
      <c r="Z121" s="10" t="s">
        <v>60</v>
      </c>
      <c r="AA121" s="10" t="s">
        <v>61</v>
      </c>
      <c r="AB121" s="10" t="s">
        <v>62</v>
      </c>
      <c r="AC121" s="10" t="s">
        <v>63</v>
      </c>
    </row>
    <row r="122" spans="1:32" x14ac:dyDescent="0.3">
      <c r="A122" s="10" t="s">
        <v>91</v>
      </c>
      <c r="B122" s="12">
        <v>167139.55799999999</v>
      </c>
      <c r="C122" s="12">
        <v>3863.4</v>
      </c>
      <c r="D122" s="12">
        <v>703.12</v>
      </c>
      <c r="E122" s="12">
        <v>339.41399999999999</v>
      </c>
      <c r="F122" s="12">
        <v>6102.8819999999996</v>
      </c>
      <c r="G122" s="12">
        <v>60721</v>
      </c>
      <c r="H122" s="12">
        <v>316</v>
      </c>
      <c r="I122" s="12">
        <v>4159.95</v>
      </c>
      <c r="J122" s="12">
        <v>3589</v>
      </c>
      <c r="K122" s="12">
        <v>25583.148000000001</v>
      </c>
      <c r="L122" s="12">
        <v>16426.853999999999</v>
      </c>
      <c r="M122" s="12">
        <v>646.29999999999995</v>
      </c>
      <c r="N122" s="12">
        <v>10679.46</v>
      </c>
      <c r="O122" s="12">
        <v>157.72499999999999</v>
      </c>
      <c r="P122" s="12">
        <v>77.921999999999997</v>
      </c>
      <c r="Q122" s="12">
        <v>534</v>
      </c>
      <c r="R122" s="12">
        <v>135.79400000000001</v>
      </c>
      <c r="S122" s="12">
        <v>323</v>
      </c>
      <c r="T122" s="12">
        <v>0.1</v>
      </c>
      <c r="U122" s="12">
        <v>4484</v>
      </c>
      <c r="V122" s="12">
        <v>3224.1170000000002</v>
      </c>
      <c r="W122" s="12">
        <v>5837.7610000000004</v>
      </c>
      <c r="X122" s="12">
        <v>5222.7449999999999</v>
      </c>
      <c r="Y122" s="12">
        <v>3037.5149999999999</v>
      </c>
      <c r="Z122" s="12">
        <v>5.351</v>
      </c>
      <c r="AA122" s="12">
        <v>4</v>
      </c>
      <c r="AB122" s="12">
        <v>2284</v>
      </c>
      <c r="AC122" s="12">
        <v>8681</v>
      </c>
    </row>
    <row r="123" spans="1:32" x14ac:dyDescent="0.3">
      <c r="A123" s="32" t="s">
        <v>121</v>
      </c>
      <c r="B123" s="12">
        <v>155121.32</v>
      </c>
      <c r="C123" s="12">
        <v>2307.9</v>
      </c>
      <c r="D123" s="12">
        <v>703.12</v>
      </c>
      <c r="E123" s="12">
        <v>339.41399999999999</v>
      </c>
      <c r="F123" s="12">
        <v>4402.0820000000003</v>
      </c>
      <c r="G123" s="12">
        <v>53193</v>
      </c>
      <c r="H123" s="12">
        <v>316</v>
      </c>
      <c r="I123" s="12">
        <v>4159.95</v>
      </c>
      <c r="J123" s="12">
        <v>3589</v>
      </c>
      <c r="K123" s="12">
        <v>25583.148000000001</v>
      </c>
      <c r="L123" s="12">
        <v>16426.853999999999</v>
      </c>
      <c r="M123" s="12">
        <v>646.29999999999995</v>
      </c>
      <c r="N123" s="12">
        <v>10679.46</v>
      </c>
      <c r="O123" s="12">
        <v>157.72499999999999</v>
      </c>
      <c r="P123" s="12">
        <v>77.921999999999997</v>
      </c>
      <c r="Q123" s="12">
        <v>534</v>
      </c>
      <c r="R123" s="12">
        <v>135.79400000000001</v>
      </c>
      <c r="S123" s="12">
        <v>323</v>
      </c>
      <c r="T123" s="12">
        <v>0.1</v>
      </c>
      <c r="U123" s="12">
        <v>3527</v>
      </c>
      <c r="V123" s="12">
        <v>3224.1170000000002</v>
      </c>
      <c r="W123" s="12">
        <v>5836.8230000000003</v>
      </c>
      <c r="X123" s="12">
        <v>5222.7449999999999</v>
      </c>
      <c r="Y123" s="12">
        <v>3037.5149999999999</v>
      </c>
      <c r="Z123" s="12">
        <v>5.351</v>
      </c>
      <c r="AA123" s="12">
        <v>4</v>
      </c>
      <c r="AB123" s="12">
        <v>2211</v>
      </c>
      <c r="AC123" s="12">
        <v>8478</v>
      </c>
    </row>
    <row r="124" spans="1:32" x14ac:dyDescent="0.3">
      <c r="A124" s="32" t="s">
        <v>122</v>
      </c>
      <c r="B124" s="12">
        <v>12017.3</v>
      </c>
      <c r="C124" s="12">
        <v>1555.5</v>
      </c>
      <c r="D124" s="12">
        <v>0</v>
      </c>
      <c r="E124" s="12">
        <v>0</v>
      </c>
      <c r="F124" s="12">
        <v>1700.8</v>
      </c>
      <c r="G124" s="12">
        <v>7528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957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73</v>
      </c>
      <c r="AC124" s="12">
        <v>203</v>
      </c>
    </row>
    <row r="126" spans="1:32" s="46" customFormat="1" x14ac:dyDescent="0.3"/>
    <row r="127" spans="1:32" s="46" customFormat="1" x14ac:dyDescent="0.3"/>
    <row r="128" spans="1:32" s="46" customFormat="1" x14ac:dyDescent="0.3"/>
    <row r="129" s="46" customFormat="1" x14ac:dyDescent="0.3"/>
    <row r="130" s="46" customFormat="1" x14ac:dyDescent="0.3"/>
    <row r="131" s="46" customFormat="1" x14ac:dyDescent="0.3"/>
    <row r="132" s="46" customFormat="1" x14ac:dyDescent="0.3"/>
    <row r="133" s="46" customFormat="1" x14ac:dyDescent="0.3"/>
    <row r="134" s="46" customFormat="1" x14ac:dyDescent="0.3"/>
    <row r="135" s="46" customFormat="1" x14ac:dyDescent="0.3"/>
    <row r="136" s="46" customFormat="1" x14ac:dyDescent="0.3"/>
    <row r="137" s="46" customFormat="1" x14ac:dyDescent="0.3"/>
    <row r="138" s="46" customFormat="1" x14ac:dyDescent="0.3"/>
    <row r="139" s="46" customFormat="1" x14ac:dyDescent="0.3"/>
    <row r="140" s="46" customFormat="1" x14ac:dyDescent="0.3"/>
    <row r="141" s="46" customFormat="1" x14ac:dyDescent="0.3"/>
    <row r="142" s="46" customFormat="1" x14ac:dyDescent="0.3"/>
    <row r="143" s="46" customFormat="1" x14ac:dyDescent="0.3"/>
    <row r="144" s="46" customFormat="1" x14ac:dyDescent="0.3"/>
    <row r="145" s="46" customFormat="1" x14ac:dyDescent="0.3"/>
    <row r="146" s="46" customFormat="1" x14ac:dyDescent="0.3"/>
    <row r="147" s="46" customFormat="1" x14ac:dyDescent="0.3"/>
    <row r="148" s="46" customFormat="1" x14ac:dyDescent="0.3"/>
    <row r="149" s="46" customFormat="1" x14ac:dyDescent="0.3"/>
    <row r="150" s="46" customFormat="1" x14ac:dyDescent="0.3"/>
    <row r="151" s="46" customFormat="1" x14ac:dyDescent="0.3"/>
    <row r="152" s="46" customFormat="1" x14ac:dyDescent="0.3"/>
    <row r="153" s="46" customFormat="1" x14ac:dyDescent="0.3"/>
    <row r="154" s="46" customFormat="1" x14ac:dyDescent="0.3"/>
    <row r="155" s="46" customFormat="1" x14ac:dyDescent="0.3"/>
    <row r="156" s="46" customFormat="1" x14ac:dyDescent="0.3"/>
    <row r="157" s="46" customFormat="1" x14ac:dyDescent="0.3"/>
    <row r="158" s="46" customFormat="1" x14ac:dyDescent="0.3"/>
    <row r="159" s="46" customFormat="1" x14ac:dyDescent="0.3"/>
    <row r="160" s="46" customFormat="1" x14ac:dyDescent="0.3"/>
    <row r="161" spans="1:29" s="46" customFormat="1" x14ac:dyDescent="0.3"/>
    <row r="162" spans="1:29" s="46" customFormat="1" x14ac:dyDescent="0.3"/>
    <row r="163" spans="1:29" x14ac:dyDescent="0.3">
      <c r="A163" s="6" t="s">
        <v>97</v>
      </c>
    </row>
    <row r="164" spans="1:29" x14ac:dyDescent="0.3">
      <c r="B164" s="10" t="s">
        <v>78</v>
      </c>
      <c r="C164" s="10" t="s">
        <v>38</v>
      </c>
      <c r="D164" s="10" t="s">
        <v>39</v>
      </c>
      <c r="E164" s="10" t="s">
        <v>40</v>
      </c>
      <c r="F164" s="10" t="s">
        <v>41</v>
      </c>
      <c r="G164" s="10" t="s">
        <v>79</v>
      </c>
      <c r="H164" s="10" t="s">
        <v>42</v>
      </c>
      <c r="I164" s="10" t="s">
        <v>43</v>
      </c>
      <c r="J164" s="10" t="s">
        <v>44</v>
      </c>
      <c r="K164" s="10" t="s">
        <v>45</v>
      </c>
      <c r="L164" s="10" t="s">
        <v>46</v>
      </c>
      <c r="M164" s="10" t="s">
        <v>47</v>
      </c>
      <c r="N164" s="10" t="s">
        <v>48</v>
      </c>
      <c r="O164" s="10" t="s">
        <v>49</v>
      </c>
      <c r="P164" s="10" t="s">
        <v>50</v>
      </c>
      <c r="Q164" s="10" t="s">
        <v>51</v>
      </c>
      <c r="R164" s="10" t="s">
        <v>52</v>
      </c>
      <c r="S164" s="10" t="s">
        <v>53</v>
      </c>
      <c r="T164" s="10" t="s">
        <v>54</v>
      </c>
      <c r="U164" s="10" t="s">
        <v>55</v>
      </c>
      <c r="V164" s="10" t="s">
        <v>56</v>
      </c>
      <c r="W164" s="10" t="s">
        <v>57</v>
      </c>
      <c r="X164" s="10" t="s">
        <v>58</v>
      </c>
      <c r="Y164" s="10" t="s">
        <v>59</v>
      </c>
      <c r="Z164" s="10" t="s">
        <v>60</v>
      </c>
      <c r="AA164" s="10" t="s">
        <v>61</v>
      </c>
      <c r="AB164" s="10" t="s">
        <v>62</v>
      </c>
      <c r="AC164" s="10" t="s">
        <v>63</v>
      </c>
    </row>
    <row r="165" spans="1:29" x14ac:dyDescent="0.3">
      <c r="A165" s="10" t="s">
        <v>92</v>
      </c>
      <c r="B165" s="15">
        <f>B123/B122</f>
        <v>0.92809459266369498</v>
      </c>
      <c r="C165" s="15">
        <f t="shared" ref="C165:AC165" si="0">C123/C122</f>
        <v>0.5973753688460941</v>
      </c>
      <c r="D165" s="15">
        <f t="shared" si="0"/>
        <v>1</v>
      </c>
      <c r="E165" s="15">
        <f t="shared" si="0"/>
        <v>1</v>
      </c>
      <c r="F165" s="15">
        <f t="shared" si="0"/>
        <v>0.72131199652885314</v>
      </c>
      <c r="G165" s="15">
        <f t="shared" si="0"/>
        <v>0.8760231221488447</v>
      </c>
      <c r="H165" s="15">
        <f t="shared" si="0"/>
        <v>1</v>
      </c>
      <c r="I165" s="15">
        <f t="shared" si="0"/>
        <v>1</v>
      </c>
      <c r="J165" s="15">
        <f t="shared" si="0"/>
        <v>1</v>
      </c>
      <c r="K165" s="15">
        <f t="shared" si="0"/>
        <v>1</v>
      </c>
      <c r="L165" s="15">
        <f t="shared" si="0"/>
        <v>1</v>
      </c>
      <c r="M165" s="15">
        <f t="shared" si="0"/>
        <v>1</v>
      </c>
      <c r="N165" s="15">
        <f t="shared" si="0"/>
        <v>1</v>
      </c>
      <c r="O165" s="15">
        <f t="shared" si="0"/>
        <v>1</v>
      </c>
      <c r="P165" s="15">
        <f t="shared" si="0"/>
        <v>1</v>
      </c>
      <c r="Q165" s="15">
        <f t="shared" si="0"/>
        <v>1</v>
      </c>
      <c r="R165" s="15">
        <f t="shared" si="0"/>
        <v>1</v>
      </c>
      <c r="S165" s="15">
        <f t="shared" si="0"/>
        <v>1</v>
      </c>
      <c r="T165" s="15">
        <f t="shared" si="0"/>
        <v>1</v>
      </c>
      <c r="U165" s="15">
        <f t="shared" si="0"/>
        <v>0.78657448706512045</v>
      </c>
      <c r="V165" s="15">
        <f t="shared" si="0"/>
        <v>1</v>
      </c>
      <c r="W165" s="15">
        <f t="shared" si="0"/>
        <v>0.99983932195922376</v>
      </c>
      <c r="X165" s="15">
        <f t="shared" si="0"/>
        <v>1</v>
      </c>
      <c r="Y165" s="15">
        <f t="shared" si="0"/>
        <v>1</v>
      </c>
      <c r="Z165" s="15">
        <f t="shared" si="0"/>
        <v>1</v>
      </c>
      <c r="AA165" s="15">
        <f t="shared" si="0"/>
        <v>1</v>
      </c>
      <c r="AB165" s="15">
        <f t="shared" si="0"/>
        <v>0.96803852889667252</v>
      </c>
      <c r="AC165" s="15">
        <f t="shared" si="0"/>
        <v>0.97661559728141922</v>
      </c>
    </row>
    <row r="166" spans="1:29" x14ac:dyDescent="0.3">
      <c r="A166" s="10" t="s">
        <v>93</v>
      </c>
      <c r="B166" s="15">
        <f>B124/B122</f>
        <v>7.1899795259719429E-2</v>
      </c>
      <c r="C166" s="15">
        <f t="shared" ref="C166:AC166" si="1">C124/C122</f>
        <v>0.4026246311539059</v>
      </c>
      <c r="D166" s="15">
        <f t="shared" si="1"/>
        <v>0</v>
      </c>
      <c r="E166" s="15">
        <f t="shared" si="1"/>
        <v>0</v>
      </c>
      <c r="F166" s="15">
        <f t="shared" si="1"/>
        <v>0.27868800347114692</v>
      </c>
      <c r="G166" s="15">
        <f t="shared" si="1"/>
        <v>0.12397687785115528</v>
      </c>
      <c r="H166" s="15">
        <f t="shared" si="1"/>
        <v>0</v>
      </c>
      <c r="I166" s="15">
        <f t="shared" si="1"/>
        <v>0</v>
      </c>
      <c r="J166" s="15">
        <f t="shared" si="1"/>
        <v>0</v>
      </c>
      <c r="K166" s="15">
        <f t="shared" si="1"/>
        <v>0</v>
      </c>
      <c r="L166" s="15">
        <f t="shared" si="1"/>
        <v>0</v>
      </c>
      <c r="M166" s="15">
        <f t="shared" si="1"/>
        <v>0</v>
      </c>
      <c r="N166" s="15">
        <f t="shared" si="1"/>
        <v>0</v>
      </c>
      <c r="O166" s="15">
        <f t="shared" si="1"/>
        <v>0</v>
      </c>
      <c r="P166" s="15">
        <f t="shared" si="1"/>
        <v>0</v>
      </c>
      <c r="Q166" s="15">
        <f t="shared" si="1"/>
        <v>0</v>
      </c>
      <c r="R166" s="15">
        <f t="shared" si="1"/>
        <v>0</v>
      </c>
      <c r="S166" s="15">
        <f t="shared" si="1"/>
        <v>0</v>
      </c>
      <c r="T166" s="15">
        <f t="shared" si="1"/>
        <v>0</v>
      </c>
      <c r="U166" s="15">
        <f t="shared" si="1"/>
        <v>0.21342551293487957</v>
      </c>
      <c r="V166" s="15">
        <f t="shared" si="1"/>
        <v>0</v>
      </c>
      <c r="W166" s="15">
        <f t="shared" si="1"/>
        <v>0</v>
      </c>
      <c r="X166" s="15">
        <f t="shared" si="1"/>
        <v>0</v>
      </c>
      <c r="Y166" s="15">
        <f t="shared" si="1"/>
        <v>0</v>
      </c>
      <c r="Z166" s="15">
        <f t="shared" si="1"/>
        <v>0</v>
      </c>
      <c r="AA166" s="15">
        <f t="shared" si="1"/>
        <v>0</v>
      </c>
      <c r="AB166" s="15">
        <f t="shared" si="1"/>
        <v>3.1961471103327498E-2</v>
      </c>
      <c r="AC166" s="15">
        <f t="shared" si="1"/>
        <v>2.3384402718580808E-2</v>
      </c>
    </row>
  </sheetData>
  <hyperlinks>
    <hyperlink ref="B112" r:id="rId1"/>
    <hyperlink ref="B120" r:id="rId2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opLeftCell="A4" zoomScale="40" zoomScaleNormal="40" workbookViewId="0">
      <selection activeCell="AC57" sqref="AC57:AC58"/>
    </sheetView>
  </sheetViews>
  <sheetFormatPr defaultRowHeight="14" x14ac:dyDescent="0.3"/>
  <cols>
    <col min="1" max="1" width="13.6640625" customWidth="1"/>
    <col min="2" max="2" width="9.33203125" bestFit="1" customWidth="1"/>
    <col min="3" max="29" width="8.83203125" bestFit="1" customWidth="1"/>
    <col min="30" max="30" width="9.33203125" bestFit="1" customWidth="1"/>
  </cols>
  <sheetData>
    <row r="1" spans="1:34" x14ac:dyDescent="0.3">
      <c r="A1" s="1" t="s">
        <v>90</v>
      </c>
    </row>
    <row r="2" spans="1:34" x14ac:dyDescent="0.3">
      <c r="A2" t="s">
        <v>132</v>
      </c>
      <c r="B2" s="24" t="s">
        <v>134</v>
      </c>
    </row>
    <row r="3" spans="1:34" x14ac:dyDescent="0.3">
      <c r="A3" s="1" t="s">
        <v>0</v>
      </c>
      <c r="B3" s="2" t="s">
        <v>130</v>
      </c>
    </row>
    <row r="4" spans="1:34" x14ac:dyDescent="0.3">
      <c r="A4" s="1" t="s">
        <v>1</v>
      </c>
      <c r="B4" s="2" t="s">
        <v>125</v>
      </c>
    </row>
    <row r="5" spans="1:34" x14ac:dyDescent="0.3">
      <c r="A5" s="1" t="s">
        <v>2</v>
      </c>
      <c r="B5" s="1" t="s">
        <v>120</v>
      </c>
    </row>
    <row r="7" spans="1:34" x14ac:dyDescent="0.3">
      <c r="A7" s="1" t="s">
        <v>4</v>
      </c>
      <c r="B7" s="1" t="s">
        <v>88</v>
      </c>
    </row>
    <row r="8" spans="1:34" x14ac:dyDescent="0.3">
      <c r="A8" s="1" t="s">
        <v>71</v>
      </c>
      <c r="B8" s="1" t="s">
        <v>72</v>
      </c>
    </row>
    <row r="9" spans="1:34" x14ac:dyDescent="0.3">
      <c r="A9" s="1" t="s">
        <v>6</v>
      </c>
      <c r="B9" s="1" t="s">
        <v>73</v>
      </c>
    </row>
    <row r="12" spans="1:34" x14ac:dyDescent="0.3">
      <c r="A12" s="5" t="s">
        <v>94</v>
      </c>
      <c r="B12" s="5" t="s">
        <v>136</v>
      </c>
    </row>
    <row r="14" spans="1:34" x14ac:dyDescent="0.3">
      <c r="A14" s="3"/>
      <c r="B14" s="3" t="s">
        <v>8</v>
      </c>
      <c r="C14" s="3" t="s">
        <v>9</v>
      </c>
      <c r="D14" s="3" t="s">
        <v>10</v>
      </c>
      <c r="E14" s="3" t="s">
        <v>11</v>
      </c>
      <c r="F14" s="3" t="s">
        <v>12</v>
      </c>
      <c r="G14" s="3" t="s">
        <v>13</v>
      </c>
      <c r="H14" s="3" t="s">
        <v>14</v>
      </c>
      <c r="I14" s="3" t="s">
        <v>15</v>
      </c>
      <c r="J14" s="3" t="s">
        <v>16</v>
      </c>
      <c r="K14" s="3" t="s">
        <v>17</v>
      </c>
      <c r="L14" s="3" t="s">
        <v>18</v>
      </c>
      <c r="M14" s="3" t="s">
        <v>19</v>
      </c>
      <c r="N14" s="3" t="s">
        <v>20</v>
      </c>
      <c r="O14" s="3" t="s">
        <v>21</v>
      </c>
      <c r="P14" s="3" t="s">
        <v>22</v>
      </c>
      <c r="Q14" s="3" t="s">
        <v>23</v>
      </c>
      <c r="R14" s="3" t="s">
        <v>24</v>
      </c>
      <c r="S14" s="3" t="s">
        <v>25</v>
      </c>
      <c r="T14" s="3" t="s">
        <v>26</v>
      </c>
      <c r="U14" s="3" t="s">
        <v>27</v>
      </c>
      <c r="V14" s="3" t="s">
        <v>28</v>
      </c>
      <c r="W14" s="3" t="s">
        <v>29</v>
      </c>
      <c r="X14" s="3" t="s">
        <v>30</v>
      </c>
      <c r="Y14" s="3" t="s">
        <v>31</v>
      </c>
      <c r="Z14" s="3" t="s">
        <v>32</v>
      </c>
      <c r="AA14" s="3" t="s">
        <v>33</v>
      </c>
      <c r="AB14" s="3" t="s">
        <v>34</v>
      </c>
      <c r="AC14" s="3" t="s">
        <v>35</v>
      </c>
      <c r="AD14" s="3" t="s">
        <v>36</v>
      </c>
      <c r="AE14" s="3">
        <v>2019</v>
      </c>
    </row>
    <row r="15" spans="1:34" x14ac:dyDescent="0.3">
      <c r="A15" s="4" t="s">
        <v>95</v>
      </c>
      <c r="B15" s="13">
        <v>11</v>
      </c>
      <c r="C15" s="13">
        <v>12</v>
      </c>
      <c r="D15" s="13">
        <v>24</v>
      </c>
      <c r="E15" s="13">
        <v>32</v>
      </c>
      <c r="F15" s="13">
        <v>37</v>
      </c>
      <c r="G15" s="13">
        <v>47</v>
      </c>
      <c r="H15" s="13">
        <v>62</v>
      </c>
      <c r="I15" s="13">
        <v>81</v>
      </c>
      <c r="J15" s="13">
        <v>99</v>
      </c>
      <c r="K15" s="13">
        <v>122</v>
      </c>
      <c r="L15" s="13">
        <v>176.072</v>
      </c>
      <c r="M15" s="13">
        <v>273.28399999999999</v>
      </c>
      <c r="N15" s="13">
        <v>355.74799999999999</v>
      </c>
      <c r="O15" s="13">
        <v>589.45899999999995</v>
      </c>
      <c r="P15" s="13">
        <v>1295.9739999999999</v>
      </c>
      <c r="Q15" s="13">
        <v>2269.1869999999999</v>
      </c>
      <c r="R15" s="13">
        <v>3224.924</v>
      </c>
      <c r="S15" s="13">
        <v>4986.1329999999998</v>
      </c>
      <c r="T15" s="13">
        <v>10435.182000000001</v>
      </c>
      <c r="U15" s="13">
        <v>16999.489000000001</v>
      </c>
      <c r="V15" s="13">
        <v>30616.357</v>
      </c>
      <c r="W15" s="13">
        <v>53287.108999999997</v>
      </c>
      <c r="X15" s="13">
        <v>71132.430999999997</v>
      </c>
      <c r="Y15" s="13">
        <v>79690.357000000004</v>
      </c>
      <c r="Z15" s="13">
        <v>83616.438999999998</v>
      </c>
      <c r="AA15" s="13">
        <v>87686.286999999997</v>
      </c>
      <c r="AB15" s="13">
        <v>91498.797000000006</v>
      </c>
      <c r="AC15" s="13">
        <v>96230.706999999995</v>
      </c>
      <c r="AD15" s="13">
        <v>104062.939</v>
      </c>
      <c r="AE15">
        <v>120383.76300000001</v>
      </c>
    </row>
    <row r="16" spans="1:34" x14ac:dyDescent="0.3">
      <c r="A16" s="4" t="s">
        <v>68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11</v>
      </c>
      <c r="S16" s="13">
        <v>11</v>
      </c>
      <c r="T16" s="13">
        <v>61</v>
      </c>
      <c r="U16" s="13">
        <v>284</v>
      </c>
      <c r="V16" s="13">
        <v>734</v>
      </c>
      <c r="W16" s="13">
        <v>1151</v>
      </c>
      <c r="X16" s="13">
        <v>2002</v>
      </c>
      <c r="Y16" s="13">
        <v>2306.0630000000001</v>
      </c>
      <c r="Z16" s="13">
        <v>2306.0630000000001</v>
      </c>
      <c r="AA16" s="13">
        <v>2306.0630000000001</v>
      </c>
      <c r="AB16" s="13">
        <v>2306.0630000000001</v>
      </c>
      <c r="AC16" s="13">
        <v>2306.1329999999998</v>
      </c>
      <c r="AD16" s="13">
        <v>2306.154</v>
      </c>
      <c r="AE16">
        <v>2306.1039999999998</v>
      </c>
      <c r="AH16" t="s">
        <v>135</v>
      </c>
    </row>
    <row r="17" spans="1:34" x14ac:dyDescent="0.3">
      <c r="A17" s="4" t="s">
        <v>69</v>
      </c>
      <c r="B17" s="13">
        <v>11</v>
      </c>
      <c r="C17" s="13">
        <v>12</v>
      </c>
      <c r="D17" s="13">
        <v>24</v>
      </c>
      <c r="E17" s="13">
        <v>32</v>
      </c>
      <c r="F17" s="13">
        <v>37</v>
      </c>
      <c r="G17" s="13">
        <v>47</v>
      </c>
      <c r="H17" s="13">
        <v>62</v>
      </c>
      <c r="I17" s="13">
        <v>81</v>
      </c>
      <c r="J17" s="13">
        <v>99</v>
      </c>
      <c r="K17" s="13">
        <v>122</v>
      </c>
      <c r="L17" s="13">
        <v>176.072</v>
      </c>
      <c r="M17" s="13">
        <v>273.28399999999999</v>
      </c>
      <c r="N17" s="13">
        <v>355.74799999999999</v>
      </c>
      <c r="O17" s="13">
        <v>589.45899999999995</v>
      </c>
      <c r="P17" s="13">
        <v>1295.9739999999999</v>
      </c>
      <c r="Q17" s="13">
        <v>2269.1869999999999</v>
      </c>
      <c r="R17" s="13">
        <v>3213.924</v>
      </c>
      <c r="S17" s="13">
        <v>4975.1329999999998</v>
      </c>
      <c r="T17" s="13">
        <v>10374.182000000001</v>
      </c>
      <c r="U17" s="13">
        <v>16715.489000000001</v>
      </c>
      <c r="V17" s="13">
        <v>29882.357</v>
      </c>
      <c r="W17" s="13">
        <v>52136.108999999997</v>
      </c>
      <c r="X17" s="13">
        <v>69130.430999999997</v>
      </c>
      <c r="Y17" s="13">
        <v>77384.293999999994</v>
      </c>
      <c r="Z17" s="13">
        <v>81310.376000000004</v>
      </c>
      <c r="AA17" s="13">
        <v>85380.224000000002</v>
      </c>
      <c r="AB17" s="13">
        <v>89192.733999999997</v>
      </c>
      <c r="AC17" s="13">
        <v>93924.573999999993</v>
      </c>
      <c r="AD17" s="13">
        <v>101756.785</v>
      </c>
      <c r="AE17">
        <v>118077.659</v>
      </c>
      <c r="AH17">
        <f>AE17/L17</f>
        <v>670.6214446362851</v>
      </c>
    </row>
    <row r="18" spans="1:34" ht="14.5" x14ac:dyDescent="0.35">
      <c r="A18" s="55" t="s">
        <v>138</v>
      </c>
    </row>
    <row r="20" spans="1:34" s="14" customFormat="1" x14ac:dyDescent="0.3"/>
    <row r="21" spans="1:34" s="14" customFormat="1" x14ac:dyDescent="0.3"/>
    <row r="22" spans="1:34" s="14" customFormat="1" x14ac:dyDescent="0.3"/>
    <row r="23" spans="1:34" s="14" customFormat="1" x14ac:dyDescent="0.3"/>
    <row r="24" spans="1:34" s="14" customFormat="1" x14ac:dyDescent="0.3"/>
    <row r="25" spans="1:34" s="14" customFormat="1" x14ac:dyDescent="0.3"/>
    <row r="26" spans="1:34" s="14" customFormat="1" x14ac:dyDescent="0.3"/>
    <row r="27" spans="1:34" s="14" customFormat="1" x14ac:dyDescent="0.3"/>
    <row r="28" spans="1:34" s="14" customFormat="1" x14ac:dyDescent="0.3"/>
    <row r="29" spans="1:34" s="14" customFormat="1" x14ac:dyDescent="0.3"/>
    <row r="30" spans="1:34" s="14" customFormat="1" x14ac:dyDescent="0.3"/>
    <row r="31" spans="1:34" s="14" customFormat="1" x14ac:dyDescent="0.3"/>
    <row r="32" spans="1:34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</sheetData>
  <hyperlinks>
    <hyperlink ref="B2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Evol Elec Capacity all fuel</vt:lpstr>
      <vt:lpstr>Net max electrical capacity</vt:lpstr>
      <vt:lpstr>Wind on and offshore </vt:lpstr>
      <vt:lpstr>Solar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ERRARD Audrey (ESTAT-EXT)</dc:creator>
  <cp:lastModifiedBy>ROSS Wendy (ESTAT)</cp:lastModifiedBy>
  <dcterms:created xsi:type="dcterms:W3CDTF">2020-09-01T09:11:33Z</dcterms:created>
  <dcterms:modified xsi:type="dcterms:W3CDTF">2021-10-01T11:54:34Z</dcterms:modified>
</cp:coreProperties>
</file>