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510" windowWidth="13785" windowHeight="11970" tabRatio="845" activeTab="13"/>
  </bookViews>
  <sheets>
    <sheet name="Tab 1 Key ind." sheetId="1" r:id="rId1"/>
    <sheet name="Tab 2 Key ind." sheetId="2" r:id="rId2"/>
    <sheet name="Fig 1 UAA" sheetId="3" r:id="rId3"/>
    <sheet name="Tab 3 SO" sheetId="4" r:id="rId4"/>
    <sheet name="Fig 2 - 3 farming" sheetId="5" r:id="rId5"/>
    <sheet name="Fig 4 - tab 4 land use" sheetId="6" r:id="rId6"/>
    <sheet name="Tab 5 - Fig 5 livestock" sheetId="7" r:id="rId7"/>
    <sheet name="Tab 6 labour force" sheetId="8" r:id="rId8"/>
    <sheet name="Tab 7 tenure" sheetId="9" r:id="rId9"/>
    <sheet name="Tab 8 irrigation" sheetId="10" r:id="rId10"/>
    <sheet name="Fig 6 irrigation" sheetId="11" r:id="rId11"/>
    <sheet name="Tab 9 housing" sheetId="12" r:id="rId12"/>
    <sheet name="Tab 10 OGA" sheetId="13" r:id="rId13"/>
    <sheet name="Tab 11 organic" sheetId="14" r:id="rId14"/>
  </sheets>
  <definedNames/>
  <calcPr fullCalcOnLoad="1"/>
</workbook>
</file>

<file path=xl/sharedStrings.xml><?xml version="1.0" encoding="utf-8"?>
<sst xmlns="http://schemas.openxmlformats.org/spreadsheetml/2006/main" count="500" uniqueCount="240">
  <si>
    <t>Total</t>
  </si>
  <si>
    <t xml:space="preserve">ha: Utilised agricultural area </t>
  </si>
  <si>
    <t>LSU</t>
  </si>
  <si>
    <t>Direct Labour Force</t>
  </si>
  <si>
    <t>Labour force, not directly employed by the holding</t>
  </si>
  <si>
    <t>:</t>
  </si>
  <si>
    <t>AWU</t>
  </si>
  <si>
    <t>0 LSU</t>
  </si>
  <si>
    <t>&gt; 0 - &lt; 5 LSU</t>
  </si>
  <si>
    <t>5 - &lt; 10 LSU</t>
  </si>
  <si>
    <t>10 - &lt; 15 LSU</t>
  </si>
  <si>
    <t>15 - &lt; 20 LSU</t>
  </si>
  <si>
    <t>20 - &lt; 50 LSU</t>
  </si>
  <si>
    <t>50 - &lt; 100 LSU</t>
  </si>
  <si>
    <t>100 - &lt; 500 LSU</t>
  </si>
  <si>
    <t>&gt;= 500 LSU</t>
  </si>
  <si>
    <t>Number of holdings</t>
  </si>
  <si>
    <t>Total UAA (ha)</t>
  </si>
  <si>
    <t>Livestock (LSU)</t>
  </si>
  <si>
    <t>Number of persons working on farms (Regular labour Force)</t>
  </si>
  <si>
    <t>Average area per holding (ha)</t>
  </si>
  <si>
    <t>UAA per Inhabitant (ha/person)</t>
  </si>
  <si>
    <t>Agricultural area size classes</t>
  </si>
  <si>
    <t xml:space="preserve">hold: Total number of holdings </t>
  </si>
  <si>
    <t>number</t>
  </si>
  <si>
    <t>%</t>
  </si>
  <si>
    <t>ha</t>
  </si>
  <si>
    <t>number of holdings</t>
  </si>
  <si>
    <t>% holdings</t>
  </si>
  <si>
    <t>UAA</t>
  </si>
  <si>
    <t>% UAA</t>
  </si>
  <si>
    <t>0 ha</t>
  </si>
  <si>
    <t xml:space="preserve">Ha </t>
  </si>
  <si>
    <t xml:space="preserve">Utilised agricultural area </t>
  </si>
  <si>
    <t>Arable land</t>
  </si>
  <si>
    <t>Kitchen gardens</t>
  </si>
  <si>
    <t>Permanent grassland and meadow</t>
  </si>
  <si>
    <t>Permanent crops</t>
  </si>
  <si>
    <t xml:space="preserve">1 000 Ha </t>
  </si>
  <si>
    <t>2010</t>
  </si>
  <si>
    <t>Type of Farming</t>
  </si>
  <si>
    <t>&gt;0-&lt;2 ha</t>
  </si>
  <si>
    <t>2-&lt;5 ha</t>
  </si>
  <si>
    <t>5-&lt;10 ha</t>
  </si>
  <si>
    <t>10-&lt;20 ha</t>
  </si>
  <si>
    <t>20-&lt;30 ha</t>
  </si>
  <si>
    <t>30-&lt;50 ha</t>
  </si>
  <si>
    <t>50-&lt;100 ha</t>
  </si>
  <si>
    <t>&gt;=100 ha</t>
  </si>
  <si>
    <t>Change (%)</t>
  </si>
  <si>
    <t>(%)</t>
  </si>
  <si>
    <t xml:space="preserve">              Family labour force</t>
  </si>
  <si>
    <t xml:space="preserve">             Non family labour force, employed on a regular basis, incl. group holders</t>
  </si>
  <si>
    <t xml:space="preserve">   Regular Labour Force</t>
  </si>
  <si>
    <t xml:space="preserve">   Labour force, employed on a non regular basis</t>
  </si>
  <si>
    <t>DY#SO$EURO</t>
  </si>
  <si>
    <t>EB_LEGALTYPE#1</t>
  </si>
  <si>
    <t>-</t>
  </si>
  <si>
    <t xml:space="preserve">Standard output (SO) of the holding </t>
  </si>
  <si>
    <t>% of UAA</t>
  </si>
  <si>
    <t>Livestock units (LSU) size classes</t>
  </si>
  <si>
    <t>Places</t>
  </si>
  <si>
    <t>Area irrigated in the previous 12 months</t>
  </si>
  <si>
    <t>Temporary and permanent grass grass</t>
  </si>
  <si>
    <t>Fresh vegetables, melons, strawberries - open field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</si>
  <si>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ef_lu_ovcropa</t>
    </r>
    <r>
      <rPr>
        <sz val="8"/>
        <rFont val="Arial"/>
        <family val="2"/>
      </rPr>
      <t xml:space="preserve">a and </t>
    </r>
    <r>
      <rPr>
        <sz val="8"/>
        <color indexed="62"/>
        <rFont val="Arial"/>
        <family val="2"/>
      </rPr>
      <t>ef_oluaareg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</si>
  <si>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ef_pmhouscatlaa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</si>
  <si>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ef_kvftreg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</si>
  <si>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ef_poirrig</t>
    </r>
    <r>
      <rPr>
        <sz val="8"/>
        <rFont val="Arial"/>
        <family val="2"/>
      </rPr>
      <t>).</t>
    </r>
  </si>
  <si>
    <r>
      <t xml:space="preserve">Source: </t>
    </r>
    <r>
      <rPr>
        <sz val="8"/>
        <color indexed="8"/>
        <rFont val="Arial"/>
        <family val="2"/>
      </rPr>
      <t xml:space="preserve">Eurostat, FSS, 2007 and 2010 </t>
    </r>
  </si>
  <si>
    <r>
      <t>Source:</t>
    </r>
    <r>
      <rPr>
        <sz val="8"/>
        <rFont val="Arial"/>
        <family val="2"/>
      </rPr>
      <t xml:space="preserve"> Eurostat, FSS 2000 and 2010.</t>
    </r>
  </si>
  <si>
    <t>Holdings with other gainful activity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</si>
  <si>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FSS, 2000-2010 (see excel table)</t>
    </r>
  </si>
  <si>
    <t>Reference year</t>
  </si>
  <si>
    <t>Number of holdings with organic farming</t>
  </si>
  <si>
    <t xml:space="preserve">           Cereals </t>
  </si>
  <si>
    <t xml:space="preserve">           Potatoes</t>
  </si>
  <si>
    <t xml:space="preserve">    Kitchen gardens</t>
  </si>
  <si>
    <t xml:space="preserve">    Permanent grassland and meadow</t>
  </si>
  <si>
    <t xml:space="preserve">        Pasture and meadow</t>
  </si>
  <si>
    <t xml:space="preserve">        Rough grazings</t>
  </si>
  <si>
    <t xml:space="preserve">        Permanent grassland and meadow - not used for production, eligible for subsidies</t>
  </si>
  <si>
    <t xml:space="preserve">    Permanent crops</t>
  </si>
  <si>
    <t xml:space="preserve">        Fruit and berry plantations</t>
  </si>
  <si>
    <t xml:space="preserve">        Citrus plantations</t>
  </si>
  <si>
    <t xml:space="preserve">        Nurseries</t>
  </si>
  <si>
    <t xml:space="preserve">       Other permanent crops</t>
  </si>
  <si>
    <t xml:space="preserve">       Permanent crops under glass</t>
  </si>
  <si>
    <t xml:space="preserve">        Vineyards</t>
  </si>
  <si>
    <t xml:space="preserve">        Olive plantations</t>
  </si>
  <si>
    <t xml:space="preserve">           Sugar beet</t>
  </si>
  <si>
    <t xml:space="preserve">           Fodder roots and brassicas</t>
  </si>
  <si>
    <t xml:space="preserve">           Fresh vegetables, melons, strawberries</t>
  </si>
  <si>
    <t xml:space="preserve">           Fodder crops</t>
  </si>
  <si>
    <t xml:space="preserve">           Seeds and seedlings</t>
  </si>
  <si>
    <t xml:space="preserve">           Other crops on arable land</t>
  </si>
  <si>
    <t>Farming by owner</t>
  </si>
  <si>
    <t>Farming by tenant</t>
  </si>
  <si>
    <t>Holding with cattle</t>
  </si>
  <si>
    <t>Persons</t>
  </si>
  <si>
    <t>Cattle</t>
  </si>
  <si>
    <t>Pigs</t>
  </si>
  <si>
    <t>Poultry</t>
  </si>
  <si>
    <t xml:space="preserve">           Pulses (total)</t>
  </si>
  <si>
    <t xml:space="preserve">           Industrial crops (total)</t>
  </si>
  <si>
    <t xml:space="preserve">           Flowers and ornemental plants (total)</t>
  </si>
  <si>
    <t>Land use</t>
  </si>
  <si>
    <t>Livestock</t>
  </si>
  <si>
    <t>(ha)</t>
  </si>
  <si>
    <t xml:space="preserve"> (% of total UAA)</t>
  </si>
  <si>
    <t>Holdings</t>
  </si>
  <si>
    <t>(% of total)</t>
  </si>
  <si>
    <t>(Number)</t>
  </si>
  <si>
    <t>(% of total heads of cattle)</t>
  </si>
  <si>
    <t>Stanchion tied stable with solid dung and manure</t>
  </si>
  <si>
    <t>Loose housing with slurry</t>
  </si>
  <si>
    <t>Stanchion tied stable with slurry</t>
  </si>
  <si>
    <t>Loose housing with solid dung and liquid manure</t>
  </si>
  <si>
    <t>Other gainful activity</t>
  </si>
  <si>
    <t>Tourism</t>
  </si>
  <si>
    <t>Handicraft</t>
  </si>
  <si>
    <t>Processing of farm products</t>
  </si>
  <si>
    <t>Renewable energy production</t>
  </si>
  <si>
    <t>Wood processing</t>
  </si>
  <si>
    <t>Aquaculture</t>
  </si>
  <si>
    <t>Contractual work</t>
  </si>
  <si>
    <t>Contractual agricultural work</t>
  </si>
  <si>
    <t>Contractual non-agricultural work</t>
  </si>
  <si>
    <t>Other gainful activities n.a.e.</t>
  </si>
  <si>
    <t>UAA with organic farming</t>
  </si>
  <si>
    <t xml:space="preserve">Total </t>
  </si>
  <si>
    <t>(LSU)</t>
  </si>
  <si>
    <t>(EUR)</t>
  </si>
  <si>
    <t>Standard output</t>
  </si>
  <si>
    <t>2 000-&lt;4 000</t>
  </si>
  <si>
    <t>4 000-&lt;8 000</t>
  </si>
  <si>
    <t>8 000-&lt;15 000</t>
  </si>
  <si>
    <t>15 000-&lt;25 000</t>
  </si>
  <si>
    <t>25 000-&lt;50 000</t>
  </si>
  <si>
    <t>50 000-&lt;100 000</t>
  </si>
  <si>
    <t>100 000-&lt;250 000</t>
  </si>
  <si>
    <t xml:space="preserve">250 000-&lt;500 000 </t>
  </si>
  <si>
    <t>&gt;= 500 000</t>
  </si>
  <si>
    <t>change (%)</t>
  </si>
  <si>
    <r>
      <t xml:space="preserve">Source: </t>
    </r>
    <r>
      <rPr>
        <sz val="8"/>
        <color indexed="8"/>
        <rFont val="Arial"/>
        <family val="2"/>
      </rPr>
      <t>Eurostat, FSS, 2007 and 2010.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</si>
  <si>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FSS, 2000 and 2010.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</si>
  <si>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 xml:space="preserve">: Eurostat (online datacode: </t>
    </r>
    <r>
      <rPr>
        <sz val="10"/>
        <color indexed="62"/>
        <rFont val="Arial"/>
        <family val="2"/>
      </rPr>
      <t>ef_mptenure</t>
    </r>
    <r>
      <rPr>
        <sz val="10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</si>
  <si>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 and ef_kva</t>
    </r>
    <r>
      <rPr>
        <sz val="8"/>
        <color indexed="62"/>
        <rFont val="Arial"/>
        <family val="2"/>
      </rPr>
      <t>areg).</t>
    </r>
  </si>
  <si>
    <t>Equidae</t>
  </si>
  <si>
    <t xml:space="preserve">Forestry-work </t>
  </si>
  <si>
    <t xml:space="preserve">Change 2010/2000          (%) </t>
  </si>
  <si>
    <t>change 2010/2000 (%)</t>
  </si>
  <si>
    <t>Other</t>
  </si>
  <si>
    <r>
      <t xml:space="preserve">Source: </t>
    </r>
    <r>
      <rPr>
        <sz val="8"/>
        <rFont val="Arial"/>
        <family val="2"/>
      </rPr>
      <t xml:space="preserve">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 xml:space="preserve">ef_kvaareg </t>
    </r>
    <r>
      <rPr>
        <sz val="8"/>
        <rFont val="Arial"/>
        <family val="2"/>
      </rPr>
      <t xml:space="preserve">and </t>
    </r>
    <r>
      <rPr>
        <sz val="8"/>
        <color indexed="62"/>
        <rFont val="Arial"/>
        <family val="2"/>
      </rPr>
      <t>FSS 2003 and 2010</t>
    </r>
    <r>
      <rPr>
        <sz val="8"/>
        <rFont val="Arial"/>
        <family val="2"/>
      </rPr>
      <t>).</t>
    </r>
  </si>
  <si>
    <r>
      <t xml:space="preserve">Source: </t>
    </r>
    <r>
      <rPr>
        <sz val="8"/>
        <rFont val="Arial"/>
        <family val="2"/>
      </rPr>
      <t xml:space="preserve">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 xml:space="preserve">ef_kvaareg, demo_pjan </t>
    </r>
    <r>
      <rPr>
        <sz val="8"/>
        <rFont val="Arial"/>
        <family val="2"/>
      </rPr>
      <t xml:space="preserve">and </t>
    </r>
    <r>
      <rPr>
        <sz val="8"/>
        <color indexed="62"/>
        <rFont val="Arial"/>
        <family val="2"/>
      </rPr>
      <t>FSS 2003 and 2010</t>
    </r>
    <r>
      <rPr>
        <sz val="8"/>
        <rFont val="Arial"/>
        <family val="2"/>
      </rPr>
      <t>).</t>
    </r>
  </si>
  <si>
    <t>2000</t>
  </si>
  <si>
    <t>Sheep</t>
  </si>
  <si>
    <t>maize (grain and green)</t>
  </si>
  <si>
    <t>cereals (excl. maize and rice)</t>
  </si>
  <si>
    <t>fruit and berry plantations</t>
  </si>
  <si>
    <t>other crops on arable land</t>
  </si>
  <si>
    <t>vineyards</t>
  </si>
  <si>
    <t>rice</t>
  </si>
  <si>
    <t>olive plantations</t>
  </si>
  <si>
    <t>citrus plantations</t>
  </si>
  <si>
    <t>Table 1: Farm Structure, key indicators, Italy, 2000 and 2010</t>
  </si>
  <si>
    <t>Italy</t>
  </si>
  <si>
    <t>Table 2: Farm structure, key indicators, by NUTS 2 regions,Italy, 2000 and 2010</t>
  </si>
  <si>
    <t>Piemonte</t>
  </si>
  <si>
    <t>Valle d'Aosta/Vallée d'Aoste</t>
  </si>
  <si>
    <t>Liguria</t>
  </si>
  <si>
    <t>Lombardia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</si>
  <si>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</si>
  <si>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</si>
  <si>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</si>
  <si>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</si>
  <si>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</si>
  <si>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</si>
  <si>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</si>
  <si>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</si>
  <si>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Provincia Autonoma di 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</si>
  <si>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</si>
  <si>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</si>
  <si>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</si>
  <si>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</si>
  <si>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</si>
  <si>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</si>
  <si>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</si>
  <si>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Provincia Autonoma Trento</t>
  </si>
  <si>
    <t>Figure 1: Number of holdings and Utilised Agriculture Area (UAA) by UAA size classes, Italy, 2010</t>
  </si>
  <si>
    <t>Table 3: Economic size of the farm by standard output size classes, Italy, 2007 and 2010</t>
  </si>
  <si>
    <t>Figure 2: Number of holdings by main type of farming, Italy, 2010</t>
  </si>
  <si>
    <t>Figure 3: Standard output by main type of farming, Italy, 2010</t>
  </si>
  <si>
    <t>Specialist olives</t>
  </si>
  <si>
    <t>Specialist cereals, oilseed and protein crops</t>
  </si>
  <si>
    <t>Specialist vineyards</t>
  </si>
  <si>
    <t>General field cropping</t>
  </si>
  <si>
    <t>Specialist fruit and citrus fruit</t>
  </si>
  <si>
    <t>Mixed cropping</t>
  </si>
  <si>
    <t>Various permanent crops combined</t>
  </si>
  <si>
    <t>Sheep, goats and other grazing livestock</t>
  </si>
  <si>
    <t>Specialist dairying</t>
  </si>
  <si>
    <t>Specialist cattle-rearing and fattening</t>
  </si>
  <si>
    <t>Specialist pigs</t>
  </si>
  <si>
    <t>Specialist poultry</t>
  </si>
  <si>
    <t>Specialist horticulture indoor</t>
  </si>
  <si>
    <t>Other horticulture</t>
  </si>
  <si>
    <t>Figure 4: Utilised Agricultural Area by land use, Italy, 2000 and 2010</t>
  </si>
  <si>
    <t>Table 4: Utilised Agricultural Area by land use, Italy, 2000 and 2010</t>
  </si>
  <si>
    <t xml:space="preserve">Table 5: Number of holdings with livestock by LSU size class, Italy, 2000 and 2010 </t>
  </si>
  <si>
    <t xml:space="preserve">Figure 5: Livestock by main types, Italy, 2000 and 2010 </t>
  </si>
  <si>
    <t>Table 6: Agricultural labour force, Italy, 2000 and 2010</t>
  </si>
  <si>
    <t>Table 7:  Utilised agricultural area by type of tenure, by NUTS 2 regions, Italy, 2010</t>
  </si>
  <si>
    <t>Table 10: Number of holdings by other gainful activities, by NUTS 2 regions, Italy, 2010</t>
  </si>
  <si>
    <t>Table 11: Organic farming, number of holdings and utilised agricultural area, Italy, 2010</t>
  </si>
  <si>
    <t xml:space="preserve">0-&lt;2 000 </t>
  </si>
  <si>
    <t xml:space="preserve">           Fallow land - total</t>
  </si>
  <si>
    <t>Provincia Autonoma Bolzano</t>
  </si>
  <si>
    <t>Valle d'Aosta</t>
  </si>
  <si>
    <t>Shared farming or other modes</t>
  </si>
  <si>
    <t>Number of holdings*</t>
  </si>
  <si>
    <t>Average area per holding (ha)*</t>
  </si>
  <si>
    <t>* For the year 2000, the number of holdings was estimated using the 2010 threshold</t>
  </si>
  <si>
    <t>Provincia Autonoma di Bolzano</t>
  </si>
  <si>
    <t>Table 8: Key figures on irrigation, Italy, 2010</t>
  </si>
  <si>
    <t>Utilised agricultural area (ha)</t>
  </si>
  <si>
    <t xml:space="preserve">Holdings with: Source of water: </t>
  </si>
  <si>
    <t xml:space="preserve">Holdings with Irrigation method: </t>
  </si>
  <si>
    <t xml:space="preserve">Holdings without Irrigation method: </t>
  </si>
  <si>
    <t xml:space="preserve">Volume of water used for irrigation </t>
  </si>
  <si>
    <t>Average area irrigated in the last 3 years</t>
  </si>
  <si>
    <r>
      <t>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per year)</t>
    </r>
  </si>
  <si>
    <t xml:space="preserve"> (ha)</t>
  </si>
  <si>
    <t>Provincia Autonoma Bolzano/Bozen</t>
  </si>
  <si>
    <r>
      <t xml:space="preserve">Source: </t>
    </r>
    <r>
      <rPr>
        <sz val="8"/>
        <rFont val="Arial"/>
        <family val="2"/>
      </rPr>
      <t>Eurostat, FSS 2010.</t>
    </r>
  </si>
  <si>
    <t>Figure 6: Irrigated area by type of crops, Italy, 2010</t>
  </si>
  <si>
    <t xml:space="preserve"> (number of holdings)</t>
  </si>
  <si>
    <t>(number of holdings)</t>
  </si>
  <si>
    <t>Total cultivated area irrigated in the previous 
12 months</t>
  </si>
  <si>
    <t>Table9: Number of holdings with cattle and places by type of animal housing, Italy, 2010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</si>
</sst>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###\ ###\ ###\ ###"/>
    <numFmt numFmtId="180" formatCode="#,##0.0"/>
    <numFmt numFmtId="181" formatCode="###\ ###\ ###"/>
    <numFmt numFmtId="182" formatCode="dd\.mm\.yy"/>
    <numFmt numFmtId="183" formatCode="0.0%"/>
    <numFmt numFmtId="184" formatCode="0.00000%"/>
    <numFmt numFmtId="185" formatCode="0.000"/>
    <numFmt numFmtId="186" formatCode="0.0000"/>
    <numFmt numFmtId="187" formatCode="0.00000000"/>
    <numFmt numFmtId="188" formatCode="0.0000000"/>
    <numFmt numFmtId="189" formatCode="0.000000"/>
    <numFmt numFmtId="190" formatCode="0.00000"/>
    <numFmt numFmtId="191" formatCode="#,##0.0_i"/>
    <numFmt numFmtId="192" formatCode="#,##0_i"/>
    <numFmt numFmtId="193" formatCode="#,##0.00_i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Myriad Pro"/>
      <family val="2"/>
    </font>
    <font>
      <sz val="8"/>
      <name val="Myriad Pro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62"/>
      <name val="Arial"/>
      <family val="2"/>
    </font>
    <font>
      <i/>
      <sz val="10"/>
      <name val="Arial"/>
      <family val="2"/>
    </font>
    <font>
      <sz val="10"/>
      <color indexed="62"/>
      <name val="Arial"/>
      <family val="2"/>
    </font>
    <font>
      <b/>
      <sz val="8"/>
      <color indexed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5"/>
      <color indexed="9"/>
      <name val="Arial"/>
      <family val="2"/>
    </font>
    <font>
      <sz val="11"/>
      <color indexed="17"/>
      <name val="Calibri"/>
      <family val="2"/>
    </font>
    <font>
      <b/>
      <sz val="15"/>
      <color indexed="43"/>
      <name val="Calibri"/>
      <family val="2"/>
    </font>
    <font>
      <b/>
      <sz val="13"/>
      <color indexed="43"/>
      <name val="Calibri"/>
      <family val="2"/>
    </font>
    <font>
      <b/>
      <sz val="11"/>
      <color indexed="4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Myriad Pro"/>
      <family val="2"/>
    </font>
    <font>
      <b/>
      <sz val="10"/>
      <color indexed="23"/>
      <name val="Myriad Pro"/>
      <family val="2"/>
    </font>
    <font>
      <i/>
      <sz val="8"/>
      <color indexed="8"/>
      <name val="Arial"/>
      <family val="2"/>
    </font>
    <font>
      <sz val="8"/>
      <color indexed="23"/>
      <name val="Arial"/>
      <family val="2"/>
    </font>
    <font>
      <sz val="20"/>
      <color indexed="10"/>
      <name val="Arial"/>
      <family val="2"/>
    </font>
    <font>
      <b/>
      <sz val="10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 tint="-0.4999699890613556"/>
      <name val="Myriad Pro"/>
      <family val="2"/>
    </font>
    <font>
      <b/>
      <sz val="10"/>
      <color theme="0" tint="-0.4999699890613556"/>
      <name val="Myriad Pro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0" tint="-0.4999699890613556"/>
      <name val="Arial"/>
      <family val="2"/>
    </font>
    <font>
      <sz val="20"/>
      <color rgb="FFFF0000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theme="8"/>
      </top>
      <bottom style="thin">
        <color theme="8"/>
      </bottom>
    </border>
    <border>
      <left/>
      <right/>
      <top style="thin">
        <color theme="8"/>
      </top>
      <bottom style="thin"/>
    </border>
    <border>
      <left/>
      <right/>
      <top/>
      <bottom style="thin">
        <color theme="8"/>
      </bottom>
    </border>
    <border>
      <left style="thin">
        <color theme="8"/>
      </left>
      <right/>
      <top style="thin"/>
      <bottom style="thin"/>
    </border>
    <border>
      <left style="thin">
        <color theme="8"/>
      </left>
      <right/>
      <top/>
      <bottom style="thin">
        <color theme="8"/>
      </bottom>
    </border>
    <border>
      <left style="thin">
        <color theme="8"/>
      </left>
      <right/>
      <top style="thin">
        <color theme="8"/>
      </top>
      <bottom style="thin"/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>
        <color indexed="63"/>
      </left>
      <right style="thin">
        <color theme="8"/>
      </right>
      <top/>
      <bottom style="thin">
        <color theme="8"/>
      </bottom>
    </border>
    <border>
      <left/>
      <right style="thin">
        <color theme="8"/>
      </right>
      <top style="thin">
        <color theme="8"/>
      </top>
      <bottom style="thin">
        <color theme="8"/>
      </bottom>
    </border>
    <border>
      <left>
        <color indexed="63"/>
      </left>
      <right style="thin">
        <color theme="8"/>
      </right>
      <top style="thin">
        <color theme="8"/>
      </top>
      <bottom style="thin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/>
      <right style="thin">
        <color theme="0" tint="-0.24993999302387238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>
        <color theme="8"/>
      </left>
      <right style="thin">
        <color theme="8"/>
      </right>
      <top style="thin">
        <color theme="8"/>
      </top>
      <bottom style="thin"/>
    </border>
    <border>
      <left style="thin">
        <color theme="8"/>
      </left>
      <right/>
      <top style="thin">
        <color theme="8"/>
      </top>
      <bottom/>
    </border>
    <border>
      <left>
        <color indexed="63"/>
      </left>
      <right style="thin">
        <color theme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indexed="8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 style="thin">
        <color theme="8"/>
      </left>
      <right/>
      <top style="thin">
        <color theme="0" tint="-0.24993999302387238"/>
      </top>
      <bottom style="thin"/>
    </border>
    <border>
      <left>
        <color indexed="63"/>
      </left>
      <right style="thin">
        <color theme="8"/>
      </right>
      <top style="thin">
        <color theme="0" tint="-0.2499399930238723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8"/>
      </left>
      <right style="thin">
        <color theme="8"/>
      </right>
      <top style="thin">
        <color theme="8"/>
      </top>
      <bottom/>
    </border>
    <border>
      <left>
        <color indexed="63"/>
      </left>
      <right style="thin">
        <color theme="8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0" tint="-0.24993999302387238"/>
      </right>
      <top/>
      <bottom style="thin">
        <color theme="8"/>
      </bottom>
    </border>
    <border>
      <left/>
      <right style="thin">
        <color theme="0" tint="-0.24993999302387238"/>
      </right>
      <top style="thin">
        <color theme="8"/>
      </top>
      <bottom style="thin">
        <color theme="8"/>
      </bottom>
    </border>
    <border>
      <left/>
      <right style="thin">
        <color theme="0" tint="-0.24993999302387238"/>
      </right>
      <top style="thin">
        <color theme="8"/>
      </top>
      <bottom style="thin"/>
    </border>
    <border>
      <left style="thin">
        <color theme="0" tint="-0.24993999302387238"/>
      </left>
      <right/>
      <top style="thin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/>
      <bottom style="thin"/>
    </border>
    <border>
      <left>
        <color indexed="63"/>
      </left>
      <right style="thin">
        <color theme="8"/>
      </right>
      <top style="thin"/>
      <bottom style="thin">
        <color theme="0" tint="-0.24993999302387238"/>
      </bottom>
    </border>
    <border>
      <left>
        <color indexed="63"/>
      </left>
      <right style="thin">
        <color theme="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8"/>
      </right>
      <top/>
      <bottom style="thin">
        <color theme="0" tint="-0.4999699890613556"/>
      </bottom>
    </border>
    <border>
      <left/>
      <right style="thin">
        <color theme="8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8"/>
      </right>
      <top style="thin">
        <color theme="0" tint="-0.4999699890613556"/>
      </top>
      <bottom/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/>
      <bottom style="thin">
        <color theme="8"/>
      </bottom>
    </border>
    <border>
      <left style="thin">
        <color theme="8"/>
      </left>
      <right style="thin">
        <color theme="8"/>
      </right>
      <top style="thin"/>
      <bottom style="thin"/>
    </border>
    <border>
      <left/>
      <right/>
      <top style="thin"/>
      <bottom style="thin">
        <color theme="8"/>
      </bottom>
    </border>
    <border>
      <left/>
      <right/>
      <top style="thin">
        <color theme="8"/>
      </top>
      <bottom>
        <color indexed="63"/>
      </bottom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/>
    </border>
    <border>
      <left style="thin">
        <color theme="8"/>
      </left>
      <right/>
      <top style="thin">
        <color theme="8"/>
      </top>
      <bottom style="thin">
        <color theme="8"/>
      </bottom>
    </border>
    <border>
      <left style="thin">
        <color theme="8"/>
      </left>
      <right style="thin">
        <color theme="8"/>
      </right>
      <top/>
      <bottom style="thin"/>
    </border>
    <border>
      <left style="thin">
        <color theme="8"/>
      </left>
      <right/>
      <top/>
      <bottom style="thin"/>
    </border>
    <border>
      <left/>
      <right/>
      <top/>
      <bottom style="thin">
        <color theme="0" tint="-0.4999699890613556"/>
      </bottom>
    </border>
    <border>
      <left style="thin">
        <color theme="8"/>
      </left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 style="thin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8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theme="0" tint="-0.24993999302387238"/>
      </left>
      <right style="thin">
        <color theme="8"/>
      </right>
      <top style="thin"/>
      <bottom style="thin"/>
    </border>
    <border>
      <left style="thin">
        <color theme="0" tint="-0.24993999302387238"/>
      </left>
      <right style="thin">
        <color theme="8"/>
      </right>
      <top/>
      <bottom/>
    </border>
    <border>
      <left/>
      <right style="thin">
        <color theme="8"/>
      </right>
      <top/>
      <bottom/>
    </border>
    <border>
      <left style="thin">
        <color theme="8"/>
      </left>
      <right/>
      <top style="thin"/>
      <bottom>
        <color indexed="63"/>
      </bottom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0" tint="-0.24993999302387238"/>
      </left>
      <right/>
      <top style="thin">
        <color theme="8"/>
      </top>
      <bottom style="thin"/>
    </border>
    <border>
      <left>
        <color indexed="63"/>
      </left>
      <right style="thin">
        <color theme="8"/>
      </right>
      <top style="thin"/>
      <bottom style="thin">
        <color theme="8"/>
      </bottom>
    </border>
    <border>
      <left style="thin">
        <color theme="8"/>
      </left>
      <right/>
      <top style="thin"/>
      <bottom style="thin">
        <color theme="8"/>
      </bottom>
    </border>
    <border>
      <left>
        <color indexed="63"/>
      </left>
      <right style="thin">
        <color theme="8"/>
      </right>
      <top style="thin">
        <color theme="8"/>
      </top>
      <bottom style="thin">
        <color theme="1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thin">
        <color theme="8"/>
      </left>
      <right style="thin">
        <color theme="8"/>
      </right>
      <top style="thin"/>
      <bottom style="thin">
        <color theme="8"/>
      </bottom>
    </border>
    <border>
      <left style="thin">
        <color theme="8"/>
      </left>
      <right style="thin">
        <color theme="8"/>
      </right>
      <top>
        <color indexed="63"/>
      </top>
      <bottom>
        <color indexed="63"/>
      </bottom>
    </border>
    <border>
      <left style="thin">
        <color theme="8"/>
      </left>
      <right style="thin">
        <color theme="8"/>
      </right>
      <top style="thin"/>
      <bottom style="thin">
        <color theme="0" tint="-0.24993999302387238"/>
      </bottom>
    </border>
    <border>
      <left style="thin">
        <color theme="8"/>
      </left>
      <right>
        <color indexed="63"/>
      </right>
      <top style="thin"/>
      <bottom style="thin">
        <color theme="0" tint="-0.24993999302387238"/>
      </bottom>
    </border>
    <border>
      <left style="thin">
        <color theme="8"/>
      </left>
      <right style="thin">
        <color theme="8"/>
      </right>
      <top>
        <color indexed="63"/>
      </top>
      <bottom style="thin">
        <color theme="0" tint="-0.24993999302387238"/>
      </bottom>
    </border>
    <border>
      <left style="thin">
        <color theme="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0" tint="-0.24993999302387238"/>
      </top>
      <bottom style="thin"/>
    </border>
    <border>
      <left>
        <color indexed="63"/>
      </left>
      <right style="thin">
        <color theme="8"/>
      </right>
      <top style="thin"/>
      <bottom/>
    </border>
    <border>
      <left style="thin">
        <color theme="0" tint="-0.24993999302387238"/>
      </left>
      <right/>
      <top style="thin"/>
      <bottom/>
    </border>
    <border>
      <left style="thin">
        <color theme="0" tint="-0.24993999302387238"/>
      </left>
      <right/>
      <top style="thin"/>
      <bottom style="thin">
        <color theme="8"/>
      </bottom>
    </border>
    <border>
      <left style="thin">
        <color theme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191" fontId="14" fillId="0" borderId="0" applyFill="0" applyBorder="0" applyProtection="0">
      <alignment horizontal="right"/>
    </xf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9" fontId="2" fillId="0" borderId="0" xfId="66" applyFont="1" applyFill="1" applyBorder="1" applyAlignment="1">
      <alignment/>
    </xf>
    <xf numFmtId="9" fontId="2" fillId="0" borderId="0" xfId="66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6" fillId="0" borderId="0" xfId="57">
      <alignment/>
      <protection/>
    </xf>
    <xf numFmtId="3" fontId="6" fillId="0" borderId="0" xfId="57" applyNumberFormat="1">
      <alignment/>
      <protection/>
    </xf>
    <xf numFmtId="0" fontId="60" fillId="0" borderId="0" xfId="0" applyFont="1" applyAlignment="1">
      <alignment horizontal="left" readingOrder="1"/>
    </xf>
    <xf numFmtId="0" fontId="61" fillId="0" borderId="0" xfId="0" applyFont="1" applyBorder="1" applyAlignment="1">
      <alignment/>
    </xf>
    <xf numFmtId="0" fontId="8" fillId="0" borderId="0" xfId="61" applyFont="1" applyBorder="1" applyAlignment="1">
      <alignment vertical="center"/>
      <protection/>
    </xf>
    <xf numFmtId="0" fontId="62" fillId="23" borderId="10" xfId="62" applyFont="1" applyFill="1" applyBorder="1">
      <alignment/>
      <protection/>
    </xf>
    <xf numFmtId="0" fontId="63" fillId="0" borderId="0" xfId="62" applyFont="1" applyFill="1" applyBorder="1">
      <alignment/>
      <protection/>
    </xf>
    <xf numFmtId="0" fontId="63" fillId="23" borderId="11" xfId="62" applyFont="1" applyFill="1" applyBorder="1">
      <alignment/>
      <protection/>
    </xf>
    <xf numFmtId="0" fontId="63" fillId="25" borderId="12" xfId="62" applyFont="1" applyFill="1" applyBorder="1">
      <alignment/>
      <protection/>
    </xf>
    <xf numFmtId="0" fontId="63" fillId="0" borderId="13" xfId="62" applyFont="1" applyFill="1" applyBorder="1">
      <alignment/>
      <protection/>
    </xf>
    <xf numFmtId="0" fontId="63" fillId="0" borderId="14" xfId="62" applyFont="1" applyFill="1" applyBorder="1">
      <alignment/>
      <protection/>
    </xf>
    <xf numFmtId="0" fontId="64" fillId="0" borderId="0" xfId="62" applyFont="1" applyBorder="1">
      <alignment/>
      <protection/>
    </xf>
    <xf numFmtId="0" fontId="63" fillId="0" borderId="0" xfId="62" applyFont="1" applyBorder="1">
      <alignment/>
      <protection/>
    </xf>
    <xf numFmtId="0" fontId="2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0" fontId="60" fillId="0" borderId="0" xfId="61" applyFont="1">
      <alignment/>
      <protection/>
    </xf>
    <xf numFmtId="0" fontId="65" fillId="0" borderId="0" xfId="61" applyFont="1">
      <alignment/>
      <protection/>
    </xf>
    <xf numFmtId="0" fontId="2" fillId="0" borderId="0" xfId="60" applyFont="1" applyFill="1" applyBorder="1">
      <alignment/>
      <protection/>
    </xf>
    <xf numFmtId="178" fontId="4" fillId="33" borderId="0" xfId="60" applyNumberFormat="1" applyFont="1" applyFill="1" applyBorder="1">
      <alignment/>
      <protection/>
    </xf>
    <xf numFmtId="0" fontId="8" fillId="0" borderId="0" xfId="0" applyFont="1" applyAlignment="1">
      <alignment/>
    </xf>
    <xf numFmtId="0" fontId="65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left"/>
    </xf>
    <xf numFmtId="0" fontId="62" fillId="0" borderId="0" xfId="62" applyFont="1" applyBorder="1">
      <alignment/>
      <protection/>
    </xf>
    <xf numFmtId="0" fontId="0" fillId="0" borderId="0" xfId="57" applyFont="1">
      <alignment/>
      <protection/>
    </xf>
    <xf numFmtId="0" fontId="8" fillId="0" borderId="0" xfId="57" applyFont="1">
      <alignment/>
      <protection/>
    </xf>
    <xf numFmtId="0" fontId="8" fillId="0" borderId="0" xfId="57" applyNumberFormat="1" applyFont="1" applyFill="1" applyBorder="1" applyAlignment="1">
      <alignment/>
      <protection/>
    </xf>
    <xf numFmtId="0" fontId="2" fillId="0" borderId="0" xfId="57" applyFont="1">
      <alignment/>
      <protection/>
    </xf>
    <xf numFmtId="0" fontId="8" fillId="0" borderId="0" xfId="61" applyFont="1">
      <alignment/>
      <protection/>
    </xf>
    <xf numFmtId="0" fontId="5" fillId="0" borderId="0" xfId="61" applyFont="1">
      <alignment/>
      <protection/>
    </xf>
    <xf numFmtId="0" fontId="2" fillId="0" borderId="0" xfId="62" applyFont="1">
      <alignment/>
      <protection/>
    </xf>
    <xf numFmtId="0" fontId="9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0" fontId="8" fillId="0" borderId="0" xfId="0" applyFont="1" applyAlignment="1">
      <alignment horizontal="left" vertical="center"/>
    </xf>
    <xf numFmtId="0" fontId="2" fillId="0" borderId="13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2" fillId="0" borderId="0" xfId="60" applyFont="1">
      <alignment/>
      <protection/>
    </xf>
    <xf numFmtId="0" fontId="5" fillId="25" borderId="12" xfId="60" applyNumberFormat="1" applyFont="1" applyFill="1" applyBorder="1" applyAlignment="1">
      <alignment/>
      <protection/>
    </xf>
    <xf numFmtId="0" fontId="2" fillId="33" borderId="15" xfId="60" applyNumberFormat="1" applyFont="1" applyFill="1" applyBorder="1" applyAlignment="1">
      <alignment/>
      <protection/>
    </xf>
    <xf numFmtId="0" fontId="2" fillId="33" borderId="14" xfId="60" applyNumberFormat="1" applyFont="1" applyFill="1" applyBorder="1" applyAlignment="1">
      <alignment/>
      <protection/>
    </xf>
    <xf numFmtId="0" fontId="2" fillId="33" borderId="0" xfId="60" applyNumberFormat="1" applyFont="1" applyFill="1" applyBorder="1" applyAlignment="1">
      <alignment/>
      <protection/>
    </xf>
    <xf numFmtId="0" fontId="8" fillId="33" borderId="0" xfId="60" applyNumberFormat="1" applyFont="1" applyFill="1" applyBorder="1" applyAlignment="1">
      <alignment/>
      <protection/>
    </xf>
    <xf numFmtId="0" fontId="3" fillId="25" borderId="16" xfId="60" applyFont="1" applyFill="1" applyBorder="1">
      <alignment/>
      <protection/>
    </xf>
    <xf numFmtId="178" fontId="4" fillId="33" borderId="17" xfId="60" applyNumberFormat="1" applyFont="1" applyFill="1" applyBorder="1">
      <alignment/>
      <protection/>
    </xf>
    <xf numFmtId="178" fontId="4" fillId="33" borderId="18" xfId="60" applyNumberFormat="1" applyFont="1" applyFill="1" applyBorder="1">
      <alignment/>
      <protection/>
    </xf>
    <xf numFmtId="0" fontId="8" fillId="0" borderId="0" xfId="0" applyFont="1" applyBorder="1" applyAlignment="1">
      <alignment/>
    </xf>
    <xf numFmtId="0" fontId="58" fillId="0" borderId="0" xfId="62" applyFont="1">
      <alignment/>
      <protection/>
    </xf>
    <xf numFmtId="0" fontId="41" fillId="0" borderId="0" xfId="62">
      <alignment/>
      <protection/>
    </xf>
    <xf numFmtId="0" fontId="62" fillId="23" borderId="19" xfId="62" applyFont="1" applyFill="1" applyBorder="1" applyAlignment="1">
      <alignment horizontal="center" vertical="center"/>
      <protection/>
    </xf>
    <xf numFmtId="0" fontId="2" fillId="25" borderId="12" xfId="61" applyNumberFormat="1" applyFont="1" applyFill="1" applyBorder="1" applyAlignment="1">
      <alignment/>
      <protection/>
    </xf>
    <xf numFmtId="3" fontId="2" fillId="0" borderId="20" xfId="61" applyNumberFormat="1" applyFont="1" applyFill="1" applyBorder="1" applyAlignment="1">
      <alignment/>
      <protection/>
    </xf>
    <xf numFmtId="0" fontId="2" fillId="0" borderId="20" xfId="61" applyFont="1" applyBorder="1">
      <alignment/>
      <protection/>
    </xf>
    <xf numFmtId="0" fontId="2" fillId="0" borderId="21" xfId="61" applyFont="1" applyBorder="1">
      <alignment/>
      <protection/>
    </xf>
    <xf numFmtId="0" fontId="0" fillId="0" borderId="0" xfId="0" applyNumberFormat="1" applyFont="1" applyFill="1" applyBorder="1" applyAlignment="1">
      <alignment/>
    </xf>
    <xf numFmtId="0" fontId="2" fillId="0" borderId="22" xfId="61" applyNumberFormat="1" applyFont="1" applyFill="1" applyBorder="1" applyAlignment="1">
      <alignment horizontal="left" indent="1"/>
      <protection/>
    </xf>
    <xf numFmtId="0" fontId="2" fillId="0" borderId="0" xfId="61" applyFont="1" applyFill="1">
      <alignment/>
      <protection/>
    </xf>
    <xf numFmtId="0" fontId="2" fillId="0" borderId="20" xfId="61" applyFont="1" applyFill="1" applyBorder="1">
      <alignment/>
      <protection/>
    </xf>
    <xf numFmtId="0" fontId="62" fillId="23" borderId="2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63" fillId="0" borderId="24" xfId="0" applyFont="1" applyBorder="1" applyAlignment="1">
      <alignment/>
    </xf>
    <xf numFmtId="0" fontId="63" fillId="0" borderId="25" xfId="0" applyFont="1" applyBorder="1" applyAlignment="1">
      <alignment/>
    </xf>
    <xf numFmtId="0" fontId="63" fillId="0" borderId="26" xfId="0" applyFont="1" applyBorder="1" applyAlignment="1">
      <alignment/>
    </xf>
    <xf numFmtId="0" fontId="5" fillId="0" borderId="0" xfId="57" applyNumberFormat="1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 horizontal="center"/>
      <protection/>
    </xf>
    <xf numFmtId="0" fontId="62" fillId="23" borderId="27" xfId="0" applyFont="1" applyFill="1" applyBorder="1" applyAlignment="1">
      <alignment horizontal="center" vertical="center" wrapText="1"/>
    </xf>
    <xf numFmtId="0" fontId="62" fillId="23" borderId="28" xfId="0" applyFont="1" applyFill="1" applyBorder="1" applyAlignment="1">
      <alignment vertical="center"/>
    </xf>
    <xf numFmtId="0" fontId="63" fillId="0" borderId="29" xfId="62" applyFont="1" applyFill="1" applyBorder="1" applyAlignment="1">
      <alignment horizontal="center"/>
      <protection/>
    </xf>
    <xf numFmtId="0" fontId="63" fillId="0" borderId="30" xfId="62" applyFont="1" applyFill="1" applyBorder="1" applyAlignment="1">
      <alignment horizontal="center"/>
      <protection/>
    </xf>
    <xf numFmtId="0" fontId="63" fillId="0" borderId="31" xfId="62" applyFont="1" applyFill="1" applyBorder="1" applyAlignment="1">
      <alignment horizontal="center"/>
      <protection/>
    </xf>
    <xf numFmtId="0" fontId="62" fillId="23" borderId="32" xfId="62" applyFont="1" applyFill="1" applyBorder="1" applyAlignment="1">
      <alignment horizontal="center" vertical="center" wrapText="1"/>
      <protection/>
    </xf>
    <xf numFmtId="0" fontId="62" fillId="23" borderId="33" xfId="0" applyFont="1" applyFill="1" applyBorder="1" applyAlignment="1">
      <alignment horizontal="center" vertical="center" wrapText="1"/>
    </xf>
    <xf numFmtId="0" fontId="62" fillId="25" borderId="34" xfId="0" applyFont="1" applyFill="1" applyBorder="1" applyAlignment="1">
      <alignment horizontal="center" vertical="center" wrapText="1"/>
    </xf>
    <xf numFmtId="0" fontId="5" fillId="25" borderId="35" xfId="57" applyNumberFormat="1" applyFont="1" applyFill="1" applyBorder="1" applyAlignment="1">
      <alignment horizontal="center" vertical="center"/>
      <protection/>
    </xf>
    <xf numFmtId="0" fontId="5" fillId="25" borderId="36" xfId="57" applyNumberFormat="1" applyFont="1" applyFill="1" applyBorder="1" applyAlignment="1">
      <alignment horizontal="center" vertical="center"/>
      <protection/>
    </xf>
    <xf numFmtId="0" fontId="5" fillId="25" borderId="36" xfId="57" applyNumberFormat="1" applyFont="1" applyFill="1" applyBorder="1" applyAlignment="1">
      <alignment horizontal="center" vertical="center" wrapText="1"/>
      <protection/>
    </xf>
    <xf numFmtId="0" fontId="5" fillId="25" borderId="37" xfId="57" applyFont="1" applyFill="1" applyBorder="1" applyAlignment="1">
      <alignment horizontal="center" vertical="center"/>
      <protection/>
    </xf>
    <xf numFmtId="0" fontId="62" fillId="25" borderId="10" xfId="62" applyFont="1" applyFill="1" applyBorder="1" applyAlignment="1">
      <alignment horizontal="center" vertical="center" wrapText="1"/>
      <protection/>
    </xf>
    <xf numFmtId="0" fontId="62" fillId="25" borderId="11" xfId="62" applyFont="1" applyFill="1" applyBorder="1" applyAlignment="1">
      <alignment horizontal="center" vertical="center" wrapText="1"/>
      <protection/>
    </xf>
    <xf numFmtId="0" fontId="5" fillId="23" borderId="12" xfId="57" applyFont="1" applyFill="1" applyBorder="1" applyAlignment="1">
      <alignment horizontal="center" vertical="center"/>
      <protection/>
    </xf>
    <xf numFmtId="178" fontId="5" fillId="23" borderId="12" xfId="57" applyNumberFormat="1" applyFont="1" applyFill="1" applyBorder="1" applyAlignment="1">
      <alignment horizontal="center" vertical="center"/>
      <protection/>
    </xf>
    <xf numFmtId="0" fontId="0" fillId="0" borderId="0" xfId="61" applyFont="1">
      <alignment/>
      <protection/>
    </xf>
    <xf numFmtId="0" fontId="2" fillId="0" borderId="38" xfId="61" applyFont="1" applyBorder="1">
      <alignment/>
      <protection/>
    </xf>
    <xf numFmtId="0" fontId="2" fillId="0" borderId="30" xfId="61" applyFont="1" applyBorder="1">
      <alignment/>
      <protection/>
    </xf>
    <xf numFmtId="0" fontId="2" fillId="0" borderId="31" xfId="61" applyFont="1" applyBorder="1">
      <alignment/>
      <protection/>
    </xf>
    <xf numFmtId="0" fontId="8" fillId="0" borderId="0" xfId="57" applyFont="1" applyAlignment="1">
      <alignment horizontal="left"/>
      <protection/>
    </xf>
    <xf numFmtId="0" fontId="5" fillId="23" borderId="18" xfId="0" applyFont="1" applyFill="1" applyBorder="1" applyAlignment="1">
      <alignment horizontal="center" vertical="center"/>
    </xf>
    <xf numFmtId="1" fontId="5" fillId="23" borderId="26" xfId="0" applyNumberFormat="1" applyFont="1" applyFill="1" applyBorder="1" applyAlignment="1">
      <alignment horizontal="center" vertical="center"/>
    </xf>
    <xf numFmtId="0" fontId="5" fillId="23" borderId="14" xfId="0" applyFont="1" applyFill="1" applyBorder="1" applyAlignment="1">
      <alignment horizontal="center" vertical="center"/>
    </xf>
    <xf numFmtId="0" fontId="5" fillId="23" borderId="18" xfId="0" applyFont="1" applyFill="1" applyBorder="1" applyAlignment="1">
      <alignment horizontal="center" vertical="center" wrapText="1"/>
    </xf>
    <xf numFmtId="0" fontId="5" fillId="23" borderId="26" xfId="0" applyFont="1" applyFill="1" applyBorder="1" applyAlignment="1">
      <alignment horizontal="center" vertical="center" wrapText="1"/>
    </xf>
    <xf numFmtId="0" fontId="5" fillId="25" borderId="39" xfId="61" applyFont="1" applyFill="1" applyBorder="1" applyAlignment="1">
      <alignment horizontal="center" vertical="center"/>
      <protection/>
    </xf>
    <xf numFmtId="0" fontId="5" fillId="25" borderId="40" xfId="61" applyFont="1" applyFill="1" applyBorder="1" applyAlignment="1">
      <alignment horizontal="center" vertical="center"/>
      <protection/>
    </xf>
    <xf numFmtId="3" fontId="0" fillId="0" borderId="41" xfId="0" applyNumberFormat="1" applyFont="1" applyFill="1" applyBorder="1" applyAlignment="1">
      <alignment/>
    </xf>
    <xf numFmtId="0" fontId="62" fillId="23" borderId="42" xfId="0" applyFont="1" applyFill="1" applyBorder="1" applyAlignment="1">
      <alignment horizontal="center" vertical="center" wrapText="1"/>
    </xf>
    <xf numFmtId="0" fontId="5" fillId="25" borderId="43" xfId="57" applyNumberFormat="1" applyFont="1" applyFill="1" applyBorder="1" applyAlignment="1">
      <alignment horizontal="center" vertical="center"/>
      <protection/>
    </xf>
    <xf numFmtId="0" fontId="62" fillId="25" borderId="34" xfId="0" applyFont="1" applyFill="1" applyBorder="1" applyAlignment="1">
      <alignment/>
    </xf>
    <xf numFmtId="0" fontId="63" fillId="0" borderId="0" xfId="62" applyFont="1" applyBorder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0" fillId="0" borderId="0" xfId="0" applyAlignment="1">
      <alignment vertical="center"/>
    </xf>
    <xf numFmtId="0" fontId="2" fillId="0" borderId="0" xfId="62" applyFont="1" applyBorder="1">
      <alignment/>
      <protection/>
    </xf>
    <xf numFmtId="3" fontId="63" fillId="0" borderId="44" xfId="0" applyNumberFormat="1" applyFont="1" applyBorder="1" applyAlignment="1">
      <alignment/>
    </xf>
    <xf numFmtId="3" fontId="63" fillId="0" borderId="45" xfId="0" applyNumberFormat="1" applyFont="1" applyBorder="1" applyAlignment="1">
      <alignment/>
    </xf>
    <xf numFmtId="3" fontId="63" fillId="0" borderId="46" xfId="0" applyNumberFormat="1" applyFont="1" applyBorder="1" applyAlignment="1">
      <alignment/>
    </xf>
    <xf numFmtId="0" fontId="5" fillId="25" borderId="37" xfId="57" applyNumberFormat="1" applyFont="1" applyFill="1" applyBorder="1" applyAlignment="1">
      <alignment horizontal="center" vertical="center" wrapText="1"/>
      <protection/>
    </xf>
    <xf numFmtId="0" fontId="2" fillId="0" borderId="0" xfId="61" applyFont="1" applyBorder="1">
      <alignment/>
      <protection/>
    </xf>
    <xf numFmtId="0" fontId="5" fillId="23" borderId="34" xfId="61" applyFont="1" applyFill="1" applyBorder="1" applyAlignment="1">
      <alignment horizontal="center" vertical="center"/>
      <protection/>
    </xf>
    <xf numFmtId="0" fontId="5" fillId="23" borderId="16" xfId="61" applyFont="1" applyFill="1" applyBorder="1" applyAlignment="1">
      <alignment horizontal="center" vertical="center"/>
      <protection/>
    </xf>
    <xf numFmtId="0" fontId="5" fillId="23" borderId="47" xfId="61" applyFont="1" applyFill="1" applyBorder="1" applyAlignment="1">
      <alignment horizontal="center" vertical="center" wrapText="1"/>
      <protection/>
    </xf>
    <xf numFmtId="0" fontId="2" fillId="0" borderId="0" xfId="61" applyNumberFormat="1" applyFont="1" applyFill="1" applyBorder="1" applyAlignment="1">
      <alignment/>
      <protection/>
    </xf>
    <xf numFmtId="179" fontId="2" fillId="0" borderId="0" xfId="61" applyNumberFormat="1" applyFont="1" applyFill="1" applyBorder="1" applyAlignment="1">
      <alignment vertical="top" wrapText="1"/>
      <protection/>
    </xf>
    <xf numFmtId="0" fontId="9" fillId="0" borderId="0" xfId="60" applyFont="1" applyAlignment="1">
      <alignment horizontal="left"/>
      <protection/>
    </xf>
    <xf numFmtId="0" fontId="62" fillId="23" borderId="48" xfId="0" applyFont="1" applyFill="1" applyBorder="1" applyAlignment="1">
      <alignment horizontal="center" vertical="center" wrapText="1"/>
    </xf>
    <xf numFmtId="0" fontId="62" fillId="23" borderId="49" xfId="0" applyFont="1" applyFill="1" applyBorder="1" applyAlignment="1">
      <alignment horizontal="center" vertical="center" wrapText="1"/>
    </xf>
    <xf numFmtId="0" fontId="2" fillId="0" borderId="13" xfId="57" applyFont="1" applyFill="1" applyBorder="1">
      <alignment/>
      <protection/>
    </xf>
    <xf numFmtId="0" fontId="63" fillId="0" borderId="50" xfId="0" applyFont="1" applyFill="1" applyBorder="1" applyAlignment="1">
      <alignment/>
    </xf>
    <xf numFmtId="0" fontId="63" fillId="0" borderId="51" xfId="0" applyFont="1" applyFill="1" applyBorder="1" applyAlignment="1">
      <alignment/>
    </xf>
    <xf numFmtId="0" fontId="63" fillId="0" borderId="52" xfId="0" applyFont="1" applyFill="1" applyBorder="1" applyAlignment="1">
      <alignment/>
    </xf>
    <xf numFmtId="0" fontId="63" fillId="0" borderId="40" xfId="0" applyFont="1" applyFill="1" applyBorder="1" applyAlignment="1">
      <alignment/>
    </xf>
    <xf numFmtId="0" fontId="5" fillId="0" borderId="0" xfId="61" applyFont="1" applyFill="1" applyBorder="1" applyAlignment="1">
      <alignment vertical="center" wrapText="1"/>
      <protection/>
    </xf>
    <xf numFmtId="0" fontId="2" fillId="33" borderId="53" xfId="0" applyFont="1" applyFill="1" applyBorder="1" applyAlignment="1">
      <alignment vertical="top" wrapText="1"/>
    </xf>
    <xf numFmtId="0" fontId="2" fillId="33" borderId="5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vertical="top" wrapText="1"/>
    </xf>
    <xf numFmtId="179" fontId="2" fillId="0" borderId="0" xfId="0" applyNumberFormat="1" applyFont="1" applyAlignment="1">
      <alignment/>
    </xf>
    <xf numFmtId="0" fontId="2" fillId="0" borderId="56" xfId="61" applyFont="1" applyBorder="1">
      <alignment/>
      <protection/>
    </xf>
    <xf numFmtId="0" fontId="2" fillId="0" borderId="29" xfId="57" applyNumberFormat="1" applyFont="1" applyFill="1" applyBorder="1" applyAlignment="1">
      <alignment horizontal="left"/>
      <protection/>
    </xf>
    <xf numFmtId="0" fontId="2" fillId="0" borderId="15" xfId="57" applyNumberFormat="1" applyFont="1" applyFill="1" applyBorder="1" applyAlignment="1">
      <alignment/>
      <protection/>
    </xf>
    <xf numFmtId="0" fontId="2" fillId="0" borderId="13" xfId="57" applyNumberFormat="1" applyFont="1" applyFill="1" applyBorder="1" applyAlignment="1">
      <alignment/>
      <protection/>
    </xf>
    <xf numFmtId="0" fontId="2" fillId="0" borderId="14" xfId="57" applyNumberFormat="1" applyFont="1" applyFill="1" applyBorder="1" applyAlignment="1">
      <alignment/>
      <protection/>
    </xf>
    <xf numFmtId="0" fontId="2" fillId="0" borderId="57" xfId="61" applyNumberFormat="1" applyFont="1" applyFill="1" applyBorder="1" applyAlignment="1">
      <alignment/>
      <protection/>
    </xf>
    <xf numFmtId="0" fontId="5" fillId="25" borderId="58" xfId="61" applyNumberFormat="1" applyFont="1" applyFill="1" applyBorder="1" applyAlignment="1">
      <alignment/>
      <protection/>
    </xf>
    <xf numFmtId="0" fontId="5" fillId="25" borderId="34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6" xfId="0" applyFont="1" applyFill="1" applyBorder="1" applyAlignment="1">
      <alignment horizontal="center" vertical="center" wrapText="1"/>
    </xf>
    <xf numFmtId="0" fontId="2" fillId="0" borderId="0" xfId="57" applyFont="1" applyBorder="1">
      <alignment/>
      <protection/>
    </xf>
    <xf numFmtId="178" fontId="2" fillId="0" borderId="0" xfId="57" applyNumberFormat="1" applyFont="1" applyBorder="1" applyAlignment="1">
      <alignment horizontal="right"/>
      <protection/>
    </xf>
    <xf numFmtId="180" fontId="2" fillId="0" borderId="0" xfId="61" applyNumberFormat="1" applyFont="1">
      <alignment/>
      <protection/>
    </xf>
    <xf numFmtId="180" fontId="2" fillId="0" borderId="38" xfId="61" applyNumberFormat="1" applyFont="1" applyBorder="1">
      <alignment/>
      <protection/>
    </xf>
    <xf numFmtId="180" fontId="2" fillId="0" borderId="30" xfId="61" applyNumberFormat="1" applyFont="1" applyBorder="1">
      <alignment/>
      <protection/>
    </xf>
    <xf numFmtId="180" fontId="2" fillId="0" borderId="31" xfId="61" applyNumberFormat="1" applyFont="1" applyBorder="1" applyAlignment="1">
      <alignment horizontal="right"/>
      <protection/>
    </xf>
    <xf numFmtId="0" fontId="66" fillId="0" borderId="0" xfId="57" applyFont="1" applyFill="1" applyBorder="1" applyAlignment="1">
      <alignment vertical="center" wrapText="1"/>
      <protection/>
    </xf>
    <xf numFmtId="178" fontId="2" fillId="0" borderId="13" xfId="57" applyNumberFormat="1" applyFont="1" applyFill="1" applyBorder="1">
      <alignment/>
      <protection/>
    </xf>
    <xf numFmtId="0" fontId="2" fillId="0" borderId="59" xfId="57" applyFont="1" applyFill="1" applyBorder="1">
      <alignment/>
      <protection/>
    </xf>
    <xf numFmtId="178" fontId="2" fillId="0" borderId="59" xfId="57" applyNumberFormat="1" applyFont="1" applyFill="1" applyBorder="1">
      <alignment/>
      <protection/>
    </xf>
    <xf numFmtId="0" fontId="2" fillId="0" borderId="0" xfId="57" applyFont="1" applyFill="1" applyBorder="1">
      <alignment/>
      <protection/>
    </xf>
    <xf numFmtId="178" fontId="2" fillId="0" borderId="0" xfId="57" applyNumberFormat="1" applyFont="1" applyFill="1" applyBorder="1">
      <alignment/>
      <protection/>
    </xf>
    <xf numFmtId="0" fontId="2" fillId="0" borderId="60" xfId="57" applyFont="1" applyFill="1" applyBorder="1">
      <alignment/>
      <protection/>
    </xf>
    <xf numFmtId="178" fontId="2" fillId="0" borderId="60" xfId="57" applyNumberFormat="1" applyFont="1" applyFill="1" applyBorder="1">
      <alignment/>
      <protection/>
    </xf>
    <xf numFmtId="0" fontId="2" fillId="0" borderId="14" xfId="57" applyFont="1" applyFill="1" applyBorder="1">
      <alignment/>
      <protection/>
    </xf>
    <xf numFmtId="178" fontId="2" fillId="0" borderId="14" xfId="57" applyNumberFormat="1" applyFont="1" applyFill="1" applyBorder="1">
      <alignment/>
      <protection/>
    </xf>
    <xf numFmtId="0" fontId="0" fillId="0" borderId="0" xfId="0" applyBorder="1" applyAlignment="1">
      <alignment/>
    </xf>
    <xf numFmtId="0" fontId="2" fillId="23" borderId="28" xfId="0" applyFont="1" applyFill="1" applyBorder="1" applyAlignment="1">
      <alignment/>
    </xf>
    <xf numFmtId="0" fontId="5" fillId="23" borderId="61" xfId="0" applyNumberFormat="1" applyFont="1" applyFill="1" applyBorder="1" applyAlignment="1">
      <alignment horizontal="center" vertical="center"/>
    </xf>
    <xf numFmtId="0" fontId="2" fillId="23" borderId="49" xfId="0" applyNumberFormat="1" applyFont="1" applyFill="1" applyBorder="1" applyAlignment="1">
      <alignment/>
    </xf>
    <xf numFmtId="0" fontId="5" fillId="23" borderId="62" xfId="0" applyFont="1" applyFill="1" applyBorder="1" applyAlignment="1">
      <alignment horizontal="center" vertical="center" wrapText="1"/>
    </xf>
    <xf numFmtId="0" fontId="5" fillId="23" borderId="63" xfId="0" applyFont="1" applyFill="1" applyBorder="1" applyAlignment="1">
      <alignment horizontal="center" vertical="center" wrapText="1"/>
    </xf>
    <xf numFmtId="0" fontId="5" fillId="25" borderId="12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0" fillId="0" borderId="13" xfId="57" applyFont="1" applyFill="1" applyBorder="1">
      <alignment/>
      <protection/>
    </xf>
    <xf numFmtId="0" fontId="0" fillId="0" borderId="14" xfId="57" applyFont="1" applyFill="1" applyBorder="1">
      <alignment/>
      <protection/>
    </xf>
    <xf numFmtId="0" fontId="0" fillId="0" borderId="13" xfId="0" applyNumberFormat="1" applyFont="1" applyFill="1" applyBorder="1" applyAlignment="1">
      <alignment/>
    </xf>
    <xf numFmtId="0" fontId="0" fillId="0" borderId="59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 horizontal="center"/>
    </xf>
    <xf numFmtId="178" fontId="0" fillId="0" borderId="13" xfId="57" applyNumberFormat="1" applyFont="1" applyFill="1" applyBorder="1" applyAlignment="1">
      <alignment horizontal="center"/>
      <protection/>
    </xf>
    <xf numFmtId="178" fontId="0" fillId="0" borderId="14" xfId="57" applyNumberFormat="1" applyFont="1" applyFill="1" applyBorder="1" applyAlignment="1">
      <alignment horizontal="center"/>
      <protection/>
    </xf>
    <xf numFmtId="0" fontId="62" fillId="23" borderId="64" xfId="0" applyFont="1" applyFill="1" applyBorder="1" applyAlignment="1">
      <alignment horizontal="center" vertical="center" wrapText="1"/>
    </xf>
    <xf numFmtId="0" fontId="0" fillId="0" borderId="15" xfId="57" applyFont="1" applyFill="1" applyBorder="1">
      <alignment/>
      <protection/>
    </xf>
    <xf numFmtId="178" fontId="0" fillId="0" borderId="15" xfId="57" applyNumberFormat="1" applyFont="1" applyFill="1" applyBorder="1" applyAlignment="1">
      <alignment horizontal="center"/>
      <protection/>
    </xf>
    <xf numFmtId="0" fontId="2" fillId="0" borderId="15" xfId="60" applyNumberFormat="1" applyFont="1" applyFill="1" applyBorder="1" applyAlignment="1">
      <alignment/>
      <protection/>
    </xf>
    <xf numFmtId="178" fontId="4" fillId="0" borderId="17" xfId="60" applyNumberFormat="1" applyFont="1" applyFill="1" applyBorder="1">
      <alignment/>
      <protection/>
    </xf>
    <xf numFmtId="3" fontId="2" fillId="0" borderId="65" xfId="57" applyNumberFormat="1" applyFont="1" applyFill="1" applyBorder="1" applyAlignment="1">
      <alignment horizontal="right"/>
      <protection/>
    </xf>
    <xf numFmtId="180" fontId="2" fillId="0" borderId="65" xfId="57" applyNumberFormat="1" applyFont="1" applyFill="1" applyBorder="1" applyAlignment="1">
      <alignment horizontal="right"/>
      <protection/>
    </xf>
    <xf numFmtId="3" fontId="2" fillId="0" borderId="11" xfId="57" applyNumberFormat="1" applyFont="1" applyFill="1" applyBorder="1" applyAlignment="1">
      <alignment horizontal="right"/>
      <protection/>
    </xf>
    <xf numFmtId="180" fontId="2" fillId="0" borderId="66" xfId="57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32" xfId="61" applyNumberFormat="1" applyFont="1" applyFill="1" applyBorder="1" applyAlignment="1">
      <alignment/>
      <protection/>
    </xf>
    <xf numFmtId="0" fontId="2" fillId="0" borderId="11" xfId="57" applyNumberFormat="1" applyFont="1" applyFill="1" applyBorder="1" applyAlignment="1">
      <alignment/>
      <protection/>
    </xf>
    <xf numFmtId="178" fontId="63" fillId="0" borderId="0" xfId="62" applyNumberFormat="1" applyFont="1" applyBorder="1">
      <alignment/>
      <protection/>
    </xf>
    <xf numFmtId="0" fontId="2" fillId="0" borderId="0" xfId="61" applyFont="1" applyFill="1" applyBorder="1">
      <alignment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178" fontId="2" fillId="0" borderId="0" xfId="66" applyNumberFormat="1" applyFont="1" applyFill="1" applyBorder="1" applyAlignment="1">
      <alignment horizontal="right" indent="2"/>
    </xf>
    <xf numFmtId="178" fontId="2" fillId="0" borderId="0" xfId="61" applyNumberFormat="1" applyFont="1" applyFill="1" applyBorder="1" applyAlignment="1">
      <alignment horizontal="right" indent="1"/>
      <protection/>
    </xf>
    <xf numFmtId="192" fontId="14" fillId="33" borderId="67" xfId="64" applyNumberFormat="1" applyFill="1" applyBorder="1" applyAlignment="1">
      <alignment horizontal="right" indent="1"/>
    </xf>
    <xf numFmtId="191" fontId="14" fillId="33" borderId="68" xfId="64" applyNumberFormat="1" applyFill="1" applyBorder="1" applyAlignment="1">
      <alignment horizontal="right" indent="1"/>
    </xf>
    <xf numFmtId="192" fontId="14" fillId="33" borderId="69" xfId="64" applyNumberFormat="1" applyFill="1" applyBorder="1" applyAlignment="1">
      <alignment horizontal="right" indent="1"/>
    </xf>
    <xf numFmtId="192" fontId="14" fillId="33" borderId="70" xfId="64" applyNumberFormat="1" applyFill="1" applyBorder="1" applyAlignment="1">
      <alignment horizontal="right" indent="1"/>
    </xf>
    <xf numFmtId="191" fontId="14" fillId="33" borderId="71" xfId="64" applyNumberFormat="1" applyFill="1" applyBorder="1" applyAlignment="1">
      <alignment horizontal="right" indent="1"/>
    </xf>
    <xf numFmtId="192" fontId="14" fillId="25" borderId="16" xfId="64" applyNumberFormat="1" applyFill="1" applyBorder="1">
      <alignment horizontal="right"/>
    </xf>
    <xf numFmtId="192" fontId="14" fillId="0" borderId="17" xfId="64" applyNumberFormat="1" applyFill="1" applyBorder="1">
      <alignment horizontal="right"/>
    </xf>
    <xf numFmtId="192" fontId="14" fillId="25" borderId="34" xfId="64" applyNumberFormat="1" applyFill="1" applyBorder="1" applyAlignment="1">
      <alignment horizontal="right" indent="2"/>
    </xf>
    <xf numFmtId="192" fontId="14" fillId="25" borderId="16" xfId="64" applyNumberFormat="1" applyFill="1" applyBorder="1" applyAlignment="1">
      <alignment horizontal="right" indent="2"/>
    </xf>
    <xf numFmtId="192" fontId="14" fillId="0" borderId="24" xfId="64" applyNumberFormat="1" applyFill="1" applyBorder="1" applyAlignment="1">
      <alignment horizontal="right" indent="2"/>
    </xf>
    <xf numFmtId="192" fontId="14" fillId="0" borderId="17" xfId="64" applyNumberFormat="1" applyFill="1" applyBorder="1" applyAlignment="1">
      <alignment horizontal="right" indent="2"/>
    </xf>
    <xf numFmtId="191" fontId="14" fillId="25" borderId="16" xfId="64" applyNumberFormat="1" applyFill="1" applyBorder="1" applyAlignment="1">
      <alignment horizontal="right" indent="2"/>
    </xf>
    <xf numFmtId="191" fontId="14" fillId="33" borderId="17" xfId="64" applyNumberFormat="1" applyFill="1" applyBorder="1" applyAlignment="1">
      <alignment horizontal="right" indent="2"/>
    </xf>
    <xf numFmtId="191" fontId="14" fillId="33" borderId="66" xfId="64" applyNumberFormat="1" applyFill="1" applyBorder="1" applyAlignment="1">
      <alignment horizontal="right" indent="2"/>
    </xf>
    <xf numFmtId="191" fontId="14" fillId="0" borderId="24" xfId="64" applyNumberFormat="1" applyFill="1" applyBorder="1" applyAlignment="1">
      <alignment horizontal="right" indent="2"/>
    </xf>
    <xf numFmtId="191" fontId="14" fillId="0" borderId="17" xfId="64" applyNumberFormat="1" applyFill="1" applyBorder="1" applyAlignment="1">
      <alignment horizontal="right" indent="2"/>
    </xf>
    <xf numFmtId="191" fontId="14" fillId="0" borderId="72" xfId="64" applyNumberFormat="1" applyFill="1" applyBorder="1" applyAlignment="1">
      <alignment horizontal="right" indent="2"/>
    </xf>
    <xf numFmtId="191" fontId="14" fillId="0" borderId="66" xfId="64" applyNumberFormat="1" applyFill="1" applyBorder="1" applyAlignment="1">
      <alignment horizontal="right" indent="2"/>
    </xf>
    <xf numFmtId="0" fontId="2" fillId="0" borderId="0" xfId="0" applyFont="1" applyBorder="1" applyAlignment="1">
      <alignment horizontal="left"/>
    </xf>
    <xf numFmtId="0" fontId="2" fillId="0" borderId="73" xfId="0" applyFont="1" applyFill="1" applyBorder="1" applyAlignment="1">
      <alignment wrapText="1"/>
    </xf>
    <xf numFmtId="3" fontId="2" fillId="0" borderId="73" xfId="0" applyNumberFormat="1" applyFont="1" applyFill="1" applyBorder="1" applyAlignment="1">
      <alignment wrapText="1"/>
    </xf>
    <xf numFmtId="9" fontId="2" fillId="0" borderId="73" xfId="66" applyFont="1" applyFill="1" applyBorder="1" applyAlignment="1">
      <alignment wrapText="1"/>
    </xf>
    <xf numFmtId="0" fontId="2" fillId="0" borderId="73" xfId="0" applyFont="1" applyFill="1" applyBorder="1" applyAlignment="1">
      <alignment/>
    </xf>
    <xf numFmtId="3" fontId="2" fillId="0" borderId="73" xfId="0" applyNumberFormat="1" applyFont="1" applyFill="1" applyBorder="1" applyAlignment="1">
      <alignment/>
    </xf>
    <xf numFmtId="9" fontId="2" fillId="0" borderId="73" xfId="66" applyFont="1" applyFill="1" applyBorder="1" applyAlignment="1">
      <alignment/>
    </xf>
    <xf numFmtId="0" fontId="63" fillId="25" borderId="12" xfId="62" applyFont="1" applyFill="1" applyBorder="1" applyAlignment="1">
      <alignment horizontal="left"/>
      <protection/>
    </xf>
    <xf numFmtId="0" fontId="63" fillId="0" borderId="25" xfId="61" applyFont="1" applyBorder="1" applyAlignment="1">
      <alignment horizontal="left"/>
      <protection/>
    </xf>
    <xf numFmtId="0" fontId="63" fillId="0" borderId="26" xfId="61" applyFont="1" applyBorder="1" applyAlignment="1">
      <alignment horizontal="left"/>
      <protection/>
    </xf>
    <xf numFmtId="192" fontId="14" fillId="0" borderId="64" xfId="64" applyNumberFormat="1" applyFill="1" applyBorder="1">
      <alignment horizontal="right"/>
    </xf>
    <xf numFmtId="192" fontId="14" fillId="0" borderId="18" xfId="64" applyNumberFormat="1" applyFill="1" applyBorder="1">
      <alignment horizontal="right"/>
    </xf>
    <xf numFmtId="192" fontId="14" fillId="25" borderId="74" xfId="64" applyNumberFormat="1" applyFill="1" applyBorder="1" applyAlignment="1">
      <alignment horizontal="right" indent="2"/>
    </xf>
    <xf numFmtId="192" fontId="14" fillId="0" borderId="75" xfId="64" applyNumberFormat="1" applyFill="1" applyBorder="1" applyAlignment="1">
      <alignment horizontal="right" indent="2"/>
    </xf>
    <xf numFmtId="192" fontId="14" fillId="0" borderId="76" xfId="64" applyNumberFormat="1" applyFill="1" applyBorder="1" applyAlignment="1">
      <alignment horizontal="right" indent="2"/>
    </xf>
    <xf numFmtId="191" fontId="14" fillId="0" borderId="77" xfId="64" applyNumberFormat="1" applyFill="1" applyBorder="1" applyAlignment="1">
      <alignment horizontal="right" indent="2"/>
    </xf>
    <xf numFmtId="192" fontId="14" fillId="0" borderId="78" xfId="64" applyNumberFormat="1" applyFill="1" applyBorder="1" applyAlignment="1">
      <alignment horizontal="right" indent="2"/>
    </xf>
    <xf numFmtId="192" fontId="14" fillId="0" borderId="25" xfId="64" applyNumberFormat="1" applyFill="1" applyBorder="1" applyAlignment="1">
      <alignment horizontal="right" indent="2"/>
    </xf>
    <xf numFmtId="191" fontId="14" fillId="0" borderId="64" xfId="64" applyNumberFormat="1" applyFill="1" applyBorder="1" applyAlignment="1">
      <alignment horizontal="right" indent="2"/>
    </xf>
    <xf numFmtId="192" fontId="14" fillId="0" borderId="19" xfId="64" applyNumberFormat="1" applyFill="1" applyBorder="1" applyAlignment="1">
      <alignment horizontal="right" indent="2"/>
    </xf>
    <xf numFmtId="192" fontId="14" fillId="0" borderId="26" xfId="64" applyNumberFormat="1" applyFill="1" applyBorder="1" applyAlignment="1">
      <alignment horizontal="right" indent="2"/>
    </xf>
    <xf numFmtId="191" fontId="14" fillId="0" borderId="18" xfId="64" applyNumberFormat="1" applyFill="1" applyBorder="1" applyAlignment="1">
      <alignment horizontal="right" indent="2"/>
    </xf>
    <xf numFmtId="0" fontId="2" fillId="33" borderId="13" xfId="57" applyFont="1" applyFill="1" applyBorder="1">
      <alignment/>
      <protection/>
    </xf>
    <xf numFmtId="178" fontId="2" fillId="33" borderId="13" xfId="57" applyNumberFormat="1" applyFont="1" applyFill="1" applyBorder="1">
      <alignment/>
      <protection/>
    </xf>
    <xf numFmtId="0" fontId="0" fillId="33" borderId="13" xfId="0" applyNumberFormat="1" applyFont="1" applyFill="1" applyBorder="1" applyAlignment="1">
      <alignment/>
    </xf>
    <xf numFmtId="178" fontId="0" fillId="33" borderId="13" xfId="0" applyNumberFormat="1" applyFont="1" applyFill="1" applyBorder="1" applyAlignment="1">
      <alignment horizontal="center"/>
    </xf>
    <xf numFmtId="191" fontId="14" fillId="25" borderId="34" xfId="64" applyNumberFormat="1" applyFill="1" applyBorder="1" applyAlignment="1">
      <alignment horizontal="right" indent="2"/>
    </xf>
    <xf numFmtId="191" fontId="14" fillId="25" borderId="12" xfId="64" applyNumberFormat="1" applyFill="1" applyBorder="1" applyAlignment="1">
      <alignment horizontal="right" indent="2"/>
    </xf>
    <xf numFmtId="191" fontId="14" fillId="0" borderId="28" xfId="64" applyNumberFormat="1" applyFill="1" applyBorder="1" applyAlignment="1">
      <alignment horizontal="right" indent="2"/>
    </xf>
    <xf numFmtId="191" fontId="14" fillId="0" borderId="10" xfId="64" applyNumberFormat="1" applyFill="1" applyBorder="1" applyAlignment="1">
      <alignment horizontal="right" indent="2"/>
    </xf>
    <xf numFmtId="191" fontId="14" fillId="0" borderId="45" xfId="64" applyNumberFormat="1" applyFill="1" applyBorder="1" applyAlignment="1">
      <alignment horizontal="right" indent="2"/>
    </xf>
    <xf numFmtId="191" fontId="14" fillId="0" borderId="13" xfId="64" applyNumberFormat="1" applyFill="1" applyBorder="1" applyAlignment="1">
      <alignment horizontal="right" indent="2"/>
    </xf>
    <xf numFmtId="191" fontId="14" fillId="0" borderId="44" xfId="64" applyNumberFormat="1" applyFill="1" applyBorder="1" applyAlignment="1">
      <alignment horizontal="right" indent="2"/>
    </xf>
    <xf numFmtId="191" fontId="14" fillId="0" borderId="15" xfId="64" applyNumberFormat="1" applyFill="1" applyBorder="1" applyAlignment="1">
      <alignment horizontal="right" indent="2"/>
    </xf>
    <xf numFmtId="191" fontId="14" fillId="0" borderId="46" xfId="64" applyNumberFormat="1" applyFill="1" applyBorder="1" applyAlignment="1">
      <alignment horizontal="right" indent="2"/>
    </xf>
    <xf numFmtId="191" fontId="14" fillId="0" borderId="79" xfId="64" applyNumberFormat="1" applyFill="1" applyBorder="1" applyAlignment="1">
      <alignment horizontal="right" indent="2"/>
    </xf>
    <xf numFmtId="191" fontId="14" fillId="0" borderId="76" xfId="64" applyNumberFormat="1" applyFill="1" applyBorder="1" applyAlignment="1">
      <alignment horizontal="right" indent="2"/>
    </xf>
    <xf numFmtId="191" fontId="14" fillId="0" borderId="25" xfId="64" applyNumberFormat="1" applyFill="1" applyBorder="1" applyAlignment="1">
      <alignment horizontal="right" indent="2"/>
    </xf>
    <xf numFmtId="191" fontId="14" fillId="0" borderId="26" xfId="64" applyNumberFormat="1" applyFill="1" applyBorder="1" applyAlignment="1">
      <alignment horizontal="right" indent="2"/>
    </xf>
    <xf numFmtId="192" fontId="14" fillId="25" borderId="58" xfId="64" applyNumberFormat="1" applyFill="1" applyBorder="1">
      <alignment horizontal="right"/>
    </xf>
    <xf numFmtId="192" fontId="14" fillId="0" borderId="57" xfId="64" applyNumberFormat="1" applyBorder="1">
      <alignment horizontal="right"/>
    </xf>
    <xf numFmtId="192" fontId="14" fillId="0" borderId="17" xfId="64" applyNumberFormat="1" applyBorder="1">
      <alignment horizontal="right"/>
    </xf>
    <xf numFmtId="192" fontId="14" fillId="0" borderId="80" xfId="64" applyNumberFormat="1" applyBorder="1">
      <alignment horizontal="right"/>
    </xf>
    <xf numFmtId="192" fontId="14" fillId="0" borderId="81" xfId="64" applyNumberFormat="1" applyBorder="1">
      <alignment horizontal="right"/>
    </xf>
    <xf numFmtId="192" fontId="14" fillId="0" borderId="23" xfId="64" applyNumberFormat="1" applyBorder="1">
      <alignment horizontal="right"/>
    </xf>
    <xf numFmtId="192" fontId="14" fillId="0" borderId="64" xfId="64" applyNumberFormat="1" applyBorder="1">
      <alignment horizontal="right"/>
    </xf>
    <xf numFmtId="192" fontId="14" fillId="0" borderId="25" xfId="64" applyNumberFormat="1" applyBorder="1">
      <alignment horizontal="right"/>
    </xf>
    <xf numFmtId="192" fontId="14" fillId="0" borderId="32" xfId="64" applyNumberFormat="1" applyBorder="1">
      <alignment horizontal="right"/>
    </xf>
    <xf numFmtId="192" fontId="14" fillId="0" borderId="18" xfId="64" applyNumberFormat="1" applyBorder="1">
      <alignment horizontal="right"/>
    </xf>
    <xf numFmtId="192" fontId="14" fillId="0" borderId="82" xfId="64" applyNumberFormat="1" applyBorder="1">
      <alignment horizontal="right"/>
    </xf>
    <xf numFmtId="192" fontId="14" fillId="0" borderId="83" xfId="64" applyNumberFormat="1" applyBorder="1">
      <alignment horizontal="right"/>
    </xf>
    <xf numFmtId="0" fontId="63" fillId="33" borderId="84" xfId="0" applyFont="1" applyFill="1" applyBorder="1" applyAlignment="1">
      <alignment horizontal="center" vertical="center" wrapText="1"/>
    </xf>
    <xf numFmtId="0" fontId="63" fillId="33" borderId="85" xfId="0" applyFont="1" applyFill="1" applyBorder="1" applyAlignment="1">
      <alignment horizontal="center" vertical="center" wrapText="1"/>
    </xf>
    <xf numFmtId="0" fontId="0" fillId="33" borderId="86" xfId="0" applyFont="1" applyFill="1" applyBorder="1" applyAlignment="1">
      <alignment horizontal="center"/>
    </xf>
    <xf numFmtId="3" fontId="63" fillId="33" borderId="85" xfId="0" applyNumberFormat="1" applyFont="1" applyFill="1" applyBorder="1" applyAlignment="1">
      <alignment horizontal="center"/>
    </xf>
    <xf numFmtId="0" fontId="0" fillId="0" borderId="73" xfId="0" applyBorder="1" applyAlignment="1">
      <alignment/>
    </xf>
    <xf numFmtId="3" fontId="63" fillId="33" borderId="86" xfId="0" applyNumberFormat="1" applyFont="1" applyFill="1" applyBorder="1" applyAlignment="1">
      <alignment horizontal="center"/>
    </xf>
    <xf numFmtId="3" fontId="63" fillId="33" borderId="87" xfId="0" applyNumberFormat="1" applyFont="1" applyFill="1" applyBorder="1" applyAlignment="1">
      <alignment horizontal="center"/>
    </xf>
    <xf numFmtId="3" fontId="63" fillId="33" borderId="88" xfId="0" applyNumberFormat="1" applyFont="1" applyFill="1" applyBorder="1" applyAlignment="1">
      <alignment horizontal="center"/>
    </xf>
    <xf numFmtId="3" fontId="63" fillId="33" borderId="89" xfId="0" applyNumberFormat="1" applyFont="1" applyFill="1" applyBorder="1" applyAlignment="1">
      <alignment horizontal="center"/>
    </xf>
    <xf numFmtId="3" fontId="63" fillId="33" borderId="90" xfId="0" applyNumberFormat="1" applyFont="1" applyFill="1" applyBorder="1" applyAlignment="1">
      <alignment horizontal="center"/>
    </xf>
    <xf numFmtId="192" fontId="14" fillId="0" borderId="64" xfId="64" applyNumberFormat="1" applyBorder="1" applyAlignment="1">
      <alignment horizontal="right" indent="1"/>
    </xf>
    <xf numFmtId="192" fontId="14" fillId="0" borderId="80" xfId="64" applyNumberFormat="1" applyBorder="1" applyAlignment="1">
      <alignment horizontal="right" indent="1"/>
    </xf>
    <xf numFmtId="191" fontId="14" fillId="0" borderId="91" xfId="64" applyNumberFormat="1" applyBorder="1" applyAlignment="1">
      <alignment horizontal="right" indent="1"/>
    </xf>
    <xf numFmtId="192" fontId="14" fillId="0" borderId="13" xfId="64" applyNumberFormat="1" applyFill="1" applyBorder="1" applyAlignment="1">
      <alignment horizontal="right" indent="1"/>
    </xf>
    <xf numFmtId="191" fontId="14" fillId="0" borderId="17" xfId="64" applyNumberFormat="1" applyBorder="1" applyAlignment="1">
      <alignment horizontal="right" indent="1"/>
    </xf>
    <xf numFmtId="192" fontId="14" fillId="0" borderId="17" xfId="64" applyNumberFormat="1" applyFill="1" applyBorder="1" applyAlignment="1">
      <alignment horizontal="right" indent="1"/>
    </xf>
    <xf numFmtId="192" fontId="14" fillId="0" borderId="24" xfId="64" applyNumberFormat="1" applyFill="1" applyBorder="1" applyAlignment="1">
      <alignment horizontal="right" indent="1"/>
    </xf>
    <xf numFmtId="191" fontId="14" fillId="0" borderId="57" xfId="64" applyNumberFormat="1" applyBorder="1" applyAlignment="1">
      <alignment horizontal="right" indent="1"/>
    </xf>
    <xf numFmtId="192" fontId="14" fillId="0" borderId="15" xfId="64" applyNumberFormat="1" applyFill="1" applyBorder="1" applyAlignment="1">
      <alignment horizontal="right" indent="1"/>
    </xf>
    <xf numFmtId="192" fontId="14" fillId="0" borderId="64" xfId="64" applyNumberFormat="1" applyFill="1" applyBorder="1" applyAlignment="1">
      <alignment horizontal="right" indent="1"/>
    </xf>
    <xf numFmtId="192" fontId="14" fillId="0" borderId="25" xfId="64" applyNumberFormat="1" applyFill="1" applyBorder="1" applyAlignment="1">
      <alignment horizontal="right" indent="1"/>
    </xf>
    <xf numFmtId="192" fontId="14" fillId="0" borderId="25" xfId="64" applyNumberFormat="1" applyBorder="1" applyAlignment="1">
      <alignment horizontal="right" indent="1"/>
    </xf>
    <xf numFmtId="191" fontId="14" fillId="0" borderId="23" xfId="64" applyNumberFormat="1" applyBorder="1" applyAlignment="1">
      <alignment horizontal="right" indent="1"/>
    </xf>
    <xf numFmtId="192" fontId="14" fillId="0" borderId="18" xfId="64" applyNumberFormat="1" applyBorder="1" applyAlignment="1">
      <alignment horizontal="right" indent="1"/>
    </xf>
    <xf numFmtId="192" fontId="14" fillId="0" borderId="26" xfId="64" applyNumberFormat="1" applyBorder="1" applyAlignment="1">
      <alignment horizontal="right" indent="1"/>
    </xf>
    <xf numFmtId="191" fontId="14" fillId="0" borderId="32" xfId="64" applyNumberFormat="1" applyBorder="1" applyAlignment="1">
      <alignment horizontal="right" indent="1"/>
    </xf>
    <xf numFmtId="192" fontId="14" fillId="0" borderId="14" xfId="64" applyNumberFormat="1" applyFill="1" applyBorder="1" applyAlignment="1">
      <alignment horizontal="right" indent="1"/>
    </xf>
    <xf numFmtId="191" fontId="14" fillId="0" borderId="18" xfId="64" applyNumberFormat="1" applyBorder="1" applyAlignment="1">
      <alignment horizontal="right" indent="1"/>
    </xf>
    <xf numFmtId="192" fontId="14" fillId="25" borderId="58" xfId="64" applyNumberFormat="1" applyFill="1" applyBorder="1" applyAlignment="1">
      <alignment horizontal="right" indent="2"/>
    </xf>
    <xf numFmtId="191" fontId="14" fillId="25" borderId="58" xfId="64" applyNumberFormat="1" applyFill="1" applyBorder="1" applyAlignment="1">
      <alignment horizontal="right" indent="2"/>
    </xf>
    <xf numFmtId="192" fontId="14" fillId="0" borderId="57" xfId="64" applyNumberFormat="1" applyFill="1" applyBorder="1" applyAlignment="1">
      <alignment horizontal="right" indent="2"/>
    </xf>
    <xf numFmtId="191" fontId="14" fillId="0" borderId="57" xfId="64" applyNumberFormat="1" applyFill="1" applyBorder="1" applyAlignment="1">
      <alignment horizontal="right" indent="2"/>
    </xf>
    <xf numFmtId="192" fontId="14" fillId="0" borderId="32" xfId="64" applyNumberFormat="1" applyFill="1" applyBorder="1" applyAlignment="1">
      <alignment horizontal="right" indent="2"/>
    </xf>
    <xf numFmtId="191" fontId="14" fillId="0" borderId="32" xfId="64" applyNumberFormat="1" applyFill="1" applyBorder="1" applyAlignment="1">
      <alignment horizontal="right" indent="2"/>
    </xf>
    <xf numFmtId="192" fontId="14" fillId="0" borderId="92" xfId="64" applyNumberFormat="1" applyFill="1" applyBorder="1" applyAlignment="1">
      <alignment horizontal="right" indent="1"/>
    </xf>
    <xf numFmtId="191" fontId="14" fillId="0" borderId="92" xfId="64" applyNumberFormat="1" applyFill="1" applyBorder="1" applyAlignment="1">
      <alignment horizontal="right" indent="1"/>
    </xf>
    <xf numFmtId="192" fontId="14" fillId="0" borderId="0" xfId="64" applyNumberFormat="1" applyFill="1" applyBorder="1" applyAlignment="1">
      <alignment horizontal="right" indent="1"/>
    </xf>
    <xf numFmtId="191" fontId="14" fillId="0" borderId="71" xfId="64" applyNumberFormat="1" applyFill="1" applyBorder="1" applyAlignment="1">
      <alignment horizontal="right" indent="1"/>
    </xf>
    <xf numFmtId="192" fontId="14" fillId="0" borderId="23" xfId="64" applyNumberFormat="1" applyFill="1" applyBorder="1" applyAlignment="1">
      <alignment horizontal="right" indent="1"/>
    </xf>
    <xf numFmtId="191" fontId="14" fillId="0" borderId="23" xfId="64" applyNumberFormat="1" applyFill="1" applyBorder="1" applyAlignment="1">
      <alignment horizontal="right" indent="1"/>
    </xf>
    <xf numFmtId="191" fontId="14" fillId="0" borderId="13" xfId="64" applyNumberFormat="1" applyFill="1" applyBorder="1" applyAlignment="1">
      <alignment horizontal="right" indent="1"/>
    </xf>
    <xf numFmtId="192" fontId="14" fillId="0" borderId="32" xfId="64" applyNumberFormat="1" applyFill="1" applyBorder="1" applyAlignment="1">
      <alignment horizontal="right" indent="1"/>
    </xf>
    <xf numFmtId="191" fontId="14" fillId="0" borderId="32" xfId="64" applyNumberFormat="1" applyFill="1" applyBorder="1" applyAlignment="1">
      <alignment horizontal="right" indent="1"/>
    </xf>
    <xf numFmtId="191" fontId="14" fillId="0" borderId="14" xfId="64" applyNumberFormat="1" applyFill="1" applyBorder="1" applyAlignment="1">
      <alignment horizontal="right" indent="1"/>
    </xf>
    <xf numFmtId="192" fontId="14" fillId="0" borderId="93" xfId="64" applyNumberFormat="1" applyFill="1" applyBorder="1" applyAlignment="1">
      <alignment horizontal="right" indent="2"/>
    </xf>
    <xf numFmtId="192" fontId="14" fillId="0" borderId="94" xfId="64" applyNumberFormat="1" applyFill="1" applyBorder="1" applyAlignment="1">
      <alignment horizontal="right" indent="2"/>
    </xf>
    <xf numFmtId="192" fontId="14" fillId="0" borderId="95" xfId="64" applyNumberFormat="1" applyFill="1" applyBorder="1" applyAlignment="1">
      <alignment horizontal="right" indent="2"/>
    </xf>
    <xf numFmtId="192" fontId="14" fillId="0" borderId="96" xfId="64" applyNumberFormat="1" applyFill="1" applyBorder="1" applyAlignment="1">
      <alignment horizontal="right" indent="2"/>
    </xf>
    <xf numFmtId="192" fontId="14" fillId="0" borderId="97" xfId="64" applyNumberFormat="1" applyFill="1" applyBorder="1" applyAlignment="1">
      <alignment horizontal="right" indent="2"/>
    </xf>
    <xf numFmtId="192" fontId="14" fillId="0" borderId="98" xfId="64" applyNumberFormat="1" applyFill="1" applyBorder="1" applyAlignment="1">
      <alignment horizontal="right" indent="2"/>
    </xf>
    <xf numFmtId="192" fontId="14" fillId="0" borderId="99" xfId="64" applyNumberFormat="1" applyFill="1" applyBorder="1" applyAlignment="1">
      <alignment horizontal="right" indent="2"/>
    </xf>
    <xf numFmtId="192" fontId="14" fillId="0" borderId="39" xfId="64" applyNumberFormat="1" applyFill="1" applyBorder="1" applyAlignment="1">
      <alignment horizontal="right" indent="2"/>
    </xf>
    <xf numFmtId="192" fontId="14" fillId="0" borderId="29" xfId="64" applyNumberFormat="1" applyFill="1" applyBorder="1" applyAlignment="1">
      <alignment horizontal="right" indent="4"/>
    </xf>
    <xf numFmtId="192" fontId="14" fillId="0" borderId="30" xfId="64" applyNumberFormat="1" applyFill="1" applyBorder="1" applyAlignment="1">
      <alignment horizontal="right" indent="4"/>
    </xf>
    <xf numFmtId="192" fontId="14" fillId="0" borderId="31" xfId="64" applyNumberFormat="1" applyFill="1" applyBorder="1" applyAlignment="1">
      <alignment horizontal="right" indent="4"/>
    </xf>
    <xf numFmtId="0" fontId="5" fillId="23" borderId="12" xfId="61" applyFont="1" applyFill="1" applyBorder="1" applyAlignment="1">
      <alignment horizontal="center" vertical="center"/>
      <protection/>
    </xf>
    <xf numFmtId="0" fontId="5" fillId="23" borderId="34" xfId="61" applyFont="1" applyFill="1" applyBorder="1" applyAlignment="1">
      <alignment horizontal="center" vertical="center"/>
      <protection/>
    </xf>
    <xf numFmtId="0" fontId="5" fillId="0" borderId="100" xfId="61" applyFont="1" applyFill="1" applyBorder="1" applyAlignment="1">
      <alignment horizontal="center" vertical="center" wrapText="1"/>
      <protection/>
    </xf>
    <xf numFmtId="0" fontId="5" fillId="0" borderId="76" xfId="61" applyFont="1" applyFill="1" applyBorder="1" applyAlignment="1">
      <alignment horizontal="center" vertical="center" wrapText="1"/>
      <protection/>
    </xf>
    <xf numFmtId="0" fontId="5" fillId="0" borderId="72" xfId="6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62" fillId="23" borderId="101" xfId="62" applyFont="1" applyFill="1" applyBorder="1" applyAlignment="1">
      <alignment horizontal="center" vertical="center" wrapText="1"/>
      <protection/>
    </xf>
    <xf numFmtId="0" fontId="62" fillId="23" borderId="100" xfId="62" applyFont="1" applyFill="1" applyBorder="1" applyAlignment="1">
      <alignment horizontal="center" vertical="center" wrapText="1"/>
      <protection/>
    </xf>
    <xf numFmtId="0" fontId="62" fillId="23" borderId="77" xfId="62" applyFont="1" applyFill="1" applyBorder="1" applyAlignment="1">
      <alignment horizontal="center" vertical="center" wrapText="1"/>
      <protection/>
    </xf>
    <xf numFmtId="0" fontId="62" fillId="23" borderId="66" xfId="62" applyFont="1" applyFill="1" applyBorder="1" applyAlignment="1">
      <alignment horizontal="center" vertical="center" wrapText="1"/>
      <protection/>
    </xf>
    <xf numFmtId="0" fontId="62" fillId="23" borderId="10" xfId="62" applyFont="1" applyFill="1" applyBorder="1" applyAlignment="1">
      <alignment horizontal="center" vertical="center"/>
      <protection/>
    </xf>
    <xf numFmtId="0" fontId="62" fillId="23" borderId="11" xfId="62" applyFont="1" applyFill="1" applyBorder="1" applyAlignment="1">
      <alignment horizontal="center" vertical="center"/>
      <protection/>
    </xf>
    <xf numFmtId="0" fontId="2" fillId="25" borderId="100" xfId="61" applyFont="1" applyFill="1" applyBorder="1" applyAlignment="1">
      <alignment horizontal="center"/>
      <protection/>
    </xf>
    <xf numFmtId="0" fontId="2" fillId="25" borderId="72" xfId="61" applyFont="1" applyFill="1" applyBorder="1" applyAlignment="1">
      <alignment horizontal="center"/>
      <protection/>
    </xf>
    <xf numFmtId="0" fontId="5" fillId="25" borderId="77" xfId="61" applyFont="1" applyFill="1" applyBorder="1" applyAlignment="1">
      <alignment horizontal="center" vertical="center"/>
      <protection/>
    </xf>
    <xf numFmtId="0" fontId="5" fillId="25" borderId="100" xfId="61" applyFont="1" applyFill="1" applyBorder="1" applyAlignment="1">
      <alignment horizontal="center" vertical="center"/>
      <protection/>
    </xf>
    <xf numFmtId="0" fontId="5" fillId="25" borderId="77" xfId="61" applyFont="1" applyFill="1" applyBorder="1" applyAlignment="1">
      <alignment horizontal="center" vertical="center" wrapText="1"/>
      <protection/>
    </xf>
    <xf numFmtId="0" fontId="5" fillId="25" borderId="66" xfId="61" applyFont="1" applyFill="1" applyBorder="1" applyAlignment="1">
      <alignment horizontal="center" vertical="center" wrapText="1"/>
      <protection/>
    </xf>
    <xf numFmtId="0" fontId="62" fillId="2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2" fillId="23" borderId="100" xfId="0" applyFont="1" applyFill="1" applyBorder="1" applyAlignment="1">
      <alignment horizontal="center" vertical="center" wrapText="1"/>
    </xf>
    <xf numFmtId="0" fontId="62" fillId="23" borderId="76" xfId="0" applyFont="1" applyFill="1" applyBorder="1" applyAlignment="1">
      <alignment horizontal="center" vertical="center" wrapText="1"/>
    </xf>
    <xf numFmtId="0" fontId="62" fillId="23" borderId="72" xfId="0" applyFont="1" applyFill="1" applyBorder="1" applyAlignment="1">
      <alignment horizontal="center" vertical="center" wrapText="1"/>
    </xf>
    <xf numFmtId="0" fontId="62" fillId="23" borderId="42" xfId="0" applyFont="1" applyFill="1" applyBorder="1" applyAlignment="1">
      <alignment horizontal="center" vertical="center" wrapText="1"/>
    </xf>
    <xf numFmtId="0" fontId="62" fillId="23" borderId="92" xfId="0" applyFont="1" applyFill="1" applyBorder="1" applyAlignment="1">
      <alignment horizontal="center" vertical="center" wrapText="1"/>
    </xf>
    <xf numFmtId="0" fontId="62" fillId="23" borderId="65" xfId="0" applyFont="1" applyFill="1" applyBorder="1" applyAlignment="1">
      <alignment horizontal="center" vertical="center" wrapText="1"/>
    </xf>
    <xf numFmtId="0" fontId="62" fillId="23" borderId="102" xfId="0" applyFont="1" applyFill="1" applyBorder="1" applyAlignment="1">
      <alignment horizontal="center" vertical="center"/>
    </xf>
    <xf numFmtId="0" fontId="62" fillId="23" borderId="59" xfId="0" applyFont="1" applyFill="1" applyBorder="1" applyAlignment="1">
      <alignment horizontal="center" vertical="center"/>
    </xf>
    <xf numFmtId="0" fontId="62" fillId="23" borderId="64" xfId="0" applyFont="1" applyFill="1" applyBorder="1" applyAlignment="1">
      <alignment horizontal="center" vertical="center" wrapText="1"/>
    </xf>
    <xf numFmtId="0" fontId="62" fillId="23" borderId="13" xfId="0" applyFont="1" applyFill="1" applyBorder="1" applyAlignment="1">
      <alignment horizontal="center" vertical="center" wrapText="1"/>
    </xf>
    <xf numFmtId="0" fontId="62" fillId="23" borderId="18" xfId="0" applyFont="1" applyFill="1" applyBorder="1" applyAlignment="1">
      <alignment horizontal="center" vertical="center" wrapText="1"/>
    </xf>
    <xf numFmtId="0" fontId="62" fillId="23" borderId="14" xfId="0" applyFont="1" applyFill="1" applyBorder="1" applyAlignment="1">
      <alignment horizontal="center" vertical="center" wrapText="1"/>
    </xf>
    <xf numFmtId="0" fontId="62" fillId="23" borderId="81" xfId="0" applyFont="1" applyFill="1" applyBorder="1" applyAlignment="1">
      <alignment horizontal="center" vertical="center" wrapText="1"/>
    </xf>
    <xf numFmtId="0" fontId="62" fillId="23" borderId="59" xfId="0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5" fillId="23" borderId="81" xfId="0" applyFont="1" applyFill="1" applyBorder="1" applyAlignment="1">
      <alignment horizontal="center" vertical="top" wrapText="1"/>
    </xf>
    <xf numFmtId="0" fontId="5" fillId="23" borderId="59" xfId="0" applyFont="1" applyFill="1" applyBorder="1" applyAlignment="1">
      <alignment horizontal="center" vertical="top" wrapText="1"/>
    </xf>
    <xf numFmtId="0" fontId="5" fillId="23" borderId="80" xfId="0" applyFont="1" applyFill="1" applyBorder="1" applyAlignment="1">
      <alignment horizontal="center" vertical="top" wrapText="1"/>
    </xf>
    <xf numFmtId="0" fontId="5" fillId="23" borderId="59" xfId="0" applyFont="1" applyFill="1" applyBorder="1" applyAlignment="1">
      <alignment horizontal="center"/>
    </xf>
    <xf numFmtId="0" fontId="5" fillId="23" borderId="61" xfId="0" applyNumberFormat="1" applyFont="1" applyFill="1" applyBorder="1" applyAlignment="1">
      <alignment horizontal="center" vertical="center"/>
    </xf>
    <xf numFmtId="0" fontId="5" fillId="23" borderId="22" xfId="0" applyNumberFormat="1" applyFont="1" applyFill="1" applyBorder="1" applyAlignment="1">
      <alignment horizontal="center" vertical="center"/>
    </xf>
    <xf numFmtId="0" fontId="5" fillId="23" borderId="38" xfId="0" applyNumberFormat="1" applyFont="1" applyFill="1" applyBorder="1" applyAlignment="1">
      <alignment horizontal="center" vertical="center"/>
    </xf>
    <xf numFmtId="0" fontId="5" fillId="25" borderId="103" xfId="57" applyNumberFormat="1" applyFont="1" applyFill="1" applyBorder="1" applyAlignment="1">
      <alignment horizontal="center" vertical="center"/>
      <protection/>
    </xf>
    <xf numFmtId="0" fontId="5" fillId="25" borderId="43" xfId="57" applyNumberFormat="1" applyFont="1" applyFill="1" applyBorder="1" applyAlignment="1">
      <alignment horizontal="center" vertical="center"/>
      <protection/>
    </xf>
    <xf numFmtId="0" fontId="5" fillId="25" borderId="103" xfId="57" applyFont="1" applyFill="1" applyBorder="1" applyAlignment="1">
      <alignment horizontal="center" vertical="center"/>
      <protection/>
    </xf>
    <xf numFmtId="0" fontId="5" fillId="25" borderId="104" xfId="57" applyFont="1" applyFill="1" applyBorder="1" applyAlignment="1">
      <alignment horizontal="center" vertical="center"/>
      <protection/>
    </xf>
    <xf numFmtId="0" fontId="62" fillId="23" borderId="105" xfId="0" applyFont="1" applyFill="1" applyBorder="1" applyAlignment="1">
      <alignment horizontal="center" vertical="center" wrapText="1"/>
    </xf>
    <xf numFmtId="0" fontId="62" fillId="23" borderId="62" xfId="0" applyFont="1" applyFill="1" applyBorder="1" applyAlignment="1">
      <alignment horizontal="center" vertical="center" wrapText="1"/>
    </xf>
    <xf numFmtId="0" fontId="62" fillId="23" borderId="61" xfId="0" applyFont="1" applyFill="1" applyBorder="1" applyAlignment="1">
      <alignment horizontal="center" vertical="center" wrapText="1"/>
    </xf>
    <xf numFmtId="0" fontId="62" fillId="23" borderId="38" xfId="0" applyFont="1" applyFill="1" applyBorder="1" applyAlignment="1">
      <alignment horizontal="center" vertical="center" wrapText="1"/>
    </xf>
    <xf numFmtId="0" fontId="67" fillId="0" borderId="0" xfId="62" applyFont="1">
      <alignment/>
      <protection/>
    </xf>
    <xf numFmtId="0" fontId="63" fillId="0" borderId="0" xfId="62" applyFont="1">
      <alignment/>
      <protection/>
    </xf>
    <xf numFmtId="0" fontId="63" fillId="0" borderId="0" xfId="58" applyFont="1" applyAlignment="1">
      <alignment vertical="top"/>
      <protection/>
    </xf>
    <xf numFmtId="0" fontId="62" fillId="23" borderId="0" xfId="58" applyFont="1" applyFill="1" applyBorder="1" applyAlignment="1">
      <alignment horizontal="center" vertical="center" wrapText="1"/>
      <protection/>
    </xf>
    <xf numFmtId="0" fontId="62" fillId="23" borderId="106" xfId="58" applyFont="1" applyFill="1" applyBorder="1" applyAlignment="1">
      <alignment horizontal="center" vertical="center" wrapText="1"/>
      <protection/>
    </xf>
    <xf numFmtId="0" fontId="62" fillId="23" borderId="62" xfId="58" applyFont="1" applyFill="1" applyBorder="1" applyAlignment="1">
      <alignment horizontal="center" vertical="center" wrapText="1"/>
      <protection/>
    </xf>
    <xf numFmtId="0" fontId="62" fillId="23" borderId="63" xfId="58" applyFont="1" applyFill="1" applyBorder="1" applyAlignment="1">
      <alignment horizontal="center" vertical="center" wrapText="1"/>
      <protection/>
    </xf>
    <xf numFmtId="0" fontId="62" fillId="23" borderId="49" xfId="58" applyFont="1" applyFill="1" applyBorder="1" applyAlignment="1">
      <alignment horizontal="center" vertical="center" wrapText="1"/>
      <protection/>
    </xf>
    <xf numFmtId="0" fontId="62" fillId="23" borderId="63" xfId="58" applyFont="1" applyFill="1" applyBorder="1" applyAlignment="1">
      <alignment horizontal="center" vertical="center" wrapText="1"/>
      <protection/>
    </xf>
    <xf numFmtId="0" fontId="62" fillId="25" borderId="12" xfId="58" applyFont="1" applyFill="1" applyBorder="1">
      <alignment/>
      <protection/>
    </xf>
    <xf numFmtId="3" fontId="63" fillId="25" borderId="58" xfId="58" applyNumberFormat="1" applyFont="1" applyFill="1" applyBorder="1" applyAlignment="1">
      <alignment horizontal="right" indent="1"/>
      <protection/>
    </xf>
    <xf numFmtId="0" fontId="63" fillId="0" borderId="0" xfId="58" applyFont="1" applyBorder="1">
      <alignment/>
      <protection/>
    </xf>
    <xf numFmtId="3" fontId="63" fillId="0" borderId="92" xfId="58" applyNumberFormat="1" applyFont="1" applyBorder="1" applyAlignment="1">
      <alignment horizontal="right" indent="1"/>
      <protection/>
    </xf>
    <xf numFmtId="0" fontId="63" fillId="0" borderId="13" xfId="58" applyFont="1" applyBorder="1">
      <alignment/>
      <protection/>
    </xf>
    <xf numFmtId="3" fontId="63" fillId="0" borderId="23" xfId="58" applyNumberFormat="1" applyFont="1" applyBorder="1" applyAlignment="1">
      <alignment horizontal="right" indent="1"/>
      <protection/>
    </xf>
    <xf numFmtId="0" fontId="63" fillId="0" borderId="25" xfId="58" applyFont="1" applyBorder="1">
      <alignment/>
      <protection/>
    </xf>
    <xf numFmtId="0" fontId="63" fillId="0" borderId="26" xfId="58" applyFont="1" applyBorder="1">
      <alignment/>
      <protection/>
    </xf>
    <xf numFmtId="3" fontId="63" fillId="0" borderId="32" xfId="58" applyNumberFormat="1" applyFont="1" applyBorder="1" applyAlignment="1">
      <alignment horizontal="right" indent="1"/>
      <protection/>
    </xf>
    <xf numFmtId="0" fontId="0" fillId="0" borderId="0" xfId="58">
      <alignment/>
      <protection/>
    </xf>
    <xf numFmtId="0" fontId="9" fillId="0" borderId="0" xfId="58" applyFont="1">
      <alignment/>
      <protection/>
    </xf>
    <xf numFmtId="0" fontId="5" fillId="0" borderId="0" xfId="62" applyFont="1" applyFill="1" applyBorder="1">
      <alignment/>
      <protection/>
    </xf>
    <xf numFmtId="3" fontId="68" fillId="0" borderId="0" xfId="62" applyNumberFormat="1" applyFont="1">
      <alignment/>
      <protection/>
    </xf>
    <xf numFmtId="3" fontId="2" fillId="0" borderId="0" xfId="62" applyNumberFormat="1" applyFont="1">
      <alignment/>
      <protection/>
    </xf>
    <xf numFmtId="3" fontId="69" fillId="25" borderId="58" xfId="58" applyNumberFormat="1" applyFont="1" applyFill="1" applyBorder="1" applyAlignment="1">
      <alignment horizontal="right" indent="1"/>
      <protection/>
    </xf>
    <xf numFmtId="3" fontId="69" fillId="25" borderId="65" xfId="58" applyNumberFormat="1" applyFont="1" applyFill="1" applyBorder="1" applyAlignment="1">
      <alignment horizontal="right" indent="1"/>
      <protection/>
    </xf>
    <xf numFmtId="3" fontId="69" fillId="25" borderId="11" xfId="58" applyNumberFormat="1" applyFont="1" applyFill="1" applyBorder="1" applyAlignment="1">
      <alignment horizontal="right" indent="1"/>
      <protection/>
    </xf>
    <xf numFmtId="3" fontId="69" fillId="25" borderId="58" xfId="62" applyNumberFormat="1" applyFont="1" applyFill="1" applyBorder="1" applyAlignment="1">
      <alignment horizontal="right" indent="1"/>
      <protection/>
    </xf>
    <xf numFmtId="3" fontId="69" fillId="25" borderId="12" xfId="62" applyNumberFormat="1" applyFont="1" applyFill="1" applyBorder="1" applyAlignment="1">
      <alignment horizontal="right" indent="1"/>
      <protection/>
    </xf>
    <xf numFmtId="3" fontId="69" fillId="0" borderId="92" xfId="58" applyNumberFormat="1" applyFont="1" applyBorder="1" applyAlignment="1">
      <alignment horizontal="right" indent="1"/>
      <protection/>
    </xf>
    <xf numFmtId="3" fontId="69" fillId="0" borderId="0" xfId="58" applyNumberFormat="1" applyFont="1" applyBorder="1" applyAlignment="1">
      <alignment horizontal="right" indent="1"/>
      <protection/>
    </xf>
    <xf numFmtId="3" fontId="69" fillId="0" borderId="92" xfId="62" applyNumberFormat="1" applyFont="1" applyBorder="1" applyAlignment="1">
      <alignment horizontal="right" indent="1"/>
      <protection/>
    </xf>
    <xf numFmtId="3" fontId="69" fillId="0" borderId="0" xfId="62" applyNumberFormat="1" applyFont="1" applyBorder="1" applyAlignment="1">
      <alignment horizontal="right" indent="1"/>
      <protection/>
    </xf>
    <xf numFmtId="3" fontId="69" fillId="0" borderId="23" xfId="58" applyNumberFormat="1" applyFont="1" applyBorder="1" applyAlignment="1">
      <alignment horizontal="right" indent="1"/>
      <protection/>
    </xf>
    <xf numFmtId="3" fontId="69" fillId="0" borderId="13" xfId="58" applyNumberFormat="1" applyFont="1" applyBorder="1" applyAlignment="1">
      <alignment horizontal="right" indent="1"/>
      <protection/>
    </xf>
    <xf numFmtId="3" fontId="69" fillId="0" borderId="23" xfId="62" applyNumberFormat="1" applyFont="1" applyBorder="1" applyAlignment="1">
      <alignment horizontal="right" indent="1"/>
      <protection/>
    </xf>
    <xf numFmtId="3" fontId="69" fillId="0" borderId="13" xfId="62" applyNumberFormat="1" applyFont="1" applyBorder="1" applyAlignment="1">
      <alignment horizontal="right" indent="1"/>
      <protection/>
    </xf>
    <xf numFmtId="3" fontId="69" fillId="0" borderId="57" xfId="62" applyNumberFormat="1" applyFont="1" applyBorder="1" applyAlignment="1">
      <alignment horizontal="right" indent="1"/>
      <protection/>
    </xf>
    <xf numFmtId="3" fontId="69" fillId="0" borderId="64" xfId="62" applyNumberFormat="1" applyFont="1" applyBorder="1" applyAlignment="1">
      <alignment horizontal="right" indent="1"/>
      <protection/>
    </xf>
    <xf numFmtId="3" fontId="69" fillId="0" borderId="32" xfId="58" applyNumberFormat="1" applyFont="1" applyBorder="1" applyAlignment="1">
      <alignment horizontal="right" indent="1"/>
      <protection/>
    </xf>
    <xf numFmtId="3" fontId="69" fillId="0" borderId="32" xfId="62" applyNumberFormat="1" applyFont="1" applyBorder="1" applyAlignment="1">
      <alignment horizontal="right" indent="1"/>
      <protection/>
    </xf>
    <xf numFmtId="3" fontId="69" fillId="0" borderId="18" xfId="62" applyNumberFormat="1" applyFont="1" applyBorder="1" applyAlignment="1">
      <alignment horizontal="right" indent="1"/>
      <protection/>
    </xf>
    <xf numFmtId="0" fontId="62" fillId="23" borderId="105" xfId="58" applyFont="1" applyFill="1" applyBorder="1" applyAlignment="1">
      <alignment horizontal="center" vertical="center" wrapText="1"/>
      <protection/>
    </xf>
    <xf numFmtId="0" fontId="62" fillId="23" borderId="28" xfId="58" applyFont="1" applyFill="1" applyBorder="1" applyAlignment="1">
      <alignment horizontal="center" vertical="center" wrapText="1"/>
      <protection/>
    </xf>
    <xf numFmtId="0" fontId="62" fillId="23" borderId="107" xfId="58" applyFont="1" applyFill="1" applyBorder="1" applyAlignment="1">
      <alignment horizontal="center" vertical="center" wrapText="1"/>
      <protection/>
    </xf>
    <xf numFmtId="0" fontId="62" fillId="23" borderId="107" xfId="58" applyFont="1" applyFill="1" applyBorder="1" applyAlignment="1">
      <alignment horizontal="center" vertical="center" wrapText="1"/>
      <protection/>
    </xf>
    <xf numFmtId="0" fontId="62" fillId="23" borderId="61" xfId="58" applyFont="1" applyFill="1" applyBorder="1" applyAlignment="1">
      <alignment horizontal="center" vertical="center" wrapText="1"/>
      <protection/>
    </xf>
    <xf numFmtId="0" fontId="62" fillId="23" borderId="22" xfId="58" applyFont="1" applyFill="1" applyBorder="1" applyAlignment="1">
      <alignment horizontal="center" vertical="center" wrapText="1"/>
      <protection/>
    </xf>
    <xf numFmtId="0" fontId="62" fillId="23" borderId="38" xfId="58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5" xfId="62"/>
    <cellStyle name="Note" xfId="63"/>
    <cellStyle name="NumberCellStyl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9"/>
          <c:w val="0.9557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 UAA'!$C$36</c:f>
              <c:strCache>
                <c:ptCount val="1"/>
                <c:pt idx="0">
                  <c:v>% holdings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UAA'!$A$38:$A$45</c:f>
              <c:strCache/>
            </c:strRef>
          </c:cat>
          <c:val>
            <c:numRef>
              <c:f>'Fig 1 UAA'!$C$38:$C$45</c:f>
              <c:numCache/>
            </c:numRef>
          </c:val>
        </c:ser>
        <c:ser>
          <c:idx val="1"/>
          <c:order val="1"/>
          <c:tx>
            <c:strRef>
              <c:f>'Fig 1 UAA'!$E$36</c:f>
              <c:strCache>
                <c:ptCount val="1"/>
                <c:pt idx="0">
                  <c:v>% UAA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UAA'!$A$38:$A$45</c:f>
              <c:strCache/>
            </c:strRef>
          </c:cat>
          <c:val>
            <c:numRef>
              <c:f>'Fig 1 UAA'!$E$38:$E$45</c:f>
              <c:numCache/>
            </c:numRef>
          </c:val>
        </c:ser>
        <c:axId val="13957375"/>
        <c:axId val="58507512"/>
      </c:barChart>
      <c:catAx>
        <c:axId val="1395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507512"/>
        <c:crosses val="autoZero"/>
        <c:auto val="1"/>
        <c:lblOffset val="100"/>
        <c:tickLblSkip val="1"/>
        <c:noMultiLvlLbl val="0"/>
      </c:catAx>
      <c:valAx>
        <c:axId val="585075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39573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75"/>
          <c:y val="0.9315"/>
          <c:w val="0.158"/>
          <c:h val="0.05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17775"/>
          <c:w val="0.5625"/>
          <c:h val="0.67075"/>
        </c:manualLayout>
      </c:layout>
      <c:pieChart>
        <c:varyColors val="1"/>
        <c:ser>
          <c:idx val="0"/>
          <c:order val="0"/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DE2B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C37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DEBD1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BCBEC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CDE2BC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DEB0A2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A0AFA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DCC6AC"/>
              </a:solidFill>
              <a:ln w="3175">
                <a:noFill/>
              </a:ln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2 - 3 farming'!$G$38:$G$52</c:f>
              <c:strCache/>
            </c:strRef>
          </c:cat>
          <c:val>
            <c:numRef>
              <c:f>'Fig 2 - 3 farming'!$H$38:$H$52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975"/>
          <c:y val="0.169"/>
          <c:w val="0.47"/>
          <c:h val="0.6865"/>
        </c:manualLayout>
      </c:layout>
      <c:pieChart>
        <c:varyColors val="1"/>
        <c:ser>
          <c:idx val="0"/>
          <c:order val="0"/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6DEB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C37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49A9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5B9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E5F0D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ECFD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'Fig 2 - 3 farming'!$A$38:$A$48</c:f>
              <c:strCache/>
            </c:strRef>
          </c:cat>
          <c:val>
            <c:numRef>
              <c:f>'Fig 2 - 3 farming'!$B$38:$B$48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5975"/>
          <c:w val="0.93425"/>
          <c:h val="0.89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4 - tab 4 land use'!$I$9</c:f>
              <c:strCache>
                <c:ptCount val="1"/>
                <c:pt idx="0">
                  <c:v>Arable land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4 - tab 4 land use'!$J$8:$K$8</c:f>
              <c:numCache/>
            </c:numRef>
          </c:cat>
          <c:val>
            <c:numRef>
              <c:f>'Fig 4 - tab 4 land use'!$J$9:$K$9</c:f>
              <c:numCache/>
            </c:numRef>
          </c:val>
        </c:ser>
        <c:ser>
          <c:idx val="1"/>
          <c:order val="1"/>
          <c:tx>
            <c:strRef>
              <c:f>'Fig 4 - tab 4 land use'!$I$10</c:f>
              <c:strCache>
                <c:ptCount val="1"/>
                <c:pt idx="0">
                  <c:v>Permanent grassland and meadow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4 - tab 4 land use'!$J$8:$K$8</c:f>
              <c:numCache/>
            </c:numRef>
          </c:cat>
          <c:val>
            <c:numRef>
              <c:f>'Fig 4 - tab 4 land use'!$J$10:$K$10</c:f>
              <c:numCache/>
            </c:numRef>
          </c:val>
        </c:ser>
        <c:ser>
          <c:idx val="2"/>
          <c:order val="2"/>
          <c:tx>
            <c:strRef>
              <c:f>'Fig 4 - tab 4 land use'!$I$11</c:f>
              <c:strCache>
                <c:ptCount val="1"/>
                <c:pt idx="0">
                  <c:v>Permanent crops</c:v>
                </c:pt>
              </c:strCache>
            </c:strRef>
          </c:tx>
          <c:spPr>
            <a:solidFill>
              <a:srgbClr val="C964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4 - tab 4 land use'!$J$8:$K$8</c:f>
              <c:numCache/>
            </c:numRef>
          </c:cat>
          <c:val>
            <c:numRef>
              <c:f>'Fig 4 - tab 4 land use'!$J$11:$K$11</c:f>
              <c:numCache/>
            </c:numRef>
          </c:val>
        </c:ser>
        <c:overlap val="100"/>
        <c:axId val="56805561"/>
        <c:axId val="41488002"/>
      </c:barChart>
      <c:catAx>
        <c:axId val="5680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1488002"/>
        <c:crosses val="autoZero"/>
        <c:auto val="1"/>
        <c:lblOffset val="100"/>
        <c:tickLblSkip val="1"/>
        <c:noMultiLvlLbl val="0"/>
      </c:catAx>
      <c:valAx>
        <c:axId val="414880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6805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275"/>
          <c:y val="0.92"/>
          <c:w val="0.631"/>
          <c:h val="0.0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25"/>
          <c:y val="0.00275"/>
          <c:w val="0.99725"/>
          <c:h val="0.93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 5 - Fig 5 livestock'!$N$42</c:f>
              <c:strCache>
                <c:ptCount val="1"/>
                <c:pt idx="0">
                  <c:v>Cattle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5 - Fig 5 livestock'!$O$40:$P$40</c:f>
              <c:numCache/>
            </c:numRef>
          </c:cat>
          <c:val>
            <c:numRef>
              <c:f>'Tab 5 - Fig 5 livestock'!$O$42:$P$42</c:f>
              <c:numCache/>
            </c:numRef>
          </c:val>
        </c:ser>
        <c:ser>
          <c:idx val="1"/>
          <c:order val="1"/>
          <c:tx>
            <c:strRef>
              <c:f>'Tab 5 - Fig 5 livestock'!$N$44</c:f>
              <c:strCache>
                <c:ptCount val="1"/>
                <c:pt idx="0">
                  <c:v>Pigs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5 - Fig 5 livestock'!$O$40:$P$40</c:f>
              <c:numCache/>
            </c:numRef>
          </c:cat>
          <c:val>
            <c:numRef>
              <c:f>'Tab 5 - Fig 5 livestock'!$O$44:$P$44</c:f>
              <c:numCache/>
            </c:numRef>
          </c:val>
        </c:ser>
        <c:ser>
          <c:idx val="2"/>
          <c:order val="2"/>
          <c:tx>
            <c:strRef>
              <c:f>'Tab 5 - Fig 5 livestock'!$N$43</c:f>
              <c:strCache>
                <c:ptCount val="1"/>
                <c:pt idx="0">
                  <c:v>Poultry</c:v>
                </c:pt>
              </c:strCache>
            </c:strRef>
          </c:tx>
          <c:spPr>
            <a:solidFill>
              <a:srgbClr val="C964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5 - Fig 5 livestock'!$O$40:$P$40</c:f>
              <c:numCache/>
            </c:numRef>
          </c:cat>
          <c:val>
            <c:numRef>
              <c:f>'Tab 5 - Fig 5 livestock'!$O$43:$P$43</c:f>
              <c:numCache/>
            </c:numRef>
          </c:val>
        </c:ser>
        <c:ser>
          <c:idx val="5"/>
          <c:order val="3"/>
          <c:tx>
            <c:strRef>
              <c:f>'Tab 5 - Fig 5 livestock'!$N$45</c:f>
              <c:strCache>
                <c:ptCount val="1"/>
                <c:pt idx="0">
                  <c:v>Sheep</c:v>
                </c:pt>
              </c:strCache>
            </c:strRef>
          </c:tx>
          <c:spPr>
            <a:solidFill>
              <a:srgbClr val="5086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5 - Fig 5 livestock'!$O$40:$P$40</c:f>
              <c:numCache/>
            </c:numRef>
          </c:cat>
          <c:val>
            <c:numRef>
              <c:f>'Tab 5 - Fig 5 livestock'!$O$45:$P$45</c:f>
              <c:numCache/>
            </c:numRef>
          </c:val>
        </c:ser>
        <c:ser>
          <c:idx val="3"/>
          <c:order val="4"/>
          <c:tx>
            <c:strRef>
              <c:f>'Tab 5 - Fig 5 livestock'!$N$46</c:f>
              <c:strCache>
                <c:ptCount val="1"/>
                <c:pt idx="0">
                  <c:v>Equidae</c:v>
                </c:pt>
              </c:strCache>
            </c:strRef>
          </c:tx>
          <c:spPr>
            <a:solidFill>
              <a:srgbClr val="C69B5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5 - Fig 5 livestock'!$O$40:$P$40</c:f>
              <c:numCache/>
            </c:numRef>
          </c:cat>
          <c:val>
            <c:numRef>
              <c:f>'Tab 5 - Fig 5 livestock'!$O$46:$P$46</c:f>
              <c:numCache/>
            </c:numRef>
          </c:val>
        </c:ser>
        <c:ser>
          <c:idx val="6"/>
          <c:order val="5"/>
          <c:tx>
            <c:strRef>
              <c:f>'Tab 5 - Fig 5 livestock'!$N$47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BCBE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5 - Fig 5 livestock'!$O$40:$P$40</c:f>
              <c:numCache/>
            </c:numRef>
          </c:cat>
          <c:val>
            <c:numRef>
              <c:f>'Tab 5 - Fig 5 livestock'!$O$47:$P$47</c:f>
              <c:numCache/>
            </c:numRef>
          </c:val>
        </c:ser>
        <c:overlap val="100"/>
        <c:axId val="37847699"/>
        <c:axId val="5084972"/>
      </c:barChart>
      <c:catAx>
        <c:axId val="37847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84972"/>
        <c:crosses val="autoZero"/>
        <c:auto val="1"/>
        <c:lblOffset val="100"/>
        <c:tickLblSkip val="1"/>
        <c:noMultiLvlLbl val="0"/>
      </c:catAx>
      <c:valAx>
        <c:axId val="50849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78476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344"/>
          <c:y val="0.945"/>
          <c:w val="0.30775"/>
          <c:h val="0.04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175"/>
          <c:y val="0.1045"/>
          <c:w val="0.5375"/>
          <c:h val="0.786"/>
        </c:manualLayout>
      </c:layout>
      <c:pieChart>
        <c:varyColors val="1"/>
        <c:ser>
          <c:idx val="0"/>
          <c:order val="0"/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5C8A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79B8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49A9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5B9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E5F0D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ECFD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'Fig 6 irrigation'!$B$37:$B$47</c:f>
              <c:strCache/>
            </c:strRef>
          </c:cat>
          <c:val>
            <c:numRef>
              <c:f>'Fig 6 irrigation'!$C$37:$C$47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7</xdr:row>
      <xdr:rowOff>19050</xdr:rowOff>
    </xdr:from>
    <xdr:to>
      <xdr:col>11</xdr:col>
      <xdr:colOff>238125</xdr:colOff>
      <xdr:row>31</xdr:row>
      <xdr:rowOff>9525</xdr:rowOff>
    </xdr:to>
    <xdr:graphicFrame>
      <xdr:nvGraphicFramePr>
        <xdr:cNvPr id="1" name="Chart 5"/>
        <xdr:cNvGraphicFramePr/>
      </xdr:nvGraphicFramePr>
      <xdr:xfrm>
        <a:off x="523875" y="1400175"/>
        <a:ext cx="67818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</xdr:row>
      <xdr:rowOff>133350</xdr:rowOff>
    </xdr:from>
    <xdr:to>
      <xdr:col>9</xdr:col>
      <xdr:colOff>266700</xdr:colOff>
      <xdr:row>27</xdr:row>
      <xdr:rowOff>95250</xdr:rowOff>
    </xdr:to>
    <xdr:graphicFrame>
      <xdr:nvGraphicFramePr>
        <xdr:cNvPr id="1" name="Chart 3"/>
        <xdr:cNvGraphicFramePr/>
      </xdr:nvGraphicFramePr>
      <xdr:xfrm>
        <a:off x="5743575" y="695325"/>
        <a:ext cx="51054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</xdr:row>
      <xdr:rowOff>19050</xdr:rowOff>
    </xdr:from>
    <xdr:to>
      <xdr:col>3</xdr:col>
      <xdr:colOff>19050</xdr:colOff>
      <xdr:row>25</xdr:row>
      <xdr:rowOff>133350</xdr:rowOff>
    </xdr:to>
    <xdr:graphicFrame>
      <xdr:nvGraphicFramePr>
        <xdr:cNvPr id="2" name="Chart 3"/>
        <xdr:cNvGraphicFramePr/>
      </xdr:nvGraphicFramePr>
      <xdr:xfrm>
        <a:off x="28575" y="742950"/>
        <a:ext cx="57054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47625</xdr:rowOff>
    </xdr:from>
    <xdr:to>
      <xdr:col>3</xdr:col>
      <xdr:colOff>419100</xdr:colOff>
      <xdr:row>25</xdr:row>
      <xdr:rowOff>152400</xdr:rowOff>
    </xdr:to>
    <xdr:graphicFrame>
      <xdr:nvGraphicFramePr>
        <xdr:cNvPr id="1" name="Chart 4"/>
        <xdr:cNvGraphicFramePr/>
      </xdr:nvGraphicFramePr>
      <xdr:xfrm>
        <a:off x="723900" y="809625"/>
        <a:ext cx="51435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37</xdr:row>
      <xdr:rowOff>114300</xdr:rowOff>
    </xdr:from>
    <xdr:to>
      <xdr:col>10</xdr:col>
      <xdr:colOff>0</xdr:colOff>
      <xdr:row>63</xdr:row>
      <xdr:rowOff>142875</xdr:rowOff>
    </xdr:to>
    <xdr:graphicFrame>
      <xdr:nvGraphicFramePr>
        <xdr:cNvPr id="1" name="Chart 5"/>
        <xdr:cNvGraphicFramePr/>
      </xdr:nvGraphicFramePr>
      <xdr:xfrm>
        <a:off x="657225" y="6372225"/>
        <a:ext cx="66770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66675</xdr:rowOff>
    </xdr:from>
    <xdr:to>
      <xdr:col>3</xdr:col>
      <xdr:colOff>342900</xdr:colOff>
      <xdr:row>28</xdr:row>
      <xdr:rowOff>95250</xdr:rowOff>
    </xdr:to>
    <xdr:graphicFrame>
      <xdr:nvGraphicFramePr>
        <xdr:cNvPr id="1" name="Chart 2"/>
        <xdr:cNvGraphicFramePr/>
      </xdr:nvGraphicFramePr>
      <xdr:xfrm>
        <a:off x="676275" y="504825"/>
        <a:ext cx="52387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4:E10" comment="" totalsRowShown="0">
  <tableColumns count="4">
    <tableColumn id="1" name="Italy"/>
    <tableColumn id="4" name="2000"/>
    <tableColumn id="2" name="2010"/>
    <tableColumn id="3" name="Change (%)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heme 5">
      <a:dk1>
        <a:srgbClr val="000000"/>
      </a:dk1>
      <a:lt1>
        <a:sysClr val="window" lastClr="FFFFFF"/>
      </a:lt1>
      <a:dk2>
        <a:srgbClr val="F2E18B"/>
      </a:dk2>
      <a:lt2>
        <a:srgbClr val="6AB33F"/>
      </a:lt2>
      <a:accent1>
        <a:srgbClr val="C96420"/>
      </a:accent1>
      <a:accent2>
        <a:srgbClr val="00625A"/>
      </a:accent2>
      <a:accent3>
        <a:srgbClr val="C69B58"/>
      </a:accent3>
      <a:accent4>
        <a:srgbClr val="DDEBD1"/>
      </a:accent4>
      <a:accent5>
        <a:srgbClr val="BCBEC0"/>
      </a:accent5>
      <a:accent6>
        <a:srgbClr val="CDE2BC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showGridLines="0" zoomScalePageLayoutView="0" workbookViewId="0" topLeftCell="A1">
      <selection activeCell="H40" sqref="H40"/>
    </sheetView>
  </sheetViews>
  <sheetFormatPr defaultColWidth="9.140625" defaultRowHeight="12.75"/>
  <cols>
    <col min="1" max="1" width="8.7109375" style="1" customWidth="1"/>
    <col min="2" max="2" width="45.140625" style="1" customWidth="1"/>
    <col min="3" max="3" width="11.00390625" style="1" customWidth="1"/>
    <col min="4" max="4" width="10.8515625" style="1" customWidth="1"/>
    <col min="5" max="5" width="8.8515625" style="1" customWidth="1"/>
    <col min="6" max="7" width="9.140625" style="1" customWidth="1"/>
    <col min="8" max="8" width="9.8515625" style="1" customWidth="1"/>
    <col min="9" max="16384" width="9.140625" style="1" customWidth="1"/>
  </cols>
  <sheetData>
    <row r="1" ht="23.25" customHeight="1"/>
    <row r="2" spans="1:2" ht="12.75">
      <c r="A2" s="33"/>
      <c r="B2" s="32" t="s">
        <v>165</v>
      </c>
    </row>
    <row r="4" spans="2:5" s="34" customFormat="1" ht="27.75" customHeight="1">
      <c r="B4" s="148" t="s">
        <v>166</v>
      </c>
      <c r="C4" s="149" t="s">
        <v>155</v>
      </c>
      <c r="D4" s="149" t="s">
        <v>39</v>
      </c>
      <c r="E4" s="150" t="s">
        <v>49</v>
      </c>
    </row>
    <row r="5" spans="2:7" ht="12" customHeight="1">
      <c r="B5" s="137" t="s">
        <v>220</v>
      </c>
      <c r="C5" s="202">
        <v>2396274</v>
      </c>
      <c r="D5" s="202">
        <v>1620880</v>
      </c>
      <c r="E5" s="203">
        <v>-32.35831962455045</v>
      </c>
      <c r="G5" s="140"/>
    </row>
    <row r="6" spans="2:5" ht="12" customHeight="1">
      <c r="B6" s="138" t="s">
        <v>17</v>
      </c>
      <c r="C6" s="204">
        <v>13062260</v>
      </c>
      <c r="D6" s="204">
        <v>12856050</v>
      </c>
      <c r="E6" s="203">
        <v>-1.5786701535568994</v>
      </c>
    </row>
    <row r="7" spans="2:7" ht="12" customHeight="1">
      <c r="B7" s="138" t="s">
        <v>18</v>
      </c>
      <c r="C7" s="204">
        <v>9969560</v>
      </c>
      <c r="D7" s="204">
        <v>9911520</v>
      </c>
      <c r="E7" s="203">
        <v>-0.5821721319697133</v>
      </c>
      <c r="G7" s="140"/>
    </row>
    <row r="8" spans="2:5" ht="12" customHeight="1">
      <c r="B8" s="138" t="s">
        <v>19</v>
      </c>
      <c r="C8" s="204">
        <v>3963630</v>
      </c>
      <c r="D8" s="204">
        <v>3392700</v>
      </c>
      <c r="E8" s="203">
        <v>-14.404220373748316</v>
      </c>
    </row>
    <row r="9" spans="2:5" ht="12" customHeight="1">
      <c r="B9" s="138" t="s">
        <v>221</v>
      </c>
      <c r="C9" s="204">
        <v>5.451071121249073</v>
      </c>
      <c r="D9" s="204">
        <v>7.931524850698386</v>
      </c>
      <c r="E9" s="203">
        <v>45.503969298440126</v>
      </c>
    </row>
    <row r="10" spans="2:5" ht="12" customHeight="1">
      <c r="B10" s="139" t="s">
        <v>21</v>
      </c>
      <c r="C10" s="205">
        <v>0.22947033286273702</v>
      </c>
      <c r="D10" s="205">
        <v>0.21305900093880828</v>
      </c>
      <c r="E10" s="206">
        <v>-7.151831663461934</v>
      </c>
    </row>
    <row r="11" spans="2:5" ht="11.25">
      <c r="B11" s="1" t="s">
        <v>222</v>
      </c>
      <c r="C11" s="194"/>
      <c r="D11" s="194"/>
      <c r="E11" s="194"/>
    </row>
    <row r="12" spans="1:2" ht="11.25">
      <c r="A12" s="35"/>
      <c r="B12" s="193" t="s">
        <v>154</v>
      </c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B2:T30"/>
  <sheetViews>
    <sheetView showGridLines="0" zoomScale="115" zoomScaleNormal="115" zoomScalePageLayoutView="0" workbookViewId="0" topLeftCell="A1">
      <selection activeCell="Y9" sqref="Y9"/>
    </sheetView>
  </sheetViews>
  <sheetFormatPr defaultColWidth="9.140625" defaultRowHeight="12.75"/>
  <cols>
    <col min="1" max="1" width="1.421875" style="380" customWidth="1"/>
    <col min="2" max="2" width="24.7109375" style="380" customWidth="1"/>
    <col min="3" max="3" width="13.140625" style="380" hidden="1" customWidth="1"/>
    <col min="4" max="4" width="13.140625" style="380" customWidth="1"/>
    <col min="5" max="7" width="13.140625" style="380" hidden="1" customWidth="1"/>
    <col min="8" max="10" width="0" style="380" hidden="1" customWidth="1"/>
    <col min="11" max="15" width="13.7109375" style="380" hidden="1" customWidth="1"/>
    <col min="16" max="16" width="13.7109375" style="380" customWidth="1"/>
    <col min="17" max="17" width="12.57421875" style="380" customWidth="1"/>
    <col min="18" max="18" width="9.140625" style="380" customWidth="1"/>
    <col min="19" max="19" width="10.140625" style="380" customWidth="1"/>
    <col min="20" max="16384" width="9.140625" style="380" customWidth="1"/>
  </cols>
  <sheetData>
    <row r="2" ht="12.75">
      <c r="B2" s="379" t="s">
        <v>224</v>
      </c>
    </row>
    <row r="3" ht="8.25" customHeight="1">
      <c r="B3" s="381"/>
    </row>
    <row r="4" spans="2:20" ht="45" customHeight="1">
      <c r="B4" s="421"/>
      <c r="C4" s="420" t="s">
        <v>16</v>
      </c>
      <c r="D4" s="422" t="s">
        <v>225</v>
      </c>
      <c r="E4" s="423" t="s">
        <v>226</v>
      </c>
      <c r="F4" s="423"/>
      <c r="G4" s="423"/>
      <c r="H4" s="423"/>
      <c r="I4" s="423"/>
      <c r="J4" s="422" t="s">
        <v>227</v>
      </c>
      <c r="K4" s="422" t="s">
        <v>228</v>
      </c>
      <c r="L4" s="422" t="s">
        <v>227</v>
      </c>
      <c r="M4" s="422" t="s">
        <v>228</v>
      </c>
      <c r="N4" s="422" t="s">
        <v>227</v>
      </c>
      <c r="O4" s="422" t="s">
        <v>228</v>
      </c>
      <c r="P4" s="422" t="s">
        <v>229</v>
      </c>
      <c r="Q4" s="424" t="s">
        <v>230</v>
      </c>
      <c r="R4" s="425"/>
      <c r="S4" s="424" t="s">
        <v>238</v>
      </c>
      <c r="T4" s="426"/>
    </row>
    <row r="5" spans="2:20" ht="33.75" customHeight="1">
      <c r="B5" s="382"/>
      <c r="C5" s="383"/>
      <c r="D5" s="383"/>
      <c r="E5" s="384"/>
      <c r="F5" s="384"/>
      <c r="G5" s="384"/>
      <c r="H5" s="384"/>
      <c r="I5" s="384"/>
      <c r="J5" s="385"/>
      <c r="K5" s="386"/>
      <c r="L5" s="385"/>
      <c r="M5" s="386"/>
      <c r="N5" s="385"/>
      <c r="O5" s="386"/>
      <c r="P5" s="384" t="s">
        <v>231</v>
      </c>
      <c r="Q5" s="384" t="s">
        <v>108</v>
      </c>
      <c r="R5" s="384" t="s">
        <v>236</v>
      </c>
      <c r="S5" s="384" t="s">
        <v>232</v>
      </c>
      <c r="T5" s="387" t="s">
        <v>237</v>
      </c>
    </row>
    <row r="6" spans="2:20" ht="12.75">
      <c r="B6" s="388" t="s">
        <v>166</v>
      </c>
      <c r="C6" s="389">
        <v>1620880</v>
      </c>
      <c r="D6" s="402">
        <v>12856050</v>
      </c>
      <c r="E6" s="403">
        <v>137290</v>
      </c>
      <c r="F6" s="403">
        <v>24220</v>
      </c>
      <c r="G6" s="404">
        <v>32290</v>
      </c>
      <c r="H6" s="405">
        <v>184500</v>
      </c>
      <c r="I6" s="405">
        <v>20190</v>
      </c>
      <c r="J6" s="405">
        <v>143980</v>
      </c>
      <c r="K6" s="405">
        <v>1476900</v>
      </c>
      <c r="L6" s="405">
        <v>167500</v>
      </c>
      <c r="M6" s="405">
        <v>1453380</v>
      </c>
      <c r="N6" s="405">
        <v>113800</v>
      </c>
      <c r="O6" s="405">
        <v>1507090</v>
      </c>
      <c r="P6" s="405">
        <v>11570290300</v>
      </c>
      <c r="Q6" s="405">
        <v>2519060</v>
      </c>
      <c r="R6" s="405">
        <v>431940</v>
      </c>
      <c r="S6" s="405">
        <v>2408350</v>
      </c>
      <c r="T6" s="406">
        <v>398490</v>
      </c>
    </row>
    <row r="7" spans="2:20" ht="12.75">
      <c r="B7" s="390" t="s">
        <v>168</v>
      </c>
      <c r="C7" s="391">
        <v>67150</v>
      </c>
      <c r="D7" s="407">
        <v>1010780</v>
      </c>
      <c r="E7" s="407">
        <v>6530</v>
      </c>
      <c r="F7" s="407">
        <v>1060</v>
      </c>
      <c r="G7" s="408">
        <v>3590</v>
      </c>
      <c r="H7" s="409">
        <v>14620</v>
      </c>
      <c r="I7" s="409">
        <v>840</v>
      </c>
      <c r="J7" s="409">
        <v>22070</v>
      </c>
      <c r="K7" s="409">
        <v>45080</v>
      </c>
      <c r="L7" s="409">
        <v>3790</v>
      </c>
      <c r="M7" s="409">
        <v>63360</v>
      </c>
      <c r="N7" s="409">
        <v>2290</v>
      </c>
      <c r="O7" s="409">
        <v>64860</v>
      </c>
      <c r="P7" s="409">
        <v>1850158390</v>
      </c>
      <c r="Q7" s="409">
        <v>372400</v>
      </c>
      <c r="R7" s="409">
        <v>27950</v>
      </c>
      <c r="S7" s="409">
        <v>363750</v>
      </c>
      <c r="T7" s="410">
        <v>26620</v>
      </c>
    </row>
    <row r="8" spans="2:20" ht="12.75">
      <c r="B8" s="392" t="s">
        <v>169</v>
      </c>
      <c r="C8" s="393">
        <v>3550</v>
      </c>
      <c r="D8" s="411">
        <v>55600</v>
      </c>
      <c r="E8" s="411">
        <v>20</v>
      </c>
      <c r="F8" s="411">
        <v>50</v>
      </c>
      <c r="G8" s="412">
        <v>380</v>
      </c>
      <c r="H8" s="413">
        <v>2580</v>
      </c>
      <c r="I8" s="413">
        <v>30</v>
      </c>
      <c r="J8" s="413">
        <v>1310</v>
      </c>
      <c r="K8" s="413">
        <v>2250</v>
      </c>
      <c r="L8" s="413">
        <v>1920</v>
      </c>
      <c r="M8" s="413">
        <v>1640</v>
      </c>
      <c r="N8" s="413">
        <v>250</v>
      </c>
      <c r="O8" s="413">
        <v>3310</v>
      </c>
      <c r="P8" s="413">
        <v>10645170</v>
      </c>
      <c r="Q8" s="413">
        <v>15250</v>
      </c>
      <c r="R8" s="413">
        <v>3070</v>
      </c>
      <c r="S8" s="413">
        <v>15250</v>
      </c>
      <c r="T8" s="414">
        <v>3060</v>
      </c>
    </row>
    <row r="9" spans="2:20" ht="12.75">
      <c r="B9" s="392" t="s">
        <v>170</v>
      </c>
      <c r="C9" s="393">
        <v>20210</v>
      </c>
      <c r="D9" s="411">
        <v>43780</v>
      </c>
      <c r="E9" s="411">
        <v>2460</v>
      </c>
      <c r="F9" s="411">
        <v>750</v>
      </c>
      <c r="G9" s="412">
        <v>740</v>
      </c>
      <c r="H9" s="413">
        <v>3740</v>
      </c>
      <c r="I9" s="413">
        <v>730</v>
      </c>
      <c r="J9" s="413">
        <v>4960</v>
      </c>
      <c r="K9" s="413">
        <v>15250</v>
      </c>
      <c r="L9" s="413">
        <v>2410</v>
      </c>
      <c r="M9" s="413">
        <v>17800</v>
      </c>
      <c r="N9" s="413">
        <v>1790</v>
      </c>
      <c r="O9" s="413">
        <v>18420</v>
      </c>
      <c r="P9" s="413">
        <v>22811950</v>
      </c>
      <c r="Q9" s="413">
        <v>5870</v>
      </c>
      <c r="R9" s="413">
        <v>10150</v>
      </c>
      <c r="S9" s="413">
        <v>5110</v>
      </c>
      <c r="T9" s="414">
        <v>8420</v>
      </c>
    </row>
    <row r="10" spans="2:20" ht="12.75">
      <c r="B10" s="392" t="s">
        <v>171</v>
      </c>
      <c r="C10" s="393">
        <v>54330</v>
      </c>
      <c r="D10" s="411">
        <v>986830</v>
      </c>
      <c r="E10" s="411">
        <v>2430</v>
      </c>
      <c r="F10" s="411">
        <v>630</v>
      </c>
      <c r="G10" s="412">
        <v>2470</v>
      </c>
      <c r="H10" s="413">
        <v>20480</v>
      </c>
      <c r="I10" s="413">
        <v>970</v>
      </c>
      <c r="J10" s="413">
        <v>17680</v>
      </c>
      <c r="K10" s="413">
        <v>36650</v>
      </c>
      <c r="L10" s="413">
        <v>10160</v>
      </c>
      <c r="M10" s="413">
        <v>44170</v>
      </c>
      <c r="N10" s="413">
        <v>1530</v>
      </c>
      <c r="O10" s="413">
        <v>52810</v>
      </c>
      <c r="P10" s="413">
        <v>4720090790</v>
      </c>
      <c r="Q10" s="413">
        <v>590340</v>
      </c>
      <c r="R10" s="413">
        <v>28350</v>
      </c>
      <c r="S10" s="413">
        <v>576890</v>
      </c>
      <c r="T10" s="414">
        <v>26990</v>
      </c>
    </row>
    <row r="11" spans="2:20" ht="12.75">
      <c r="B11" s="392" t="s">
        <v>172</v>
      </c>
      <c r="C11" s="393">
        <v>66840</v>
      </c>
      <c r="D11" s="411">
        <v>453630</v>
      </c>
      <c r="E11" s="411">
        <v>1610</v>
      </c>
      <c r="F11" s="411">
        <v>790</v>
      </c>
      <c r="G11" s="412">
        <v>1520</v>
      </c>
      <c r="H11" s="413">
        <v>4250</v>
      </c>
      <c r="I11" s="413">
        <v>970</v>
      </c>
      <c r="J11" s="413">
        <v>2980</v>
      </c>
      <c r="K11" s="413">
        <v>63860</v>
      </c>
      <c r="L11" s="413">
        <v>4770</v>
      </c>
      <c r="M11" s="413">
        <v>62070</v>
      </c>
      <c r="N11" s="413">
        <v>2180</v>
      </c>
      <c r="O11" s="413">
        <v>64660</v>
      </c>
      <c r="P11" s="413">
        <v>76450300</v>
      </c>
      <c r="Q11" s="413">
        <v>31120</v>
      </c>
      <c r="R11" s="413">
        <v>10100</v>
      </c>
      <c r="S11" s="413">
        <v>29090</v>
      </c>
      <c r="T11" s="414">
        <v>9150</v>
      </c>
    </row>
    <row r="12" spans="2:20" ht="12.75">
      <c r="B12" s="392" t="s">
        <v>173</v>
      </c>
      <c r="C12" s="393">
        <v>26270</v>
      </c>
      <c r="D12" s="411">
        <v>197520</v>
      </c>
      <c r="E12" s="411">
        <v>190</v>
      </c>
      <c r="F12" s="411">
        <v>60</v>
      </c>
      <c r="G12" s="412">
        <v>170</v>
      </c>
      <c r="H12" s="413">
        <v>1660</v>
      </c>
      <c r="I12" s="413">
        <v>100</v>
      </c>
      <c r="J12" s="413">
        <v>540</v>
      </c>
      <c r="K12" s="413">
        <v>25740</v>
      </c>
      <c r="L12" s="413">
        <v>1310</v>
      </c>
      <c r="M12" s="413">
        <v>24960</v>
      </c>
      <c r="N12" s="413">
        <v>500</v>
      </c>
      <c r="O12" s="413">
        <v>25770</v>
      </c>
      <c r="P12" s="413">
        <v>37180940</v>
      </c>
      <c r="Q12" s="413">
        <v>11120</v>
      </c>
      <c r="R12" s="413">
        <v>2440</v>
      </c>
      <c r="S12" s="413">
        <v>10710</v>
      </c>
      <c r="T12" s="414">
        <v>2170</v>
      </c>
    </row>
    <row r="13" spans="2:20" ht="12.75">
      <c r="B13" s="392" t="s">
        <v>174</v>
      </c>
      <c r="C13" s="393">
        <v>136870</v>
      </c>
      <c r="D13" s="411">
        <v>549530</v>
      </c>
      <c r="E13" s="411">
        <v>14440</v>
      </c>
      <c r="F13" s="411">
        <v>1560</v>
      </c>
      <c r="G13" s="412">
        <v>1370</v>
      </c>
      <c r="H13" s="413">
        <v>7880</v>
      </c>
      <c r="I13" s="413">
        <v>1530</v>
      </c>
      <c r="J13" s="413">
        <v>13530</v>
      </c>
      <c r="K13" s="413">
        <v>123340</v>
      </c>
      <c r="L13" s="413">
        <v>9160</v>
      </c>
      <c r="M13" s="413">
        <v>127720</v>
      </c>
      <c r="N13" s="413">
        <v>5910</v>
      </c>
      <c r="O13" s="413">
        <v>130960</v>
      </c>
      <c r="P13" s="413">
        <v>427250310</v>
      </c>
      <c r="Q13" s="413">
        <v>89990</v>
      </c>
      <c r="R13" s="413">
        <v>29750</v>
      </c>
      <c r="S13" s="413">
        <v>84470</v>
      </c>
      <c r="T13" s="414">
        <v>26780</v>
      </c>
    </row>
    <row r="14" spans="2:20" ht="12.75">
      <c r="B14" s="392" t="s">
        <v>175</v>
      </c>
      <c r="C14" s="393">
        <v>271750</v>
      </c>
      <c r="D14" s="411">
        <v>1285290</v>
      </c>
      <c r="E14" s="411">
        <v>37400</v>
      </c>
      <c r="F14" s="411">
        <v>2460</v>
      </c>
      <c r="G14" s="412">
        <v>600</v>
      </c>
      <c r="H14" s="413">
        <v>19690</v>
      </c>
      <c r="I14" s="413">
        <v>3760</v>
      </c>
      <c r="J14" s="413">
        <v>12440</v>
      </c>
      <c r="K14" s="413">
        <v>259320</v>
      </c>
      <c r="L14" s="413">
        <v>23080</v>
      </c>
      <c r="M14" s="413">
        <v>248680</v>
      </c>
      <c r="N14" s="413">
        <v>31440</v>
      </c>
      <c r="O14" s="413">
        <v>240320</v>
      </c>
      <c r="P14" s="413">
        <v>681573900</v>
      </c>
      <c r="Q14" s="413">
        <v>246700</v>
      </c>
      <c r="R14" s="413">
        <v>67390</v>
      </c>
      <c r="S14" s="413">
        <v>238470</v>
      </c>
      <c r="T14" s="414">
        <v>63900</v>
      </c>
    </row>
    <row r="15" spans="2:20" ht="12.75">
      <c r="B15" s="392" t="s">
        <v>176</v>
      </c>
      <c r="C15" s="393">
        <v>51760</v>
      </c>
      <c r="D15" s="411">
        <v>519130</v>
      </c>
      <c r="E15" s="411">
        <v>770</v>
      </c>
      <c r="F15" s="411">
        <v>430</v>
      </c>
      <c r="G15" s="412">
        <v>270</v>
      </c>
      <c r="H15" s="413">
        <v>7090</v>
      </c>
      <c r="I15" s="413">
        <v>570</v>
      </c>
      <c r="J15" s="413">
        <v>2230</v>
      </c>
      <c r="K15" s="413">
        <v>49530</v>
      </c>
      <c r="L15" s="413">
        <v>3000</v>
      </c>
      <c r="M15" s="413">
        <v>48760</v>
      </c>
      <c r="N15" s="413">
        <v>4640</v>
      </c>
      <c r="O15" s="413">
        <v>47120</v>
      </c>
      <c r="P15" s="413">
        <v>136909360</v>
      </c>
      <c r="Q15" s="413">
        <v>34850</v>
      </c>
      <c r="R15" s="413">
        <v>9590</v>
      </c>
      <c r="S15" s="413">
        <v>33650</v>
      </c>
      <c r="T15" s="414">
        <v>9120</v>
      </c>
    </row>
    <row r="16" spans="2:20" ht="12.75">
      <c r="B16" s="392" t="s">
        <v>177</v>
      </c>
      <c r="C16" s="393">
        <v>137790</v>
      </c>
      <c r="D16" s="411">
        <v>549250</v>
      </c>
      <c r="E16" s="411">
        <v>11990</v>
      </c>
      <c r="F16" s="411">
        <v>4100</v>
      </c>
      <c r="G16" s="412">
        <v>4850</v>
      </c>
      <c r="H16" s="413">
        <v>8300</v>
      </c>
      <c r="I16" s="413">
        <v>3080</v>
      </c>
      <c r="J16" s="413">
        <v>18730</v>
      </c>
      <c r="K16" s="413">
        <v>119060</v>
      </c>
      <c r="L16" s="413">
        <v>9580</v>
      </c>
      <c r="M16" s="413">
        <v>128210</v>
      </c>
      <c r="N16" s="413">
        <v>6010</v>
      </c>
      <c r="O16" s="413">
        <v>131780</v>
      </c>
      <c r="P16" s="413">
        <v>278248130</v>
      </c>
      <c r="Q16" s="413">
        <v>77670</v>
      </c>
      <c r="R16" s="413">
        <v>34570</v>
      </c>
      <c r="S16" s="413">
        <v>74710</v>
      </c>
      <c r="T16" s="414">
        <v>32320</v>
      </c>
    </row>
    <row r="17" spans="2:20" ht="12.75">
      <c r="B17" s="392" t="s">
        <v>178</v>
      </c>
      <c r="C17" s="393">
        <v>219680</v>
      </c>
      <c r="D17" s="411">
        <v>1387520</v>
      </c>
      <c r="E17" s="411">
        <v>17720</v>
      </c>
      <c r="F17" s="411">
        <v>3510</v>
      </c>
      <c r="G17" s="412">
        <v>1990</v>
      </c>
      <c r="H17" s="413">
        <v>24300</v>
      </c>
      <c r="I17" s="413">
        <v>2240</v>
      </c>
      <c r="J17" s="413">
        <v>13260</v>
      </c>
      <c r="K17" s="413">
        <v>206420</v>
      </c>
      <c r="L17" s="413">
        <v>22360</v>
      </c>
      <c r="M17" s="413">
        <v>197320</v>
      </c>
      <c r="N17" s="413">
        <v>16100</v>
      </c>
      <c r="O17" s="413">
        <v>203580</v>
      </c>
      <c r="P17" s="413">
        <v>829184380</v>
      </c>
      <c r="Q17" s="413">
        <v>156060</v>
      </c>
      <c r="R17" s="413">
        <v>54220</v>
      </c>
      <c r="S17" s="413">
        <v>146460</v>
      </c>
      <c r="T17" s="414">
        <v>49770</v>
      </c>
    </row>
    <row r="18" spans="2:20" ht="12.75">
      <c r="B18" s="392" t="s">
        <v>179</v>
      </c>
      <c r="C18" s="393">
        <v>60810</v>
      </c>
      <c r="D18" s="411">
        <v>1153690</v>
      </c>
      <c r="E18" s="411">
        <v>5060</v>
      </c>
      <c r="F18" s="411">
        <v>710</v>
      </c>
      <c r="G18" s="412">
        <v>350</v>
      </c>
      <c r="H18" s="413">
        <v>7860</v>
      </c>
      <c r="I18" s="413">
        <v>490</v>
      </c>
      <c r="J18" s="413">
        <v>3030</v>
      </c>
      <c r="K18" s="413">
        <v>57780</v>
      </c>
      <c r="L18" s="413">
        <v>5420</v>
      </c>
      <c r="M18" s="413">
        <v>55400</v>
      </c>
      <c r="N18" s="413">
        <v>7240</v>
      </c>
      <c r="O18" s="413">
        <v>53570</v>
      </c>
      <c r="P18" s="413">
        <v>318558830</v>
      </c>
      <c r="Q18" s="413">
        <v>64960</v>
      </c>
      <c r="R18" s="413">
        <v>15680</v>
      </c>
      <c r="S18" s="413">
        <v>62980</v>
      </c>
      <c r="T18" s="414">
        <v>14470</v>
      </c>
    </row>
    <row r="19" spans="2:20" ht="12.75">
      <c r="B19" s="392" t="s">
        <v>233</v>
      </c>
      <c r="C19" s="393">
        <v>20250</v>
      </c>
      <c r="D19" s="411">
        <v>240540</v>
      </c>
      <c r="E19" s="411">
        <v>3690</v>
      </c>
      <c r="F19" s="411">
        <v>400</v>
      </c>
      <c r="G19" s="412">
        <v>1450</v>
      </c>
      <c r="H19" s="413">
        <v>6920</v>
      </c>
      <c r="I19" s="413">
        <v>150</v>
      </c>
      <c r="J19" s="413">
        <v>410</v>
      </c>
      <c r="K19" s="413">
        <v>19830</v>
      </c>
      <c r="L19" s="413">
        <v>8850</v>
      </c>
      <c r="M19" s="413">
        <v>11390</v>
      </c>
      <c r="N19" s="413">
        <v>4640</v>
      </c>
      <c r="O19" s="413">
        <v>15600</v>
      </c>
      <c r="P19" s="413">
        <v>50920900</v>
      </c>
      <c r="Q19" s="413">
        <v>41160</v>
      </c>
      <c r="R19" s="413">
        <v>12620</v>
      </c>
      <c r="S19" s="413">
        <v>41320</v>
      </c>
      <c r="T19" s="414">
        <v>12610</v>
      </c>
    </row>
    <row r="20" spans="2:20" ht="12.75">
      <c r="B20" s="392" t="s">
        <v>188</v>
      </c>
      <c r="C20" s="393">
        <v>16450</v>
      </c>
      <c r="D20" s="411">
        <v>137220</v>
      </c>
      <c r="E20" s="411">
        <v>1300</v>
      </c>
      <c r="F20" s="411">
        <v>320</v>
      </c>
      <c r="G20" s="412">
        <v>570</v>
      </c>
      <c r="H20" s="413">
        <v>8970</v>
      </c>
      <c r="I20" s="413">
        <v>420</v>
      </c>
      <c r="J20" s="413">
        <v>1150</v>
      </c>
      <c r="K20" s="413">
        <v>15300</v>
      </c>
      <c r="L20" s="413">
        <v>3380</v>
      </c>
      <c r="M20" s="413">
        <v>13070</v>
      </c>
      <c r="N20" s="413">
        <v>7610</v>
      </c>
      <c r="O20" s="413">
        <v>8830</v>
      </c>
      <c r="P20" s="413">
        <v>16542970</v>
      </c>
      <c r="Q20" s="413">
        <v>19980</v>
      </c>
      <c r="R20" s="413">
        <v>11740</v>
      </c>
      <c r="S20" s="413">
        <v>19810</v>
      </c>
      <c r="T20" s="414">
        <v>11570</v>
      </c>
    </row>
    <row r="21" spans="2:20" ht="12.75">
      <c r="B21" s="392" t="s">
        <v>181</v>
      </c>
      <c r="C21" s="393">
        <v>119380</v>
      </c>
      <c r="D21" s="411">
        <v>811440</v>
      </c>
      <c r="E21" s="411">
        <v>5890</v>
      </c>
      <c r="F21" s="411">
        <v>1770</v>
      </c>
      <c r="G21" s="412">
        <v>5170</v>
      </c>
      <c r="H21" s="413">
        <v>23320</v>
      </c>
      <c r="I21" s="413">
        <v>1280</v>
      </c>
      <c r="J21" s="413">
        <v>13000</v>
      </c>
      <c r="K21" s="413">
        <v>106380</v>
      </c>
      <c r="L21" s="413">
        <v>23040</v>
      </c>
      <c r="M21" s="413">
        <v>96340</v>
      </c>
      <c r="N21" s="413">
        <v>4070</v>
      </c>
      <c r="O21" s="413">
        <v>115320</v>
      </c>
      <c r="P21" s="413">
        <v>654639790</v>
      </c>
      <c r="Q21" s="413">
        <v>259590</v>
      </c>
      <c r="R21" s="413">
        <v>41500</v>
      </c>
      <c r="S21" s="413">
        <v>241330</v>
      </c>
      <c r="T21" s="414">
        <v>37430</v>
      </c>
    </row>
    <row r="22" spans="2:20" ht="12.75">
      <c r="B22" s="392" t="s">
        <v>182</v>
      </c>
      <c r="C22" s="393">
        <v>22320</v>
      </c>
      <c r="D22" s="411">
        <v>218440</v>
      </c>
      <c r="E22" s="411">
        <v>1160</v>
      </c>
      <c r="F22" s="411">
        <v>150</v>
      </c>
      <c r="G22" s="412">
        <v>280</v>
      </c>
      <c r="H22" s="413">
        <v>5120</v>
      </c>
      <c r="I22" s="413">
        <v>160</v>
      </c>
      <c r="J22" s="413">
        <v>2410</v>
      </c>
      <c r="K22" s="413">
        <v>19910</v>
      </c>
      <c r="L22" s="413">
        <v>4740</v>
      </c>
      <c r="M22" s="413">
        <v>17570</v>
      </c>
      <c r="N22" s="413">
        <v>320</v>
      </c>
      <c r="O22" s="413">
        <v>22000</v>
      </c>
      <c r="P22" s="413">
        <v>110352450</v>
      </c>
      <c r="Q22" s="413">
        <v>68820</v>
      </c>
      <c r="R22" s="413">
        <v>7700</v>
      </c>
      <c r="S22" s="413">
        <v>62770</v>
      </c>
      <c r="T22" s="414">
        <v>6870</v>
      </c>
    </row>
    <row r="23" spans="2:20" ht="12.75">
      <c r="B23" s="392" t="s">
        <v>183</v>
      </c>
      <c r="C23" s="393">
        <v>73470</v>
      </c>
      <c r="D23" s="411">
        <v>1064210</v>
      </c>
      <c r="E23" s="411">
        <v>7300</v>
      </c>
      <c r="F23" s="411">
        <v>2040</v>
      </c>
      <c r="G23" s="412">
        <v>2910</v>
      </c>
      <c r="H23" s="413">
        <v>11220</v>
      </c>
      <c r="I23" s="413">
        <v>820</v>
      </c>
      <c r="J23" s="413">
        <v>5610</v>
      </c>
      <c r="K23" s="413">
        <v>67860</v>
      </c>
      <c r="L23" s="413">
        <v>12430</v>
      </c>
      <c r="M23" s="413">
        <v>61040</v>
      </c>
      <c r="N23" s="413">
        <v>9080</v>
      </c>
      <c r="O23" s="413">
        <v>64390</v>
      </c>
      <c r="P23" s="413">
        <v>775566880</v>
      </c>
      <c r="Q23" s="413">
        <v>277420</v>
      </c>
      <c r="R23" s="413">
        <v>26770</v>
      </c>
      <c r="S23" s="413">
        <v>256980</v>
      </c>
      <c r="T23" s="414">
        <v>24300</v>
      </c>
    </row>
    <row r="24" spans="2:20" ht="12.75">
      <c r="B24" s="392" t="s">
        <v>184</v>
      </c>
      <c r="C24" s="393">
        <v>72690</v>
      </c>
      <c r="D24" s="411">
        <v>754340</v>
      </c>
      <c r="E24" s="411">
        <v>4670</v>
      </c>
      <c r="F24" s="411">
        <v>1330</v>
      </c>
      <c r="G24" s="412">
        <v>800</v>
      </c>
      <c r="H24" s="413">
        <v>490</v>
      </c>
      <c r="I24" s="413">
        <v>270</v>
      </c>
      <c r="J24" s="413">
        <v>2150</v>
      </c>
      <c r="K24" s="413">
        <v>70540</v>
      </c>
      <c r="L24" s="413">
        <v>3570</v>
      </c>
      <c r="M24" s="413">
        <v>69120</v>
      </c>
      <c r="N24" s="413">
        <v>2260</v>
      </c>
      <c r="O24" s="413">
        <v>70430</v>
      </c>
      <c r="P24" s="413">
        <v>111246050</v>
      </c>
      <c r="Q24" s="413">
        <v>34970</v>
      </c>
      <c r="R24" s="413">
        <v>9010</v>
      </c>
      <c r="S24" s="413">
        <v>32420</v>
      </c>
      <c r="T24" s="414">
        <v>7550</v>
      </c>
    </row>
    <row r="25" spans="2:20" ht="12.75">
      <c r="B25" s="390" t="s">
        <v>185</v>
      </c>
      <c r="C25" s="391">
        <v>36240</v>
      </c>
      <c r="D25" s="407">
        <v>326880</v>
      </c>
      <c r="E25" s="407">
        <v>1350</v>
      </c>
      <c r="F25" s="407">
        <v>520</v>
      </c>
      <c r="G25" s="408">
        <v>540</v>
      </c>
      <c r="H25" s="415">
        <v>510</v>
      </c>
      <c r="I25" s="415">
        <v>190</v>
      </c>
      <c r="J25" s="415">
        <v>770</v>
      </c>
      <c r="K25" s="415">
        <v>35480</v>
      </c>
      <c r="L25" s="415">
        <v>2140</v>
      </c>
      <c r="M25" s="415">
        <v>34110</v>
      </c>
      <c r="N25" s="415">
        <v>410</v>
      </c>
      <c r="O25" s="415">
        <v>35830</v>
      </c>
      <c r="P25" s="415">
        <v>70220800</v>
      </c>
      <c r="Q25" s="415">
        <v>21740</v>
      </c>
      <c r="R25" s="415">
        <v>3650</v>
      </c>
      <c r="S25" s="415">
        <v>20000</v>
      </c>
      <c r="T25" s="410">
        <v>3110</v>
      </c>
    </row>
    <row r="26" spans="2:20" ht="12.75">
      <c r="B26" s="394" t="s">
        <v>186</v>
      </c>
      <c r="C26" s="393">
        <v>44870</v>
      </c>
      <c r="D26" s="411">
        <v>471830</v>
      </c>
      <c r="E26" s="411">
        <v>1970</v>
      </c>
      <c r="F26" s="411">
        <v>690</v>
      </c>
      <c r="G26" s="411">
        <v>510</v>
      </c>
      <c r="H26" s="413">
        <v>1000</v>
      </c>
      <c r="I26" s="413">
        <v>180</v>
      </c>
      <c r="J26" s="413">
        <v>1490</v>
      </c>
      <c r="K26" s="413">
        <v>43380</v>
      </c>
      <c r="L26" s="413">
        <v>2670</v>
      </c>
      <c r="M26" s="413">
        <v>42200</v>
      </c>
      <c r="N26" s="413">
        <v>510</v>
      </c>
      <c r="O26" s="413">
        <v>44350</v>
      </c>
      <c r="P26" s="413">
        <v>47009760</v>
      </c>
      <c r="Q26" s="413">
        <v>17740</v>
      </c>
      <c r="R26" s="413">
        <v>4940</v>
      </c>
      <c r="S26" s="413">
        <v>16210</v>
      </c>
      <c r="T26" s="416">
        <v>4340</v>
      </c>
    </row>
    <row r="27" spans="2:20" ht="12.75">
      <c r="B27" s="395" t="s">
        <v>187</v>
      </c>
      <c r="C27" s="396">
        <v>98220</v>
      </c>
      <c r="D27" s="417">
        <v>638600</v>
      </c>
      <c r="E27" s="417">
        <v>9370</v>
      </c>
      <c r="F27" s="417">
        <v>900</v>
      </c>
      <c r="G27" s="417">
        <v>1770</v>
      </c>
      <c r="H27" s="418">
        <v>4510</v>
      </c>
      <c r="I27" s="418">
        <v>1420</v>
      </c>
      <c r="J27" s="418">
        <v>4260</v>
      </c>
      <c r="K27" s="418">
        <v>93960</v>
      </c>
      <c r="L27" s="418">
        <v>9720</v>
      </c>
      <c r="M27" s="418">
        <v>88500</v>
      </c>
      <c r="N27" s="418">
        <v>5030</v>
      </c>
      <c r="O27" s="418">
        <v>93190</v>
      </c>
      <c r="P27" s="418">
        <v>344728250</v>
      </c>
      <c r="Q27" s="418">
        <v>81330</v>
      </c>
      <c r="R27" s="418">
        <v>20750</v>
      </c>
      <c r="S27" s="418">
        <v>75970</v>
      </c>
      <c r="T27" s="419">
        <v>17970</v>
      </c>
    </row>
    <row r="28" ht="12.75">
      <c r="I28" s="397"/>
    </row>
    <row r="29" spans="2:9" ht="12.75">
      <c r="B29" s="398" t="s">
        <v>234</v>
      </c>
      <c r="C29" s="399"/>
      <c r="D29" s="399"/>
      <c r="I29" s="397"/>
    </row>
    <row r="30" spans="4:20" ht="12.75">
      <c r="D30" s="400"/>
      <c r="E30" s="401"/>
      <c r="F30" s="400"/>
      <c r="G30" s="400"/>
      <c r="H30" s="400"/>
      <c r="I30" s="397"/>
      <c r="P30" s="401"/>
      <c r="Q30" s="400"/>
      <c r="R30" s="400"/>
      <c r="S30" s="400"/>
      <c r="T30" s="400"/>
    </row>
  </sheetData>
  <sheetProtection/>
  <mergeCells count="6">
    <mergeCell ref="S4:T4"/>
    <mergeCell ref="J5:K5"/>
    <mergeCell ref="L5:M5"/>
    <mergeCell ref="N5:O5"/>
    <mergeCell ref="E4:I4"/>
    <mergeCell ref="Q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C47"/>
  <sheetViews>
    <sheetView showGridLines="0" zoomScalePageLayoutView="0" workbookViewId="0" topLeftCell="A1">
      <selection activeCell="L22" sqref="L22"/>
    </sheetView>
  </sheetViews>
  <sheetFormatPr defaultColWidth="9.140625" defaultRowHeight="12.75"/>
  <cols>
    <col min="1" max="1" width="9.140625" style="50" customWidth="1"/>
    <col min="2" max="2" width="65.28125" style="50" customWidth="1"/>
    <col min="3" max="16384" width="9.140625" style="50" customWidth="1"/>
  </cols>
  <sheetData>
    <row r="1" spans="2:3" ht="11.25">
      <c r="B1" s="54"/>
      <c r="C1" s="31"/>
    </row>
    <row r="2" spans="2:3" ht="12.75">
      <c r="B2" s="55" t="s">
        <v>235</v>
      </c>
      <c r="C2" s="31"/>
    </row>
    <row r="3" spans="2:3" ht="11.25">
      <c r="B3" s="54" t="s">
        <v>50</v>
      </c>
      <c r="C3" s="31"/>
    </row>
    <row r="29" ht="11.25">
      <c r="B29" s="30"/>
    </row>
    <row r="31" ht="11.25">
      <c r="B31" s="50" t="s">
        <v>68</v>
      </c>
    </row>
    <row r="36" spans="2:3" ht="11.25">
      <c r="B36" s="51" t="s">
        <v>62</v>
      </c>
      <c r="C36" s="56"/>
    </row>
    <row r="37" spans="2:3" ht="11.25">
      <c r="B37" s="52" t="s">
        <v>157</v>
      </c>
      <c r="C37" s="57">
        <v>23.784371890605094</v>
      </c>
    </row>
    <row r="38" spans="2:3" ht="11.25">
      <c r="B38" s="52" t="s">
        <v>63</v>
      </c>
      <c r="C38" s="57">
        <v>14.541971600472396</v>
      </c>
    </row>
    <row r="39" spans="2:3" ht="11.25">
      <c r="B39" s="52" t="s">
        <v>162</v>
      </c>
      <c r="C39" s="57">
        <v>11.429554478923533</v>
      </c>
    </row>
    <row r="40" spans="2:3" ht="11.25">
      <c r="B40" s="52" t="s">
        <v>64</v>
      </c>
      <c r="C40" s="57">
        <v>9.058277616076326</v>
      </c>
    </row>
    <row r="41" spans="2:3" ht="11.25">
      <c r="B41" s="52" t="s">
        <v>159</v>
      </c>
      <c r="C41" s="57">
        <v>9.044328928647815</v>
      </c>
    </row>
    <row r="42" spans="2:3" ht="11.25">
      <c r="B42" s="52" t="s">
        <v>161</v>
      </c>
      <c r="C42" s="57">
        <v>8.1683513581372</v>
      </c>
    </row>
    <row r="43" spans="2:3" ht="11.25">
      <c r="B43" s="52" t="s">
        <v>163</v>
      </c>
      <c r="C43" s="57">
        <v>6.04443121902229</v>
      </c>
    </row>
    <row r="44" spans="2:3" ht="11.25">
      <c r="B44" s="187" t="s">
        <v>164</v>
      </c>
      <c r="C44" s="188">
        <v>5.252145773082753</v>
      </c>
    </row>
    <row r="45" spans="2:3" ht="11.25">
      <c r="B45" s="52" t="s">
        <v>158</v>
      </c>
      <c r="C45" s="57">
        <v>5.104289686340515</v>
      </c>
    </row>
    <row r="46" spans="2:3" ht="11.25">
      <c r="B46" s="52" t="s">
        <v>152</v>
      </c>
      <c r="C46" s="57">
        <v>4.28</v>
      </c>
    </row>
    <row r="47" spans="2:3" ht="11.25">
      <c r="B47" s="53" t="s">
        <v>160</v>
      </c>
      <c r="C47" s="58">
        <v>3.2965397956052334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13"/>
  <sheetViews>
    <sheetView showGridLines="0" zoomScalePageLayoutView="0" workbookViewId="0" topLeftCell="A1">
      <selection activeCell="N41" sqref="N41"/>
    </sheetView>
  </sheetViews>
  <sheetFormatPr defaultColWidth="9.140625" defaultRowHeight="12.75"/>
  <cols>
    <col min="1" max="1" width="9.140625" style="13" customWidth="1"/>
    <col min="2" max="2" width="54.140625" style="13" customWidth="1"/>
    <col min="3" max="6" width="13.140625" style="13" customWidth="1"/>
    <col min="7" max="7" width="10.57421875" style="13" bestFit="1" customWidth="1"/>
    <col min="8" max="16384" width="9.140625" style="13" customWidth="1"/>
  </cols>
  <sheetData>
    <row r="1" spans="2:7" ht="14.25">
      <c r="B1" s="79"/>
      <c r="C1" s="79"/>
      <c r="D1" s="80"/>
      <c r="G1" s="109"/>
    </row>
    <row r="2" ht="14.25">
      <c r="B2" s="101" t="s">
        <v>239</v>
      </c>
    </row>
    <row r="4" spans="2:6" ht="14.25">
      <c r="B4" s="111"/>
      <c r="C4" s="371" t="s">
        <v>110</v>
      </c>
      <c r="D4" s="372"/>
      <c r="E4" s="373" t="s">
        <v>61</v>
      </c>
      <c r="F4" s="374"/>
    </row>
    <row r="5" spans="2:6" ht="33.75">
      <c r="B5" s="89"/>
      <c r="C5" s="90" t="s">
        <v>112</v>
      </c>
      <c r="D5" s="91" t="s">
        <v>111</v>
      </c>
      <c r="E5" s="92" t="s">
        <v>112</v>
      </c>
      <c r="F5" s="121" t="s">
        <v>113</v>
      </c>
    </row>
    <row r="6" spans="2:6" ht="15">
      <c r="B6" s="142" t="s">
        <v>98</v>
      </c>
      <c r="C6" s="305">
        <v>125880</v>
      </c>
      <c r="D6" s="306">
        <v>100</v>
      </c>
      <c r="E6" s="307">
        <v>5547660</v>
      </c>
      <c r="F6" s="308">
        <v>93.19115268125765</v>
      </c>
    </row>
    <row r="7" spans="2:6" ht="15">
      <c r="B7" s="143" t="s">
        <v>114</v>
      </c>
      <c r="C7" s="309">
        <v>43820</v>
      </c>
      <c r="D7" s="310">
        <v>34.8109310454401</v>
      </c>
      <c r="E7" s="309">
        <v>798360</v>
      </c>
      <c r="F7" s="311">
        <v>13.41107577872632</v>
      </c>
    </row>
    <row r="8" spans="2:6" ht="15">
      <c r="B8" s="144" t="s">
        <v>116</v>
      </c>
      <c r="C8" s="309">
        <v>3420</v>
      </c>
      <c r="D8" s="310">
        <v>2.7168732125834127</v>
      </c>
      <c r="E8" s="309">
        <v>144460</v>
      </c>
      <c r="F8" s="311">
        <v>2.426679702132878</v>
      </c>
    </row>
    <row r="9" spans="2:6" ht="15">
      <c r="B9" s="144" t="s">
        <v>117</v>
      </c>
      <c r="C9" s="309">
        <v>71560</v>
      </c>
      <c r="D9" s="310">
        <v>56.847791547505565</v>
      </c>
      <c r="E9" s="309">
        <v>2943770</v>
      </c>
      <c r="F9" s="311">
        <v>49.45027624773433</v>
      </c>
    </row>
    <row r="10" spans="2:6" ht="15">
      <c r="B10" s="145" t="s">
        <v>115</v>
      </c>
      <c r="C10" s="312">
        <v>16690</v>
      </c>
      <c r="D10" s="313">
        <v>13.258659040355894</v>
      </c>
      <c r="E10" s="312">
        <v>1661070</v>
      </c>
      <c r="F10" s="314">
        <v>27.903120952664125</v>
      </c>
    </row>
    <row r="11" spans="2:6" ht="14.25" hidden="1">
      <c r="B11" s="196" t="s">
        <v>152</v>
      </c>
      <c r="C11" s="189">
        <v>0</v>
      </c>
      <c r="D11" s="190">
        <f>C11/$C$6*100</f>
        <v>0</v>
      </c>
      <c r="E11" s="191">
        <v>0</v>
      </c>
      <c r="F11" s="192" t="e">
        <f>E11/$G$1*100</f>
        <v>#DIV/0!</v>
      </c>
    </row>
    <row r="12" spans="2:4" ht="14.25">
      <c r="B12" s="40"/>
      <c r="C12" s="40"/>
      <c r="D12" s="40"/>
    </row>
    <row r="13" spans="2:5" ht="14.25">
      <c r="B13" s="40" t="s">
        <v>66</v>
      </c>
      <c r="D13" s="14"/>
      <c r="E13" s="14"/>
    </row>
  </sheetData>
  <sheetProtection/>
  <mergeCells count="2">
    <mergeCell ref="C4:D4"/>
    <mergeCell ref="E4:F4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O34"/>
  <sheetViews>
    <sheetView showGridLines="0" zoomScalePageLayoutView="0" workbookViewId="0" topLeftCell="A1">
      <selection activeCell="D31" sqref="D31:H33"/>
    </sheetView>
  </sheetViews>
  <sheetFormatPr defaultColWidth="9.140625" defaultRowHeight="12.75"/>
  <cols>
    <col min="1" max="1" width="0.9921875" style="25" customWidth="1"/>
    <col min="2" max="2" width="26.57421875" style="25" customWidth="1"/>
    <col min="3" max="11" width="13.140625" style="25" customWidth="1"/>
    <col min="12" max="12" width="13.140625" style="19" customWidth="1"/>
    <col min="13" max="16" width="13.140625" style="25" customWidth="1"/>
    <col min="17" max="16384" width="9.140625" style="25" customWidth="1"/>
  </cols>
  <sheetData>
    <row r="2" ht="12.75">
      <c r="B2" s="38" t="s">
        <v>213</v>
      </c>
    </row>
    <row r="4" spans="2:15" ht="11.25" customHeight="1">
      <c r="B4" s="82"/>
      <c r="C4" s="375" t="s">
        <v>0</v>
      </c>
      <c r="D4" s="375" t="s">
        <v>71</v>
      </c>
      <c r="E4" s="377" t="s">
        <v>118</v>
      </c>
      <c r="F4" s="378"/>
      <c r="G4" s="378"/>
      <c r="H4" s="378"/>
      <c r="I4" s="378"/>
      <c r="J4" s="378"/>
      <c r="K4" s="378"/>
      <c r="L4" s="378"/>
      <c r="M4" s="378"/>
      <c r="N4" s="378"/>
      <c r="O4" s="378"/>
    </row>
    <row r="5" spans="2:15" ht="45">
      <c r="B5" s="130"/>
      <c r="C5" s="376"/>
      <c r="D5" s="376"/>
      <c r="E5" s="81" t="s">
        <v>119</v>
      </c>
      <c r="F5" s="81" t="s">
        <v>120</v>
      </c>
      <c r="G5" s="81" t="s">
        <v>121</v>
      </c>
      <c r="H5" s="81" t="s">
        <v>122</v>
      </c>
      <c r="I5" s="81" t="s">
        <v>123</v>
      </c>
      <c r="J5" s="81" t="s">
        <v>124</v>
      </c>
      <c r="K5" s="81" t="s">
        <v>125</v>
      </c>
      <c r="L5" s="81" t="s">
        <v>126</v>
      </c>
      <c r="M5" s="81" t="s">
        <v>127</v>
      </c>
      <c r="N5" s="129" t="s">
        <v>149</v>
      </c>
      <c r="O5" s="129" t="s">
        <v>128</v>
      </c>
    </row>
    <row r="6" spans="2:15" ht="12.75">
      <c r="B6" s="112" t="s">
        <v>166</v>
      </c>
      <c r="C6" s="299">
        <v>1620880</v>
      </c>
      <c r="D6" s="299">
        <v>76150</v>
      </c>
      <c r="E6" s="299">
        <v>19300</v>
      </c>
      <c r="F6" s="299">
        <v>660</v>
      </c>
      <c r="G6" s="299">
        <v>16710</v>
      </c>
      <c r="H6" s="299">
        <v>3490</v>
      </c>
      <c r="I6" s="299">
        <v>2830</v>
      </c>
      <c r="J6" s="299">
        <v>350</v>
      </c>
      <c r="K6" s="299">
        <v>21320</v>
      </c>
      <c r="L6" s="299">
        <v>19820</v>
      </c>
      <c r="M6" s="299">
        <v>3070</v>
      </c>
      <c r="N6" s="210">
        <v>6020</v>
      </c>
      <c r="O6" s="210">
        <v>22660</v>
      </c>
    </row>
    <row r="7" spans="2:15" ht="12.75">
      <c r="B7" s="132" t="s">
        <v>168</v>
      </c>
      <c r="C7" s="315">
        <v>67150</v>
      </c>
      <c r="D7" s="315">
        <v>6860</v>
      </c>
      <c r="E7" s="315">
        <v>1070</v>
      </c>
      <c r="F7" s="315">
        <v>80</v>
      </c>
      <c r="G7" s="315">
        <v>1420</v>
      </c>
      <c r="H7" s="315">
        <v>240</v>
      </c>
      <c r="I7" s="315">
        <v>360</v>
      </c>
      <c r="J7" s="315">
        <v>40</v>
      </c>
      <c r="K7" s="315">
        <v>2070</v>
      </c>
      <c r="L7" s="315">
        <v>1650</v>
      </c>
      <c r="M7" s="315">
        <v>750</v>
      </c>
      <c r="N7" s="316">
        <v>480</v>
      </c>
      <c r="O7" s="316">
        <v>2580</v>
      </c>
    </row>
    <row r="8" spans="2:15" ht="12.75">
      <c r="B8" s="133" t="s">
        <v>169</v>
      </c>
      <c r="C8" s="317">
        <v>3550</v>
      </c>
      <c r="D8" s="317">
        <v>380</v>
      </c>
      <c r="E8" s="317">
        <v>60</v>
      </c>
      <c r="F8" s="317">
        <v>10</v>
      </c>
      <c r="G8" s="317">
        <v>230</v>
      </c>
      <c r="H8" s="317">
        <v>10</v>
      </c>
      <c r="I8" s="317">
        <v>0</v>
      </c>
      <c r="J8" s="317">
        <v>0</v>
      </c>
      <c r="K8" s="317">
        <v>70</v>
      </c>
      <c r="L8" s="317">
        <v>70</v>
      </c>
      <c r="M8" s="317">
        <v>0</v>
      </c>
      <c r="N8" s="318">
        <v>0</v>
      </c>
      <c r="O8" s="318">
        <v>80</v>
      </c>
    </row>
    <row r="9" spans="2:15" ht="12.75">
      <c r="B9" s="133" t="s">
        <v>170</v>
      </c>
      <c r="C9" s="317">
        <v>20210</v>
      </c>
      <c r="D9" s="317">
        <v>1880</v>
      </c>
      <c r="E9" s="317">
        <v>490</v>
      </c>
      <c r="F9" s="317">
        <v>20</v>
      </c>
      <c r="G9" s="317">
        <v>660</v>
      </c>
      <c r="H9" s="317">
        <v>180</v>
      </c>
      <c r="I9" s="317">
        <v>260</v>
      </c>
      <c r="J9" s="317">
        <v>0</v>
      </c>
      <c r="K9" s="317">
        <v>270</v>
      </c>
      <c r="L9" s="317">
        <v>230</v>
      </c>
      <c r="M9" s="317">
        <v>70</v>
      </c>
      <c r="N9" s="318">
        <v>350</v>
      </c>
      <c r="O9" s="318">
        <v>750</v>
      </c>
    </row>
    <row r="10" spans="2:15" ht="12.75">
      <c r="B10" s="133" t="s">
        <v>171</v>
      </c>
      <c r="C10" s="317">
        <v>54330</v>
      </c>
      <c r="D10" s="317">
        <v>8420</v>
      </c>
      <c r="E10" s="317">
        <v>1410</v>
      </c>
      <c r="F10" s="317">
        <v>60</v>
      </c>
      <c r="G10" s="317">
        <v>2500</v>
      </c>
      <c r="H10" s="317">
        <v>380</v>
      </c>
      <c r="I10" s="317">
        <v>600</v>
      </c>
      <c r="J10" s="317">
        <v>40</v>
      </c>
      <c r="K10" s="317">
        <v>1740</v>
      </c>
      <c r="L10" s="317">
        <v>1500</v>
      </c>
      <c r="M10" s="317">
        <v>510</v>
      </c>
      <c r="N10" s="318">
        <v>800</v>
      </c>
      <c r="O10" s="318">
        <v>3440</v>
      </c>
    </row>
    <row r="11" spans="2:15" ht="12.75">
      <c r="B11" s="133" t="s">
        <v>172</v>
      </c>
      <c r="C11" s="317">
        <v>66840</v>
      </c>
      <c r="D11" s="317">
        <v>1890</v>
      </c>
      <c r="E11" s="317">
        <v>540</v>
      </c>
      <c r="F11" s="317">
        <v>10</v>
      </c>
      <c r="G11" s="317">
        <v>680</v>
      </c>
      <c r="H11" s="317">
        <v>30</v>
      </c>
      <c r="I11" s="317">
        <v>30</v>
      </c>
      <c r="J11" s="317">
        <v>0</v>
      </c>
      <c r="K11" s="317">
        <v>430</v>
      </c>
      <c r="L11" s="317">
        <v>420</v>
      </c>
      <c r="M11" s="317">
        <v>20</v>
      </c>
      <c r="N11" s="318">
        <v>70</v>
      </c>
      <c r="O11" s="318">
        <v>430</v>
      </c>
    </row>
    <row r="12" spans="2:15" ht="12.75">
      <c r="B12" s="133" t="s">
        <v>173</v>
      </c>
      <c r="C12" s="317">
        <v>26270</v>
      </c>
      <c r="D12" s="317">
        <v>810</v>
      </c>
      <c r="E12" s="317">
        <v>100</v>
      </c>
      <c r="F12" s="317">
        <v>0</v>
      </c>
      <c r="G12" s="317">
        <v>160</v>
      </c>
      <c r="H12" s="317">
        <v>10</v>
      </c>
      <c r="I12" s="317">
        <v>30</v>
      </c>
      <c r="J12" s="317">
        <v>0</v>
      </c>
      <c r="K12" s="317">
        <v>510</v>
      </c>
      <c r="L12" s="317">
        <v>490</v>
      </c>
      <c r="M12" s="317">
        <v>40</v>
      </c>
      <c r="N12" s="318">
        <v>20</v>
      </c>
      <c r="O12" s="318">
        <v>90</v>
      </c>
    </row>
    <row r="13" spans="2:15" ht="12.75">
      <c r="B13" s="133" t="s">
        <v>174</v>
      </c>
      <c r="C13" s="317">
        <v>136870</v>
      </c>
      <c r="D13" s="317">
        <v>4790</v>
      </c>
      <c r="E13" s="317">
        <v>850</v>
      </c>
      <c r="F13" s="317">
        <v>50</v>
      </c>
      <c r="G13" s="317">
        <v>1450</v>
      </c>
      <c r="H13" s="317">
        <v>60</v>
      </c>
      <c r="I13" s="317">
        <v>100</v>
      </c>
      <c r="J13" s="317">
        <v>20</v>
      </c>
      <c r="K13" s="317">
        <v>930</v>
      </c>
      <c r="L13" s="317">
        <v>900</v>
      </c>
      <c r="M13" s="317">
        <v>40</v>
      </c>
      <c r="N13" s="318">
        <v>110</v>
      </c>
      <c r="O13" s="318">
        <v>2000</v>
      </c>
    </row>
    <row r="14" spans="2:15" ht="12.75">
      <c r="B14" s="133" t="s">
        <v>175</v>
      </c>
      <c r="C14" s="317">
        <v>271750</v>
      </c>
      <c r="D14" s="317">
        <v>4440</v>
      </c>
      <c r="E14" s="317">
        <v>390</v>
      </c>
      <c r="F14" s="317">
        <v>30</v>
      </c>
      <c r="G14" s="317">
        <v>780</v>
      </c>
      <c r="H14" s="317">
        <v>70</v>
      </c>
      <c r="I14" s="317">
        <v>20</v>
      </c>
      <c r="J14" s="317">
        <v>10</v>
      </c>
      <c r="K14" s="317">
        <v>2650</v>
      </c>
      <c r="L14" s="317">
        <v>2630</v>
      </c>
      <c r="M14" s="317">
        <v>40</v>
      </c>
      <c r="N14" s="318">
        <v>10</v>
      </c>
      <c r="O14" s="318">
        <v>910</v>
      </c>
    </row>
    <row r="15" spans="2:15" ht="12.75">
      <c r="B15" s="133" t="s">
        <v>176</v>
      </c>
      <c r="C15" s="317">
        <v>51760</v>
      </c>
      <c r="D15" s="317">
        <v>1500</v>
      </c>
      <c r="E15" s="317">
        <v>260</v>
      </c>
      <c r="F15" s="317">
        <v>0</v>
      </c>
      <c r="G15" s="317">
        <v>490</v>
      </c>
      <c r="H15" s="317">
        <v>30</v>
      </c>
      <c r="I15" s="317">
        <v>30</v>
      </c>
      <c r="J15" s="317">
        <v>0</v>
      </c>
      <c r="K15" s="317">
        <v>540</v>
      </c>
      <c r="L15" s="317">
        <v>530</v>
      </c>
      <c r="M15" s="317">
        <v>10</v>
      </c>
      <c r="N15" s="318">
        <v>50</v>
      </c>
      <c r="O15" s="318">
        <v>300</v>
      </c>
    </row>
    <row r="16" spans="2:15" ht="12.75">
      <c r="B16" s="133" t="s">
        <v>177</v>
      </c>
      <c r="C16" s="317">
        <v>137790</v>
      </c>
      <c r="D16" s="317">
        <v>2340</v>
      </c>
      <c r="E16" s="317">
        <v>490</v>
      </c>
      <c r="F16" s="317">
        <v>30</v>
      </c>
      <c r="G16" s="317">
        <v>640</v>
      </c>
      <c r="H16" s="317">
        <v>40</v>
      </c>
      <c r="I16" s="317">
        <v>80</v>
      </c>
      <c r="J16" s="317">
        <v>10</v>
      </c>
      <c r="K16" s="317">
        <v>890</v>
      </c>
      <c r="L16" s="317">
        <v>870</v>
      </c>
      <c r="M16" s="317">
        <v>40</v>
      </c>
      <c r="N16" s="318">
        <v>40</v>
      </c>
      <c r="O16" s="318">
        <v>490</v>
      </c>
    </row>
    <row r="17" spans="2:15" ht="12.75">
      <c r="B17" s="133" t="s">
        <v>178</v>
      </c>
      <c r="C17" s="317">
        <v>219680</v>
      </c>
      <c r="D17" s="317">
        <v>4010</v>
      </c>
      <c r="E17" s="317">
        <v>680</v>
      </c>
      <c r="F17" s="317">
        <v>30</v>
      </c>
      <c r="G17" s="317">
        <v>800</v>
      </c>
      <c r="H17" s="317">
        <v>60</v>
      </c>
      <c r="I17" s="317">
        <v>30</v>
      </c>
      <c r="J17" s="317">
        <v>20</v>
      </c>
      <c r="K17" s="317">
        <v>1220</v>
      </c>
      <c r="L17" s="317">
        <v>1210</v>
      </c>
      <c r="M17" s="317">
        <v>30</v>
      </c>
      <c r="N17" s="318">
        <v>30</v>
      </c>
      <c r="O17" s="318">
        <v>1600</v>
      </c>
    </row>
    <row r="18" spans="2:15" ht="12.75">
      <c r="B18" s="133" t="s">
        <v>179</v>
      </c>
      <c r="C18" s="317">
        <v>60810</v>
      </c>
      <c r="D18" s="317">
        <v>2790</v>
      </c>
      <c r="E18" s="317">
        <v>670</v>
      </c>
      <c r="F18" s="317">
        <v>20</v>
      </c>
      <c r="G18" s="317">
        <v>950</v>
      </c>
      <c r="H18" s="317">
        <v>40</v>
      </c>
      <c r="I18" s="317">
        <v>90</v>
      </c>
      <c r="J18" s="317">
        <v>10</v>
      </c>
      <c r="K18" s="317">
        <v>580</v>
      </c>
      <c r="L18" s="317">
        <v>580</v>
      </c>
      <c r="M18" s="317">
        <v>30</v>
      </c>
      <c r="N18" s="318">
        <v>120</v>
      </c>
      <c r="O18" s="318">
        <v>790</v>
      </c>
    </row>
    <row r="19" spans="2:15" ht="12.75">
      <c r="B19" s="133" t="s">
        <v>217</v>
      </c>
      <c r="C19" s="317">
        <v>20250</v>
      </c>
      <c r="D19" s="317">
        <v>5670</v>
      </c>
      <c r="E19" s="317">
        <v>3170</v>
      </c>
      <c r="F19" s="317">
        <v>80</v>
      </c>
      <c r="G19" s="317">
        <v>400</v>
      </c>
      <c r="H19" s="317">
        <v>950</v>
      </c>
      <c r="I19" s="317">
        <v>340</v>
      </c>
      <c r="J19" s="317">
        <v>10</v>
      </c>
      <c r="K19" s="317">
        <v>1160</v>
      </c>
      <c r="L19" s="317">
        <v>1090</v>
      </c>
      <c r="M19" s="317">
        <v>150</v>
      </c>
      <c r="N19" s="318">
        <v>1160</v>
      </c>
      <c r="O19" s="318">
        <v>470</v>
      </c>
    </row>
    <row r="20" spans="2:15" ht="12.75">
      <c r="B20" s="133" t="s">
        <v>188</v>
      </c>
      <c r="C20" s="317">
        <v>16450</v>
      </c>
      <c r="D20" s="317">
        <v>1560</v>
      </c>
      <c r="E20" s="317">
        <v>350</v>
      </c>
      <c r="F20" s="317">
        <v>20</v>
      </c>
      <c r="G20" s="317">
        <v>230</v>
      </c>
      <c r="H20" s="317">
        <v>220</v>
      </c>
      <c r="I20" s="317">
        <v>30</v>
      </c>
      <c r="J20" s="317">
        <v>20</v>
      </c>
      <c r="K20" s="317">
        <v>540</v>
      </c>
      <c r="L20" s="317">
        <v>450</v>
      </c>
      <c r="M20" s="317">
        <v>130</v>
      </c>
      <c r="N20" s="318">
        <v>230</v>
      </c>
      <c r="O20" s="318">
        <v>320</v>
      </c>
    </row>
    <row r="21" spans="2:15" ht="12.75">
      <c r="B21" s="133" t="s">
        <v>181</v>
      </c>
      <c r="C21" s="317">
        <v>119380</v>
      </c>
      <c r="D21" s="317">
        <v>5490</v>
      </c>
      <c r="E21" s="317">
        <v>1120</v>
      </c>
      <c r="F21" s="317">
        <v>50</v>
      </c>
      <c r="G21" s="317">
        <v>920</v>
      </c>
      <c r="H21" s="317">
        <v>160</v>
      </c>
      <c r="I21" s="317">
        <v>70</v>
      </c>
      <c r="J21" s="317">
        <v>50</v>
      </c>
      <c r="K21" s="317">
        <v>1940</v>
      </c>
      <c r="L21" s="317">
        <v>1850</v>
      </c>
      <c r="M21" s="317">
        <v>230</v>
      </c>
      <c r="N21" s="318">
        <v>120</v>
      </c>
      <c r="O21" s="318">
        <v>2120</v>
      </c>
    </row>
    <row r="22" spans="2:15" ht="12.75">
      <c r="B22" s="133" t="s">
        <v>182</v>
      </c>
      <c r="C22" s="317">
        <v>22320</v>
      </c>
      <c r="D22" s="317">
        <v>1900</v>
      </c>
      <c r="E22" s="317">
        <v>520</v>
      </c>
      <c r="F22" s="317">
        <v>10</v>
      </c>
      <c r="G22" s="317">
        <v>570</v>
      </c>
      <c r="H22" s="317">
        <v>110</v>
      </c>
      <c r="I22" s="317">
        <v>30</v>
      </c>
      <c r="J22" s="317">
        <v>20</v>
      </c>
      <c r="K22" s="317">
        <v>470</v>
      </c>
      <c r="L22" s="317">
        <v>460</v>
      </c>
      <c r="M22" s="317">
        <v>50</v>
      </c>
      <c r="N22" s="318">
        <v>180</v>
      </c>
      <c r="O22" s="318">
        <v>570</v>
      </c>
    </row>
    <row r="23" spans="2:15" ht="12.75">
      <c r="B23" s="133" t="s">
        <v>183</v>
      </c>
      <c r="C23" s="317">
        <v>73470</v>
      </c>
      <c r="D23" s="317">
        <v>6620</v>
      </c>
      <c r="E23" s="317">
        <v>1010</v>
      </c>
      <c r="F23" s="317">
        <v>50</v>
      </c>
      <c r="G23" s="317">
        <v>1210</v>
      </c>
      <c r="H23" s="317">
        <v>440</v>
      </c>
      <c r="I23" s="317">
        <v>180</v>
      </c>
      <c r="J23" s="317">
        <v>40</v>
      </c>
      <c r="K23" s="317">
        <v>2010</v>
      </c>
      <c r="L23" s="317">
        <v>1690</v>
      </c>
      <c r="M23" s="317">
        <v>680</v>
      </c>
      <c r="N23" s="318">
        <v>870</v>
      </c>
      <c r="O23" s="318">
        <v>2320</v>
      </c>
    </row>
    <row r="24" spans="2:15" ht="12.75">
      <c r="B24" s="134" t="s">
        <v>184</v>
      </c>
      <c r="C24" s="319">
        <v>72690</v>
      </c>
      <c r="D24" s="319">
        <v>7110</v>
      </c>
      <c r="E24" s="319">
        <v>3490</v>
      </c>
      <c r="F24" s="319">
        <v>40</v>
      </c>
      <c r="G24" s="319">
        <v>1040</v>
      </c>
      <c r="H24" s="319">
        <v>230</v>
      </c>
      <c r="I24" s="319">
        <v>330</v>
      </c>
      <c r="J24" s="319">
        <v>30</v>
      </c>
      <c r="K24" s="319">
        <v>1380</v>
      </c>
      <c r="L24" s="319">
        <v>1320</v>
      </c>
      <c r="M24" s="319">
        <v>140</v>
      </c>
      <c r="N24" s="320">
        <v>890</v>
      </c>
      <c r="O24" s="320">
        <v>1460</v>
      </c>
    </row>
    <row r="25" spans="2:15" ht="12.75">
      <c r="B25" s="134" t="s">
        <v>185</v>
      </c>
      <c r="C25" s="319">
        <v>36240</v>
      </c>
      <c r="D25" s="319">
        <v>2150</v>
      </c>
      <c r="E25" s="319">
        <v>1230</v>
      </c>
      <c r="F25" s="319">
        <v>30</v>
      </c>
      <c r="G25" s="319">
        <v>250</v>
      </c>
      <c r="H25" s="319">
        <v>70</v>
      </c>
      <c r="I25" s="319">
        <v>90</v>
      </c>
      <c r="J25" s="319">
        <v>0</v>
      </c>
      <c r="K25" s="319">
        <v>370</v>
      </c>
      <c r="L25" s="319">
        <v>360</v>
      </c>
      <c r="M25" s="319">
        <v>20</v>
      </c>
      <c r="N25" s="320">
        <v>140</v>
      </c>
      <c r="O25" s="320">
        <v>380</v>
      </c>
    </row>
    <row r="26" spans="2:15" ht="12.75">
      <c r="B26" s="134" t="s">
        <v>186</v>
      </c>
      <c r="C26" s="319">
        <v>44870</v>
      </c>
      <c r="D26" s="319">
        <v>2520</v>
      </c>
      <c r="E26" s="319">
        <v>680</v>
      </c>
      <c r="F26" s="319">
        <v>20</v>
      </c>
      <c r="G26" s="319">
        <v>420</v>
      </c>
      <c r="H26" s="319">
        <v>90</v>
      </c>
      <c r="I26" s="319">
        <v>70</v>
      </c>
      <c r="J26" s="319">
        <v>10</v>
      </c>
      <c r="K26" s="319">
        <v>900</v>
      </c>
      <c r="L26" s="319">
        <v>870</v>
      </c>
      <c r="M26" s="319">
        <v>80</v>
      </c>
      <c r="N26" s="320">
        <v>250</v>
      </c>
      <c r="O26" s="320">
        <v>570</v>
      </c>
    </row>
    <row r="27" spans="2:15" ht="12.75">
      <c r="B27" s="135" t="s">
        <v>187</v>
      </c>
      <c r="C27" s="321">
        <v>98220</v>
      </c>
      <c r="D27" s="321">
        <v>3010</v>
      </c>
      <c r="E27" s="321">
        <v>750</v>
      </c>
      <c r="F27" s="321">
        <v>20</v>
      </c>
      <c r="G27" s="321">
        <v>920</v>
      </c>
      <c r="H27" s="321">
        <v>70</v>
      </c>
      <c r="I27" s="321">
        <v>70</v>
      </c>
      <c r="J27" s="321">
        <v>10</v>
      </c>
      <c r="K27" s="321">
        <v>680</v>
      </c>
      <c r="L27" s="321">
        <v>660</v>
      </c>
      <c r="M27" s="321">
        <v>40</v>
      </c>
      <c r="N27" s="322">
        <v>100</v>
      </c>
      <c r="O27" s="322">
        <v>980</v>
      </c>
    </row>
    <row r="29" ht="11.25">
      <c r="B29" s="45" t="s">
        <v>72</v>
      </c>
    </row>
    <row r="31" spans="4:12" ht="11.25">
      <c r="D31" s="197"/>
      <c r="L31" s="25"/>
    </row>
    <row r="32" ht="11.25">
      <c r="L32" s="25"/>
    </row>
    <row r="33" ht="11.25">
      <c r="L33" s="25"/>
    </row>
    <row r="34" ht="11.25">
      <c r="L34" s="25"/>
    </row>
  </sheetData>
  <sheetProtection/>
  <mergeCells count="3">
    <mergeCell ref="C4:C5"/>
    <mergeCell ref="D4:D5"/>
    <mergeCell ref="E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M13"/>
  <sheetViews>
    <sheetView showGridLines="0" tabSelected="1" zoomScalePageLayoutView="0" workbookViewId="0" topLeftCell="A1">
      <selection activeCell="H30" sqref="H30"/>
    </sheetView>
  </sheetViews>
  <sheetFormatPr defaultColWidth="9.140625" defaultRowHeight="12.75"/>
  <cols>
    <col min="1" max="1" width="9.140625" style="61" customWidth="1"/>
    <col min="2" max="2" width="10.28125" style="61" customWidth="1"/>
    <col min="3" max="3" width="22.8515625" style="61" customWidth="1"/>
    <col min="4" max="4" width="19.8515625" style="61" customWidth="1"/>
    <col min="5" max="16384" width="9.140625" style="61" customWidth="1"/>
  </cols>
  <sheetData>
    <row r="2" ht="15">
      <c r="B2" s="60" t="s">
        <v>214</v>
      </c>
    </row>
    <row r="3" ht="15">
      <c r="B3" s="60"/>
    </row>
    <row r="4" spans="2:4" ht="22.5">
      <c r="B4" s="93" t="s">
        <v>73</v>
      </c>
      <c r="C4" s="93" t="s">
        <v>74</v>
      </c>
      <c r="D4" s="93" t="s">
        <v>129</v>
      </c>
    </row>
    <row r="5" spans="2:13" ht="15">
      <c r="B5" s="94"/>
      <c r="C5" s="94"/>
      <c r="D5" s="94" t="s">
        <v>108</v>
      </c>
      <c r="K5"/>
      <c r="M5"/>
    </row>
    <row r="6" spans="2:13" ht="15">
      <c r="B6" s="83">
        <v>2003</v>
      </c>
      <c r="C6" s="323">
        <v>38470</v>
      </c>
      <c r="D6" s="323">
        <v>368510</v>
      </c>
      <c r="G6"/>
      <c r="H6"/>
      <c r="I6"/>
      <c r="J6"/>
      <c r="K6"/>
      <c r="M6"/>
    </row>
    <row r="7" spans="2:13" ht="15">
      <c r="B7" s="84">
        <v>2005</v>
      </c>
      <c r="C7" s="324">
        <v>41000</v>
      </c>
      <c r="D7" s="324">
        <v>609450</v>
      </c>
      <c r="G7"/>
      <c r="H7"/>
      <c r="I7"/>
      <c r="J7"/>
      <c r="K7"/>
      <c r="M7"/>
    </row>
    <row r="8" spans="2:13" ht="15">
      <c r="B8" s="84">
        <v>2007</v>
      </c>
      <c r="C8" s="324">
        <v>39140</v>
      </c>
      <c r="D8" s="324">
        <v>698490</v>
      </c>
      <c r="G8"/>
      <c r="H8"/>
      <c r="I8"/>
      <c r="J8"/>
      <c r="K8"/>
      <c r="M8"/>
    </row>
    <row r="9" spans="2:9" ht="15">
      <c r="B9" s="85">
        <v>2010</v>
      </c>
      <c r="C9" s="325">
        <v>41920</v>
      </c>
      <c r="D9" s="325">
        <v>754530</v>
      </c>
      <c r="G9"/>
      <c r="H9"/>
      <c r="I9"/>
    </row>
    <row r="10" spans="7:9" ht="15">
      <c r="G10"/>
      <c r="H10"/>
      <c r="I10"/>
    </row>
    <row r="11" ht="15">
      <c r="B11" s="24" t="s">
        <v>69</v>
      </c>
    </row>
    <row r="12" spans="3:9" ht="15">
      <c r="C12"/>
      <c r="D12"/>
      <c r="F12"/>
      <c r="I12"/>
    </row>
    <row r="13" spans="3:9" ht="15">
      <c r="C13"/>
      <c r="D13"/>
      <c r="E13"/>
      <c r="F13"/>
      <c r="I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22"/>
  <sheetViews>
    <sheetView showGridLines="0" zoomScalePageLayoutView="0" workbookViewId="0" topLeftCell="A82">
      <selection activeCell="I98" sqref="I98"/>
    </sheetView>
  </sheetViews>
  <sheetFormatPr defaultColWidth="9.140625" defaultRowHeight="12.75"/>
  <cols>
    <col min="1" max="1" width="9.140625" style="122" customWidth="1"/>
    <col min="2" max="2" width="14.00390625" style="122" customWidth="1"/>
    <col min="3" max="3" width="35.8515625" style="122" customWidth="1"/>
    <col min="4" max="5" width="12.7109375" style="122" customWidth="1"/>
    <col min="6" max="6" width="10.57421875" style="122" customWidth="1"/>
    <col min="7" max="7" width="10.57421875" style="198" customWidth="1"/>
    <col min="8" max="16384" width="9.140625" style="122" customWidth="1"/>
  </cols>
  <sheetData>
    <row r="1" ht="31.5" customHeight="1">
      <c r="B1" s="17" t="s">
        <v>167</v>
      </c>
    </row>
    <row r="2" spans="2:7" ht="37.5" customHeight="1">
      <c r="B2" s="326"/>
      <c r="C2" s="327"/>
      <c r="D2" s="123">
        <v>2000</v>
      </c>
      <c r="E2" s="124">
        <v>2010</v>
      </c>
      <c r="F2" s="125" t="s">
        <v>150</v>
      </c>
      <c r="G2" s="199"/>
    </row>
    <row r="3" spans="2:7" ht="12.75" customHeight="1">
      <c r="B3" s="328" t="s">
        <v>16</v>
      </c>
      <c r="C3" s="147" t="s">
        <v>166</v>
      </c>
      <c r="D3" s="209">
        <v>2153720</v>
      </c>
      <c r="E3" s="210">
        <v>1620880</v>
      </c>
      <c r="F3" s="213">
        <f>(E3-D3)/D3*100</f>
        <v>-24.740449083446318</v>
      </c>
      <c r="G3" s="200"/>
    </row>
    <row r="4" spans="2:7" ht="12.75">
      <c r="B4" s="329"/>
      <c r="C4" s="146" t="s">
        <v>168</v>
      </c>
      <c r="D4" s="211">
        <v>105680</v>
      </c>
      <c r="E4" s="212">
        <v>67150</v>
      </c>
      <c r="F4" s="214">
        <f aca="true" t="shared" si="0" ref="F4:F112">(E4-D4)/D4*100</f>
        <v>-36.45912187736563</v>
      </c>
      <c r="G4" s="200"/>
    </row>
    <row r="5" spans="2:7" ht="12.75">
      <c r="B5" s="329"/>
      <c r="C5" s="146" t="s">
        <v>218</v>
      </c>
      <c r="D5" s="211">
        <v>6130</v>
      </c>
      <c r="E5" s="212">
        <v>3550</v>
      </c>
      <c r="F5" s="214">
        <f t="shared" si="0"/>
        <v>-42.08809135399674</v>
      </c>
      <c r="G5" s="200"/>
    </row>
    <row r="6" spans="2:7" ht="12.75">
      <c r="B6" s="329"/>
      <c r="C6" s="146" t="s">
        <v>170</v>
      </c>
      <c r="D6" s="211">
        <v>29990</v>
      </c>
      <c r="E6" s="212">
        <v>20210</v>
      </c>
      <c r="F6" s="214">
        <f t="shared" si="0"/>
        <v>-32.6108702900967</v>
      </c>
      <c r="G6" s="200"/>
    </row>
    <row r="7" spans="2:7" ht="12.75">
      <c r="B7" s="329"/>
      <c r="C7" s="146" t="s">
        <v>171</v>
      </c>
      <c r="D7" s="211">
        <v>71260</v>
      </c>
      <c r="E7" s="212">
        <v>54330</v>
      </c>
      <c r="F7" s="214">
        <f t="shared" si="0"/>
        <v>-23.75806904294134</v>
      </c>
      <c r="G7" s="200"/>
    </row>
    <row r="8" spans="2:7" ht="12.75">
      <c r="B8" s="329"/>
      <c r="C8" s="146" t="s">
        <v>217</v>
      </c>
      <c r="D8" s="211">
        <v>23360</v>
      </c>
      <c r="E8" s="212">
        <v>20250</v>
      </c>
      <c r="F8" s="214">
        <f t="shared" si="0"/>
        <v>-13.31335616438356</v>
      </c>
      <c r="G8" s="200"/>
    </row>
    <row r="9" spans="2:7" ht="12.75">
      <c r="B9" s="329"/>
      <c r="C9" s="146" t="s">
        <v>188</v>
      </c>
      <c r="D9" s="211">
        <v>30020</v>
      </c>
      <c r="E9" s="212">
        <v>16450</v>
      </c>
      <c r="F9" s="214">
        <f t="shared" si="0"/>
        <v>-45.20319786808794</v>
      </c>
      <c r="G9" s="200"/>
    </row>
    <row r="10" spans="2:7" ht="12.75">
      <c r="B10" s="329"/>
      <c r="C10" s="146" t="s">
        <v>181</v>
      </c>
      <c r="D10" s="211">
        <v>177000</v>
      </c>
      <c r="E10" s="212">
        <v>119380</v>
      </c>
      <c r="F10" s="214">
        <f t="shared" si="0"/>
        <v>-32.55367231638418</v>
      </c>
      <c r="G10" s="200"/>
    </row>
    <row r="11" spans="2:7" ht="12.75">
      <c r="B11" s="329"/>
      <c r="C11" s="146" t="s">
        <v>182</v>
      </c>
      <c r="D11" s="211">
        <v>32980</v>
      </c>
      <c r="E11" s="212">
        <v>22320</v>
      </c>
      <c r="F11" s="214">
        <f t="shared" si="0"/>
        <v>-32.322619769557306</v>
      </c>
      <c r="G11" s="200"/>
    </row>
    <row r="12" spans="2:7" ht="12.75">
      <c r="B12" s="329"/>
      <c r="C12" s="146" t="s">
        <v>183</v>
      </c>
      <c r="D12" s="211">
        <v>103700</v>
      </c>
      <c r="E12" s="212">
        <v>73470</v>
      </c>
      <c r="F12" s="214">
        <f t="shared" si="0"/>
        <v>-29.151398264223722</v>
      </c>
      <c r="G12" s="200"/>
    </row>
    <row r="13" spans="2:7" ht="12.75">
      <c r="B13" s="329"/>
      <c r="C13" s="146" t="s">
        <v>184</v>
      </c>
      <c r="D13" s="211">
        <v>107290</v>
      </c>
      <c r="E13" s="212">
        <v>72690</v>
      </c>
      <c r="F13" s="214">
        <f t="shared" si="0"/>
        <v>-32.24904464535371</v>
      </c>
      <c r="G13" s="200"/>
    </row>
    <row r="14" spans="2:7" ht="12.75">
      <c r="B14" s="329"/>
      <c r="C14" s="146" t="s">
        <v>185</v>
      </c>
      <c r="D14" s="211">
        <v>46080</v>
      </c>
      <c r="E14" s="212">
        <v>36240</v>
      </c>
      <c r="F14" s="214">
        <f t="shared" si="0"/>
        <v>-21.354166666666664</v>
      </c>
      <c r="G14" s="200"/>
    </row>
    <row r="15" spans="2:7" ht="12.75">
      <c r="B15" s="329"/>
      <c r="C15" s="146" t="s">
        <v>186</v>
      </c>
      <c r="D15" s="211">
        <v>60440</v>
      </c>
      <c r="E15" s="212">
        <v>44870</v>
      </c>
      <c r="F15" s="214">
        <f t="shared" si="0"/>
        <v>-25.76108537392455</v>
      </c>
      <c r="G15" s="200"/>
    </row>
    <row r="16" spans="2:7" ht="12.75">
      <c r="B16" s="329"/>
      <c r="C16" s="146" t="s">
        <v>187</v>
      </c>
      <c r="D16" s="211">
        <v>162110</v>
      </c>
      <c r="E16" s="212">
        <v>98220</v>
      </c>
      <c r="F16" s="214">
        <f t="shared" si="0"/>
        <v>-39.411510702609334</v>
      </c>
      <c r="G16" s="200"/>
    </row>
    <row r="17" spans="2:7" ht="12.75">
      <c r="B17" s="329"/>
      <c r="C17" s="146" t="s">
        <v>172</v>
      </c>
      <c r="D17" s="211">
        <v>67120</v>
      </c>
      <c r="E17" s="212">
        <v>66840</v>
      </c>
      <c r="F17" s="214">
        <f t="shared" si="0"/>
        <v>-0.4171632896305125</v>
      </c>
      <c r="G17" s="200"/>
    </row>
    <row r="18" spans="2:7" ht="12.75">
      <c r="B18" s="329"/>
      <c r="C18" s="146" t="s">
        <v>173</v>
      </c>
      <c r="D18" s="211">
        <v>28890</v>
      </c>
      <c r="E18" s="212">
        <v>26270</v>
      </c>
      <c r="F18" s="214">
        <f t="shared" si="0"/>
        <v>-9.068881966078228</v>
      </c>
      <c r="G18" s="200"/>
    </row>
    <row r="19" spans="2:7" ht="12.75">
      <c r="B19" s="329"/>
      <c r="C19" s="146" t="s">
        <v>174</v>
      </c>
      <c r="D19" s="211">
        <v>212150</v>
      </c>
      <c r="E19" s="212">
        <v>136870</v>
      </c>
      <c r="F19" s="214">
        <f t="shared" si="0"/>
        <v>-35.48432712703276</v>
      </c>
      <c r="G19" s="200"/>
    </row>
    <row r="20" spans="2:7" ht="12.75">
      <c r="B20" s="329"/>
      <c r="C20" s="146" t="s">
        <v>175</v>
      </c>
      <c r="D20" s="211">
        <v>288090</v>
      </c>
      <c r="E20" s="212">
        <v>271750</v>
      </c>
      <c r="F20" s="214">
        <f t="shared" si="0"/>
        <v>-5.671838661529383</v>
      </c>
      <c r="G20" s="200"/>
    </row>
    <row r="21" spans="2:7" ht="12.75">
      <c r="B21" s="329"/>
      <c r="C21" s="146" t="s">
        <v>176</v>
      </c>
      <c r="D21" s="211">
        <v>68470</v>
      </c>
      <c r="E21" s="212">
        <v>51760</v>
      </c>
      <c r="F21" s="214">
        <f t="shared" si="0"/>
        <v>-24.40484883890755</v>
      </c>
      <c r="G21" s="200"/>
    </row>
    <row r="22" spans="2:7" ht="12.75">
      <c r="B22" s="329"/>
      <c r="C22" s="146" t="s">
        <v>177</v>
      </c>
      <c r="D22" s="211">
        <v>145810</v>
      </c>
      <c r="E22" s="212">
        <v>137790</v>
      </c>
      <c r="F22" s="214">
        <f t="shared" si="0"/>
        <v>-5.500308620807901</v>
      </c>
      <c r="G22" s="200"/>
    </row>
    <row r="23" spans="2:7" ht="12.75">
      <c r="B23" s="329"/>
      <c r="C23" s="146" t="s">
        <v>178</v>
      </c>
      <c r="D23" s="211">
        <v>295640</v>
      </c>
      <c r="E23" s="212">
        <v>219680</v>
      </c>
      <c r="F23" s="214">
        <f t="shared" si="0"/>
        <v>-25.693410905154916</v>
      </c>
      <c r="G23" s="200"/>
    </row>
    <row r="24" spans="2:7" ht="12.75">
      <c r="B24" s="330"/>
      <c r="C24" s="146" t="s">
        <v>179</v>
      </c>
      <c r="D24" s="211">
        <v>91530</v>
      </c>
      <c r="E24" s="212">
        <v>60810</v>
      </c>
      <c r="F24" s="214">
        <f t="shared" si="0"/>
        <v>-33.56276630612914</v>
      </c>
      <c r="G24" s="200"/>
    </row>
    <row r="25" spans="2:7" ht="12.75">
      <c r="B25" s="328" t="s">
        <v>17</v>
      </c>
      <c r="C25" s="147" t="s">
        <v>166</v>
      </c>
      <c r="D25" s="209">
        <v>13062260</v>
      </c>
      <c r="E25" s="210">
        <v>12856050</v>
      </c>
      <c r="F25" s="213">
        <f t="shared" si="0"/>
        <v>-1.5786701535568886</v>
      </c>
      <c r="G25" s="200"/>
    </row>
    <row r="26" spans="2:7" ht="12.75">
      <c r="B26" s="329"/>
      <c r="C26" s="146" t="s">
        <v>168</v>
      </c>
      <c r="D26" s="211">
        <v>1068080</v>
      </c>
      <c r="E26" s="212">
        <v>1010780</v>
      </c>
      <c r="F26" s="214">
        <f t="shared" si="0"/>
        <v>-5.36476668414351</v>
      </c>
      <c r="G26" s="200"/>
    </row>
    <row r="27" spans="2:7" ht="12.75">
      <c r="B27" s="329"/>
      <c r="C27" s="146" t="s">
        <v>218</v>
      </c>
      <c r="D27" s="211">
        <v>71160</v>
      </c>
      <c r="E27" s="212">
        <v>55600</v>
      </c>
      <c r="F27" s="214">
        <f t="shared" si="0"/>
        <v>-21.86621697582912</v>
      </c>
      <c r="G27" s="200"/>
    </row>
    <row r="28" spans="2:7" ht="12.75">
      <c r="B28" s="329"/>
      <c r="C28" s="146" t="s">
        <v>170</v>
      </c>
      <c r="D28" s="211">
        <v>60890</v>
      </c>
      <c r="E28" s="212">
        <v>43780</v>
      </c>
      <c r="F28" s="214">
        <f t="shared" si="0"/>
        <v>-28.09985219247824</v>
      </c>
      <c r="G28" s="200"/>
    </row>
    <row r="29" spans="2:7" ht="12.75">
      <c r="B29" s="329"/>
      <c r="C29" s="146" t="s">
        <v>171</v>
      </c>
      <c r="D29" s="211">
        <v>1039400</v>
      </c>
      <c r="E29" s="212">
        <v>986830</v>
      </c>
      <c r="F29" s="214">
        <f t="shared" si="0"/>
        <v>-5.057725610929382</v>
      </c>
      <c r="G29" s="200"/>
    </row>
    <row r="30" spans="2:7" ht="12.75">
      <c r="B30" s="329"/>
      <c r="C30" s="146" t="s">
        <v>217</v>
      </c>
      <c r="D30" s="211">
        <v>267390</v>
      </c>
      <c r="E30" s="212">
        <v>240540</v>
      </c>
      <c r="F30" s="214">
        <f t="shared" si="0"/>
        <v>-10.041512397621451</v>
      </c>
      <c r="G30" s="200"/>
    </row>
    <row r="31" spans="2:7" ht="12.75">
      <c r="B31" s="329"/>
      <c r="C31" s="146" t="s">
        <v>188</v>
      </c>
      <c r="D31" s="211">
        <v>146880</v>
      </c>
      <c r="E31" s="212">
        <v>137220</v>
      </c>
      <c r="F31" s="214">
        <f t="shared" si="0"/>
        <v>-6.576797385620916</v>
      </c>
      <c r="G31" s="200"/>
    </row>
    <row r="32" spans="2:7" ht="12.75">
      <c r="B32" s="329"/>
      <c r="C32" s="146" t="s">
        <v>181</v>
      </c>
      <c r="D32" s="211">
        <v>849880</v>
      </c>
      <c r="E32" s="212">
        <v>811440</v>
      </c>
      <c r="F32" s="214">
        <f t="shared" si="0"/>
        <v>-4.52299148115028</v>
      </c>
      <c r="G32" s="200"/>
    </row>
    <row r="33" spans="2:7" ht="12.75">
      <c r="B33" s="329"/>
      <c r="C33" s="146" t="s">
        <v>182</v>
      </c>
      <c r="D33" s="211">
        <v>237750</v>
      </c>
      <c r="E33" s="212">
        <v>218440</v>
      </c>
      <c r="F33" s="214">
        <f t="shared" si="0"/>
        <v>-8.121976866456363</v>
      </c>
      <c r="G33" s="200"/>
    </row>
    <row r="34" spans="2:7" ht="12.75">
      <c r="B34" s="329"/>
      <c r="C34" s="146" t="s">
        <v>183</v>
      </c>
      <c r="D34" s="211">
        <v>1114590</v>
      </c>
      <c r="E34" s="212">
        <v>1064210</v>
      </c>
      <c r="F34" s="214">
        <f t="shared" si="0"/>
        <v>-4.52004773055563</v>
      </c>
      <c r="G34" s="200"/>
    </row>
    <row r="35" spans="2:7" ht="12.75">
      <c r="B35" s="329"/>
      <c r="C35" s="146" t="s">
        <v>184</v>
      </c>
      <c r="D35" s="211">
        <v>848170</v>
      </c>
      <c r="E35" s="212">
        <v>754340</v>
      </c>
      <c r="F35" s="214">
        <f t="shared" si="0"/>
        <v>-11.062640744190432</v>
      </c>
      <c r="G35" s="200"/>
    </row>
    <row r="36" spans="2:7" ht="12.75">
      <c r="B36" s="329"/>
      <c r="C36" s="146" t="s">
        <v>185</v>
      </c>
      <c r="D36" s="211">
        <v>363560</v>
      </c>
      <c r="E36" s="212">
        <v>326880</v>
      </c>
      <c r="F36" s="214">
        <f t="shared" si="0"/>
        <v>-10.089118714930136</v>
      </c>
      <c r="G36" s="200"/>
    </row>
    <row r="37" spans="2:7" ht="12.75">
      <c r="B37" s="329"/>
      <c r="C37" s="146" t="s">
        <v>186</v>
      </c>
      <c r="D37" s="211">
        <v>505610</v>
      </c>
      <c r="E37" s="212">
        <v>471830</v>
      </c>
      <c r="F37" s="214">
        <f t="shared" si="0"/>
        <v>-6.681038745277982</v>
      </c>
      <c r="G37" s="200"/>
    </row>
    <row r="38" spans="2:7" ht="12.75">
      <c r="B38" s="329"/>
      <c r="C38" s="146" t="s">
        <v>187</v>
      </c>
      <c r="D38" s="211">
        <v>706940</v>
      </c>
      <c r="E38" s="212">
        <v>638600</v>
      </c>
      <c r="F38" s="214">
        <f t="shared" si="0"/>
        <v>-9.667015588310182</v>
      </c>
      <c r="G38" s="200"/>
    </row>
    <row r="39" spans="2:7" ht="12.75">
      <c r="B39" s="329"/>
      <c r="C39" s="146" t="s">
        <v>172</v>
      </c>
      <c r="D39" s="211">
        <v>425980</v>
      </c>
      <c r="E39" s="212">
        <v>453630</v>
      </c>
      <c r="F39" s="214">
        <f t="shared" si="0"/>
        <v>6.4909150664350435</v>
      </c>
      <c r="G39" s="200"/>
    </row>
    <row r="40" spans="2:7" ht="12.75">
      <c r="B40" s="329"/>
      <c r="C40" s="146" t="s">
        <v>173</v>
      </c>
      <c r="D40" s="211">
        <v>213170</v>
      </c>
      <c r="E40" s="212">
        <v>197520</v>
      </c>
      <c r="F40" s="214">
        <f t="shared" si="0"/>
        <v>-7.341558380635174</v>
      </c>
      <c r="G40" s="200"/>
    </row>
    <row r="41" spans="2:7" ht="12.75">
      <c r="B41" s="329"/>
      <c r="C41" s="146" t="s">
        <v>174</v>
      </c>
      <c r="D41" s="211">
        <v>575870</v>
      </c>
      <c r="E41" s="212">
        <v>549530</v>
      </c>
      <c r="F41" s="214">
        <f t="shared" si="0"/>
        <v>-4.573948981540973</v>
      </c>
      <c r="G41" s="200"/>
    </row>
    <row r="42" spans="2:7" ht="12.75">
      <c r="B42" s="329"/>
      <c r="C42" s="146" t="s">
        <v>175</v>
      </c>
      <c r="D42" s="211">
        <v>1223400</v>
      </c>
      <c r="E42" s="212">
        <v>1285290</v>
      </c>
      <c r="F42" s="214">
        <f t="shared" si="0"/>
        <v>5.058852378616969</v>
      </c>
      <c r="G42" s="200"/>
    </row>
    <row r="43" spans="2:7" ht="12.75">
      <c r="B43" s="329"/>
      <c r="C43" s="146" t="s">
        <v>176</v>
      </c>
      <c r="D43" s="211">
        <v>533440</v>
      </c>
      <c r="E43" s="212">
        <v>519130</v>
      </c>
      <c r="F43" s="214">
        <f t="shared" si="0"/>
        <v>-2.6825884823035393</v>
      </c>
      <c r="G43" s="200"/>
    </row>
    <row r="44" spans="2:7" ht="12.75">
      <c r="B44" s="329"/>
      <c r="C44" s="146" t="s">
        <v>177</v>
      </c>
      <c r="D44" s="211">
        <v>540060</v>
      </c>
      <c r="E44" s="212">
        <v>549250</v>
      </c>
      <c r="F44" s="214">
        <f t="shared" si="0"/>
        <v>1.7016627782098286</v>
      </c>
      <c r="G44" s="200"/>
    </row>
    <row r="45" spans="2:7" ht="12.75">
      <c r="B45" s="329"/>
      <c r="C45" s="146" t="s">
        <v>178</v>
      </c>
      <c r="D45" s="211">
        <v>1256530</v>
      </c>
      <c r="E45" s="212">
        <v>1387520</v>
      </c>
      <c r="F45" s="214">
        <f t="shared" si="0"/>
        <v>10.424741152220799</v>
      </c>
      <c r="G45" s="200"/>
    </row>
    <row r="46" spans="2:7" ht="12.75">
      <c r="B46" s="330"/>
      <c r="C46" s="146" t="s">
        <v>179</v>
      </c>
      <c r="D46" s="211">
        <v>1013510</v>
      </c>
      <c r="E46" s="212">
        <v>1153690</v>
      </c>
      <c r="F46" s="214">
        <f t="shared" si="0"/>
        <v>13.831141281289774</v>
      </c>
      <c r="G46" s="200"/>
    </row>
    <row r="47" spans="2:7" ht="12.75">
      <c r="B47" s="328" t="s">
        <v>18</v>
      </c>
      <c r="C47" s="147" t="s">
        <v>166</v>
      </c>
      <c r="D47" s="209">
        <v>9969560</v>
      </c>
      <c r="E47" s="210">
        <v>9911520</v>
      </c>
      <c r="F47" s="213">
        <f t="shared" si="0"/>
        <v>-0.5821721319697157</v>
      </c>
      <c r="G47" s="200"/>
    </row>
    <row r="48" spans="2:7" ht="12.75">
      <c r="B48" s="329"/>
      <c r="C48" s="146" t="s">
        <v>168</v>
      </c>
      <c r="D48" s="211">
        <v>1007090</v>
      </c>
      <c r="E48" s="212">
        <v>1030400</v>
      </c>
      <c r="F48" s="214">
        <f t="shared" si="0"/>
        <v>2.314589560019462</v>
      </c>
      <c r="G48" s="200"/>
    </row>
    <row r="49" spans="2:7" ht="12.75">
      <c r="B49" s="329"/>
      <c r="C49" s="146" t="s">
        <v>218</v>
      </c>
      <c r="D49" s="211">
        <v>33000</v>
      </c>
      <c r="E49" s="212">
        <v>28850</v>
      </c>
      <c r="F49" s="214">
        <f t="shared" si="0"/>
        <v>-12.575757575757576</v>
      </c>
      <c r="G49" s="200"/>
    </row>
    <row r="50" spans="2:7" ht="12.75">
      <c r="B50" s="329"/>
      <c r="C50" s="146" t="s">
        <v>170</v>
      </c>
      <c r="D50" s="211">
        <v>21370</v>
      </c>
      <c r="E50" s="212">
        <v>16290</v>
      </c>
      <c r="F50" s="214">
        <f t="shared" si="0"/>
        <v>-23.77164248947122</v>
      </c>
      <c r="G50" s="200"/>
    </row>
    <row r="51" spans="2:7" ht="12.75">
      <c r="B51" s="329"/>
      <c r="C51" s="146" t="s">
        <v>171</v>
      </c>
      <c r="D51" s="211">
        <v>2565880</v>
      </c>
      <c r="E51" s="212">
        <v>2736680</v>
      </c>
      <c r="F51" s="214">
        <f t="shared" si="0"/>
        <v>6.6565856548240765</v>
      </c>
      <c r="G51" s="200"/>
    </row>
    <row r="52" spans="2:7" ht="12.75">
      <c r="B52" s="329"/>
      <c r="C52" s="146" t="s">
        <v>217</v>
      </c>
      <c r="D52" s="211">
        <v>134660</v>
      </c>
      <c r="E52" s="212">
        <v>118750</v>
      </c>
      <c r="F52" s="214">
        <f t="shared" si="0"/>
        <v>-11.814941333729392</v>
      </c>
      <c r="G52" s="200"/>
    </row>
    <row r="53" spans="2:7" ht="12.75">
      <c r="B53" s="329"/>
      <c r="C53" s="146" t="s">
        <v>188</v>
      </c>
      <c r="D53" s="211">
        <v>53220</v>
      </c>
      <c r="E53" s="212">
        <v>54420</v>
      </c>
      <c r="F53" s="214">
        <f t="shared" si="0"/>
        <v>2.254791431792559</v>
      </c>
      <c r="G53" s="200"/>
    </row>
    <row r="54" spans="2:7" ht="12.75">
      <c r="B54" s="329"/>
      <c r="C54" s="146" t="s">
        <v>181</v>
      </c>
      <c r="D54" s="211">
        <v>1482920</v>
      </c>
      <c r="E54" s="212">
        <v>1361540</v>
      </c>
      <c r="F54" s="214">
        <f t="shared" si="0"/>
        <v>-8.185202168694197</v>
      </c>
      <c r="G54" s="200"/>
    </row>
    <row r="55" spans="2:7" ht="12.75">
      <c r="B55" s="329"/>
      <c r="C55" s="146" t="s">
        <v>182</v>
      </c>
      <c r="D55" s="211">
        <v>212070</v>
      </c>
      <c r="E55" s="212">
        <v>203800</v>
      </c>
      <c r="F55" s="214">
        <f t="shared" si="0"/>
        <v>-3.8996557740368747</v>
      </c>
      <c r="G55" s="200"/>
    </row>
    <row r="56" spans="2:7" ht="12.75">
      <c r="B56" s="329"/>
      <c r="C56" s="146" t="s">
        <v>183</v>
      </c>
      <c r="D56" s="211">
        <v>1298870</v>
      </c>
      <c r="E56" s="212">
        <v>1203660</v>
      </c>
      <c r="F56" s="214">
        <f t="shared" si="0"/>
        <v>-7.330217804707169</v>
      </c>
      <c r="G56" s="200"/>
    </row>
    <row r="57" spans="2:7" ht="12.75">
      <c r="B57" s="329"/>
      <c r="C57" s="146" t="s">
        <v>184</v>
      </c>
      <c r="D57" s="211">
        <v>245190</v>
      </c>
      <c r="E57" s="212">
        <v>182210</v>
      </c>
      <c r="F57" s="214">
        <f t="shared" si="0"/>
        <v>-25.68620253680819</v>
      </c>
      <c r="G57" s="200"/>
    </row>
    <row r="58" spans="2:7" ht="12.75">
      <c r="B58" s="329"/>
      <c r="C58" s="146" t="s">
        <v>185</v>
      </c>
      <c r="D58" s="211">
        <v>250480</v>
      </c>
      <c r="E58" s="212">
        <v>194340</v>
      </c>
      <c r="F58" s="214">
        <f t="shared" si="0"/>
        <v>-22.41296710316193</v>
      </c>
      <c r="G58" s="200"/>
    </row>
    <row r="59" spans="2:7" ht="12.75">
      <c r="B59" s="329"/>
      <c r="C59" s="146" t="s">
        <v>186</v>
      </c>
      <c r="D59" s="211">
        <v>191400</v>
      </c>
      <c r="E59" s="212">
        <v>200480</v>
      </c>
      <c r="F59" s="214">
        <f t="shared" si="0"/>
        <v>4.743991640543364</v>
      </c>
      <c r="G59" s="200"/>
    </row>
    <row r="60" spans="2:7" ht="12.75">
      <c r="B60" s="329"/>
      <c r="C60" s="146" t="s">
        <v>187</v>
      </c>
      <c r="D60" s="211">
        <v>360970</v>
      </c>
      <c r="E60" s="212">
        <v>376910</v>
      </c>
      <c r="F60" s="214">
        <f t="shared" si="0"/>
        <v>4.415879435964207</v>
      </c>
      <c r="G60" s="200"/>
    </row>
    <row r="61" spans="2:7" ht="12.75">
      <c r="B61" s="329"/>
      <c r="C61" s="146" t="s">
        <v>172</v>
      </c>
      <c r="D61" s="211">
        <v>162470</v>
      </c>
      <c r="E61" s="212">
        <v>173510</v>
      </c>
      <c r="F61" s="214">
        <f t="shared" si="0"/>
        <v>6.795100633963193</v>
      </c>
      <c r="G61" s="200"/>
    </row>
    <row r="62" spans="2:7" ht="12.75">
      <c r="B62" s="329"/>
      <c r="C62" s="146" t="s">
        <v>173</v>
      </c>
      <c r="D62" s="211">
        <v>100190</v>
      </c>
      <c r="E62" s="212">
        <v>99460</v>
      </c>
      <c r="F62" s="214">
        <f t="shared" si="0"/>
        <v>-0.7286156303024254</v>
      </c>
      <c r="G62" s="200"/>
    </row>
    <row r="63" spans="2:7" ht="12.75">
      <c r="B63" s="329"/>
      <c r="C63" s="146" t="s">
        <v>174</v>
      </c>
      <c r="D63" s="211">
        <v>457920</v>
      </c>
      <c r="E63" s="212">
        <v>448980</v>
      </c>
      <c r="F63" s="214">
        <f t="shared" si="0"/>
        <v>-1.9523060796645701</v>
      </c>
      <c r="G63" s="200"/>
    </row>
    <row r="64" spans="2:7" ht="12.75">
      <c r="B64" s="329"/>
      <c r="C64" s="146" t="s">
        <v>175</v>
      </c>
      <c r="D64" s="211">
        <v>190040</v>
      </c>
      <c r="E64" s="212">
        <v>213900</v>
      </c>
      <c r="F64" s="214">
        <f t="shared" si="0"/>
        <v>12.555251525994526</v>
      </c>
      <c r="G64" s="200"/>
    </row>
    <row r="65" spans="2:7" ht="12.75">
      <c r="B65" s="329"/>
      <c r="C65" s="146" t="s">
        <v>176</v>
      </c>
      <c r="D65" s="211">
        <v>135650</v>
      </c>
      <c r="E65" s="212">
        <v>127390</v>
      </c>
      <c r="F65" s="214">
        <f t="shared" si="0"/>
        <v>-6.089200147438261</v>
      </c>
      <c r="G65" s="200"/>
    </row>
    <row r="66" spans="2:7" ht="12.75">
      <c r="B66" s="329"/>
      <c r="C66" s="146" t="s">
        <v>177</v>
      </c>
      <c r="D66" s="211">
        <v>161000</v>
      </c>
      <c r="E66" s="212">
        <v>147720</v>
      </c>
      <c r="F66" s="214">
        <f t="shared" si="0"/>
        <v>-8.248447204968944</v>
      </c>
      <c r="G66" s="200"/>
    </row>
    <row r="67" spans="2:7" ht="12.75">
      <c r="B67" s="329"/>
      <c r="C67" s="146" t="s">
        <v>178</v>
      </c>
      <c r="D67" s="211">
        <v>338170</v>
      </c>
      <c r="E67" s="212">
        <v>406370</v>
      </c>
      <c r="F67" s="214">
        <f t="shared" si="0"/>
        <v>20.167371440399798</v>
      </c>
      <c r="G67" s="200"/>
    </row>
    <row r="68" spans="2:7" ht="12.75">
      <c r="B68" s="330"/>
      <c r="C68" s="146" t="s">
        <v>179</v>
      </c>
      <c r="D68" s="211">
        <v>567000</v>
      </c>
      <c r="E68" s="212">
        <v>585860</v>
      </c>
      <c r="F68" s="214">
        <f t="shared" si="0"/>
        <v>3.326278659611993</v>
      </c>
      <c r="G68" s="200"/>
    </row>
    <row r="69" spans="2:7" ht="11.25" customHeight="1">
      <c r="B69" s="328" t="s">
        <v>19</v>
      </c>
      <c r="C69" s="147" t="s">
        <v>166</v>
      </c>
      <c r="D69" s="209">
        <v>3963630</v>
      </c>
      <c r="E69" s="210">
        <v>3392700</v>
      </c>
      <c r="F69" s="213">
        <f t="shared" si="0"/>
        <v>-14.404220373748306</v>
      </c>
      <c r="G69" s="200"/>
    </row>
    <row r="70" spans="2:7" ht="11.25" customHeight="1">
      <c r="B70" s="329"/>
      <c r="C70" s="146" t="s">
        <v>168</v>
      </c>
      <c r="D70" s="211">
        <v>189590</v>
      </c>
      <c r="E70" s="212">
        <v>137710</v>
      </c>
      <c r="F70" s="214">
        <f t="shared" si="0"/>
        <v>-27.36431246373754</v>
      </c>
      <c r="G70" s="200"/>
    </row>
    <row r="71" spans="2:7" ht="12.75">
      <c r="B71" s="329"/>
      <c r="C71" s="146" t="s">
        <v>218</v>
      </c>
      <c r="D71" s="211">
        <v>12190</v>
      </c>
      <c r="E71" s="212">
        <v>8030</v>
      </c>
      <c r="F71" s="214">
        <f t="shared" si="0"/>
        <v>-34.12633305988515</v>
      </c>
      <c r="G71" s="200"/>
    </row>
    <row r="72" spans="2:7" ht="12.75">
      <c r="B72" s="329"/>
      <c r="C72" s="146" t="s">
        <v>170</v>
      </c>
      <c r="D72" s="211">
        <v>53900</v>
      </c>
      <c r="E72" s="212">
        <v>41780</v>
      </c>
      <c r="F72" s="214">
        <f t="shared" si="0"/>
        <v>-22.4860853432282</v>
      </c>
      <c r="G72" s="200"/>
    </row>
    <row r="73" spans="2:7" ht="12.75">
      <c r="B73" s="329"/>
      <c r="C73" s="146" t="s">
        <v>171</v>
      </c>
      <c r="D73" s="211">
        <v>140960</v>
      </c>
      <c r="E73" s="212">
        <v>130720</v>
      </c>
      <c r="F73" s="214">
        <f t="shared" si="0"/>
        <v>-7.264472190692395</v>
      </c>
      <c r="G73" s="200"/>
    </row>
    <row r="74" spans="2:7" ht="12.75">
      <c r="B74" s="329"/>
      <c r="C74" s="146" t="s">
        <v>217</v>
      </c>
      <c r="D74" s="211">
        <v>60670</v>
      </c>
      <c r="E74" s="212">
        <v>57850</v>
      </c>
      <c r="F74" s="214">
        <f t="shared" si="0"/>
        <v>-4.648096258447338</v>
      </c>
      <c r="G74" s="200"/>
    </row>
    <row r="75" spans="2:7" ht="12.75">
      <c r="B75" s="329"/>
      <c r="C75" s="146" t="s">
        <v>188</v>
      </c>
      <c r="D75" s="211">
        <v>62450</v>
      </c>
      <c r="E75" s="212">
        <v>44600</v>
      </c>
      <c r="F75" s="214">
        <f t="shared" si="0"/>
        <v>-28.582866293034424</v>
      </c>
      <c r="G75" s="200"/>
    </row>
    <row r="76" spans="2:7" ht="12.75">
      <c r="B76" s="329"/>
      <c r="C76" s="146" t="s">
        <v>181</v>
      </c>
      <c r="D76" s="211">
        <v>328520</v>
      </c>
      <c r="E76" s="212">
        <v>255890</v>
      </c>
      <c r="F76" s="214">
        <f t="shared" si="0"/>
        <v>-22.108243029343726</v>
      </c>
      <c r="G76" s="200"/>
    </row>
    <row r="77" spans="2:7" ht="12.75">
      <c r="B77" s="329"/>
      <c r="C77" s="146" t="s">
        <v>182</v>
      </c>
      <c r="D77" s="211">
        <v>60880</v>
      </c>
      <c r="E77" s="212">
        <v>48140</v>
      </c>
      <c r="F77" s="214">
        <f t="shared" si="0"/>
        <v>-20.92641261498029</v>
      </c>
      <c r="G77" s="200"/>
    </row>
    <row r="78" spans="2:7" ht="12.75">
      <c r="B78" s="329"/>
      <c r="C78" s="146" t="s">
        <v>183</v>
      </c>
      <c r="D78" s="211">
        <v>199530</v>
      </c>
      <c r="E78" s="212">
        <v>170660</v>
      </c>
      <c r="F78" s="214">
        <f t="shared" si="0"/>
        <v>-14.4690021550644</v>
      </c>
      <c r="G78" s="200"/>
    </row>
    <row r="79" spans="2:7" ht="12.75">
      <c r="B79" s="329"/>
      <c r="C79" s="146" t="s">
        <v>184</v>
      </c>
      <c r="D79" s="211">
        <v>204760</v>
      </c>
      <c r="E79" s="212">
        <v>160750</v>
      </c>
      <c r="F79" s="214">
        <f t="shared" si="0"/>
        <v>-21.493455753076773</v>
      </c>
      <c r="G79" s="200"/>
    </row>
    <row r="80" spans="2:7" ht="12.75">
      <c r="B80" s="329"/>
      <c r="C80" s="146" t="s">
        <v>185</v>
      </c>
      <c r="D80" s="211">
        <v>87730</v>
      </c>
      <c r="E80" s="212">
        <v>77850</v>
      </c>
      <c r="F80" s="214">
        <f t="shared" si="0"/>
        <v>-11.26182605722102</v>
      </c>
      <c r="G80" s="200"/>
    </row>
    <row r="81" spans="2:7" ht="12.75">
      <c r="B81" s="329"/>
      <c r="C81" s="146" t="s">
        <v>186</v>
      </c>
      <c r="D81" s="211">
        <v>109730</v>
      </c>
      <c r="E81" s="212">
        <v>92240</v>
      </c>
      <c r="F81" s="214">
        <f t="shared" si="0"/>
        <v>-15.939123302651964</v>
      </c>
      <c r="G81" s="200"/>
    </row>
    <row r="82" spans="2:7" ht="12.75">
      <c r="B82" s="329"/>
      <c r="C82" s="146" t="s">
        <v>187</v>
      </c>
      <c r="D82" s="211">
        <v>298780</v>
      </c>
      <c r="E82" s="212">
        <v>197320</v>
      </c>
      <c r="F82" s="214">
        <f t="shared" si="0"/>
        <v>-33.958096258116335</v>
      </c>
      <c r="G82" s="200"/>
    </row>
    <row r="83" spans="2:7" ht="12.75">
      <c r="B83" s="329"/>
      <c r="C83" s="146" t="s">
        <v>172</v>
      </c>
      <c r="D83" s="211">
        <v>135590</v>
      </c>
      <c r="E83" s="212">
        <v>145670</v>
      </c>
      <c r="F83" s="214">
        <f t="shared" si="0"/>
        <v>7.43417656169334</v>
      </c>
      <c r="G83" s="200"/>
    </row>
    <row r="84" spans="2:7" ht="12.75">
      <c r="B84" s="329"/>
      <c r="C84" s="146" t="s">
        <v>173</v>
      </c>
      <c r="D84" s="211">
        <v>53890</v>
      </c>
      <c r="E84" s="212">
        <v>52740</v>
      </c>
      <c r="F84" s="214">
        <f t="shared" si="0"/>
        <v>-2.1339766190387826</v>
      </c>
      <c r="G84" s="200"/>
    </row>
    <row r="85" spans="2:7" ht="12.75">
      <c r="B85" s="329"/>
      <c r="C85" s="146" t="s">
        <v>174</v>
      </c>
      <c r="D85" s="211">
        <v>403070</v>
      </c>
      <c r="E85" s="212">
        <v>279670</v>
      </c>
      <c r="F85" s="214">
        <f t="shared" si="0"/>
        <v>-30.615029647455778</v>
      </c>
      <c r="G85" s="200"/>
    </row>
    <row r="86" spans="2:7" ht="12.75">
      <c r="B86" s="329"/>
      <c r="C86" s="146" t="s">
        <v>175</v>
      </c>
      <c r="D86" s="211">
        <v>527300</v>
      </c>
      <c r="E86" s="212">
        <v>559070</v>
      </c>
      <c r="F86" s="214">
        <f t="shared" si="0"/>
        <v>6.025033187938555</v>
      </c>
      <c r="G86" s="200"/>
    </row>
    <row r="87" spans="2:7" ht="12.75" customHeight="1">
      <c r="B87" s="329"/>
      <c r="C87" s="146" t="s">
        <v>176</v>
      </c>
      <c r="D87" s="211">
        <v>119160</v>
      </c>
      <c r="E87" s="212">
        <v>101630</v>
      </c>
      <c r="F87" s="214">
        <f t="shared" si="0"/>
        <v>-14.711312520980194</v>
      </c>
      <c r="G87" s="200"/>
    </row>
    <row r="88" spans="2:7" ht="12.75">
      <c r="B88" s="329"/>
      <c r="C88" s="146" t="s">
        <v>177</v>
      </c>
      <c r="D88" s="211">
        <v>260710</v>
      </c>
      <c r="E88" s="212">
        <v>280110</v>
      </c>
      <c r="F88" s="214">
        <f t="shared" si="0"/>
        <v>7.441218211806222</v>
      </c>
      <c r="G88" s="200"/>
    </row>
    <row r="89" spans="2:7" ht="12.75">
      <c r="B89" s="329"/>
      <c r="C89" s="146" t="s">
        <v>178</v>
      </c>
      <c r="D89" s="211">
        <v>494020</v>
      </c>
      <c r="E89" s="212">
        <v>429770</v>
      </c>
      <c r="F89" s="214">
        <f t="shared" si="0"/>
        <v>-13.005546334156511</v>
      </c>
      <c r="G89" s="200"/>
    </row>
    <row r="90" spans="2:7" ht="12.75">
      <c r="B90" s="330"/>
      <c r="C90" s="146" t="s">
        <v>179</v>
      </c>
      <c r="D90" s="211">
        <v>160220</v>
      </c>
      <c r="E90" s="212">
        <v>120490</v>
      </c>
      <c r="F90" s="214">
        <f t="shared" si="0"/>
        <v>-24.79715391336912</v>
      </c>
      <c r="G90" s="200"/>
    </row>
    <row r="91" spans="2:7" ht="11.25" customHeight="1">
      <c r="B91" s="328" t="s">
        <v>20</v>
      </c>
      <c r="C91" s="147" t="s">
        <v>166</v>
      </c>
      <c r="D91" s="209">
        <f>D25/D3</f>
        <v>6.064975948591274</v>
      </c>
      <c r="E91" s="210">
        <f>E25/E3</f>
        <v>7.931524850698386</v>
      </c>
      <c r="F91" s="213">
        <f t="shared" si="0"/>
        <v>30.775866515029776</v>
      </c>
      <c r="G91" s="200"/>
    </row>
    <row r="92" spans="2:7" ht="12.75">
      <c r="B92" s="329"/>
      <c r="C92" s="146" t="s">
        <v>168</v>
      </c>
      <c r="D92" s="216">
        <f aca="true" t="shared" si="1" ref="D92:E112">D26/D4</f>
        <v>10.10673732021196</v>
      </c>
      <c r="E92" s="217">
        <f t="shared" si="1"/>
        <v>15.052568875651527</v>
      </c>
      <c r="F92" s="214">
        <f t="shared" si="0"/>
        <v>48.935985954128284</v>
      </c>
      <c r="G92" s="200"/>
    </row>
    <row r="93" spans="2:7" ht="12.75">
      <c r="B93" s="329"/>
      <c r="C93" s="146" t="s">
        <v>218</v>
      </c>
      <c r="D93" s="216">
        <f t="shared" si="1"/>
        <v>11.608482871125611</v>
      </c>
      <c r="E93" s="217">
        <f t="shared" si="1"/>
        <v>15.661971830985916</v>
      </c>
      <c r="F93" s="214">
        <f t="shared" si="0"/>
        <v>34.91833519385001</v>
      </c>
      <c r="G93" s="200"/>
    </row>
    <row r="94" spans="2:7" ht="12.75">
      <c r="B94" s="329"/>
      <c r="C94" s="146" t="s">
        <v>170</v>
      </c>
      <c r="D94" s="216">
        <f t="shared" si="1"/>
        <v>2.030343447815939</v>
      </c>
      <c r="E94" s="217">
        <f t="shared" si="1"/>
        <v>2.1662543295398318</v>
      </c>
      <c r="F94" s="214">
        <f t="shared" si="0"/>
        <v>6.693984797010264</v>
      </c>
      <c r="G94" s="200"/>
    </row>
    <row r="95" spans="2:7" ht="12.75">
      <c r="B95" s="329"/>
      <c r="C95" s="146" t="s">
        <v>171</v>
      </c>
      <c r="D95" s="216">
        <f t="shared" si="1"/>
        <v>14.586023014313781</v>
      </c>
      <c r="E95" s="217">
        <f t="shared" si="1"/>
        <v>18.163629670531936</v>
      </c>
      <c r="F95" s="214">
        <f t="shared" si="0"/>
        <v>24.52763616722202</v>
      </c>
      <c r="G95" s="200"/>
    </row>
    <row r="96" spans="2:7" ht="12.75">
      <c r="B96" s="329"/>
      <c r="C96" s="146" t="s">
        <v>217</v>
      </c>
      <c r="D96" s="216">
        <f t="shared" si="1"/>
        <v>11.446489726027398</v>
      </c>
      <c r="E96" s="217">
        <f t="shared" si="1"/>
        <v>11.878518518518518</v>
      </c>
      <c r="F96" s="214">
        <f t="shared" si="0"/>
        <v>3.7743343403240868</v>
      </c>
      <c r="G96" s="200"/>
    </row>
    <row r="97" spans="2:7" ht="12.75">
      <c r="B97" s="329"/>
      <c r="C97" s="146" t="s">
        <v>188</v>
      </c>
      <c r="D97" s="216">
        <f t="shared" si="1"/>
        <v>4.8927381745503</v>
      </c>
      <c r="E97" s="217">
        <f t="shared" si="1"/>
        <v>8.341641337386019</v>
      </c>
      <c r="F97" s="214">
        <f t="shared" si="0"/>
        <v>70.49024574368755</v>
      </c>
      <c r="G97" s="200"/>
    </row>
    <row r="98" spans="2:7" ht="12.75">
      <c r="B98" s="329"/>
      <c r="C98" s="146" t="s">
        <v>181</v>
      </c>
      <c r="D98" s="216">
        <f t="shared" si="1"/>
        <v>4.8015819209039545</v>
      </c>
      <c r="E98" s="217">
        <f t="shared" si="1"/>
        <v>6.79711844530072</v>
      </c>
      <c r="F98" s="214">
        <f t="shared" si="0"/>
        <v>41.559980799433745</v>
      </c>
      <c r="G98" s="200"/>
    </row>
    <row r="99" spans="2:7" ht="12.75">
      <c r="B99" s="329"/>
      <c r="C99" s="146" t="s">
        <v>182</v>
      </c>
      <c r="D99" s="216">
        <f t="shared" si="1"/>
        <v>7.208914493632505</v>
      </c>
      <c r="E99" s="217">
        <f t="shared" si="1"/>
        <v>9.78673835125448</v>
      </c>
      <c r="F99" s="214">
        <f t="shared" si="0"/>
        <v>35.75883525735971</v>
      </c>
      <c r="G99" s="200"/>
    </row>
    <row r="100" spans="2:7" ht="12.75">
      <c r="B100" s="329"/>
      <c r="C100" s="146" t="s">
        <v>183</v>
      </c>
      <c r="D100" s="216">
        <f t="shared" si="1"/>
        <v>10.74821600771456</v>
      </c>
      <c r="E100" s="217">
        <f t="shared" si="1"/>
        <v>14.484959847556826</v>
      </c>
      <c r="F100" s="214">
        <f t="shared" si="0"/>
        <v>34.7661773559464</v>
      </c>
      <c r="G100" s="200"/>
    </row>
    <row r="101" spans="2:7" ht="12.75">
      <c r="B101" s="329"/>
      <c r="C101" s="146" t="s">
        <v>184</v>
      </c>
      <c r="D101" s="216">
        <f t="shared" si="1"/>
        <v>7.905396588684873</v>
      </c>
      <c r="E101" s="217">
        <f t="shared" si="1"/>
        <v>10.377493465401018</v>
      </c>
      <c r="F101" s="214">
        <f t="shared" si="0"/>
        <v>31.271003914648627</v>
      </c>
      <c r="G101" s="200"/>
    </row>
    <row r="102" spans="2:7" ht="12.75">
      <c r="B102" s="329"/>
      <c r="C102" s="146" t="s">
        <v>185</v>
      </c>
      <c r="D102" s="216">
        <f t="shared" si="1"/>
        <v>7.889756944444445</v>
      </c>
      <c r="E102" s="217">
        <f t="shared" si="1"/>
        <v>9.019867549668874</v>
      </c>
      <c r="F102" s="214">
        <f t="shared" si="0"/>
        <v>14.323769581015977</v>
      </c>
      <c r="G102" s="200"/>
    </row>
    <row r="103" spans="2:7" ht="12.75">
      <c r="B103" s="329"/>
      <c r="C103" s="146" t="s">
        <v>186</v>
      </c>
      <c r="D103" s="216">
        <f t="shared" si="1"/>
        <v>8.365486432825943</v>
      </c>
      <c r="E103" s="217">
        <f t="shared" si="1"/>
        <v>10.515489190996211</v>
      </c>
      <c r="F103" s="214">
        <f t="shared" si="0"/>
        <v>25.700869584029395</v>
      </c>
      <c r="G103" s="200"/>
    </row>
    <row r="104" spans="2:7" ht="12.75">
      <c r="B104" s="329"/>
      <c r="C104" s="146" t="s">
        <v>187</v>
      </c>
      <c r="D104" s="216">
        <f t="shared" si="1"/>
        <v>4.360866078588613</v>
      </c>
      <c r="E104" s="217">
        <f t="shared" si="1"/>
        <v>6.50173080838933</v>
      </c>
      <c r="F104" s="214">
        <f t="shared" si="0"/>
        <v>49.09265020341108</v>
      </c>
      <c r="G104" s="200"/>
    </row>
    <row r="105" spans="2:7" ht="12.75">
      <c r="B105" s="329"/>
      <c r="C105" s="146" t="s">
        <v>172</v>
      </c>
      <c r="D105" s="216">
        <f t="shared" si="1"/>
        <v>6.346543504171633</v>
      </c>
      <c r="E105" s="217">
        <f t="shared" si="1"/>
        <v>6.7868043087971275</v>
      </c>
      <c r="F105" s="214">
        <f t="shared" si="0"/>
        <v>6.937017044570918</v>
      </c>
      <c r="G105" s="200"/>
    </row>
    <row r="106" spans="2:7" ht="12.75">
      <c r="B106" s="329"/>
      <c r="C106" s="146" t="s">
        <v>173</v>
      </c>
      <c r="D106" s="216">
        <f t="shared" si="1"/>
        <v>7.378677743163724</v>
      </c>
      <c r="E106" s="217">
        <f t="shared" si="1"/>
        <v>7.51884278644842</v>
      </c>
      <c r="F106" s="214">
        <f t="shared" si="0"/>
        <v>1.8995956750456808</v>
      </c>
      <c r="G106" s="200"/>
    </row>
    <row r="107" spans="2:7" ht="12.75">
      <c r="B107" s="329"/>
      <c r="C107" s="146" t="s">
        <v>174</v>
      </c>
      <c r="D107" s="216">
        <f t="shared" si="1"/>
        <v>2.7144473250058923</v>
      </c>
      <c r="E107" s="217">
        <f t="shared" si="1"/>
        <v>4.014977716080953</v>
      </c>
      <c r="F107" s="214">
        <f t="shared" si="0"/>
        <v>47.911424881757</v>
      </c>
      <c r="G107" s="200"/>
    </row>
    <row r="108" spans="2:7" ht="12.75">
      <c r="B108" s="329"/>
      <c r="C108" s="146" t="s">
        <v>175</v>
      </c>
      <c r="D108" s="216">
        <f t="shared" si="1"/>
        <v>4.24658960741435</v>
      </c>
      <c r="E108" s="217">
        <f t="shared" si="1"/>
        <v>4.729678012879485</v>
      </c>
      <c r="F108" s="214">
        <f t="shared" si="0"/>
        <v>11.375914560278785</v>
      </c>
      <c r="G108" s="200"/>
    </row>
    <row r="109" spans="2:7" ht="12.75">
      <c r="B109" s="329"/>
      <c r="C109" s="146" t="s">
        <v>176</v>
      </c>
      <c r="D109" s="216">
        <f t="shared" si="1"/>
        <v>7.790857309770702</v>
      </c>
      <c r="E109" s="217">
        <f t="shared" si="1"/>
        <v>10.029559505409583</v>
      </c>
      <c r="F109" s="214">
        <f t="shared" si="0"/>
        <v>28.734991627060996</v>
      </c>
      <c r="G109" s="200"/>
    </row>
    <row r="110" spans="2:7" ht="12.75">
      <c r="B110" s="329"/>
      <c r="C110" s="146" t="s">
        <v>177</v>
      </c>
      <c r="D110" s="216">
        <f t="shared" si="1"/>
        <v>3.7038611892188467</v>
      </c>
      <c r="E110" s="217">
        <f t="shared" si="1"/>
        <v>3.9861383264387835</v>
      </c>
      <c r="F110" s="214">
        <f t="shared" si="0"/>
        <v>7.621158644972594</v>
      </c>
      <c r="G110" s="200"/>
    </row>
    <row r="111" spans="2:7" ht="12.75">
      <c r="B111" s="329"/>
      <c r="C111" s="146" t="s">
        <v>178</v>
      </c>
      <c r="D111" s="216">
        <f t="shared" si="1"/>
        <v>4.250202949533216</v>
      </c>
      <c r="E111" s="217">
        <f t="shared" si="1"/>
        <v>6.316096139839767</v>
      </c>
      <c r="F111" s="214">
        <f t="shared" si="0"/>
        <v>48.60693041807427</v>
      </c>
      <c r="G111" s="200"/>
    </row>
    <row r="112" spans="2:7" ht="12.75">
      <c r="B112" s="330"/>
      <c r="C112" s="195" t="s">
        <v>179</v>
      </c>
      <c r="D112" s="218">
        <f t="shared" si="1"/>
        <v>11.07298153610838</v>
      </c>
      <c r="E112" s="219">
        <f t="shared" si="1"/>
        <v>18.972044071698733</v>
      </c>
      <c r="F112" s="215">
        <f t="shared" si="0"/>
        <v>71.33636509581406</v>
      </c>
      <c r="G112" s="200"/>
    </row>
    <row r="113" spans="2:5" ht="11.25">
      <c r="B113" s="136"/>
      <c r="E113" s="127"/>
    </row>
    <row r="114" ht="11.25">
      <c r="B114" s="128" t="s">
        <v>153</v>
      </c>
    </row>
    <row r="115" ht="12.75" customHeight="1"/>
    <row r="116" ht="11.25">
      <c r="B116" s="136"/>
    </row>
    <row r="117" ht="11.25">
      <c r="B117" s="1"/>
    </row>
    <row r="118" ht="11.25">
      <c r="B118" s="136"/>
    </row>
    <row r="119" ht="11.25">
      <c r="B119" s="136"/>
    </row>
    <row r="120" ht="11.25">
      <c r="B120" s="136"/>
    </row>
    <row r="121" ht="11.25">
      <c r="B121" s="136"/>
    </row>
    <row r="122" ht="11.25">
      <c r="B122" s="136"/>
    </row>
    <row r="146" ht="12.75" customHeight="1"/>
    <row r="149" ht="11.25" customHeight="1"/>
    <row r="162" ht="12.75" customHeight="1"/>
    <row r="163" ht="12.75" customHeight="1"/>
    <row r="166" ht="11.25" customHeight="1"/>
    <row r="182" ht="12.75" customHeight="1"/>
  </sheetData>
  <sheetProtection/>
  <mergeCells count="6">
    <mergeCell ref="B2:C2"/>
    <mergeCell ref="B3:B24"/>
    <mergeCell ref="B25:B46"/>
    <mergeCell ref="B47:B68"/>
    <mergeCell ref="B69:B90"/>
    <mergeCell ref="B91:B1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showGridLines="0" zoomScalePageLayoutView="0" workbookViewId="0" topLeftCell="A4">
      <selection activeCell="L39" sqref="L39"/>
    </sheetView>
  </sheetViews>
  <sheetFormatPr defaultColWidth="9.140625" defaultRowHeight="12.75"/>
  <cols>
    <col min="1" max="1" width="12.7109375" style="1" customWidth="1"/>
    <col min="2" max="2" width="10.28125" style="1" customWidth="1"/>
    <col min="3" max="3" width="10.140625" style="1" customWidth="1"/>
    <col min="4" max="4" width="10.57421875" style="1" customWidth="1"/>
    <col min="5" max="5" width="7.421875" style="1" customWidth="1"/>
    <col min="6" max="16384" width="9.140625" style="1" customWidth="1"/>
  </cols>
  <sheetData>
    <row r="1" spans="1:5" ht="11.25">
      <c r="A1" s="2"/>
      <c r="B1" s="331">
        <v>2010</v>
      </c>
      <c r="C1" s="331"/>
      <c r="D1" s="331"/>
      <c r="E1" s="331"/>
    </row>
    <row r="2" spans="1:5" ht="38.25" customHeight="1">
      <c r="A2" s="3" t="s">
        <v>22</v>
      </c>
      <c r="B2" s="332" t="s">
        <v>23</v>
      </c>
      <c r="C2" s="332"/>
      <c r="D2" s="332" t="s">
        <v>1</v>
      </c>
      <c r="E2" s="332"/>
    </row>
    <row r="3" spans="1:5" ht="11.25">
      <c r="A3" s="3"/>
      <c r="B3" s="4" t="s">
        <v>24</v>
      </c>
      <c r="C3" s="4" t="s">
        <v>25</v>
      </c>
      <c r="D3" s="4" t="s">
        <v>26</v>
      </c>
      <c r="E3" s="4" t="s">
        <v>25</v>
      </c>
    </row>
    <row r="5" spans="1:5" ht="11.25">
      <c r="A5" s="5"/>
      <c r="B5" s="5"/>
      <c r="C5" s="5"/>
      <c r="D5" s="5"/>
      <c r="E5" s="5"/>
    </row>
    <row r="6" spans="1:5" ht="12.75">
      <c r="A6" s="5"/>
      <c r="B6" s="59" t="s">
        <v>189</v>
      </c>
      <c r="C6" s="15"/>
      <c r="D6" s="5"/>
      <c r="E6" s="5"/>
    </row>
    <row r="7" spans="1:5" ht="11.25">
      <c r="A7" s="5"/>
      <c r="B7" s="220" t="s">
        <v>50</v>
      </c>
      <c r="D7" s="5"/>
      <c r="E7" s="5"/>
    </row>
    <row r="8" spans="1:5" ht="11.25">
      <c r="A8" s="5"/>
      <c r="B8" s="5"/>
      <c r="C8" s="5"/>
      <c r="D8" s="5"/>
      <c r="E8" s="5"/>
    </row>
    <row r="9" spans="1:5" ht="11.25">
      <c r="A9" s="5"/>
      <c r="B9" s="5"/>
      <c r="C9" s="5"/>
      <c r="D9" s="5"/>
      <c r="E9" s="5"/>
    </row>
    <row r="22" spans="3:4" ht="11.25">
      <c r="C22" s="11">
        <f>SUM(C37:C44)</f>
        <v>0.9904558017866838</v>
      </c>
      <c r="D22" s="12">
        <f>AVERAGE(D37:D44)</f>
        <v>1185698.75</v>
      </c>
    </row>
    <row r="23" spans="2:4" ht="11.25">
      <c r="B23" s="6">
        <f>B44+B45</f>
        <v>44700</v>
      </c>
      <c r="D23" s="12"/>
    </row>
    <row r="24" ht="11.25">
      <c r="D24" s="11">
        <f>E45+E44</f>
        <v>0.4172766907409352</v>
      </c>
    </row>
    <row r="25" spans="2:4" ht="11.25">
      <c r="B25" s="1">
        <f>D35/B35</f>
        <v>7.931524850698386</v>
      </c>
      <c r="D25" s="1">
        <f>(D45+D44)/D35*100</f>
        <v>41.72766907409352</v>
      </c>
    </row>
    <row r="32" ht="11.25">
      <c r="B32" s="1" t="s">
        <v>147</v>
      </c>
    </row>
    <row r="35" spans="1:5" ht="11.25">
      <c r="A35" s="224" t="s">
        <v>0</v>
      </c>
      <c r="B35" s="225">
        <v>1620880</v>
      </c>
      <c r="C35" s="226">
        <f>+B35/$B$35</f>
        <v>1</v>
      </c>
      <c r="D35" s="225">
        <v>12856050</v>
      </c>
      <c r="E35" s="226">
        <f>+D35/$D$35</f>
        <v>1</v>
      </c>
    </row>
    <row r="36" spans="1:5" ht="22.5">
      <c r="A36" s="221"/>
      <c r="B36" s="222" t="s">
        <v>27</v>
      </c>
      <c r="C36" s="223" t="s">
        <v>28</v>
      </c>
      <c r="D36" s="222" t="s">
        <v>29</v>
      </c>
      <c r="E36" s="223" t="s">
        <v>30</v>
      </c>
    </row>
    <row r="37" spans="1:5" ht="11.25">
      <c r="A37" s="2" t="s">
        <v>31</v>
      </c>
      <c r="B37" s="6">
        <v>5290</v>
      </c>
      <c r="C37" s="7">
        <f aca="true" t="shared" si="0" ref="C37:C45">+B37/$B$35</f>
        <v>0.003263659246828883</v>
      </c>
      <c r="D37" s="6">
        <v>0</v>
      </c>
      <c r="E37" s="7">
        <f aca="true" t="shared" si="1" ref="E37:E45">+D37/$D$35</f>
        <v>0</v>
      </c>
    </row>
    <row r="38" spans="1:5" ht="11.25">
      <c r="A38" s="2" t="s">
        <v>41</v>
      </c>
      <c r="B38" s="6">
        <v>819360</v>
      </c>
      <c r="C38" s="7">
        <f t="shared" si="0"/>
        <v>0.5055031834559005</v>
      </c>
      <c r="D38" s="6">
        <v>726990</v>
      </c>
      <c r="E38" s="7">
        <f t="shared" si="1"/>
        <v>0.05654847328689605</v>
      </c>
    </row>
    <row r="39" spans="1:5" ht="11.25">
      <c r="A39" s="2" t="s">
        <v>42</v>
      </c>
      <c r="B39" s="6">
        <v>357670</v>
      </c>
      <c r="C39" s="7">
        <f t="shared" si="0"/>
        <v>0.22066408370761562</v>
      </c>
      <c r="D39" s="6">
        <v>1119850</v>
      </c>
      <c r="E39" s="7">
        <f t="shared" si="1"/>
        <v>0.0871068485265692</v>
      </c>
    </row>
    <row r="40" spans="1:5" ht="11.25">
      <c r="A40" s="2" t="s">
        <v>43</v>
      </c>
      <c r="B40" s="6">
        <v>186150</v>
      </c>
      <c r="C40" s="7">
        <f t="shared" si="0"/>
        <v>0.11484502245693698</v>
      </c>
      <c r="D40" s="6">
        <v>1295300</v>
      </c>
      <c r="E40" s="7">
        <f t="shared" si="1"/>
        <v>0.1007541196557263</v>
      </c>
    </row>
    <row r="41" spans="1:5" ht="11.25">
      <c r="A41" s="2" t="s">
        <v>44</v>
      </c>
      <c r="B41" s="6">
        <v>120120</v>
      </c>
      <c r="C41" s="7">
        <f t="shared" si="0"/>
        <v>0.0741078920092789</v>
      </c>
      <c r="D41" s="6">
        <v>1663480</v>
      </c>
      <c r="E41" s="7">
        <f t="shared" si="1"/>
        <v>0.1293927761637517</v>
      </c>
    </row>
    <row r="42" spans="1:5" ht="11.25">
      <c r="A42" s="2" t="s">
        <v>45</v>
      </c>
      <c r="B42" s="6">
        <v>46690</v>
      </c>
      <c r="C42" s="7">
        <f t="shared" si="0"/>
        <v>0.028805340308967968</v>
      </c>
      <c r="D42" s="6">
        <v>1128980</v>
      </c>
      <c r="E42" s="7">
        <f t="shared" si="1"/>
        <v>0.08781702000225575</v>
      </c>
    </row>
    <row r="43" spans="1:5" ht="11.25">
      <c r="A43" s="2" t="s">
        <v>46</v>
      </c>
      <c r="B43" s="6">
        <v>40920</v>
      </c>
      <c r="C43" s="7">
        <f t="shared" si="0"/>
        <v>0.025245545629534575</v>
      </c>
      <c r="D43" s="6">
        <v>1556920</v>
      </c>
      <c r="E43" s="7">
        <f t="shared" si="1"/>
        <v>0.1211040716238658</v>
      </c>
    </row>
    <row r="44" spans="1:5" ht="11.25">
      <c r="A44" s="2" t="s">
        <v>47</v>
      </c>
      <c r="B44" s="6">
        <v>29210</v>
      </c>
      <c r="C44" s="7">
        <f t="shared" si="0"/>
        <v>0.018021074971620355</v>
      </c>
      <c r="D44" s="6">
        <v>1994070</v>
      </c>
      <c r="E44" s="8">
        <f t="shared" si="1"/>
        <v>0.1551075174723185</v>
      </c>
    </row>
    <row r="45" spans="1:5" ht="11.25">
      <c r="A45" s="2" t="s">
        <v>48</v>
      </c>
      <c r="B45" s="6">
        <v>15490</v>
      </c>
      <c r="C45" s="7">
        <f t="shared" si="0"/>
        <v>0.009556537189674745</v>
      </c>
      <c r="D45" s="6">
        <v>3370460</v>
      </c>
      <c r="E45" s="7">
        <f t="shared" si="1"/>
        <v>0.2621691732686167</v>
      </c>
    </row>
    <row r="46" spans="1:5" ht="11.25">
      <c r="A46" s="5"/>
      <c r="B46" s="5"/>
      <c r="C46" s="5"/>
      <c r="D46" s="5"/>
      <c r="E46" s="5"/>
    </row>
    <row r="47" spans="1:5" ht="11.25">
      <c r="A47" s="5"/>
      <c r="B47" s="9">
        <f>AVERAGE(B37:B45)</f>
        <v>180100</v>
      </c>
      <c r="C47" s="5"/>
      <c r="D47" s="10">
        <f>D35/B35</f>
        <v>7.931524850698386</v>
      </c>
      <c r="E47" s="5"/>
    </row>
  </sheetData>
  <sheetProtection/>
  <mergeCells count="3">
    <mergeCell ref="B1:E1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8"/>
  <sheetViews>
    <sheetView showGridLines="0" zoomScalePageLayoutView="0" workbookViewId="0" topLeftCell="A1">
      <selection activeCell="F32" sqref="F32"/>
    </sheetView>
  </sheetViews>
  <sheetFormatPr defaultColWidth="9.140625" defaultRowHeight="12.75"/>
  <cols>
    <col min="1" max="1" width="9.140625" style="25" customWidth="1"/>
    <col min="2" max="2" width="34.57421875" style="25" customWidth="1"/>
    <col min="3" max="3" width="10.00390625" style="25" hidden="1" customWidth="1"/>
    <col min="4" max="5" width="18.421875" style="25" customWidth="1"/>
    <col min="6" max="6" width="11.00390625" style="25" customWidth="1"/>
    <col min="7" max="12" width="17.57421875" style="25" customWidth="1"/>
    <col min="13" max="16384" width="9.140625" style="25" customWidth="1"/>
  </cols>
  <sheetData>
    <row r="1" ht="16.5" customHeight="1">
      <c r="B1" s="17" t="s">
        <v>190</v>
      </c>
    </row>
    <row r="2" ht="18.75" customHeight="1">
      <c r="B2" s="113" t="s">
        <v>132</v>
      </c>
    </row>
    <row r="3" ht="11.25" hidden="1">
      <c r="D3" s="25" t="s">
        <v>55</v>
      </c>
    </row>
    <row r="4" spans="2:6" s="36" customFormat="1" ht="38.25" customHeight="1">
      <c r="B4" s="337" t="s">
        <v>133</v>
      </c>
      <c r="C4" s="18" t="s">
        <v>56</v>
      </c>
      <c r="D4" s="333" t="s">
        <v>58</v>
      </c>
      <c r="E4" s="334"/>
      <c r="F4" s="335" t="s">
        <v>143</v>
      </c>
    </row>
    <row r="5" spans="2:6" ht="11.25">
      <c r="B5" s="338"/>
      <c r="C5" s="20"/>
      <c r="D5" s="62">
        <v>2007</v>
      </c>
      <c r="E5" s="86">
        <v>2010</v>
      </c>
      <c r="F5" s="336"/>
    </row>
    <row r="6" spans="2:6" s="19" customFormat="1" ht="12.75">
      <c r="B6" s="227" t="s">
        <v>0</v>
      </c>
      <c r="C6" s="21" t="s">
        <v>0</v>
      </c>
      <c r="D6" s="232">
        <v>40539651310</v>
      </c>
      <c r="E6" s="209">
        <v>49460329710</v>
      </c>
      <c r="F6" s="213">
        <f>(E6-D6)/D6*100</f>
        <v>22.004822714889798</v>
      </c>
    </row>
    <row r="7" spans="2:6" ht="12.75">
      <c r="B7" s="228" t="s">
        <v>215</v>
      </c>
      <c r="C7" s="19" t="s">
        <v>0</v>
      </c>
      <c r="D7" s="233">
        <v>455938670</v>
      </c>
      <c r="E7" s="234">
        <v>512254680</v>
      </c>
      <c r="F7" s="235">
        <f>(E7-D7)/D7*100</f>
        <v>12.351663437540843</v>
      </c>
    </row>
    <row r="8" spans="2:6" ht="12.75">
      <c r="B8" s="228" t="s">
        <v>134</v>
      </c>
      <c r="C8" s="22" t="s">
        <v>0</v>
      </c>
      <c r="D8" s="236">
        <v>966296830</v>
      </c>
      <c r="E8" s="237">
        <v>765093760</v>
      </c>
      <c r="F8" s="238">
        <f>(E8-D8)/D8*100</f>
        <v>-20.822077000914927</v>
      </c>
    </row>
    <row r="9" spans="2:6" ht="12.75">
      <c r="B9" s="228" t="s">
        <v>135</v>
      </c>
      <c r="C9" s="22" t="s">
        <v>0</v>
      </c>
      <c r="D9" s="236">
        <v>1828854180</v>
      </c>
      <c r="E9" s="237">
        <v>1354603950</v>
      </c>
      <c r="F9" s="238">
        <f aca="true" t="shared" si="0" ref="F9:F16">(E9-D9)/D9*100</f>
        <v>-25.931549665703802</v>
      </c>
    </row>
    <row r="10" spans="2:6" ht="12.75">
      <c r="B10" s="228" t="s">
        <v>136</v>
      </c>
      <c r="C10" s="22" t="s">
        <v>0</v>
      </c>
      <c r="D10" s="236">
        <v>2197097290</v>
      </c>
      <c r="E10" s="237">
        <v>1949711790</v>
      </c>
      <c r="F10" s="238">
        <f t="shared" si="0"/>
        <v>-11.259651592397168</v>
      </c>
    </row>
    <row r="11" spans="2:6" ht="12.75">
      <c r="B11" s="228" t="s">
        <v>137</v>
      </c>
      <c r="C11" s="22" t="s">
        <v>0</v>
      </c>
      <c r="D11" s="236">
        <v>2348037070</v>
      </c>
      <c r="E11" s="237">
        <v>2320878790</v>
      </c>
      <c r="F11" s="238">
        <f t="shared" si="0"/>
        <v>-1.156637616458074</v>
      </c>
    </row>
    <row r="12" spans="2:6" ht="12.75">
      <c r="B12" s="228" t="s">
        <v>138</v>
      </c>
      <c r="C12" s="22" t="s">
        <v>0</v>
      </c>
      <c r="D12" s="236">
        <v>4063034580</v>
      </c>
      <c r="E12" s="237">
        <v>4557314120</v>
      </c>
      <c r="F12" s="238">
        <f t="shared" si="0"/>
        <v>12.165280168499084</v>
      </c>
    </row>
    <row r="13" spans="2:6" ht="12.75">
      <c r="B13" s="228" t="s">
        <v>139</v>
      </c>
      <c r="C13" s="22" t="s">
        <v>0</v>
      </c>
      <c r="D13" s="236">
        <v>5214487800</v>
      </c>
      <c r="E13" s="237">
        <v>6227506360</v>
      </c>
      <c r="F13" s="238">
        <f t="shared" si="0"/>
        <v>19.427000289462754</v>
      </c>
    </row>
    <row r="14" spans="2:6" ht="12.75">
      <c r="B14" s="228" t="s">
        <v>140</v>
      </c>
      <c r="C14" s="22" t="s">
        <v>0</v>
      </c>
      <c r="D14" s="236">
        <v>6711433560</v>
      </c>
      <c r="E14" s="237">
        <v>9054610180</v>
      </c>
      <c r="F14" s="238">
        <f t="shared" si="0"/>
        <v>34.913205935096826</v>
      </c>
    </row>
    <row r="15" spans="2:6" ht="12.75">
      <c r="B15" s="228" t="s">
        <v>141</v>
      </c>
      <c r="C15" s="22" t="s">
        <v>0</v>
      </c>
      <c r="D15" s="236">
        <v>4588523480</v>
      </c>
      <c r="E15" s="237">
        <v>5988971180</v>
      </c>
      <c r="F15" s="238">
        <f t="shared" si="0"/>
        <v>30.520661082026322</v>
      </c>
    </row>
    <row r="16" spans="2:6" ht="12.75">
      <c r="B16" s="229" t="s">
        <v>142</v>
      </c>
      <c r="C16" s="23" t="s">
        <v>0</v>
      </c>
      <c r="D16" s="239">
        <v>12165947870</v>
      </c>
      <c r="E16" s="240">
        <v>16729384900</v>
      </c>
      <c r="F16" s="241">
        <f t="shared" si="0"/>
        <v>37.50991767154432</v>
      </c>
    </row>
    <row r="18" ht="11.25">
      <c r="B18" s="24" t="s">
        <v>144</v>
      </c>
    </row>
  </sheetData>
  <sheetProtection/>
  <mergeCells count="3">
    <mergeCell ref="D4:E4"/>
    <mergeCell ref="F4:F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3"/>
  <sheetViews>
    <sheetView showGridLines="0" zoomScalePageLayoutView="0" workbookViewId="0" topLeftCell="A1">
      <selection activeCell="L29" sqref="L29"/>
    </sheetView>
  </sheetViews>
  <sheetFormatPr defaultColWidth="9.140625" defaultRowHeight="12.75"/>
  <cols>
    <col min="1" max="1" width="39.7109375" style="13" customWidth="1"/>
    <col min="2" max="2" width="24.8515625" style="13" customWidth="1"/>
    <col min="3" max="3" width="21.140625" style="13" customWidth="1"/>
    <col min="4" max="4" width="4.57421875" style="13" customWidth="1"/>
    <col min="5" max="5" width="2.57421875" style="13" customWidth="1"/>
    <col min="6" max="6" width="2.140625" style="13" customWidth="1"/>
    <col min="7" max="7" width="36.28125" style="13" customWidth="1"/>
    <col min="8" max="8" width="14.28125" style="13" bestFit="1" customWidth="1"/>
    <col min="9" max="9" width="13.140625" style="13" customWidth="1"/>
    <col min="10" max="10" width="13.7109375" style="13" customWidth="1"/>
    <col min="11" max="16384" width="9.140625" style="13" customWidth="1"/>
  </cols>
  <sheetData>
    <row r="2" spans="1:7" ht="14.25">
      <c r="A2" s="39" t="s">
        <v>191</v>
      </c>
      <c r="G2" s="38" t="s">
        <v>192</v>
      </c>
    </row>
    <row r="3" spans="1:7" ht="14.25">
      <c r="A3" s="40" t="s">
        <v>50</v>
      </c>
      <c r="G3" s="40" t="s">
        <v>50</v>
      </c>
    </row>
    <row r="7" spans="8:9" ht="14.25">
      <c r="H7" s="40"/>
      <c r="I7" s="16"/>
    </row>
    <row r="9" ht="14.25">
      <c r="B9" s="37"/>
    </row>
    <row r="31" ht="14.25">
      <c r="I31"/>
    </row>
    <row r="32" spans="1:7" ht="14.25">
      <c r="A32" s="26" t="s">
        <v>67</v>
      </c>
      <c r="G32" s="26" t="s">
        <v>67</v>
      </c>
    </row>
    <row r="37" spans="1:8" ht="14.25" customHeight="1">
      <c r="A37" s="95" t="s">
        <v>40</v>
      </c>
      <c r="B37" s="96" t="s">
        <v>25</v>
      </c>
      <c r="G37" s="95" t="s">
        <v>40</v>
      </c>
      <c r="H37" s="96" t="s">
        <v>25</v>
      </c>
    </row>
    <row r="38" spans="1:8" ht="14.25" customHeight="1">
      <c r="A38" s="179" t="s">
        <v>193</v>
      </c>
      <c r="B38" s="180">
        <v>27.62943586200089</v>
      </c>
      <c r="D38" s="157"/>
      <c r="E38" s="157"/>
      <c r="G38" s="159" t="s">
        <v>195</v>
      </c>
      <c r="H38" s="160">
        <v>15.11485314358613</v>
      </c>
    </row>
    <row r="39" spans="1:8" ht="14.25" customHeight="1">
      <c r="A39" s="178" t="s">
        <v>194</v>
      </c>
      <c r="B39" s="181">
        <v>12.830067617590446</v>
      </c>
      <c r="D39" s="157"/>
      <c r="E39" s="157"/>
      <c r="G39" s="131" t="s">
        <v>196</v>
      </c>
      <c r="H39" s="158">
        <v>12.94133884171392</v>
      </c>
    </row>
    <row r="40" spans="1:8" ht="14.25" customHeight="1">
      <c r="A40" s="178" t="s">
        <v>195</v>
      </c>
      <c r="B40" s="181">
        <v>12.583905039237944</v>
      </c>
      <c r="D40" s="157"/>
      <c r="E40" s="157"/>
      <c r="G40" s="131" t="s">
        <v>203</v>
      </c>
      <c r="H40" s="158">
        <v>9.906395506719317</v>
      </c>
    </row>
    <row r="41" spans="1:8" ht="14.25" customHeight="1">
      <c r="A41" s="178" t="s">
        <v>196</v>
      </c>
      <c r="B41" s="181">
        <v>10.84596021914022</v>
      </c>
      <c r="D41" s="157"/>
      <c r="E41" s="157"/>
      <c r="G41" s="131" t="s">
        <v>201</v>
      </c>
      <c r="H41" s="158">
        <v>9.174270807747108</v>
      </c>
    </row>
    <row r="42" spans="1:8" ht="14.25" customHeight="1">
      <c r="A42" s="178" t="s">
        <v>197</v>
      </c>
      <c r="B42" s="181">
        <v>8.85198163960318</v>
      </c>
      <c r="D42" s="157"/>
      <c r="E42" s="157"/>
      <c r="G42" s="131" t="s">
        <v>204</v>
      </c>
      <c r="H42" s="158">
        <v>7.975832456293587</v>
      </c>
    </row>
    <row r="43" spans="1:8" ht="14.25" customHeight="1">
      <c r="A43" s="244" t="s">
        <v>152</v>
      </c>
      <c r="B43" s="245">
        <v>7.2</v>
      </c>
      <c r="D43" s="157"/>
      <c r="E43" s="157"/>
      <c r="G43" s="131" t="s">
        <v>197</v>
      </c>
      <c r="H43" s="158">
        <v>6.9523374190220295</v>
      </c>
    </row>
    <row r="44" spans="1:8" ht="14.25" customHeight="1">
      <c r="A44" s="178" t="s">
        <v>198</v>
      </c>
      <c r="B44" s="181">
        <v>6.505725285030353</v>
      </c>
      <c r="D44" s="157"/>
      <c r="E44" s="157"/>
      <c r="G44" s="242" t="s">
        <v>152</v>
      </c>
      <c r="H44" s="243">
        <v>5.8</v>
      </c>
    </row>
    <row r="45" spans="1:8" ht="14.25" customHeight="1">
      <c r="A45" s="185" t="s">
        <v>199</v>
      </c>
      <c r="B45" s="186">
        <v>5.92949508908741</v>
      </c>
      <c r="D45" s="157"/>
      <c r="E45" s="157"/>
      <c r="G45" s="131" t="s">
        <v>194</v>
      </c>
      <c r="H45" s="158">
        <v>5.238504343160797</v>
      </c>
    </row>
    <row r="46" spans="1:8" ht="14.25" customHeight="1">
      <c r="A46" s="176" t="s">
        <v>200</v>
      </c>
      <c r="B46" s="182">
        <v>3.466018459108632</v>
      </c>
      <c r="D46" s="157"/>
      <c r="E46" s="157"/>
      <c r="G46" s="163" t="s">
        <v>200</v>
      </c>
      <c r="H46" s="164">
        <v>5.14442474386813</v>
      </c>
    </row>
    <row r="47" spans="1:8" ht="14.25" customHeight="1">
      <c r="A47" s="176" t="s">
        <v>201</v>
      </c>
      <c r="B47" s="182">
        <v>2.1192191895760324</v>
      </c>
      <c r="D47" s="157"/>
      <c r="E47" s="157"/>
      <c r="G47" s="163" t="s">
        <v>198</v>
      </c>
      <c r="H47" s="164">
        <v>4.643975067427831</v>
      </c>
    </row>
    <row r="48" spans="1:8" ht="14.25" customHeight="1">
      <c r="A48" s="177" t="s">
        <v>202</v>
      </c>
      <c r="B48" s="183">
        <v>2.0359310991560142</v>
      </c>
      <c r="D48" s="157"/>
      <c r="E48" s="157"/>
      <c r="G48" s="163" t="s">
        <v>202</v>
      </c>
      <c r="H48" s="164">
        <v>3.9166752453094396</v>
      </c>
    </row>
    <row r="49" spans="7:8" ht="14.25" customHeight="1">
      <c r="G49" s="163" t="s">
        <v>205</v>
      </c>
      <c r="H49" s="164">
        <v>3.8450448898149894</v>
      </c>
    </row>
    <row r="50" spans="1:8" ht="14.25" customHeight="1">
      <c r="A50" s="151"/>
      <c r="B50" s="152"/>
      <c r="G50" s="131" t="s">
        <v>206</v>
      </c>
      <c r="H50" s="158">
        <v>3.6824922128081785</v>
      </c>
    </row>
    <row r="51" spans="7:8" ht="14.25" customHeight="1">
      <c r="G51" s="131" t="s">
        <v>199</v>
      </c>
      <c r="H51" s="158">
        <v>2.9363694672386362</v>
      </c>
    </row>
    <row r="52" spans="7:8" ht="14.25" customHeight="1">
      <c r="G52" s="165" t="s">
        <v>193</v>
      </c>
      <c r="H52" s="166">
        <v>2.7449481796024204</v>
      </c>
    </row>
    <row r="53" spans="7:8" ht="14.25">
      <c r="G53" s="161"/>
      <c r="H53" s="16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64"/>
  <sheetViews>
    <sheetView showGridLines="0" zoomScalePageLayoutView="0" workbookViewId="0" topLeftCell="A22">
      <selection activeCell="I64" sqref="I64"/>
    </sheetView>
  </sheetViews>
  <sheetFormatPr defaultColWidth="9.140625" defaultRowHeight="12.75"/>
  <cols>
    <col min="1" max="1" width="9.140625" style="26" customWidth="1"/>
    <col min="2" max="2" width="62.7109375" style="26" customWidth="1"/>
    <col min="3" max="3" width="9.8515625" style="26" customWidth="1"/>
    <col min="4" max="4" width="10.7109375" style="26" customWidth="1"/>
    <col min="5" max="5" width="10.00390625" style="26" customWidth="1"/>
    <col min="6" max="6" width="13.00390625" style="26" customWidth="1"/>
    <col min="7" max="7" width="10.421875" style="26" bestFit="1" customWidth="1"/>
    <col min="8" max="8" width="10.421875" style="69" customWidth="1"/>
    <col min="9" max="9" width="26.00390625" style="26" customWidth="1"/>
    <col min="10" max="16384" width="9.140625" style="26" customWidth="1"/>
  </cols>
  <sheetData>
    <row r="2" spans="2:4" ht="12.75">
      <c r="B2" s="41" t="s">
        <v>207</v>
      </c>
      <c r="D2" s="28"/>
    </row>
    <row r="3" spans="2:4" ht="12">
      <c r="B3" s="26" t="s">
        <v>50</v>
      </c>
      <c r="D3" s="28"/>
    </row>
    <row r="4" ht="11.25">
      <c r="C4" s="29"/>
    </row>
    <row r="6" spans="10:11" ht="11.25">
      <c r="J6" s="26" t="s">
        <v>38</v>
      </c>
      <c r="K6" s="26" t="s">
        <v>38</v>
      </c>
    </row>
    <row r="7" spans="9:11" ht="11.25">
      <c r="I7" s="26" t="s">
        <v>33</v>
      </c>
      <c r="J7" s="153">
        <v>13062.26</v>
      </c>
      <c r="K7" s="153">
        <v>12856.05</v>
      </c>
    </row>
    <row r="8" spans="10:11" ht="11.25">
      <c r="J8" s="27">
        <v>2000</v>
      </c>
      <c r="K8" s="27">
        <v>2010</v>
      </c>
    </row>
    <row r="9" spans="9:11" ht="11.25">
      <c r="I9" s="98" t="s">
        <v>34</v>
      </c>
      <c r="J9" s="154">
        <v>7260.96</v>
      </c>
      <c r="K9" s="154">
        <v>7009.31</v>
      </c>
    </row>
    <row r="10" spans="9:11" ht="11.25">
      <c r="I10" s="99" t="s">
        <v>36</v>
      </c>
      <c r="J10" s="155">
        <v>3418.08</v>
      </c>
      <c r="K10" s="155">
        <v>3434.07</v>
      </c>
    </row>
    <row r="11" spans="9:11" ht="11.25">
      <c r="I11" s="99" t="s">
        <v>37</v>
      </c>
      <c r="J11" s="155">
        <v>2346.77</v>
      </c>
      <c r="K11" s="155">
        <v>2380.77</v>
      </c>
    </row>
    <row r="12" spans="9:11" ht="11.25">
      <c r="I12" s="100" t="s">
        <v>35</v>
      </c>
      <c r="J12" s="156">
        <v>36.45</v>
      </c>
      <c r="K12" s="156">
        <v>31.9</v>
      </c>
    </row>
    <row r="27" ht="11.25">
      <c r="B27" s="1" t="s">
        <v>65</v>
      </c>
    </row>
    <row r="29" ht="11.25">
      <c r="B29" s="42"/>
    </row>
    <row r="31" ht="12.75">
      <c r="B31" s="41" t="s">
        <v>208</v>
      </c>
    </row>
    <row r="33" spans="2:8" ht="11.25" customHeight="1">
      <c r="B33" s="339"/>
      <c r="C33" s="341">
        <v>2000</v>
      </c>
      <c r="D33" s="342"/>
      <c r="E33" s="341">
        <v>2010</v>
      </c>
      <c r="F33" s="342"/>
      <c r="G33" s="343" t="s">
        <v>151</v>
      </c>
      <c r="H33" s="199"/>
    </row>
    <row r="34" spans="2:8" ht="25.5" customHeight="1">
      <c r="B34" s="340"/>
      <c r="C34" s="107" t="s">
        <v>32</v>
      </c>
      <c r="D34" s="108" t="s">
        <v>59</v>
      </c>
      <c r="E34" s="107" t="s">
        <v>32</v>
      </c>
      <c r="F34" s="108" t="s">
        <v>59</v>
      </c>
      <c r="G34" s="344"/>
      <c r="H34" s="199"/>
    </row>
    <row r="35" spans="2:8" ht="12.75">
      <c r="B35" s="63" t="s">
        <v>106</v>
      </c>
      <c r="C35" s="207">
        <v>13062260</v>
      </c>
      <c r="D35" s="246">
        <f>C35/$C$35*100</f>
        <v>100</v>
      </c>
      <c r="E35" s="207">
        <v>12856050</v>
      </c>
      <c r="F35" s="246">
        <f>E35/$E$35*100</f>
        <v>100</v>
      </c>
      <c r="G35" s="247">
        <f>(E35-C35)/C35*100</f>
        <v>-1.5786701535568886</v>
      </c>
      <c r="H35" s="201"/>
    </row>
    <row r="36" spans="2:8" s="69" customFormat="1" ht="12.75">
      <c r="B36" s="68" t="s">
        <v>34</v>
      </c>
      <c r="C36" s="208">
        <v>7260960</v>
      </c>
      <c r="D36" s="256">
        <f aca="true" t="shared" si="0" ref="D36:D61">C36/$C$35*100</f>
        <v>55.58731796794736</v>
      </c>
      <c r="E36" s="208">
        <v>7009310</v>
      </c>
      <c r="F36" s="248">
        <f aca="true" t="shared" si="1" ref="F36:F61">E36/$E$35*100</f>
        <v>54.52148988219554</v>
      </c>
      <c r="G36" s="249">
        <f aca="true" t="shared" si="2" ref="G36:G61">(E36-C36)/C36*100</f>
        <v>-3.465795156563319</v>
      </c>
      <c r="H36" s="201"/>
    </row>
    <row r="37" spans="2:8" ht="12.75">
      <c r="B37" s="64" t="s">
        <v>75</v>
      </c>
      <c r="C37" s="230">
        <v>4042980</v>
      </c>
      <c r="D37" s="257">
        <f t="shared" si="0"/>
        <v>30.951611742531536</v>
      </c>
      <c r="E37" s="208">
        <v>3619480</v>
      </c>
      <c r="F37" s="250">
        <f t="shared" si="1"/>
        <v>28.153904192967516</v>
      </c>
      <c r="G37" s="251">
        <f t="shared" si="2"/>
        <v>-10.474946697732861</v>
      </c>
      <c r="H37" s="201"/>
    </row>
    <row r="38" spans="2:8" ht="12.75">
      <c r="B38" s="64" t="s">
        <v>103</v>
      </c>
      <c r="C38" s="230">
        <v>66380</v>
      </c>
      <c r="D38" s="257">
        <f t="shared" si="0"/>
        <v>0.5081815857286565</v>
      </c>
      <c r="E38" s="230">
        <v>139140</v>
      </c>
      <c r="F38" s="250">
        <f t="shared" si="1"/>
        <v>1.0822919948195597</v>
      </c>
      <c r="G38" s="251">
        <f t="shared" si="2"/>
        <v>109.6113287134679</v>
      </c>
      <c r="H38" s="201"/>
    </row>
    <row r="39" spans="2:8" ht="12.75">
      <c r="B39" s="64" t="s">
        <v>76</v>
      </c>
      <c r="C39" s="230">
        <v>38760</v>
      </c>
      <c r="D39" s="257">
        <f t="shared" si="0"/>
        <v>0.2967327246586732</v>
      </c>
      <c r="E39" s="230">
        <v>27110</v>
      </c>
      <c r="F39" s="250">
        <f t="shared" si="1"/>
        <v>0.2108734798013387</v>
      </c>
      <c r="G39" s="251">
        <f t="shared" si="2"/>
        <v>-30.056759545923633</v>
      </c>
      <c r="H39" s="201"/>
    </row>
    <row r="40" spans="2:8" ht="12.75">
      <c r="B40" s="70" t="s">
        <v>90</v>
      </c>
      <c r="C40" s="230">
        <v>225060</v>
      </c>
      <c r="D40" s="257">
        <f t="shared" si="0"/>
        <v>1.7229790250691688</v>
      </c>
      <c r="E40" s="230">
        <v>58650</v>
      </c>
      <c r="F40" s="250">
        <f t="shared" si="1"/>
        <v>0.45620544412941766</v>
      </c>
      <c r="G40" s="251">
        <f t="shared" si="2"/>
        <v>-73.94028259130899</v>
      </c>
      <c r="H40" s="201"/>
    </row>
    <row r="41" spans="2:8" ht="12.75">
      <c r="B41" s="70" t="s">
        <v>91</v>
      </c>
      <c r="C41" s="230">
        <v>2860</v>
      </c>
      <c r="D41" s="257">
        <f t="shared" si="0"/>
        <v>0.021895139126001165</v>
      </c>
      <c r="E41" s="230">
        <v>9230</v>
      </c>
      <c r="F41" s="250">
        <f t="shared" si="1"/>
        <v>0.07179499146316326</v>
      </c>
      <c r="G41" s="251">
        <f t="shared" si="2"/>
        <v>222.72727272727272</v>
      </c>
      <c r="H41" s="201"/>
    </row>
    <row r="42" spans="2:8" ht="12.75">
      <c r="B42" s="70" t="s">
        <v>104</v>
      </c>
      <c r="C42" s="230">
        <v>511050</v>
      </c>
      <c r="D42" s="257">
        <f t="shared" si="0"/>
        <v>3.912416381238775</v>
      </c>
      <c r="E42" s="230">
        <v>342790</v>
      </c>
      <c r="F42" s="250">
        <f t="shared" si="1"/>
        <v>2.666371085986753</v>
      </c>
      <c r="G42" s="251">
        <f t="shared" si="2"/>
        <v>-32.92437139223168</v>
      </c>
      <c r="H42" s="201"/>
    </row>
    <row r="43" spans="2:8" ht="12.75">
      <c r="B43" s="70" t="s">
        <v>92</v>
      </c>
      <c r="C43" s="230">
        <v>259300</v>
      </c>
      <c r="D43" s="257">
        <f t="shared" si="0"/>
        <v>1.9851082431370988</v>
      </c>
      <c r="E43" s="230">
        <v>299680</v>
      </c>
      <c r="F43" s="250">
        <f t="shared" si="1"/>
        <v>2.3310425830640047</v>
      </c>
      <c r="G43" s="251">
        <f t="shared" si="2"/>
        <v>15.57269571924412</v>
      </c>
      <c r="H43" s="201"/>
    </row>
    <row r="44" spans="2:8" ht="12.75">
      <c r="B44" s="70" t="s">
        <v>105</v>
      </c>
      <c r="C44" s="230">
        <v>12700</v>
      </c>
      <c r="D44" s="257">
        <f t="shared" si="0"/>
        <v>0.09722666674832686</v>
      </c>
      <c r="E44" s="230">
        <v>12720</v>
      </c>
      <c r="F44" s="250">
        <f t="shared" si="1"/>
        <v>0.09894174338152076</v>
      </c>
      <c r="G44" s="251">
        <f t="shared" si="2"/>
        <v>0.15748031496062992</v>
      </c>
      <c r="H44" s="201"/>
    </row>
    <row r="45" spans="2:8" ht="12.75">
      <c r="B45" s="70" t="s">
        <v>93</v>
      </c>
      <c r="C45" s="230">
        <v>1528720</v>
      </c>
      <c r="D45" s="257">
        <f t="shared" si="0"/>
        <v>11.703334645000176</v>
      </c>
      <c r="E45" s="230">
        <v>1917850</v>
      </c>
      <c r="F45" s="250">
        <f t="shared" si="1"/>
        <v>14.917879130837234</v>
      </c>
      <c r="G45" s="251">
        <f t="shared" si="2"/>
        <v>25.454628708985293</v>
      </c>
      <c r="H45" s="201"/>
    </row>
    <row r="46" spans="2:8" ht="12.75">
      <c r="B46" s="70" t="s">
        <v>94</v>
      </c>
      <c r="C46" s="230">
        <v>19510</v>
      </c>
      <c r="D46" s="257">
        <f t="shared" si="0"/>
        <v>0.149361595925973</v>
      </c>
      <c r="E46" s="230">
        <v>28880</v>
      </c>
      <c r="F46" s="250">
        <f t="shared" si="1"/>
        <v>0.22464131673414464</v>
      </c>
      <c r="G46" s="251">
        <f t="shared" si="2"/>
        <v>48.026652998462325</v>
      </c>
      <c r="H46" s="201"/>
    </row>
    <row r="47" spans="2:8" ht="12.75">
      <c r="B47" s="70" t="s">
        <v>95</v>
      </c>
      <c r="C47" s="230" t="s">
        <v>57</v>
      </c>
      <c r="D47" s="257" t="s">
        <v>57</v>
      </c>
      <c r="E47" s="230">
        <v>6050</v>
      </c>
      <c r="F47" s="250">
        <f t="shared" si="1"/>
        <v>0.047059555617783064</v>
      </c>
      <c r="G47" s="251" t="s">
        <v>57</v>
      </c>
      <c r="H47" s="201"/>
    </row>
    <row r="48" spans="2:8" ht="11.25" customHeight="1">
      <c r="B48" s="70" t="s">
        <v>216</v>
      </c>
      <c r="C48" s="230">
        <v>553650</v>
      </c>
      <c r="D48" s="257">
        <f t="shared" si="0"/>
        <v>4.238546775213478</v>
      </c>
      <c r="E48" s="230">
        <v>547720</v>
      </c>
      <c r="F48" s="250">
        <f t="shared" si="1"/>
        <v>4.26040657900366</v>
      </c>
      <c r="G48" s="251">
        <f t="shared" si="2"/>
        <v>-1.0710737830759505</v>
      </c>
      <c r="H48" s="201"/>
    </row>
    <row r="49" spans="2:8" s="69" customFormat="1" ht="12.75">
      <c r="B49" s="70" t="s">
        <v>77</v>
      </c>
      <c r="C49" s="230">
        <v>36450</v>
      </c>
      <c r="D49" s="257">
        <f t="shared" si="0"/>
        <v>0.27904818921074914</v>
      </c>
      <c r="E49" s="230">
        <v>31900</v>
      </c>
      <c r="F49" s="250">
        <f t="shared" si="1"/>
        <v>0.2481322023483107</v>
      </c>
      <c r="G49" s="251">
        <f t="shared" si="2"/>
        <v>-12.482853223593965</v>
      </c>
      <c r="H49" s="201"/>
    </row>
    <row r="50" spans="2:8" s="69" customFormat="1" ht="12.75">
      <c r="B50" s="70" t="s">
        <v>78</v>
      </c>
      <c r="C50" s="230">
        <v>3418080</v>
      </c>
      <c r="D50" s="257">
        <f t="shared" si="0"/>
        <v>26.16760039993079</v>
      </c>
      <c r="E50" s="230">
        <v>3434070</v>
      </c>
      <c r="F50" s="250">
        <f t="shared" si="1"/>
        <v>26.71170382815873</v>
      </c>
      <c r="G50" s="251">
        <f t="shared" si="2"/>
        <v>0.4678064878528297</v>
      </c>
      <c r="H50" s="201"/>
    </row>
    <row r="51" spans="2:8" ht="12.75">
      <c r="B51" s="65" t="s">
        <v>79</v>
      </c>
      <c r="C51" s="230">
        <v>3418080</v>
      </c>
      <c r="D51" s="257">
        <f t="shared" si="0"/>
        <v>26.16760039993079</v>
      </c>
      <c r="E51" s="230">
        <v>2198160</v>
      </c>
      <c r="F51" s="250">
        <f t="shared" si="1"/>
        <v>17.098253351534883</v>
      </c>
      <c r="G51" s="251">
        <f t="shared" si="2"/>
        <v>-35.69021204886954</v>
      </c>
      <c r="H51" s="201"/>
    </row>
    <row r="52" spans="2:8" ht="12.75">
      <c r="B52" s="65" t="s">
        <v>80</v>
      </c>
      <c r="C52" s="230" t="s">
        <v>57</v>
      </c>
      <c r="D52" s="257" t="s">
        <v>57</v>
      </c>
      <c r="E52" s="230">
        <v>1182510</v>
      </c>
      <c r="F52" s="250">
        <f t="shared" si="1"/>
        <v>9.198081836956142</v>
      </c>
      <c r="G52" s="251" t="s">
        <v>57</v>
      </c>
      <c r="H52" s="201"/>
    </row>
    <row r="53" spans="2:8" ht="12.75">
      <c r="B53" s="65" t="s">
        <v>81</v>
      </c>
      <c r="C53" s="230" t="s">
        <v>57</v>
      </c>
      <c r="D53" s="257" t="s">
        <v>57</v>
      </c>
      <c r="E53" s="230">
        <v>53410</v>
      </c>
      <c r="F53" s="250">
        <f t="shared" si="1"/>
        <v>0.4154464240571559</v>
      </c>
      <c r="G53" s="251" t="s">
        <v>57</v>
      </c>
      <c r="H53" s="201"/>
    </row>
    <row r="54" spans="2:8" s="69" customFormat="1" ht="12.75">
      <c r="B54" s="70" t="s">
        <v>82</v>
      </c>
      <c r="C54" s="230">
        <v>2346770</v>
      </c>
      <c r="D54" s="257">
        <f t="shared" si="0"/>
        <v>17.966033442911105</v>
      </c>
      <c r="E54" s="230">
        <v>2380770</v>
      </c>
      <c r="F54" s="250">
        <f t="shared" si="1"/>
        <v>18.51867408729742</v>
      </c>
      <c r="G54" s="251">
        <f t="shared" si="2"/>
        <v>1.4487998397797823</v>
      </c>
      <c r="H54" s="201"/>
    </row>
    <row r="55" spans="2:8" ht="12.75">
      <c r="B55" s="65" t="s">
        <v>83</v>
      </c>
      <c r="C55" s="230">
        <v>486490</v>
      </c>
      <c r="D55" s="257">
        <f t="shared" si="0"/>
        <v>3.7243937879050026</v>
      </c>
      <c r="E55" s="230">
        <v>424300</v>
      </c>
      <c r="F55" s="250">
        <f t="shared" si="1"/>
        <v>3.300391644400885</v>
      </c>
      <c r="G55" s="251">
        <f t="shared" si="2"/>
        <v>-12.783407675389011</v>
      </c>
      <c r="H55" s="201"/>
    </row>
    <row r="56" spans="2:8" ht="12.75">
      <c r="B56" s="65" t="s">
        <v>84</v>
      </c>
      <c r="C56" s="230">
        <v>127870</v>
      </c>
      <c r="D56" s="257">
        <f t="shared" si="0"/>
        <v>0.9789270769376814</v>
      </c>
      <c r="E56" s="230">
        <v>128920</v>
      </c>
      <c r="F56" s="250">
        <f t="shared" si="1"/>
        <v>1.0027963488007592</v>
      </c>
      <c r="G56" s="251">
        <f t="shared" si="2"/>
        <v>0.821146476890592</v>
      </c>
      <c r="H56" s="201"/>
    </row>
    <row r="57" spans="2:8" ht="12.75">
      <c r="B57" s="65" t="s">
        <v>89</v>
      </c>
      <c r="C57" s="230">
        <v>990160</v>
      </c>
      <c r="D57" s="257">
        <f t="shared" si="0"/>
        <v>7.580311523427033</v>
      </c>
      <c r="E57" s="230">
        <v>1123330</v>
      </c>
      <c r="F57" s="250">
        <f t="shared" si="1"/>
        <v>8.737753820185826</v>
      </c>
      <c r="G57" s="251">
        <f t="shared" si="2"/>
        <v>13.449341520562333</v>
      </c>
      <c r="H57" s="201"/>
    </row>
    <row r="58" spans="2:8" ht="12.75">
      <c r="B58" s="65" t="s">
        <v>88</v>
      </c>
      <c r="C58" s="230">
        <v>712860</v>
      </c>
      <c r="D58" s="257">
        <f t="shared" si="0"/>
        <v>5.457401705371046</v>
      </c>
      <c r="E58" s="230">
        <v>663000</v>
      </c>
      <c r="F58" s="250">
        <f t="shared" si="1"/>
        <v>5.157105020593417</v>
      </c>
      <c r="G58" s="251">
        <f t="shared" si="2"/>
        <v>-6.994360744045114</v>
      </c>
      <c r="H58" s="201"/>
    </row>
    <row r="59" spans="2:8" ht="12.75">
      <c r="B59" s="65" t="s">
        <v>85</v>
      </c>
      <c r="C59" s="230">
        <v>21520</v>
      </c>
      <c r="D59" s="257">
        <f t="shared" si="0"/>
        <v>0.1647494384585822</v>
      </c>
      <c r="E59" s="230">
        <v>27580</v>
      </c>
      <c r="F59" s="250">
        <f t="shared" si="1"/>
        <v>0.21452934610553007</v>
      </c>
      <c r="G59" s="251">
        <f t="shared" si="2"/>
        <v>28.15985130111524</v>
      </c>
      <c r="H59" s="201"/>
    </row>
    <row r="60" spans="2:8" ht="12.75">
      <c r="B60" s="141" t="s">
        <v>86</v>
      </c>
      <c r="C60" s="208">
        <v>7410</v>
      </c>
      <c r="D60" s="216">
        <f t="shared" si="0"/>
        <v>0.056728315008275756</v>
      </c>
      <c r="E60" s="208">
        <v>12920</v>
      </c>
      <c r="F60" s="252">
        <f t="shared" si="1"/>
        <v>0.10049743117053837</v>
      </c>
      <c r="G60" s="253">
        <f t="shared" si="2"/>
        <v>74.35897435897436</v>
      </c>
      <c r="H60" s="201"/>
    </row>
    <row r="61" spans="2:8" ht="12.75">
      <c r="B61" s="66" t="s">
        <v>87</v>
      </c>
      <c r="C61" s="231">
        <v>450</v>
      </c>
      <c r="D61" s="258">
        <f t="shared" si="0"/>
        <v>0.0034450393729722117</v>
      </c>
      <c r="E61" s="231">
        <v>710</v>
      </c>
      <c r="F61" s="254">
        <f t="shared" si="1"/>
        <v>0.005522691651012558</v>
      </c>
      <c r="G61" s="255">
        <f t="shared" si="2"/>
        <v>57.77777777777777</v>
      </c>
      <c r="H61" s="201"/>
    </row>
    <row r="62" ht="11.25">
      <c r="B62" s="1"/>
    </row>
    <row r="63" ht="11.25">
      <c r="B63" s="1" t="s">
        <v>65</v>
      </c>
    </row>
    <row r="64" ht="11.25">
      <c r="B64" s="1"/>
    </row>
  </sheetData>
  <sheetProtection/>
  <mergeCells count="4">
    <mergeCell ref="B33:B34"/>
    <mergeCell ref="C33:D33"/>
    <mergeCell ref="E33:F33"/>
    <mergeCell ref="G33:G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65"/>
  <sheetViews>
    <sheetView showGridLines="0" zoomScalePageLayoutView="0" workbookViewId="0" topLeftCell="A1">
      <selection activeCell="O58" sqref="O58"/>
    </sheetView>
  </sheetViews>
  <sheetFormatPr defaultColWidth="9.140625" defaultRowHeight="12.75"/>
  <cols>
    <col min="2" max="2" width="28.28125" style="0" customWidth="1"/>
    <col min="4" max="4" width="8.57421875" style="0" customWidth="1"/>
  </cols>
  <sheetData>
    <row r="1" spans="2:10" s="116" customFormat="1" ht="19.5" customHeight="1">
      <c r="B1" s="114" t="s">
        <v>209</v>
      </c>
      <c r="C1" s="115"/>
      <c r="D1" s="115"/>
      <c r="E1" s="115"/>
      <c r="F1" s="115"/>
      <c r="G1" s="115"/>
      <c r="H1" s="115"/>
      <c r="I1" s="115"/>
      <c r="J1" s="115"/>
    </row>
    <row r="2" spans="2:10" ht="12.75">
      <c r="B2" s="43"/>
      <c r="C2" s="43"/>
      <c r="D2" s="43"/>
      <c r="E2" s="43"/>
      <c r="F2" s="43"/>
      <c r="G2" s="43"/>
      <c r="H2" s="43"/>
      <c r="I2" s="43"/>
      <c r="J2" s="43"/>
    </row>
    <row r="3" spans="2:10" ht="12.75" customHeight="1">
      <c r="B3" s="348" t="s">
        <v>60</v>
      </c>
      <c r="C3" s="360">
        <v>2010</v>
      </c>
      <c r="D3" s="361"/>
      <c r="E3" s="361"/>
      <c r="F3" s="361"/>
      <c r="G3" s="361"/>
      <c r="H3" s="361"/>
      <c r="I3" s="361"/>
      <c r="J3" s="361"/>
    </row>
    <row r="4" spans="2:10" ht="12.75" customHeight="1">
      <c r="B4" s="349"/>
      <c r="C4" s="351" t="s">
        <v>16</v>
      </c>
      <c r="D4" s="356" t="s">
        <v>107</v>
      </c>
      <c r="E4" s="357"/>
      <c r="F4" s="357"/>
      <c r="G4" s="357"/>
      <c r="H4" s="357"/>
      <c r="I4" s="357"/>
      <c r="J4" s="357"/>
    </row>
    <row r="5" spans="2:10" ht="12.75">
      <c r="B5" s="349"/>
      <c r="C5" s="352"/>
      <c r="D5" s="110" t="s">
        <v>130</v>
      </c>
      <c r="E5" s="87" t="s">
        <v>148</v>
      </c>
      <c r="F5" s="87" t="s">
        <v>100</v>
      </c>
      <c r="G5" s="87" t="s">
        <v>156</v>
      </c>
      <c r="H5" s="87" t="s">
        <v>101</v>
      </c>
      <c r="I5" s="71" t="s">
        <v>102</v>
      </c>
      <c r="J5" s="184" t="s">
        <v>152</v>
      </c>
    </row>
    <row r="6" spans="2:10" ht="16.5" customHeight="1">
      <c r="B6" s="350"/>
      <c r="C6" s="353"/>
      <c r="D6" s="358" t="s">
        <v>131</v>
      </c>
      <c r="E6" s="359"/>
      <c r="F6" s="359"/>
      <c r="G6" s="359"/>
      <c r="H6" s="359"/>
      <c r="I6" s="359"/>
      <c r="J6" s="359"/>
    </row>
    <row r="7" spans="2:10" ht="13.5">
      <c r="B7" s="88" t="s">
        <v>0</v>
      </c>
      <c r="C7" s="259">
        <v>217330</v>
      </c>
      <c r="D7" s="259">
        <v>9911520</v>
      </c>
      <c r="E7" s="259">
        <v>175330</v>
      </c>
      <c r="F7" s="259">
        <v>4363130</v>
      </c>
      <c r="G7" s="207">
        <v>678220</v>
      </c>
      <c r="H7" s="207">
        <v>2455100</v>
      </c>
      <c r="I7" s="259">
        <v>2136010</v>
      </c>
      <c r="J7" s="207">
        <v>103730</v>
      </c>
    </row>
    <row r="8" spans="2:10" ht="13.5">
      <c r="B8" s="76" t="s">
        <v>7</v>
      </c>
      <c r="C8" s="260">
        <v>10750</v>
      </c>
      <c r="D8" s="260">
        <v>0</v>
      </c>
      <c r="E8" s="260">
        <v>0</v>
      </c>
      <c r="F8" s="260">
        <v>0</v>
      </c>
      <c r="G8" s="261">
        <v>0</v>
      </c>
      <c r="H8" s="261">
        <v>0</v>
      </c>
      <c r="I8" s="262">
        <v>0</v>
      </c>
      <c r="J8" s="263">
        <v>0</v>
      </c>
    </row>
    <row r="9" spans="2:10" ht="13.5">
      <c r="B9" s="77" t="s">
        <v>8</v>
      </c>
      <c r="C9" s="264">
        <v>83410</v>
      </c>
      <c r="D9" s="264">
        <v>163660</v>
      </c>
      <c r="E9" s="264">
        <v>43570</v>
      </c>
      <c r="F9" s="264">
        <v>75270</v>
      </c>
      <c r="G9" s="265">
        <v>22270</v>
      </c>
      <c r="H9" s="265">
        <v>8550</v>
      </c>
      <c r="I9" s="266">
        <v>5190</v>
      </c>
      <c r="J9" s="265">
        <v>8810</v>
      </c>
    </row>
    <row r="10" spans="2:10" ht="13.5">
      <c r="B10" s="77" t="s">
        <v>9</v>
      </c>
      <c r="C10" s="264">
        <v>27160</v>
      </c>
      <c r="D10" s="264">
        <v>193680</v>
      </c>
      <c r="E10" s="264">
        <v>25350</v>
      </c>
      <c r="F10" s="264">
        <v>114830</v>
      </c>
      <c r="G10" s="265">
        <v>31870</v>
      </c>
      <c r="H10" s="265">
        <v>8520</v>
      </c>
      <c r="I10" s="266">
        <v>2700</v>
      </c>
      <c r="J10" s="265">
        <v>10410</v>
      </c>
    </row>
    <row r="11" spans="2:10" ht="13.5">
      <c r="B11" s="77" t="s">
        <v>10</v>
      </c>
      <c r="C11" s="264">
        <v>16960</v>
      </c>
      <c r="D11" s="264">
        <v>206890</v>
      </c>
      <c r="E11" s="264">
        <v>17160</v>
      </c>
      <c r="F11" s="264">
        <v>124640</v>
      </c>
      <c r="G11" s="265">
        <v>43600</v>
      </c>
      <c r="H11" s="265">
        <v>7980</v>
      </c>
      <c r="I11" s="266">
        <v>2530</v>
      </c>
      <c r="J11" s="265">
        <v>10980</v>
      </c>
    </row>
    <row r="12" spans="2:10" ht="13.5">
      <c r="B12" s="77" t="s">
        <v>11</v>
      </c>
      <c r="C12" s="264">
        <v>12180</v>
      </c>
      <c r="D12" s="264">
        <v>209170</v>
      </c>
      <c r="E12" s="264">
        <v>13480</v>
      </c>
      <c r="F12" s="264">
        <v>127180</v>
      </c>
      <c r="G12" s="265">
        <v>49200</v>
      </c>
      <c r="H12" s="265">
        <v>7360</v>
      </c>
      <c r="I12" s="266">
        <v>2180</v>
      </c>
      <c r="J12" s="265">
        <v>9780</v>
      </c>
    </row>
    <row r="13" spans="2:10" ht="13.5">
      <c r="B13" s="77" t="s">
        <v>12</v>
      </c>
      <c r="C13" s="264">
        <v>34750</v>
      </c>
      <c r="D13" s="264">
        <v>1093780</v>
      </c>
      <c r="E13" s="264">
        <v>41320</v>
      </c>
      <c r="F13" s="264">
        <v>689830</v>
      </c>
      <c r="G13" s="265">
        <v>275940</v>
      </c>
      <c r="H13" s="265">
        <v>38010</v>
      </c>
      <c r="I13" s="266">
        <v>12080</v>
      </c>
      <c r="J13" s="265">
        <v>36590</v>
      </c>
    </row>
    <row r="14" spans="2:10" ht="13.5">
      <c r="B14" s="77" t="s">
        <v>13</v>
      </c>
      <c r="C14" s="264">
        <v>15440</v>
      </c>
      <c r="D14" s="264">
        <v>1071810</v>
      </c>
      <c r="E14" s="264">
        <v>19080</v>
      </c>
      <c r="F14" s="264">
        <v>803570</v>
      </c>
      <c r="G14" s="265">
        <v>162480</v>
      </c>
      <c r="H14" s="265">
        <v>42030</v>
      </c>
      <c r="I14" s="266">
        <v>28720</v>
      </c>
      <c r="J14" s="265">
        <v>15920</v>
      </c>
    </row>
    <row r="15" spans="2:10" ht="13.5">
      <c r="B15" s="77" t="s">
        <v>14</v>
      </c>
      <c r="C15" s="264">
        <v>13770</v>
      </c>
      <c r="D15" s="264">
        <v>2786760</v>
      </c>
      <c r="E15" s="264">
        <v>14190</v>
      </c>
      <c r="F15" s="264">
        <v>1836340</v>
      </c>
      <c r="G15" s="265">
        <v>89070</v>
      </c>
      <c r="H15" s="265">
        <v>397730</v>
      </c>
      <c r="I15" s="266">
        <v>440580</v>
      </c>
      <c r="J15" s="265">
        <v>8850</v>
      </c>
    </row>
    <row r="16" spans="2:10" ht="12.75" customHeight="1">
      <c r="B16" s="78" t="s">
        <v>15</v>
      </c>
      <c r="C16" s="267">
        <v>2900</v>
      </c>
      <c r="D16" s="267">
        <v>4185770</v>
      </c>
      <c r="E16" s="267">
        <v>1180</v>
      </c>
      <c r="F16" s="267">
        <v>591470</v>
      </c>
      <c r="G16" s="268">
        <v>3780</v>
      </c>
      <c r="H16" s="268">
        <v>1944920</v>
      </c>
      <c r="I16" s="269">
        <v>1642030</v>
      </c>
      <c r="J16" s="270">
        <v>2380</v>
      </c>
    </row>
    <row r="17" spans="2:10" ht="12.75" customHeight="1">
      <c r="B17" s="117"/>
      <c r="C17" s="117"/>
      <c r="D17" s="117"/>
      <c r="E17" s="117"/>
      <c r="F17" s="117"/>
      <c r="G17" s="117"/>
      <c r="H17" s="117"/>
      <c r="I17" s="117"/>
      <c r="J17" s="117"/>
    </row>
    <row r="18" spans="2:10" ht="12.75" customHeight="1">
      <c r="B18" s="345" t="s">
        <v>60</v>
      </c>
      <c r="C18" s="354">
        <v>2000</v>
      </c>
      <c r="D18" s="355"/>
      <c r="E18" s="355"/>
      <c r="F18" s="355"/>
      <c r="G18" s="355"/>
      <c r="H18" s="355"/>
      <c r="I18" s="355"/>
      <c r="J18" s="355"/>
    </row>
    <row r="19" spans="2:10" ht="12.75" customHeight="1">
      <c r="B19" s="346"/>
      <c r="C19" s="351" t="s">
        <v>16</v>
      </c>
      <c r="D19" s="356" t="s">
        <v>107</v>
      </c>
      <c r="E19" s="357"/>
      <c r="F19" s="357"/>
      <c r="G19" s="357"/>
      <c r="H19" s="357"/>
      <c r="I19" s="357"/>
      <c r="J19" s="357"/>
    </row>
    <row r="20" spans="2:10" ht="12.75" customHeight="1">
      <c r="B20" s="346"/>
      <c r="C20" s="352"/>
      <c r="D20" s="110" t="s">
        <v>0</v>
      </c>
      <c r="E20" s="87" t="s">
        <v>148</v>
      </c>
      <c r="F20" s="87" t="s">
        <v>100</v>
      </c>
      <c r="G20" s="87" t="s">
        <v>156</v>
      </c>
      <c r="H20" s="87" t="s">
        <v>101</v>
      </c>
      <c r="I20" s="71" t="s">
        <v>102</v>
      </c>
      <c r="J20" s="184" t="s">
        <v>152</v>
      </c>
    </row>
    <row r="21" spans="2:10" ht="12.75" customHeight="1">
      <c r="B21" s="347"/>
      <c r="C21" s="353"/>
      <c r="D21" s="358" t="s">
        <v>131</v>
      </c>
      <c r="E21" s="359"/>
      <c r="F21" s="359"/>
      <c r="G21" s="359"/>
      <c r="H21" s="359"/>
      <c r="I21" s="359"/>
      <c r="J21" s="359"/>
    </row>
    <row r="22" spans="2:10" ht="13.5" customHeight="1">
      <c r="B22" s="88" t="s">
        <v>0</v>
      </c>
      <c r="C22" s="259">
        <v>627200</v>
      </c>
      <c r="D22" s="259">
        <v>9969560</v>
      </c>
      <c r="E22" s="259">
        <v>147870</v>
      </c>
      <c r="F22" s="259">
        <v>4528210</v>
      </c>
      <c r="G22" s="207">
        <v>680830</v>
      </c>
      <c r="H22" s="207">
        <v>2300860</v>
      </c>
      <c r="I22" s="259">
        <v>2191890</v>
      </c>
      <c r="J22" s="207">
        <v>119900</v>
      </c>
    </row>
    <row r="23" spans="2:10" ht="12.75" customHeight="1">
      <c r="B23" s="118" t="s">
        <v>7</v>
      </c>
      <c r="C23" s="260">
        <v>5630</v>
      </c>
      <c r="D23" s="260">
        <v>0</v>
      </c>
      <c r="E23" s="260">
        <v>0</v>
      </c>
      <c r="F23" s="260">
        <v>0</v>
      </c>
      <c r="G23" s="261">
        <v>0</v>
      </c>
      <c r="H23" s="261">
        <v>0</v>
      </c>
      <c r="I23" s="262">
        <v>0</v>
      </c>
      <c r="J23" s="263">
        <v>0</v>
      </c>
    </row>
    <row r="24" spans="2:10" ht="12.75" customHeight="1">
      <c r="B24" s="119" t="s">
        <v>8</v>
      </c>
      <c r="C24" s="264">
        <v>464340</v>
      </c>
      <c r="D24" s="264">
        <v>385160</v>
      </c>
      <c r="E24" s="264">
        <v>36050</v>
      </c>
      <c r="F24" s="264">
        <v>107380</v>
      </c>
      <c r="G24" s="265">
        <v>44540</v>
      </c>
      <c r="H24" s="265">
        <v>73490</v>
      </c>
      <c r="I24" s="266">
        <v>98590</v>
      </c>
      <c r="J24" s="265">
        <v>25090</v>
      </c>
    </row>
    <row r="25" spans="2:10" ht="12.75" customHeight="1">
      <c r="B25" s="119" t="s">
        <v>9</v>
      </c>
      <c r="C25" s="264">
        <v>40830</v>
      </c>
      <c r="D25" s="264">
        <v>291150</v>
      </c>
      <c r="E25" s="264">
        <v>21270</v>
      </c>
      <c r="F25" s="264">
        <v>181540</v>
      </c>
      <c r="G25" s="265">
        <v>43180</v>
      </c>
      <c r="H25" s="265">
        <v>21260</v>
      </c>
      <c r="I25" s="266">
        <v>10800</v>
      </c>
      <c r="J25" s="265">
        <v>13090</v>
      </c>
    </row>
    <row r="26" spans="2:10" ht="12.75" customHeight="1">
      <c r="B26" s="119" t="s">
        <v>10</v>
      </c>
      <c r="C26" s="264">
        <v>23820</v>
      </c>
      <c r="D26" s="264">
        <v>291470</v>
      </c>
      <c r="E26" s="264">
        <v>13560</v>
      </c>
      <c r="F26" s="264">
        <v>190880</v>
      </c>
      <c r="G26" s="265">
        <v>53870</v>
      </c>
      <c r="H26" s="265">
        <v>14090</v>
      </c>
      <c r="I26" s="266">
        <v>6650</v>
      </c>
      <c r="J26" s="265">
        <v>12420</v>
      </c>
    </row>
    <row r="27" spans="2:10" ht="12.75" customHeight="1">
      <c r="B27" s="119" t="s">
        <v>11</v>
      </c>
      <c r="C27" s="264">
        <v>16330</v>
      </c>
      <c r="D27" s="264">
        <v>281150</v>
      </c>
      <c r="E27" s="264">
        <v>11980</v>
      </c>
      <c r="F27" s="264">
        <v>183730</v>
      </c>
      <c r="G27" s="265">
        <v>58250</v>
      </c>
      <c r="H27" s="265">
        <v>12280</v>
      </c>
      <c r="I27" s="266">
        <v>4480</v>
      </c>
      <c r="J27" s="265">
        <v>10430</v>
      </c>
    </row>
    <row r="28" spans="2:10" ht="13.5">
      <c r="B28" s="119" t="s">
        <v>12</v>
      </c>
      <c r="C28" s="264">
        <v>42290</v>
      </c>
      <c r="D28" s="264">
        <v>1328370</v>
      </c>
      <c r="E28" s="264">
        <v>34750</v>
      </c>
      <c r="F28" s="264">
        <v>918320</v>
      </c>
      <c r="G28" s="265">
        <v>261870</v>
      </c>
      <c r="H28" s="265">
        <v>55450</v>
      </c>
      <c r="I28" s="266">
        <v>22870</v>
      </c>
      <c r="J28" s="265">
        <v>35120</v>
      </c>
    </row>
    <row r="29" spans="2:10" ht="13.5">
      <c r="B29" s="119" t="s">
        <v>13</v>
      </c>
      <c r="C29" s="264">
        <v>17390</v>
      </c>
      <c r="D29" s="264">
        <v>1204240</v>
      </c>
      <c r="E29" s="264">
        <v>15920</v>
      </c>
      <c r="F29" s="264">
        <v>921710</v>
      </c>
      <c r="G29" s="265">
        <v>146350</v>
      </c>
      <c r="H29" s="265">
        <v>62230</v>
      </c>
      <c r="I29" s="266">
        <v>42840</v>
      </c>
      <c r="J29" s="265">
        <v>15190</v>
      </c>
    </row>
    <row r="30" spans="2:10" ht="13.5">
      <c r="B30" s="119" t="s">
        <v>14</v>
      </c>
      <c r="C30" s="264">
        <v>13900</v>
      </c>
      <c r="D30" s="264">
        <v>2744650</v>
      </c>
      <c r="E30" s="264">
        <v>13350</v>
      </c>
      <c r="F30" s="264">
        <v>1588950</v>
      </c>
      <c r="G30" s="265">
        <v>69710</v>
      </c>
      <c r="H30" s="265">
        <v>558220</v>
      </c>
      <c r="I30" s="266">
        <v>506400</v>
      </c>
      <c r="J30" s="265">
        <v>8020</v>
      </c>
    </row>
    <row r="31" spans="2:10" ht="13.5">
      <c r="B31" s="120" t="s">
        <v>15</v>
      </c>
      <c r="C31" s="267">
        <v>2670</v>
      </c>
      <c r="D31" s="267">
        <v>3443370</v>
      </c>
      <c r="E31" s="267">
        <v>990</v>
      </c>
      <c r="F31" s="267">
        <v>435700</v>
      </c>
      <c r="G31" s="268">
        <v>3070</v>
      </c>
      <c r="H31" s="268">
        <v>1503840</v>
      </c>
      <c r="I31" s="269">
        <v>1499250</v>
      </c>
      <c r="J31" s="270">
        <v>530</v>
      </c>
    </row>
    <row r="32" spans="2:10" ht="12.75">
      <c r="B32" s="43"/>
      <c r="C32" s="43"/>
      <c r="D32" s="43"/>
      <c r="E32" s="43"/>
      <c r="F32" s="43"/>
      <c r="G32" s="43"/>
      <c r="H32" s="43"/>
      <c r="I32" s="43"/>
      <c r="J32" s="43"/>
    </row>
    <row r="33" spans="2:10" ht="12.75">
      <c r="B33" s="44" t="s">
        <v>70</v>
      </c>
      <c r="C33" s="43"/>
      <c r="D33" s="43"/>
      <c r="E33" s="43"/>
      <c r="F33" s="43"/>
      <c r="G33" s="43"/>
      <c r="H33" s="43"/>
      <c r="I33" s="43"/>
      <c r="J33" s="43"/>
    </row>
    <row r="34" spans="2:10" ht="12.75">
      <c r="B34" s="2"/>
      <c r="C34" s="43"/>
      <c r="D34" s="43"/>
      <c r="E34" s="43"/>
      <c r="F34" s="43"/>
      <c r="G34" s="43"/>
      <c r="H34" s="43"/>
      <c r="I34" s="43"/>
      <c r="J34" s="43"/>
    </row>
    <row r="36" ht="12.75">
      <c r="B36" s="41" t="s">
        <v>210</v>
      </c>
    </row>
    <row r="37" ht="12.75">
      <c r="B37" s="97" t="s">
        <v>50</v>
      </c>
    </row>
    <row r="40" spans="14:16" ht="12.75">
      <c r="N40" s="75" t="s">
        <v>2</v>
      </c>
      <c r="O40">
        <v>2000</v>
      </c>
      <c r="P40">
        <v>2010</v>
      </c>
    </row>
    <row r="41" spans="14:16" ht="12.75">
      <c r="N41" s="275"/>
      <c r="O41" s="167"/>
      <c r="P41" s="167"/>
    </row>
    <row r="42" spans="14:16" ht="12.75">
      <c r="N42" s="271" t="s">
        <v>100</v>
      </c>
      <c r="O42" s="278">
        <f>F22</f>
        <v>4528210</v>
      </c>
      <c r="P42" s="277">
        <f>F7</f>
        <v>4363130</v>
      </c>
    </row>
    <row r="43" spans="14:16" ht="12.75">
      <c r="N43" s="272" t="s">
        <v>102</v>
      </c>
      <c r="O43" s="279">
        <f>I22</f>
        <v>2191890</v>
      </c>
      <c r="P43" s="274">
        <f>I7</f>
        <v>2136010</v>
      </c>
    </row>
    <row r="44" spans="14:16" ht="12.75">
      <c r="N44" s="272" t="s">
        <v>101</v>
      </c>
      <c r="O44" s="279">
        <f>H22</f>
        <v>2300860</v>
      </c>
      <c r="P44" s="274">
        <f>H7</f>
        <v>2455100</v>
      </c>
    </row>
    <row r="45" spans="14:16" ht="12.75">
      <c r="N45" s="272" t="s">
        <v>156</v>
      </c>
      <c r="O45" s="279">
        <f>G22</f>
        <v>680830</v>
      </c>
      <c r="P45" s="274">
        <f>G7</f>
        <v>678220</v>
      </c>
    </row>
    <row r="46" spans="14:16" ht="12.75">
      <c r="N46" s="272" t="s">
        <v>148</v>
      </c>
      <c r="O46" s="279">
        <f>E22</f>
        <v>147870</v>
      </c>
      <c r="P46" s="274">
        <f>E7</f>
        <v>175330</v>
      </c>
    </row>
    <row r="47" spans="14:16" ht="12.75">
      <c r="N47" s="272" t="s">
        <v>152</v>
      </c>
      <c r="O47" s="279">
        <f>J22</f>
        <v>119900</v>
      </c>
      <c r="P47" s="274">
        <f>J7</f>
        <v>103730</v>
      </c>
    </row>
    <row r="48" spans="14:16" ht="12.75">
      <c r="N48" s="273" t="s">
        <v>0</v>
      </c>
      <c r="O48" s="280">
        <f>D22</f>
        <v>9969560</v>
      </c>
      <c r="P48" s="276">
        <f>D7</f>
        <v>9911520</v>
      </c>
    </row>
    <row r="65" ht="12.75">
      <c r="B65" s="44" t="s">
        <v>70</v>
      </c>
    </row>
  </sheetData>
  <sheetProtection/>
  <mergeCells count="10">
    <mergeCell ref="B18:B21"/>
    <mergeCell ref="B3:B6"/>
    <mergeCell ref="C19:C21"/>
    <mergeCell ref="C4:C6"/>
    <mergeCell ref="C18:J18"/>
    <mergeCell ref="D19:J19"/>
    <mergeCell ref="D21:J21"/>
    <mergeCell ref="C3:J3"/>
    <mergeCell ref="D4:J4"/>
    <mergeCell ref="D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4">
      <selection activeCell="P31" sqref="P31"/>
    </sheetView>
  </sheetViews>
  <sheetFormatPr defaultColWidth="9.140625" defaultRowHeight="12.75"/>
  <cols>
    <col min="1" max="1" width="9.140625" style="1" customWidth="1"/>
    <col min="2" max="2" width="57.7109375" style="1" customWidth="1"/>
    <col min="3" max="3" width="13.140625" style="1" customWidth="1"/>
    <col min="4" max="4" width="11.28125" style="1" customWidth="1"/>
    <col min="5" max="5" width="8.7109375" style="1" customWidth="1"/>
    <col min="6" max="7" width="9.8515625" style="1" customWidth="1"/>
    <col min="8" max="9" width="9.140625" style="1" customWidth="1"/>
    <col min="10" max="10" width="12.28125" style="1" bestFit="1" customWidth="1"/>
    <col min="11" max="11" width="10.00390625" style="1" bestFit="1" customWidth="1"/>
    <col min="12" max="16384" width="9.140625" style="1" customWidth="1"/>
  </cols>
  <sheetData>
    <row r="1" spans="2:3" ht="25.5" customHeight="1">
      <c r="B1" s="46" t="s">
        <v>211</v>
      </c>
      <c r="C1" s="33"/>
    </row>
    <row r="3" spans="2:8" ht="11.25">
      <c r="B3" s="362"/>
      <c r="C3" s="364" t="s">
        <v>99</v>
      </c>
      <c r="D3" s="365"/>
      <c r="E3" s="366"/>
      <c r="F3" s="367" t="s">
        <v>6</v>
      </c>
      <c r="G3" s="367"/>
      <c r="H3" s="367"/>
    </row>
    <row r="4" spans="2:8" ht="22.5">
      <c r="B4" s="363"/>
      <c r="C4" s="102">
        <v>2000</v>
      </c>
      <c r="D4" s="103">
        <v>2010</v>
      </c>
      <c r="E4" s="106" t="s">
        <v>49</v>
      </c>
      <c r="F4" s="104">
        <v>2000</v>
      </c>
      <c r="G4" s="104">
        <v>2010</v>
      </c>
      <c r="H4" s="105" t="s">
        <v>49</v>
      </c>
    </row>
    <row r="5" spans="2:8" ht="12.75">
      <c r="B5" s="47" t="s">
        <v>3</v>
      </c>
      <c r="C5" s="281" t="s">
        <v>5</v>
      </c>
      <c r="D5" s="282" t="s">
        <v>5</v>
      </c>
      <c r="E5" s="283" t="s">
        <v>5</v>
      </c>
      <c r="F5" s="284">
        <v>1364920</v>
      </c>
      <c r="G5" s="284">
        <v>953790</v>
      </c>
      <c r="H5" s="285">
        <f>(G5-F5)/F5*100</f>
        <v>-30.121179263253524</v>
      </c>
    </row>
    <row r="6" spans="2:8" ht="12.75">
      <c r="B6" s="48" t="s">
        <v>53</v>
      </c>
      <c r="C6" s="286">
        <v>3963630</v>
      </c>
      <c r="D6" s="287">
        <v>3392700</v>
      </c>
      <c r="E6" s="288">
        <f>(D6-C6)/C6*100</f>
        <v>-14.404220373748306</v>
      </c>
      <c r="F6" s="289">
        <v>1208150</v>
      </c>
      <c r="G6" s="289">
        <v>842520</v>
      </c>
      <c r="H6" s="285">
        <f>(G6-F6)/F6*100</f>
        <v>-30.263626205355294</v>
      </c>
    </row>
    <row r="7" spans="2:8" ht="12.75">
      <c r="B7" s="47" t="s">
        <v>51</v>
      </c>
      <c r="C7" s="290">
        <v>3888220</v>
      </c>
      <c r="D7" s="291">
        <v>3229560</v>
      </c>
      <c r="E7" s="288">
        <f>(D7-C7)/C7*100</f>
        <v>-16.9398850888067</v>
      </c>
      <c r="F7" s="284">
        <v>1158720</v>
      </c>
      <c r="G7" s="284">
        <v>758370</v>
      </c>
      <c r="H7" s="285">
        <f>(G7-F7)/F7*100</f>
        <v>-34.55105633802817</v>
      </c>
    </row>
    <row r="8" spans="2:8" ht="12.75">
      <c r="B8" s="47" t="s">
        <v>52</v>
      </c>
      <c r="C8" s="290">
        <v>75420</v>
      </c>
      <c r="D8" s="291">
        <v>163150</v>
      </c>
      <c r="E8" s="288">
        <f>(D8-C8)/C8*100</f>
        <v>116.32193052240784</v>
      </c>
      <c r="F8" s="284">
        <v>49430</v>
      </c>
      <c r="G8" s="284">
        <v>84140</v>
      </c>
      <c r="H8" s="285">
        <f>(G8-F8)/F8*100</f>
        <v>70.22051385798098</v>
      </c>
    </row>
    <row r="9" spans="2:8" ht="12.75">
      <c r="B9" s="47" t="s">
        <v>54</v>
      </c>
      <c r="C9" s="281" t="s">
        <v>5</v>
      </c>
      <c r="D9" s="292" t="s">
        <v>5</v>
      </c>
      <c r="E9" s="293" t="s">
        <v>5</v>
      </c>
      <c r="F9" s="284">
        <v>156770</v>
      </c>
      <c r="G9" s="284">
        <v>111280</v>
      </c>
      <c r="H9" s="285">
        <f>(G9-F9)/F9*100</f>
        <v>-29.01703131976781</v>
      </c>
    </row>
    <row r="10" spans="2:8" ht="12.75">
      <c r="B10" s="49" t="s">
        <v>4</v>
      </c>
      <c r="C10" s="294" t="s">
        <v>5</v>
      </c>
      <c r="D10" s="295" t="s">
        <v>5</v>
      </c>
      <c r="E10" s="296" t="s">
        <v>5</v>
      </c>
      <c r="F10" s="297">
        <v>18620</v>
      </c>
      <c r="G10" s="297">
        <v>5140</v>
      </c>
      <c r="H10" s="298" t="s">
        <v>57</v>
      </c>
    </row>
    <row r="12" ht="11.25">
      <c r="B12" s="1" t="s">
        <v>145</v>
      </c>
    </row>
    <row r="14" ht="11.25">
      <c r="A14" s="72"/>
    </row>
  </sheetData>
  <sheetProtection/>
  <mergeCells count="3">
    <mergeCell ref="B3:B4"/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29"/>
  <sheetViews>
    <sheetView showGridLines="0" zoomScalePageLayoutView="0" workbookViewId="0" topLeftCell="A1">
      <selection activeCell="P20" sqref="P20"/>
    </sheetView>
  </sheetViews>
  <sheetFormatPr defaultColWidth="9.140625" defaultRowHeight="12.75"/>
  <cols>
    <col min="2" max="2" width="44.28125" style="0" customWidth="1"/>
    <col min="3" max="7" width="12.8515625" style="0" customWidth="1"/>
    <col min="8" max="8" width="13.7109375" style="0" customWidth="1"/>
    <col min="9" max="9" width="12.7109375" style="0" customWidth="1"/>
  </cols>
  <sheetData>
    <row r="1" ht="12.75">
      <c r="B1" s="67"/>
    </row>
    <row r="2" ht="12.75">
      <c r="B2" s="46" t="s">
        <v>212</v>
      </c>
    </row>
    <row r="3" ht="12.75">
      <c r="B3" s="67"/>
    </row>
    <row r="4" spans="2:12" ht="25.5" customHeight="1">
      <c r="B4" s="168"/>
      <c r="C4" s="169" t="s">
        <v>0</v>
      </c>
      <c r="D4" s="368" t="s">
        <v>96</v>
      </c>
      <c r="E4" s="369"/>
      <c r="F4" s="368" t="s">
        <v>97</v>
      </c>
      <c r="G4" s="370"/>
      <c r="H4" s="368" t="s">
        <v>219</v>
      </c>
      <c r="I4" s="370"/>
      <c r="K4" s="167"/>
      <c r="L4" s="167"/>
    </row>
    <row r="5" spans="2:12" ht="22.5">
      <c r="B5" s="170"/>
      <c r="C5" s="171" t="s">
        <v>108</v>
      </c>
      <c r="D5" s="171" t="s">
        <v>108</v>
      </c>
      <c r="E5" s="171" t="s">
        <v>109</v>
      </c>
      <c r="F5" s="171" t="s">
        <v>108</v>
      </c>
      <c r="G5" s="172" t="s">
        <v>109</v>
      </c>
      <c r="H5" s="171" t="s">
        <v>108</v>
      </c>
      <c r="I5" s="172" t="s">
        <v>109</v>
      </c>
      <c r="K5" s="167"/>
      <c r="L5" s="167"/>
    </row>
    <row r="6" spans="2:12" ht="13.5">
      <c r="B6" s="173" t="s">
        <v>166</v>
      </c>
      <c r="C6" s="299">
        <v>12856050</v>
      </c>
      <c r="D6" s="299">
        <v>8340390</v>
      </c>
      <c r="E6" s="300">
        <f>D6/C6*100</f>
        <v>64.87521439322343</v>
      </c>
      <c r="F6" s="299">
        <v>3797840</v>
      </c>
      <c r="G6" s="213">
        <f>F6/C6*100</f>
        <v>29.54126656321343</v>
      </c>
      <c r="H6" s="299">
        <v>717820</v>
      </c>
      <c r="I6" s="213">
        <f>H6/C6*100</f>
        <v>5.583519043563148</v>
      </c>
      <c r="K6" s="126"/>
      <c r="L6" s="167"/>
    </row>
    <row r="7" spans="2:12" ht="13.5">
      <c r="B7" s="174" t="s">
        <v>168</v>
      </c>
      <c r="C7" s="301">
        <v>1010780</v>
      </c>
      <c r="D7" s="301">
        <v>475550</v>
      </c>
      <c r="E7" s="302">
        <f aca="true" t="shared" si="0" ref="E7:E27">D7/C7*100</f>
        <v>47.04782445240309</v>
      </c>
      <c r="F7" s="301">
        <v>481640</v>
      </c>
      <c r="G7" s="217">
        <f aca="true" t="shared" si="1" ref="G7:G27">F7/C7*100</f>
        <v>47.65032944854469</v>
      </c>
      <c r="H7" s="301">
        <v>53590</v>
      </c>
      <c r="I7" s="217">
        <f aca="true" t="shared" si="2" ref="I7:I27">H7/C7*100</f>
        <v>5.3018460990522165</v>
      </c>
      <c r="K7" s="126"/>
      <c r="L7" s="167"/>
    </row>
    <row r="8" spans="2:12" ht="13.5">
      <c r="B8" s="174" t="s">
        <v>218</v>
      </c>
      <c r="C8" s="301">
        <v>55600</v>
      </c>
      <c r="D8" s="301">
        <v>10360</v>
      </c>
      <c r="E8" s="302">
        <f t="shared" si="0"/>
        <v>18.633093525179856</v>
      </c>
      <c r="F8" s="301">
        <v>44910</v>
      </c>
      <c r="G8" s="217">
        <f t="shared" si="1"/>
        <v>80.77338129496403</v>
      </c>
      <c r="H8" s="301">
        <v>0</v>
      </c>
      <c r="I8" s="217">
        <f t="shared" si="2"/>
        <v>0</v>
      </c>
      <c r="K8" s="126"/>
      <c r="L8" s="167"/>
    </row>
    <row r="9" spans="2:12" ht="13.5">
      <c r="B9" s="174" t="s">
        <v>170</v>
      </c>
      <c r="C9" s="301">
        <v>43780</v>
      </c>
      <c r="D9" s="301">
        <v>30240</v>
      </c>
      <c r="E9" s="302">
        <f t="shared" si="0"/>
        <v>69.07263590680675</v>
      </c>
      <c r="F9" s="301">
        <v>12270</v>
      </c>
      <c r="G9" s="217">
        <f t="shared" si="1"/>
        <v>28.02649611694838</v>
      </c>
      <c r="H9" s="301">
        <v>1270</v>
      </c>
      <c r="I9" s="217">
        <f t="shared" si="2"/>
        <v>2.900867976244861</v>
      </c>
      <c r="K9" s="126"/>
      <c r="L9" s="167"/>
    </row>
    <row r="10" spans="2:12" ht="13.5">
      <c r="B10" s="174" t="s">
        <v>171</v>
      </c>
      <c r="C10" s="301">
        <v>986830</v>
      </c>
      <c r="D10" s="301">
        <v>456790</v>
      </c>
      <c r="E10" s="302">
        <f>D10/C10*100</f>
        <v>46.28862114041932</v>
      </c>
      <c r="F10" s="301">
        <v>483450</v>
      </c>
      <c r="G10" s="217">
        <f>F10/C10*100</f>
        <v>48.990200946464945</v>
      </c>
      <c r="H10" s="301">
        <v>46590</v>
      </c>
      <c r="I10" s="217">
        <f>H10/C10*100</f>
        <v>4.721177913115734</v>
      </c>
      <c r="K10" s="126"/>
      <c r="L10" s="167"/>
    </row>
    <row r="11" spans="2:12" ht="13.5">
      <c r="B11" s="174" t="s">
        <v>172</v>
      </c>
      <c r="C11" s="301">
        <v>453630</v>
      </c>
      <c r="D11" s="301">
        <v>237770</v>
      </c>
      <c r="E11" s="302">
        <f t="shared" si="0"/>
        <v>52.41496373696625</v>
      </c>
      <c r="F11" s="301">
        <v>114870</v>
      </c>
      <c r="G11" s="217">
        <f t="shared" si="1"/>
        <v>25.3223993122148</v>
      </c>
      <c r="H11" s="301">
        <v>100990</v>
      </c>
      <c r="I11" s="217">
        <f t="shared" si="2"/>
        <v>22.262636950818948</v>
      </c>
      <c r="K11" s="126"/>
      <c r="L11" s="167"/>
    </row>
    <row r="12" spans="2:12" ht="13.5">
      <c r="B12" s="174" t="s">
        <v>173</v>
      </c>
      <c r="C12" s="301">
        <v>197520</v>
      </c>
      <c r="D12" s="301">
        <v>146110</v>
      </c>
      <c r="E12" s="302">
        <f t="shared" si="0"/>
        <v>73.97225597407856</v>
      </c>
      <c r="F12" s="301">
        <v>44670</v>
      </c>
      <c r="G12" s="217">
        <f t="shared" si="1"/>
        <v>22.61543134872418</v>
      </c>
      <c r="H12" s="301">
        <v>6740</v>
      </c>
      <c r="I12" s="217">
        <f t="shared" si="2"/>
        <v>3.4123126771972463</v>
      </c>
      <c r="K12" s="126"/>
      <c r="L12" s="167"/>
    </row>
    <row r="13" spans="2:12" ht="13.5">
      <c r="B13" s="174" t="s">
        <v>174</v>
      </c>
      <c r="C13" s="301">
        <v>549530</v>
      </c>
      <c r="D13" s="301">
        <v>345960</v>
      </c>
      <c r="E13" s="302">
        <f t="shared" si="0"/>
        <v>62.955616617837066</v>
      </c>
      <c r="F13" s="301">
        <v>157920</v>
      </c>
      <c r="G13" s="217">
        <f t="shared" si="1"/>
        <v>28.737284588648482</v>
      </c>
      <c r="H13" s="301">
        <v>45650</v>
      </c>
      <c r="I13" s="217">
        <f t="shared" si="2"/>
        <v>8.307098793514458</v>
      </c>
      <c r="K13" s="126"/>
      <c r="L13" s="167"/>
    </row>
    <row r="14" spans="2:12" ht="13.5">
      <c r="B14" s="174" t="s">
        <v>175</v>
      </c>
      <c r="C14" s="301">
        <v>1285290</v>
      </c>
      <c r="D14" s="301">
        <v>1065730</v>
      </c>
      <c r="E14" s="302">
        <f t="shared" si="0"/>
        <v>82.91747387749069</v>
      </c>
      <c r="F14" s="301">
        <v>195250</v>
      </c>
      <c r="G14" s="217">
        <f t="shared" si="1"/>
        <v>15.191124182091201</v>
      </c>
      <c r="H14" s="301">
        <v>24320</v>
      </c>
      <c r="I14" s="217">
        <f t="shared" si="2"/>
        <v>1.8921799749472883</v>
      </c>
      <c r="K14" s="126"/>
      <c r="L14" s="167"/>
    </row>
    <row r="15" spans="2:12" ht="13.5">
      <c r="B15" s="174" t="s">
        <v>176</v>
      </c>
      <c r="C15" s="301">
        <v>519130</v>
      </c>
      <c r="D15" s="301">
        <v>382850</v>
      </c>
      <c r="E15" s="302">
        <f t="shared" si="0"/>
        <v>73.74838672394198</v>
      </c>
      <c r="F15" s="301">
        <v>107320</v>
      </c>
      <c r="G15" s="217">
        <f t="shared" si="1"/>
        <v>20.67304913990715</v>
      </c>
      <c r="H15" s="301">
        <v>28950</v>
      </c>
      <c r="I15" s="217">
        <f t="shared" si="2"/>
        <v>5.5766378363800975</v>
      </c>
      <c r="K15" s="126"/>
      <c r="L15" s="167"/>
    </row>
    <row r="16" spans="2:12" ht="13.5">
      <c r="B16" s="174" t="s">
        <v>177</v>
      </c>
      <c r="C16" s="301">
        <v>549250</v>
      </c>
      <c r="D16" s="301">
        <v>434360</v>
      </c>
      <c r="E16" s="302">
        <f t="shared" si="0"/>
        <v>79.08238507055076</v>
      </c>
      <c r="F16" s="301">
        <v>97380</v>
      </c>
      <c r="G16" s="217">
        <f t="shared" si="1"/>
        <v>17.729631315430133</v>
      </c>
      <c r="H16" s="301">
        <v>17510</v>
      </c>
      <c r="I16" s="217">
        <f t="shared" si="2"/>
        <v>3.1879836140191173</v>
      </c>
      <c r="K16" s="126"/>
      <c r="L16" s="167"/>
    </row>
    <row r="17" spans="2:12" ht="13.5">
      <c r="B17" s="174" t="s">
        <v>178</v>
      </c>
      <c r="C17" s="301">
        <v>1387520</v>
      </c>
      <c r="D17" s="301">
        <v>1027970</v>
      </c>
      <c r="E17" s="302">
        <f t="shared" si="0"/>
        <v>74.08686000922509</v>
      </c>
      <c r="F17" s="301">
        <v>341530</v>
      </c>
      <c r="G17" s="217">
        <f t="shared" si="1"/>
        <v>24.614419972324722</v>
      </c>
      <c r="H17" s="301">
        <v>18030</v>
      </c>
      <c r="I17" s="217">
        <f t="shared" si="2"/>
        <v>1.2994407287822878</v>
      </c>
      <c r="K17" s="126"/>
      <c r="L17" s="167"/>
    </row>
    <row r="18" spans="2:12" ht="13.5">
      <c r="B18" s="174" t="s">
        <v>179</v>
      </c>
      <c r="C18" s="301">
        <v>1153690</v>
      </c>
      <c r="D18" s="301">
        <v>706250</v>
      </c>
      <c r="E18" s="302">
        <f t="shared" si="0"/>
        <v>61.21661798230027</v>
      </c>
      <c r="F18" s="301">
        <v>363250</v>
      </c>
      <c r="G18" s="217">
        <f t="shared" si="1"/>
        <v>31.48592776222382</v>
      </c>
      <c r="H18" s="301">
        <v>84190</v>
      </c>
      <c r="I18" s="217">
        <f t="shared" si="2"/>
        <v>7.297454255475907</v>
      </c>
      <c r="K18" s="126"/>
      <c r="L18" s="167"/>
    </row>
    <row r="19" spans="2:12" ht="13.5">
      <c r="B19" s="174" t="s">
        <v>223</v>
      </c>
      <c r="C19" s="301">
        <v>240540</v>
      </c>
      <c r="D19" s="301">
        <v>147830</v>
      </c>
      <c r="E19" s="302">
        <f>D19/C19*100</f>
        <v>61.45755383719963</v>
      </c>
      <c r="F19" s="301">
        <v>20040</v>
      </c>
      <c r="G19" s="217">
        <f t="shared" si="1"/>
        <v>8.331254676976803</v>
      </c>
      <c r="H19" s="301">
        <v>72670</v>
      </c>
      <c r="I19" s="217">
        <f t="shared" si="2"/>
        <v>30.211191485823562</v>
      </c>
      <c r="K19" s="126"/>
      <c r="L19" s="167"/>
    </row>
    <row r="20" spans="2:12" ht="13.5">
      <c r="B20" s="174" t="s">
        <v>180</v>
      </c>
      <c r="C20" s="301">
        <v>137220</v>
      </c>
      <c r="D20" s="301">
        <v>44070</v>
      </c>
      <c r="E20" s="302">
        <f t="shared" si="0"/>
        <v>32.116309575863575</v>
      </c>
      <c r="F20" s="301">
        <v>16160</v>
      </c>
      <c r="G20" s="217">
        <f>F20/C20*100</f>
        <v>11.776708934557645</v>
      </c>
      <c r="H20" s="301">
        <v>76990</v>
      </c>
      <c r="I20" s="217">
        <f>H20/C20*100</f>
        <v>56.10698148957878</v>
      </c>
      <c r="K20" s="126"/>
      <c r="L20" s="167"/>
    </row>
    <row r="21" spans="2:12" ht="13.5">
      <c r="B21" s="174" t="s">
        <v>181</v>
      </c>
      <c r="C21" s="301">
        <v>811440</v>
      </c>
      <c r="D21" s="301">
        <v>567860</v>
      </c>
      <c r="E21" s="302">
        <f t="shared" si="0"/>
        <v>69.98176082027014</v>
      </c>
      <c r="F21" s="301">
        <v>226270</v>
      </c>
      <c r="G21" s="217">
        <f t="shared" si="1"/>
        <v>27.88499457754116</v>
      </c>
      <c r="H21" s="301">
        <v>17310</v>
      </c>
      <c r="I21" s="217">
        <f t="shared" si="2"/>
        <v>2.1332446021887015</v>
      </c>
      <c r="K21" s="126"/>
      <c r="L21" s="167"/>
    </row>
    <row r="22" spans="2:12" ht="13.5">
      <c r="B22" s="174" t="s">
        <v>182</v>
      </c>
      <c r="C22" s="301">
        <v>218440</v>
      </c>
      <c r="D22" s="301">
        <v>145750</v>
      </c>
      <c r="E22" s="302">
        <f t="shared" si="0"/>
        <v>66.72312763230177</v>
      </c>
      <c r="F22" s="301">
        <v>70370</v>
      </c>
      <c r="G22" s="217">
        <f t="shared" si="1"/>
        <v>32.21479582494049</v>
      </c>
      <c r="H22" s="301">
        <v>2320</v>
      </c>
      <c r="I22" s="217">
        <f t="shared" si="2"/>
        <v>1.0620765427577368</v>
      </c>
      <c r="K22" s="126"/>
      <c r="L22" s="167"/>
    </row>
    <row r="23" spans="2:12" ht="13.5">
      <c r="B23" s="174" t="s">
        <v>183</v>
      </c>
      <c r="C23" s="301">
        <v>1064210</v>
      </c>
      <c r="D23" s="301">
        <v>638100</v>
      </c>
      <c r="E23" s="302">
        <f t="shared" si="0"/>
        <v>59.95997030661242</v>
      </c>
      <c r="F23" s="301">
        <v>415770</v>
      </c>
      <c r="G23" s="217">
        <f t="shared" si="1"/>
        <v>39.068416947782865</v>
      </c>
      <c r="H23" s="301">
        <v>10350</v>
      </c>
      <c r="I23" s="217">
        <f t="shared" si="2"/>
        <v>0.9725524097687486</v>
      </c>
      <c r="K23" s="126"/>
      <c r="L23" s="167"/>
    </row>
    <row r="24" spans="2:12" ht="13.5">
      <c r="B24" s="174" t="s">
        <v>184</v>
      </c>
      <c r="C24" s="301">
        <v>754340</v>
      </c>
      <c r="D24" s="301">
        <v>567150</v>
      </c>
      <c r="E24" s="302">
        <f t="shared" si="0"/>
        <v>75.1849298724713</v>
      </c>
      <c r="F24" s="301">
        <v>171460</v>
      </c>
      <c r="G24" s="217">
        <f t="shared" si="1"/>
        <v>22.729803536866665</v>
      </c>
      <c r="H24" s="301">
        <v>15730</v>
      </c>
      <c r="I24" s="217">
        <f>H24/C24*100</f>
        <v>2.085266590662036</v>
      </c>
      <c r="K24" s="126"/>
      <c r="L24" s="167"/>
    </row>
    <row r="25" spans="2:12" ht="13.5">
      <c r="B25" s="174" t="s">
        <v>185</v>
      </c>
      <c r="C25" s="301">
        <v>326880</v>
      </c>
      <c r="D25" s="301">
        <v>199630</v>
      </c>
      <c r="E25" s="302">
        <f t="shared" si="0"/>
        <v>61.071341164953495</v>
      </c>
      <c r="F25" s="301">
        <v>109790</v>
      </c>
      <c r="G25" s="217">
        <f t="shared" si="1"/>
        <v>33.58724914341654</v>
      </c>
      <c r="H25" s="301">
        <v>17460</v>
      </c>
      <c r="I25" s="217">
        <f t="shared" si="2"/>
        <v>5.341409691629956</v>
      </c>
      <c r="K25" s="126"/>
      <c r="L25" s="167"/>
    </row>
    <row r="26" spans="2:12" ht="13.5">
      <c r="B26" s="174" t="s">
        <v>186</v>
      </c>
      <c r="C26" s="301">
        <v>471830</v>
      </c>
      <c r="D26" s="301">
        <v>299320</v>
      </c>
      <c r="E26" s="302">
        <f t="shared" si="0"/>
        <v>63.43810270648327</v>
      </c>
      <c r="F26" s="301">
        <v>153060</v>
      </c>
      <c r="G26" s="217">
        <f t="shared" si="1"/>
        <v>32.43964987389526</v>
      </c>
      <c r="H26" s="301">
        <v>19450</v>
      </c>
      <c r="I26" s="217">
        <f t="shared" si="2"/>
        <v>4.122247419621474</v>
      </c>
      <c r="K26" s="126"/>
      <c r="L26" s="167"/>
    </row>
    <row r="27" spans="2:12" ht="13.5">
      <c r="B27" s="175" t="s">
        <v>187</v>
      </c>
      <c r="C27" s="303">
        <v>638600</v>
      </c>
      <c r="D27" s="303">
        <v>410740</v>
      </c>
      <c r="E27" s="304">
        <f t="shared" si="0"/>
        <v>64.31882242405261</v>
      </c>
      <c r="F27" s="303">
        <v>170480</v>
      </c>
      <c r="G27" s="241">
        <f t="shared" si="1"/>
        <v>26.6958972752897</v>
      </c>
      <c r="H27" s="303">
        <v>57380</v>
      </c>
      <c r="I27" s="241">
        <f t="shared" si="2"/>
        <v>8.985280300657688</v>
      </c>
      <c r="K27" s="126"/>
      <c r="L27" s="167"/>
    </row>
    <row r="28" spans="5:7" ht="12.75">
      <c r="E28" s="74"/>
      <c r="G28" s="74"/>
    </row>
    <row r="29" ht="12.75">
      <c r="B29" s="73" t="s">
        <v>146</v>
      </c>
    </row>
  </sheetData>
  <sheetProtection/>
  <mergeCells count="3"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Carla (ESTAT)</dc:creator>
  <cp:keywords/>
  <dc:description/>
  <cp:lastModifiedBy>COYETTE Catherine (ESTAT)</cp:lastModifiedBy>
  <cp:lastPrinted>2012-09-28T13:20:04Z</cp:lastPrinted>
  <dcterms:created xsi:type="dcterms:W3CDTF">1996-10-14T23:33:28Z</dcterms:created>
  <dcterms:modified xsi:type="dcterms:W3CDTF">2013-04-23T10:03:04Z</dcterms:modified>
  <cp:category/>
  <cp:version/>
  <cp:contentType/>
  <cp:contentStatus/>
</cp:coreProperties>
</file>