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drawings/drawing9.xml" ContentType="application/vnd.openxmlformats-officedocument.drawing+xml"/>
  <Override PartName="/xl/charts/chart12.xml" ContentType="application/vnd.openxmlformats-officedocument.drawingml.chart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X:\PUBLICATIONS\3. Web dissemination\Publications\ITGS On line publication\1. Overview\1.2 Main world traders\"/>
    </mc:Choice>
  </mc:AlternateContent>
  <bookViews>
    <workbookView xWindow="0" yWindow="0" windowWidth="28800" windowHeight="12000" firstSheet="5" activeTab="9"/>
  </bookViews>
  <sheets>
    <sheet name="Figure1" sheetId="6" r:id="rId1"/>
    <sheet name="Figure2" sheetId="8" r:id="rId2"/>
    <sheet name="Figure3" sheetId="9" r:id="rId3"/>
    <sheet name="Figure4" sheetId="23" r:id="rId4"/>
    <sheet name="Figure5" sheetId="11" r:id="rId5"/>
    <sheet name="Figure6" sheetId="12" r:id="rId6"/>
    <sheet name="Figure7" sheetId="19" r:id="rId7"/>
    <sheet name="Figure8" sheetId="20" r:id="rId8"/>
    <sheet name="Figure9" sheetId="21" r:id="rId9"/>
    <sheet name="Figure10" sheetId="22" r:id="rId10"/>
  </sheets>
  <definedNames>
    <definedName name="declarant">#REF!</definedName>
    <definedName name="EU_SITC">#REF!</definedName>
    <definedName name="expfig">#REF!</definedName>
    <definedName name="figure1">Figure1!$A$1:$K$32</definedName>
    <definedName name="figure10">Figure10!$A$1:$J$39</definedName>
    <definedName name="figure2">Figure2!$A$1:$E$31</definedName>
    <definedName name="figure3">Figure3!$A$1:$I$36</definedName>
    <definedName name="figure3b">Figure3!$K$1:$T$36</definedName>
    <definedName name="figure4">Figure4!$A$1:$I$39</definedName>
    <definedName name="figure4b">Figure4!$K$1:$T$39</definedName>
    <definedName name="figure5">Figure5!$A$1:$I$37</definedName>
    <definedName name="figure6">Figure6!$A$1:$J$40</definedName>
    <definedName name="figure7">Figure7!$A$1:$I$37</definedName>
    <definedName name="figure8">Figure8!$A$1:$J$39</definedName>
    <definedName name="figure9">Figure9!$A$1:$I$37</definedName>
    <definedName name="MAIN_SITC">#REF!</definedName>
    <definedName name="worldtrade">#REF!</definedName>
  </definedNames>
  <calcPr calcId="162913"/>
</workbook>
</file>

<file path=xl/calcChain.xml><?xml version="1.0" encoding="utf-8"?>
<calcChain xmlns="http://schemas.openxmlformats.org/spreadsheetml/2006/main">
  <c r="C42" i="21" l="1"/>
  <c r="D42" i="21" s="1"/>
  <c r="E42" i="21" s="1"/>
  <c r="F42" i="21" s="1"/>
  <c r="G42" i="21" s="1"/>
  <c r="H42" i="21" s="1"/>
  <c r="I42" i="21" s="1"/>
  <c r="J42" i="21" s="1"/>
  <c r="K42" i="21" s="1"/>
  <c r="L42" i="21" s="1"/>
  <c r="C42" i="19"/>
  <c r="D42" i="19" s="1"/>
  <c r="E42" i="19" s="1"/>
  <c r="F42" i="19" s="1"/>
  <c r="G42" i="19" s="1"/>
  <c r="H42" i="19" s="1"/>
  <c r="I42" i="19" s="1"/>
  <c r="J42" i="19" s="1"/>
  <c r="K42" i="19" s="1"/>
  <c r="L42" i="19" s="1"/>
  <c r="D42" i="11"/>
  <c r="E42" i="11" s="1"/>
  <c r="F42" i="11" s="1"/>
  <c r="G42" i="11" s="1"/>
  <c r="H42" i="11" s="1"/>
  <c r="I42" i="11" s="1"/>
  <c r="J42" i="11" s="1"/>
  <c r="K42" i="11" s="1"/>
  <c r="L42" i="11" s="1"/>
  <c r="C42" i="11"/>
  <c r="E41" i="23"/>
  <c r="F41" i="23" s="1"/>
  <c r="G41" i="23" s="1"/>
  <c r="H41" i="23" s="1"/>
  <c r="I41" i="23" s="1"/>
  <c r="J41" i="23" s="1"/>
  <c r="K41" i="23" s="1"/>
  <c r="L41" i="23" s="1"/>
  <c r="D41" i="23"/>
  <c r="C41" i="23"/>
  <c r="E41" i="9"/>
  <c r="F41" i="9" s="1"/>
  <c r="G41" i="9" s="1"/>
  <c r="H41" i="9" s="1"/>
  <c r="I41" i="9" s="1"/>
  <c r="J41" i="9" s="1"/>
  <c r="K41" i="9" s="1"/>
  <c r="L41" i="9" s="1"/>
  <c r="D41" i="9"/>
  <c r="C41" i="9"/>
  <c r="G43" i="6"/>
  <c r="G42" i="6"/>
  <c r="G41" i="6"/>
  <c r="G40" i="6"/>
  <c r="G39" i="6"/>
  <c r="G38" i="6"/>
  <c r="G37" i="6"/>
  <c r="G36" i="6"/>
  <c r="F43" i="6"/>
  <c r="C43" i="6"/>
  <c r="C42" i="6"/>
  <c r="C41" i="6"/>
  <c r="C40" i="6"/>
  <c r="C39" i="6"/>
  <c r="C38" i="6"/>
  <c r="C37" i="6"/>
  <c r="C36" i="6"/>
  <c r="B43" i="6"/>
  <c r="H55" i="22" l="1"/>
  <c r="G55" i="22"/>
  <c r="F55" i="22"/>
  <c r="E55" i="22"/>
  <c r="D55" i="22"/>
  <c r="C55" i="22"/>
  <c r="B55" i="22"/>
  <c r="H54" i="22"/>
  <c r="G54" i="22"/>
  <c r="F54" i="22"/>
  <c r="E54" i="22"/>
  <c r="D54" i="22"/>
  <c r="C54" i="22"/>
  <c r="B54" i="22"/>
  <c r="H55" i="12"/>
  <c r="G55" i="12"/>
  <c r="F55" i="12"/>
  <c r="E55" i="12"/>
  <c r="D55" i="12"/>
  <c r="C55" i="12"/>
  <c r="B55" i="12"/>
  <c r="H54" i="12"/>
  <c r="G54" i="12"/>
  <c r="F54" i="12"/>
  <c r="E54" i="12"/>
  <c r="D54" i="12"/>
  <c r="C54" i="12"/>
  <c r="B54" i="12"/>
  <c r="H55" i="20"/>
  <c r="G55" i="20"/>
  <c r="F55" i="20"/>
  <c r="E55" i="20"/>
  <c r="D55" i="20"/>
  <c r="C55" i="20"/>
  <c r="B55" i="20"/>
  <c r="H54" i="20"/>
  <c r="G54" i="20"/>
  <c r="F54" i="20"/>
  <c r="E54" i="20"/>
  <c r="D54" i="20"/>
  <c r="C54" i="20"/>
  <c r="B54" i="20"/>
  <c r="O44" i="21"/>
  <c r="N44" i="21"/>
  <c r="M44" i="21"/>
  <c r="O43" i="21"/>
  <c r="N43" i="21"/>
  <c r="M43" i="21"/>
  <c r="O44" i="19"/>
  <c r="N44" i="19"/>
  <c r="M44" i="19"/>
  <c r="O43" i="19"/>
  <c r="N43" i="19"/>
  <c r="M43" i="19"/>
  <c r="O44" i="11"/>
  <c r="O43" i="11"/>
  <c r="N44" i="11"/>
  <c r="N43" i="11"/>
  <c r="M44" i="11"/>
  <c r="M43" i="11"/>
</calcChain>
</file>

<file path=xl/sharedStrings.xml><?xml version="1.0" encoding="utf-8"?>
<sst xmlns="http://schemas.openxmlformats.org/spreadsheetml/2006/main" count="160" uniqueCount="51">
  <si>
    <t>Raw materials</t>
  </si>
  <si>
    <t>United States</t>
  </si>
  <si>
    <t>Canada</t>
  </si>
  <si>
    <t>China</t>
  </si>
  <si>
    <t>Japan</t>
  </si>
  <si>
    <t>South Korea</t>
  </si>
  <si>
    <t>India</t>
  </si>
  <si>
    <t>Hong Kong</t>
  </si>
  <si>
    <t>Singapore</t>
  </si>
  <si>
    <t>Russia</t>
  </si>
  <si>
    <t>Food &amp; drink</t>
  </si>
  <si>
    <t>Energy</t>
  </si>
  <si>
    <t>Chemicals</t>
  </si>
  <si>
    <t>Machinery and vehicles</t>
  </si>
  <si>
    <t>Other</t>
  </si>
  <si>
    <t>Other manufactured products</t>
  </si>
  <si>
    <t>World</t>
  </si>
  <si>
    <t>Imports</t>
  </si>
  <si>
    <t>(%)</t>
  </si>
  <si>
    <r>
      <t>Source:</t>
    </r>
    <r>
      <rPr>
        <sz val="9"/>
        <color theme="1"/>
        <rFont val="Arial"/>
        <family val="2"/>
      </rPr>
      <t xml:space="preserve"> Eurostat (online data code: ext_lt_introle)</t>
    </r>
  </si>
  <si>
    <t>Exports</t>
  </si>
  <si>
    <t>Trade balance</t>
  </si>
  <si>
    <t>(EUR billion)</t>
  </si>
  <si>
    <t>Evolution of imports, exports and trade balance EU28, 2008-2018</t>
  </si>
  <si>
    <t>Trade by SITC aggregate, EU-28, 2017 and 2018</t>
  </si>
  <si>
    <t>share</t>
  </si>
  <si>
    <t>Source: Eurostat (online data code: imt_lt_introle)</t>
  </si>
  <si>
    <t>Evolution of imports, exports and trade balance China, 2008-2018</t>
  </si>
  <si>
    <t>Trade by SITC aggregate, United States, 2017 and 2018</t>
  </si>
  <si>
    <t>Evolution of imports, exports and trade balance United States, 2008-2018</t>
  </si>
  <si>
    <t>Exports 2018</t>
  </si>
  <si>
    <t>Imports 2018</t>
  </si>
  <si>
    <t>Trade balance 2018</t>
  </si>
  <si>
    <t>Mexico</t>
  </si>
  <si>
    <t>EU-27</t>
  </si>
  <si>
    <t>United Kingdom</t>
  </si>
  <si>
    <t>Exports 2019</t>
  </si>
  <si>
    <t>Imports 2019</t>
  </si>
  <si>
    <t>Trade balance 2019</t>
  </si>
  <si>
    <t>Exports  pos</t>
  </si>
  <si>
    <t>Imports pos</t>
  </si>
  <si>
    <t>Trade balance pos</t>
  </si>
  <si>
    <t>Trade by SITC aggregate, China, 2018 and 2019</t>
  </si>
  <si>
    <t>Share of national imports in world imports, 2019</t>
  </si>
  <si>
    <t>Share of national imports in world imports - details, 2019</t>
  </si>
  <si>
    <t>Share of national exports in world exports, 2019</t>
  </si>
  <si>
    <t>Share of national exports in world exports - details, 2019</t>
  </si>
  <si>
    <t>Imports, exports and trade balance by country, 2019</t>
  </si>
  <si>
    <t>Import and export shares for main trading countries, 2019</t>
  </si>
  <si>
    <r>
      <t xml:space="preserve">Source: </t>
    </r>
    <r>
      <rPr>
        <sz val="12"/>
        <color theme="1"/>
        <rFont val="Arial"/>
        <family val="2"/>
      </rPr>
      <t>Eurostat (online data code: ext_lt_introeu27_2020) and UNCTAD</t>
    </r>
  </si>
  <si>
    <r>
      <t xml:space="preserve">Source: </t>
    </r>
    <r>
      <rPr>
        <sz val="12"/>
        <color theme="1"/>
        <rFont val="Arial"/>
        <family val="2"/>
      </rPr>
      <t>UNCTAD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</si>
</sst>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0.0"/>
    <numFmt numFmtId="165" formatCode="0.0%"/>
    <numFmt numFmtId="166" formatCode="#,##0.0_i"/>
    <numFmt numFmtId="167" formatCode="#,##0.0"/>
    <numFmt numFmtId="168" formatCode="_-* #,##0.0_-;\-* #,##0.0_-;_-* &quot;-&quot;??_-;_-@_-"/>
    <numFmt numFmtId="169" formatCode="_-* #,##0_-;\-* #,##0_-;_-* &quot;-&quot;??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18"/>
      <color theme="1"/>
      <name val="Arial"/>
      <family val="2"/>
    </font>
    <font>
      <i/>
      <sz val="12"/>
      <color theme="1"/>
      <name val="Arial"/>
      <family val="2"/>
    </font>
    <font>
      <sz val="12"/>
      <color theme="1"/>
      <name val="Arial"/>
      <family val="2"/>
    </font>
    <font>
      <sz val="16"/>
      <color theme="1"/>
      <name val="Arial"/>
      <family val="2"/>
    </font>
    <font>
      <sz val="18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0000"/>
      </top>
      <bottom/>
      <diagonal/>
    </border>
    <border>
      <left style="hair">
        <color rgb="FFA6A6A6"/>
      </left>
      <right/>
      <top style="thin">
        <color rgb="FF000000"/>
      </top>
      <bottom/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/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 style="hair">
        <color rgb="FFA6A6A6"/>
      </right>
      <top style="thin">
        <color rgb="FF000000"/>
      </top>
      <bottom style="thin">
        <color indexed="64"/>
      </bottom>
      <diagonal/>
    </border>
    <border>
      <left/>
      <right/>
      <top/>
      <bottom style="hair">
        <color rgb="FFC0C0C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hair">
        <color rgb="FFA6A6A6"/>
      </left>
      <right/>
      <top style="thin">
        <color rgb="FF000000"/>
      </top>
      <bottom style="thin">
        <color indexed="64"/>
      </bottom>
      <diagonal/>
    </border>
  </borders>
  <cellStyleXfs count="45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6" fontId="19" fillId="0" borderId="0" applyFill="0" applyBorder="0" applyProtection="0">
      <alignment horizontal="right"/>
    </xf>
    <xf numFmtId="43" fontId="1" fillId="0" borderId="0" applyFont="0" applyFill="0" applyBorder="0" applyAlignment="0" applyProtection="0"/>
  </cellStyleXfs>
  <cellXfs count="59">
    <xf numFmtId="0" fontId="0" fillId="0" borderId="0" xfId="0"/>
    <xf numFmtId="3" fontId="18" fillId="33" borderId="10" xfId="0" applyNumberFormat="1" applyFont="1" applyFill="1" applyBorder="1" applyAlignment="1">
      <alignment horizontal="left"/>
    </xf>
    <xf numFmtId="0" fontId="19" fillId="0" borderId="0" xfId="0" applyFont="1"/>
    <xf numFmtId="3" fontId="19" fillId="0" borderId="12" xfId="0" applyNumberFormat="1" applyFont="1" applyBorder="1"/>
    <xf numFmtId="3" fontId="18" fillId="0" borderId="13" xfId="0" applyNumberFormat="1" applyFont="1" applyBorder="1" applyAlignment="1">
      <alignment horizontal="left"/>
    </xf>
    <xf numFmtId="3" fontId="19" fillId="0" borderId="14" xfId="0" applyNumberFormat="1" applyFont="1" applyBorder="1"/>
    <xf numFmtId="3" fontId="19" fillId="0" borderId="13" xfId="0" applyNumberFormat="1" applyFont="1" applyBorder="1"/>
    <xf numFmtId="3" fontId="18" fillId="0" borderId="15" xfId="0" applyNumberFormat="1" applyFont="1" applyBorder="1" applyAlignment="1">
      <alignment horizontal="left"/>
    </xf>
    <xf numFmtId="3" fontId="19" fillId="0" borderId="16" xfId="0" applyNumberFormat="1" applyFont="1" applyBorder="1"/>
    <xf numFmtId="3" fontId="19" fillId="0" borderId="15" xfId="0" applyNumberFormat="1" applyFont="1" applyBorder="1"/>
    <xf numFmtId="3" fontId="19" fillId="0" borderId="0" xfId="0" applyNumberFormat="1" applyFont="1"/>
    <xf numFmtId="1" fontId="18" fillId="33" borderId="10" xfId="0" applyNumberFormat="1" applyFont="1" applyFill="1" applyBorder="1" applyAlignment="1">
      <alignment horizontal="left"/>
    </xf>
    <xf numFmtId="1" fontId="18" fillId="33" borderId="10" xfId="0" applyNumberFormat="1" applyFont="1" applyFill="1" applyBorder="1" applyAlignment="1">
      <alignment horizontal="center"/>
    </xf>
    <xf numFmtId="3" fontId="18" fillId="0" borderId="17" xfId="0" applyNumberFormat="1" applyFont="1" applyBorder="1" applyAlignment="1">
      <alignment horizontal="left"/>
    </xf>
    <xf numFmtId="0" fontId="20" fillId="0" borderId="0" xfId="0" applyFont="1" applyAlignment="1"/>
    <xf numFmtId="164" fontId="19" fillId="0" borderId="0" xfId="0" applyNumberFormat="1" applyFont="1"/>
    <xf numFmtId="3" fontId="19" fillId="0" borderId="17" xfId="0" applyNumberFormat="1" applyFont="1" applyBorder="1"/>
    <xf numFmtId="1" fontId="18" fillId="33" borderId="11" xfId="0" applyNumberFormat="1" applyFont="1" applyFill="1" applyBorder="1" applyAlignment="1">
      <alignment horizontal="center"/>
    </xf>
    <xf numFmtId="3" fontId="19" fillId="0" borderId="0" xfId="0" applyNumberFormat="1" applyFont="1" applyAlignment="1">
      <alignment horizontal="left"/>
    </xf>
    <xf numFmtId="3" fontId="18" fillId="33" borderId="10" xfId="0" applyNumberFormat="1" applyFont="1" applyFill="1" applyBorder="1" applyAlignment="1">
      <alignment horizontal="left" wrapText="1"/>
    </xf>
    <xf numFmtId="3" fontId="18" fillId="33" borderId="11" xfId="0" applyNumberFormat="1" applyFont="1" applyFill="1" applyBorder="1" applyAlignment="1">
      <alignment horizontal="center" wrapText="1"/>
    </xf>
    <xf numFmtId="4" fontId="19" fillId="0" borderId="0" xfId="0" applyNumberFormat="1" applyFont="1"/>
    <xf numFmtId="3" fontId="18" fillId="33" borderId="18" xfId="0" applyNumberFormat="1" applyFont="1" applyFill="1" applyBorder="1" applyAlignment="1">
      <alignment horizontal="center" wrapText="1"/>
    </xf>
    <xf numFmtId="3" fontId="21" fillId="0" borderId="0" xfId="0" applyNumberFormat="1" applyFont="1" applyAlignment="1">
      <alignment horizontal="left"/>
    </xf>
    <xf numFmtId="0" fontId="22" fillId="0" borderId="0" xfId="0" applyFont="1" applyAlignment="1"/>
    <xf numFmtId="3" fontId="24" fillId="0" borderId="0" xfId="0" applyNumberFormat="1" applyFont="1"/>
    <xf numFmtId="0" fontId="24" fillId="0" borderId="0" xfId="0" applyFont="1"/>
    <xf numFmtId="3" fontId="25" fillId="0" borderId="0" xfId="0" applyNumberFormat="1" applyFont="1"/>
    <xf numFmtId="0" fontId="25" fillId="0" borderId="0" xfId="0" applyFont="1"/>
    <xf numFmtId="3" fontId="24" fillId="0" borderId="0" xfId="0" applyNumberFormat="1" applyFont="1" applyAlignment="1">
      <alignment horizontal="left"/>
    </xf>
    <xf numFmtId="4" fontId="21" fillId="0" borderId="0" xfId="0" applyNumberFormat="1" applyFont="1"/>
    <xf numFmtId="0" fontId="18" fillId="33" borderId="10" xfId="0" applyFont="1" applyFill="1" applyBorder="1" applyAlignment="1">
      <alignment horizontal="center" vertical="center"/>
    </xf>
    <xf numFmtId="0" fontId="18" fillId="33" borderId="10" xfId="0" applyFont="1" applyFill="1" applyBorder="1" applyAlignment="1">
      <alignment horizontal="left" vertical="center"/>
    </xf>
    <xf numFmtId="0" fontId="18" fillId="0" borderId="17" xfId="0" applyFont="1" applyBorder="1" applyAlignment="1">
      <alignment horizontal="left"/>
    </xf>
    <xf numFmtId="165" fontId="19" fillId="0" borderId="17" xfId="1" applyNumberFormat="1" applyFont="1" applyBorder="1"/>
    <xf numFmtId="0" fontId="18" fillId="0" borderId="13" xfId="0" applyFont="1" applyBorder="1" applyAlignment="1">
      <alignment horizontal="left"/>
    </xf>
    <xf numFmtId="165" fontId="19" fillId="0" borderId="13" xfId="1" applyNumberFormat="1" applyFont="1" applyBorder="1"/>
    <xf numFmtId="0" fontId="18" fillId="0" borderId="15" xfId="0" applyFont="1" applyBorder="1" applyAlignment="1">
      <alignment horizontal="left"/>
    </xf>
    <xf numFmtId="165" fontId="19" fillId="0" borderId="15" xfId="1" applyNumberFormat="1" applyFont="1" applyBorder="1"/>
    <xf numFmtId="0" fontId="18" fillId="33" borderId="11" xfId="0" applyFont="1" applyFill="1" applyBorder="1" applyAlignment="1">
      <alignment horizontal="center" vertical="center"/>
    </xf>
    <xf numFmtId="167" fontId="19" fillId="0" borderId="12" xfId="0" applyNumberFormat="1" applyFont="1" applyBorder="1"/>
    <xf numFmtId="167" fontId="19" fillId="0" borderId="17" xfId="0" applyNumberFormat="1" applyFont="1" applyBorder="1"/>
    <xf numFmtId="167" fontId="19" fillId="0" borderId="14" xfId="0" applyNumberFormat="1" applyFont="1" applyBorder="1"/>
    <xf numFmtId="167" fontId="19" fillId="0" borderId="13" xfId="0" applyNumberFormat="1" applyFont="1" applyBorder="1"/>
    <xf numFmtId="167" fontId="19" fillId="0" borderId="16" xfId="0" applyNumberFormat="1" applyFont="1" applyBorder="1"/>
    <xf numFmtId="167" fontId="19" fillId="0" borderId="15" xfId="0" applyNumberFormat="1" applyFont="1" applyBorder="1"/>
    <xf numFmtId="165" fontId="19" fillId="0" borderId="0" xfId="1" applyNumberFormat="1" applyFont="1"/>
    <xf numFmtId="168" fontId="19" fillId="0" borderId="0" xfId="44" applyNumberFormat="1" applyFont="1"/>
    <xf numFmtId="169" fontId="19" fillId="0" borderId="0" xfId="44" applyNumberFormat="1" applyFont="1"/>
    <xf numFmtId="17" fontId="19" fillId="0" borderId="0" xfId="0" quotePrefix="1" applyNumberFormat="1" applyFont="1" applyAlignment="1">
      <alignment horizontal="center"/>
    </xf>
    <xf numFmtId="0" fontId="19" fillId="0" borderId="0" xfId="0" quotePrefix="1" applyFont="1" applyAlignment="1">
      <alignment horizontal="center"/>
    </xf>
    <xf numFmtId="1" fontId="19" fillId="0" borderId="0" xfId="0" applyNumberFormat="1" applyFont="1"/>
    <xf numFmtId="0" fontId="19" fillId="0" borderId="0" xfId="0" applyFont="1" applyAlignment="1">
      <alignment horizontal="center"/>
    </xf>
    <xf numFmtId="3" fontId="18" fillId="0" borderId="19" xfId="0" applyNumberFormat="1" applyFont="1" applyBorder="1" applyAlignment="1">
      <alignment horizontal="left"/>
    </xf>
    <xf numFmtId="3" fontId="18" fillId="33" borderId="20" xfId="0" applyNumberFormat="1" applyFont="1" applyFill="1" applyBorder="1" applyAlignment="1">
      <alignment horizontal="left"/>
    </xf>
    <xf numFmtId="3" fontId="18" fillId="33" borderId="21" xfId="0" applyNumberFormat="1" applyFont="1" applyFill="1" applyBorder="1" applyAlignment="1">
      <alignment horizontal="center"/>
    </xf>
    <xf numFmtId="3" fontId="18" fillId="33" borderId="20" xfId="0" applyNumberFormat="1" applyFont="1" applyFill="1" applyBorder="1" applyAlignment="1">
      <alignment horizontal="center"/>
    </xf>
    <xf numFmtId="0" fontId="18" fillId="33" borderId="11" xfId="0" applyNumberFormat="1" applyFont="1" applyFill="1" applyBorder="1" applyAlignment="1">
      <alignment horizontal="center"/>
    </xf>
    <xf numFmtId="0" fontId="18" fillId="33" borderId="10" xfId="0" applyNumberFormat="1" applyFont="1" applyFill="1" applyBorder="1" applyAlignment="1">
      <alignment horizontal="center"/>
    </xf>
  </cellXfs>
  <cellStyles count="45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44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NumberCellStyle" xfId="43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Imports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8108383510884668"/>
          <c:y val="0.12340425531914893"/>
          <c:w val="0.57334766977657203"/>
          <c:h val="0.8122425321834770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1-E04D-4B3E-81A9-B1D51F4118F3}"/>
              </c:ext>
            </c:extLst>
          </c:dPt>
          <c:dPt>
            <c:idx val="2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3-E04D-4B3E-81A9-B1D51F4118F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D-D4D5-402C-BA25-A06CE35703C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9-D4D5-402C-BA25-A06CE35703C7}"/>
              </c:ext>
            </c:extLst>
          </c:dPt>
          <c:dLbls>
            <c:dLbl>
              <c:idx val="4"/>
              <c:layout>
                <c:manualLayout>
                  <c:x val="2.8011204481792717E-3"/>
                  <c:y val="2.350964953432911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D4D5-402C-BA25-A06CE35703C7}"/>
                </c:ext>
              </c:extLst>
            </c:dLbl>
            <c:numFmt formatCode="0.0_i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Figure1!$E$37:$E$43</c:f>
              <c:strCache>
                <c:ptCount val="7"/>
                <c:pt idx="0">
                  <c:v>United States</c:v>
                </c:pt>
                <c:pt idx="1">
                  <c:v>EU-27</c:v>
                </c:pt>
                <c:pt idx="2">
                  <c:v>China</c:v>
                </c:pt>
                <c:pt idx="3">
                  <c:v>Japan</c:v>
                </c:pt>
                <c:pt idx="4">
                  <c:v>United Kingdom</c:v>
                </c:pt>
                <c:pt idx="5">
                  <c:v>Hong Kong</c:v>
                </c:pt>
                <c:pt idx="6">
                  <c:v>Other</c:v>
                </c:pt>
              </c:strCache>
            </c:strRef>
          </c:cat>
          <c:val>
            <c:numRef>
              <c:f>Figure1!$G$37:$G$43</c:f>
              <c:numCache>
                <c:formatCode>0.0%</c:formatCode>
                <c:ptCount val="7"/>
                <c:pt idx="0">
                  <c:v>0.1623507580790505</c:v>
                </c:pt>
                <c:pt idx="1">
                  <c:v>0.13719672134787864</c:v>
                </c:pt>
                <c:pt idx="2">
                  <c:v>0.13129443615240557</c:v>
                </c:pt>
                <c:pt idx="3">
                  <c:v>4.5584486418667677E-2</c:v>
                </c:pt>
                <c:pt idx="4">
                  <c:v>4.375574045291919E-2</c:v>
                </c:pt>
                <c:pt idx="5">
                  <c:v>3.6586109099123076E-2</c:v>
                </c:pt>
                <c:pt idx="6">
                  <c:v>0.44323174844995533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04D-4B3E-81A9-B1D51F4118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ysClr val="window" lastClr="FFFFFF">
        <a:alpha val="0"/>
      </a:sysClr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Exports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8108383510884668"/>
          <c:y val="0.12340425531914893"/>
          <c:w val="0.57334766977657203"/>
          <c:h val="0.8122425321834770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1-84D6-4BC1-856A-B75EC2A417B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3-84D6-4BC1-856A-B75EC2A417B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5-84D6-4BC1-856A-B75EC2A417B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9-84D6-4BC1-856A-B75EC2A417BC}"/>
              </c:ext>
            </c:extLst>
          </c:dPt>
          <c:dLbls>
            <c:dLbl>
              <c:idx val="5"/>
              <c:layout>
                <c:manualLayout>
                  <c:x val="-3.3613445378151259E-2"/>
                  <c:y val="-1.007556408614104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4D6-4BC1-856A-B75EC2A417BC}"/>
                </c:ext>
              </c:extLst>
            </c:dLbl>
            <c:numFmt formatCode="0.0_i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Figure1!$A$37:$A$43</c:f>
              <c:strCache>
                <c:ptCount val="7"/>
                <c:pt idx="0">
                  <c:v>China</c:v>
                </c:pt>
                <c:pt idx="1">
                  <c:v>EU-27</c:v>
                </c:pt>
                <c:pt idx="2">
                  <c:v>United States</c:v>
                </c:pt>
                <c:pt idx="3">
                  <c:v>Japan</c:v>
                </c:pt>
                <c:pt idx="4">
                  <c:v>United Kingdom</c:v>
                </c:pt>
                <c:pt idx="5">
                  <c:v>Hong Kong</c:v>
                </c:pt>
                <c:pt idx="6">
                  <c:v>Other</c:v>
                </c:pt>
              </c:strCache>
            </c:strRef>
          </c:cat>
          <c:val>
            <c:numRef>
              <c:f>Figure1!$C$37:$C$43</c:f>
              <c:numCache>
                <c:formatCode>0.0%</c:formatCode>
                <c:ptCount val="7"/>
                <c:pt idx="0">
                  <c:v>0.1619821041933098</c:v>
                </c:pt>
                <c:pt idx="1">
                  <c:v>0.15426920838880648</c:v>
                </c:pt>
                <c:pt idx="2">
                  <c:v>0.10625674858540994</c:v>
                </c:pt>
                <c:pt idx="3">
                  <c:v>4.5600006765735085E-2</c:v>
                </c:pt>
                <c:pt idx="4">
                  <c:v>3.0211670758924815E-2</c:v>
                </c:pt>
                <c:pt idx="5">
                  <c:v>3.4618825189307811E-2</c:v>
                </c:pt>
                <c:pt idx="6">
                  <c:v>0.46706143611850609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4D6-4BC1-856A-B75EC2A417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ysClr val="window" lastClr="FFFFFF">
        <a:alpha val="0"/>
      </a:sysClr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6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Figure2!$B$34</c:f>
              <c:strCache>
                <c:ptCount val="1"/>
                <c:pt idx="0">
                  <c:v>Exports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Figure2!$A$35:$A$46</c:f>
              <c:strCache>
                <c:ptCount val="12"/>
                <c:pt idx="0">
                  <c:v>EU-27</c:v>
                </c:pt>
                <c:pt idx="1">
                  <c:v>China</c:v>
                </c:pt>
                <c:pt idx="2">
                  <c:v>United States</c:v>
                </c:pt>
                <c:pt idx="3">
                  <c:v>Japan</c:v>
                </c:pt>
                <c:pt idx="4">
                  <c:v>United Kingdom</c:v>
                </c:pt>
                <c:pt idx="5">
                  <c:v>Hong Kong</c:v>
                </c:pt>
                <c:pt idx="6">
                  <c:v>South Korea</c:v>
                </c:pt>
                <c:pt idx="7">
                  <c:v>Mexico</c:v>
                </c:pt>
                <c:pt idx="8">
                  <c:v>Canada</c:v>
                </c:pt>
                <c:pt idx="9">
                  <c:v>India</c:v>
                </c:pt>
                <c:pt idx="10">
                  <c:v>Singapore</c:v>
                </c:pt>
                <c:pt idx="11">
                  <c:v>Russia</c:v>
                </c:pt>
              </c:strCache>
            </c:strRef>
          </c:cat>
          <c:val>
            <c:numRef>
              <c:f>Figure2!$B$35:$B$46</c:f>
              <c:numCache>
                <c:formatCode>#,##0</c:formatCode>
                <c:ptCount val="12"/>
                <c:pt idx="0">
                  <c:v>2132.4234347669999</c:v>
                </c:pt>
                <c:pt idx="1">
                  <c:v>2239.0368019788611</c:v>
                </c:pt>
                <c:pt idx="2">
                  <c:v>1468.7595998717397</c:v>
                </c:pt>
                <c:pt idx="3">
                  <c:v>630.31711945857569</c:v>
                </c:pt>
                <c:pt idx="4">
                  <c:v>417.6081241528604</c:v>
                </c:pt>
                <c:pt idx="5">
                  <c:v>478.52708190300473</c:v>
                </c:pt>
                <c:pt idx="6">
                  <c:v>484.29818576936384</c:v>
                </c:pt>
                <c:pt idx="7">
                  <c:v>421.8605752176008</c:v>
                </c:pt>
                <c:pt idx="8">
                  <c:v>398.62072765925814</c:v>
                </c:pt>
                <c:pt idx="9">
                  <c:v>288.74565088348987</c:v>
                </c:pt>
                <c:pt idx="10">
                  <c:v>348.66618426486974</c:v>
                </c:pt>
                <c:pt idx="11">
                  <c:v>381.15451983441267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A4-4B99-9E98-F2DD1BD1499D}"/>
            </c:ext>
          </c:extLst>
        </c:ser>
        <c:ser>
          <c:idx val="1"/>
          <c:order val="1"/>
          <c:tx>
            <c:strRef>
              <c:f>Figure2!$C$34</c:f>
              <c:strCache>
                <c:ptCount val="1"/>
                <c:pt idx="0">
                  <c:v>Imports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Figure2!$A$35:$A$46</c:f>
              <c:strCache>
                <c:ptCount val="12"/>
                <c:pt idx="0">
                  <c:v>EU-27</c:v>
                </c:pt>
                <c:pt idx="1">
                  <c:v>China</c:v>
                </c:pt>
                <c:pt idx="2">
                  <c:v>United States</c:v>
                </c:pt>
                <c:pt idx="3">
                  <c:v>Japan</c:v>
                </c:pt>
                <c:pt idx="4">
                  <c:v>United Kingdom</c:v>
                </c:pt>
                <c:pt idx="5">
                  <c:v>Hong Kong</c:v>
                </c:pt>
                <c:pt idx="6">
                  <c:v>South Korea</c:v>
                </c:pt>
                <c:pt idx="7">
                  <c:v>Mexico</c:v>
                </c:pt>
                <c:pt idx="8">
                  <c:v>Canada</c:v>
                </c:pt>
                <c:pt idx="9">
                  <c:v>India</c:v>
                </c:pt>
                <c:pt idx="10">
                  <c:v>Singapore</c:v>
                </c:pt>
                <c:pt idx="11">
                  <c:v>Russia</c:v>
                </c:pt>
              </c:strCache>
            </c:strRef>
          </c:cat>
          <c:val>
            <c:numRef>
              <c:f>Figure2!$C$35:$C$46</c:f>
              <c:numCache>
                <c:formatCode>#,##0</c:formatCode>
                <c:ptCount val="12"/>
                <c:pt idx="0">
                  <c:v>1938.092435817</c:v>
                </c:pt>
                <c:pt idx="1">
                  <c:v>1854.7145374313995</c:v>
                </c:pt>
                <c:pt idx="2">
                  <c:v>2293.4278100154374</c:v>
                </c:pt>
                <c:pt idx="3">
                  <c:v>643.94358298554664</c:v>
                </c:pt>
                <c:pt idx="4">
                  <c:v>618.11003034356281</c:v>
                </c:pt>
                <c:pt idx="5">
                  <c:v>516.82912393505489</c:v>
                </c:pt>
                <c:pt idx="6">
                  <c:v>449.54261458435712</c:v>
                </c:pt>
                <c:pt idx="7">
                  <c:v>417.4124254282907</c:v>
                </c:pt>
                <c:pt idx="8">
                  <c:v>404.85563615515639</c:v>
                </c:pt>
                <c:pt idx="9">
                  <c:v>427.76576433077543</c:v>
                </c:pt>
                <c:pt idx="10">
                  <c:v>320.65624854369509</c:v>
                </c:pt>
                <c:pt idx="11">
                  <c:v>219.19737984637146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A4-4B99-9E98-F2DD1BD1499D}"/>
            </c:ext>
          </c:extLst>
        </c:ser>
        <c:ser>
          <c:idx val="2"/>
          <c:order val="2"/>
          <c:tx>
            <c:strRef>
              <c:f>Figure2!$D$34</c:f>
              <c:strCache>
                <c:ptCount val="1"/>
                <c:pt idx="0">
                  <c:v>Trade balance</c:v>
                </c:pt>
              </c:strCache>
            </c:strRef>
          </c:tx>
          <c:invertIfNegative val="0"/>
          <c:cat>
            <c:strRef>
              <c:f>Figure2!$A$35:$A$46</c:f>
              <c:strCache>
                <c:ptCount val="12"/>
                <c:pt idx="0">
                  <c:v>EU-27</c:v>
                </c:pt>
                <c:pt idx="1">
                  <c:v>China</c:v>
                </c:pt>
                <c:pt idx="2">
                  <c:v>United States</c:v>
                </c:pt>
                <c:pt idx="3">
                  <c:v>Japan</c:v>
                </c:pt>
                <c:pt idx="4">
                  <c:v>United Kingdom</c:v>
                </c:pt>
                <c:pt idx="5">
                  <c:v>Hong Kong</c:v>
                </c:pt>
                <c:pt idx="6">
                  <c:v>South Korea</c:v>
                </c:pt>
                <c:pt idx="7">
                  <c:v>Mexico</c:v>
                </c:pt>
                <c:pt idx="8">
                  <c:v>Canada</c:v>
                </c:pt>
                <c:pt idx="9">
                  <c:v>India</c:v>
                </c:pt>
                <c:pt idx="10">
                  <c:v>Singapore</c:v>
                </c:pt>
                <c:pt idx="11">
                  <c:v>Russia</c:v>
                </c:pt>
              </c:strCache>
            </c:strRef>
          </c:cat>
          <c:val>
            <c:numRef>
              <c:f>Figure2!$D$35:$D$46</c:f>
              <c:numCache>
                <c:formatCode>#,##0</c:formatCode>
                <c:ptCount val="12"/>
                <c:pt idx="0">
                  <c:v>194.33099895000004</c:v>
                </c:pt>
                <c:pt idx="1">
                  <c:v>384.32226454746177</c:v>
                </c:pt>
                <c:pt idx="2">
                  <c:v>-824.66821014369793</c:v>
                </c:pt>
                <c:pt idx="3">
                  <c:v>-13.626463526970863</c:v>
                </c:pt>
                <c:pt idx="4">
                  <c:v>-200.50190619070244</c:v>
                </c:pt>
                <c:pt idx="5">
                  <c:v>-38.302042032050132</c:v>
                </c:pt>
                <c:pt idx="6">
                  <c:v>34.75557118500668</c:v>
                </c:pt>
                <c:pt idx="7">
                  <c:v>4.4481497893100981</c:v>
                </c:pt>
                <c:pt idx="8">
                  <c:v>-6.2349084958982468</c:v>
                </c:pt>
                <c:pt idx="9">
                  <c:v>-139.02011344728558</c:v>
                </c:pt>
                <c:pt idx="10">
                  <c:v>28.009935721174656</c:v>
                </c:pt>
                <c:pt idx="11">
                  <c:v>161.95713998804123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A4-4B99-9E98-F2DD1BD14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70286464"/>
        <c:axId val="170288256"/>
      </c:barChart>
      <c:catAx>
        <c:axId val="1702864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crossAx val="170288256"/>
        <c:crosses val="autoZero"/>
        <c:auto val="1"/>
        <c:lblAlgn val="ctr"/>
        <c:lblOffset val="100"/>
        <c:noMultiLvlLbl val="0"/>
      </c:catAx>
      <c:valAx>
        <c:axId val="17028825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70286464"/>
        <c:crosses val="autoZero"/>
        <c:crossBetween val="between"/>
      </c:valAx>
    </c:plotArea>
    <c:legend>
      <c:legendPos val="b"/>
      <c:layout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3702828950821393E-2"/>
          <c:y val="3.0587414100162944E-2"/>
          <c:w val="0.93796672440035689"/>
          <c:h val="0.79311391260976538"/>
        </c:manualLayout>
      </c:layout>
      <c:lineChart>
        <c:grouping val="standard"/>
        <c:varyColors val="0"/>
        <c:ser>
          <c:idx val="0"/>
          <c:order val="0"/>
          <c:tx>
            <c:strRef>
              <c:f>Figure3!$A$42</c:f>
              <c:strCache>
                <c:ptCount val="1"/>
                <c:pt idx="0">
                  <c:v>China</c:v>
                </c:pt>
              </c:strCache>
            </c:strRef>
          </c:tx>
          <c:spPr>
            <a:ln w="28575" cap="rnd" cmpd="sng" algn="ctr">
              <a:solidFill>
                <a:srgbClr val="D73C41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Figure3!$B$41:$L$41</c:f>
              <c:numCache>
                <c:formatCode>0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Figure3!$B$42:$L$42</c:f>
              <c:numCache>
                <c:formatCode>#,##0.0</c:formatCode>
                <c:ptCount val="11"/>
                <c:pt idx="0">
                  <c:v>12.094882329453803</c:v>
                </c:pt>
                <c:pt idx="1">
                  <c:v>12.719108958602963</c:v>
                </c:pt>
                <c:pt idx="2">
                  <c:v>12.629848832646767</c:v>
                </c:pt>
                <c:pt idx="3">
                  <c:v>13.273594276871684</c:v>
                </c:pt>
                <c:pt idx="4">
                  <c:v>13.983918438893861</c:v>
                </c:pt>
                <c:pt idx="5">
                  <c:v>14.91265440505475</c:v>
                </c:pt>
                <c:pt idx="6">
                  <c:v>16.59741419122583</c:v>
                </c:pt>
                <c:pt idx="7">
                  <c:v>15.962242191842627</c:v>
                </c:pt>
                <c:pt idx="8">
                  <c:v>15.575092419057771</c:v>
                </c:pt>
                <c:pt idx="9">
                  <c:v>15.682993596006177</c:v>
                </c:pt>
                <c:pt idx="10">
                  <c:v>16.19821041933098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70-4A19-AC9E-A73F4FFDC523}"/>
            </c:ext>
          </c:extLst>
        </c:ser>
        <c:ser>
          <c:idx val="1"/>
          <c:order val="1"/>
          <c:tx>
            <c:strRef>
              <c:f>Figure3!$A$43</c:f>
              <c:strCache>
                <c:ptCount val="1"/>
                <c:pt idx="0">
                  <c:v>EU-27</c:v>
                </c:pt>
              </c:strCache>
            </c:strRef>
          </c:tx>
          <c:spPr>
            <a:ln w="28575" cap="rnd" cmpd="sng" algn="ctr">
              <a:solidFill>
                <a:srgbClr val="286EB4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Figure3!$B$41:$L$41</c:f>
              <c:numCache>
                <c:formatCode>0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Figure3!$B$43:$L$43</c:f>
              <c:numCache>
                <c:formatCode>#,##0.0</c:formatCode>
                <c:ptCount val="11"/>
                <c:pt idx="0">
                  <c:v>16.62382915182123</c:v>
                </c:pt>
                <c:pt idx="1">
                  <c:v>15.342176631888602</c:v>
                </c:pt>
                <c:pt idx="2">
                  <c:v>15.043937046219344</c:v>
                </c:pt>
                <c:pt idx="3">
                  <c:v>14.740679088835421</c:v>
                </c:pt>
                <c:pt idx="4">
                  <c:v>14.966453610155375</c:v>
                </c:pt>
                <c:pt idx="5">
                  <c:v>15.197615081955588</c:v>
                </c:pt>
                <c:pt idx="6">
                  <c:v>15.198041501686257</c:v>
                </c:pt>
                <c:pt idx="7">
                  <c:v>15.724348393739465</c:v>
                </c:pt>
                <c:pt idx="8">
                  <c:v>15.506336229273826</c:v>
                </c:pt>
                <c:pt idx="9">
                  <c:v>15.297308522306855</c:v>
                </c:pt>
                <c:pt idx="10">
                  <c:v>15.426920838880648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70-4A19-AC9E-A73F4FFDC523}"/>
            </c:ext>
          </c:extLst>
        </c:ser>
        <c:ser>
          <c:idx val="2"/>
          <c:order val="2"/>
          <c:tx>
            <c:strRef>
              <c:f>Figure3!$A$44</c:f>
              <c:strCache>
                <c:ptCount val="1"/>
                <c:pt idx="0">
                  <c:v>United States</c:v>
                </c:pt>
              </c:strCache>
            </c:strRef>
          </c:tx>
          <c:spPr>
            <a:ln w="28575" cap="rnd" cmpd="sng" algn="ctr">
              <a:solidFill>
                <a:srgbClr val="B9C31E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Figure3!$B$41:$L$41</c:f>
              <c:numCache>
                <c:formatCode>0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Figure3!$B$44:$L$44</c:f>
              <c:numCache>
                <c:formatCode>#,##0.0</c:formatCode>
                <c:ptCount val="11"/>
                <c:pt idx="0">
                  <c:v>10.636077663045606</c:v>
                </c:pt>
                <c:pt idx="1">
                  <c:v>10.303369446267631</c:v>
                </c:pt>
                <c:pt idx="2">
                  <c:v>9.8575306735914339</c:v>
                </c:pt>
                <c:pt idx="3">
                  <c:v>10.009263265162325</c:v>
                </c:pt>
                <c:pt idx="4">
                  <c:v>9.9867717350529936</c:v>
                </c:pt>
                <c:pt idx="5">
                  <c:v>10.312402712018882</c:v>
                </c:pt>
                <c:pt idx="6">
                  <c:v>10.964198922657244</c:v>
                </c:pt>
                <c:pt idx="7">
                  <c:v>11.040859514167064</c:v>
                </c:pt>
                <c:pt idx="8">
                  <c:v>10.637289523639247</c:v>
                </c:pt>
                <c:pt idx="9">
                  <c:v>10.4709402294454</c:v>
                </c:pt>
                <c:pt idx="10">
                  <c:v>10.625674858540993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70-4A19-AC9E-A73F4FFDC523}"/>
            </c:ext>
          </c:extLst>
        </c:ser>
        <c:ser>
          <c:idx val="3"/>
          <c:order val="3"/>
          <c:tx>
            <c:strRef>
              <c:f>Figure3!$A$45</c:f>
              <c:strCache>
                <c:ptCount val="1"/>
                <c:pt idx="0">
                  <c:v>Japan</c:v>
                </c:pt>
              </c:strCache>
            </c:strRef>
          </c:tx>
          <c:spPr>
            <a:ln w="28575" cap="rnd" cmpd="sng" algn="ctr">
              <a:solidFill>
                <a:srgbClr val="C84B96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Figure3!$B$41:$L$41</c:f>
              <c:numCache>
                <c:formatCode>0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Figure3!$B$45:$L$45</c:f>
              <c:numCache>
                <c:formatCode>#,##0.0</c:formatCode>
                <c:ptCount val="11"/>
                <c:pt idx="0">
                  <c:v>5.8450827614636962</c:v>
                </c:pt>
                <c:pt idx="1">
                  <c:v>6.2055153968925989</c:v>
                </c:pt>
                <c:pt idx="2">
                  <c:v>5.4765854251477304</c:v>
                </c:pt>
                <c:pt idx="3">
                  <c:v>5.1740775519497371</c:v>
                </c:pt>
                <c:pt idx="4">
                  <c:v>4.5268576653632815</c:v>
                </c:pt>
                <c:pt idx="5">
                  <c:v>4.3944015007378194</c:v>
                </c:pt>
                <c:pt idx="6">
                  <c:v>4.5618778926949624</c:v>
                </c:pt>
                <c:pt idx="7">
                  <c:v>4.9076970672325189</c:v>
                </c:pt>
                <c:pt idx="8">
                  <c:v>4.8038658337626359</c:v>
                </c:pt>
                <c:pt idx="9">
                  <c:v>4.6415942656063072</c:v>
                </c:pt>
                <c:pt idx="10">
                  <c:v>4.5600006765735088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70-4A19-AC9E-A73F4FFDC523}"/>
            </c:ext>
          </c:extLst>
        </c:ser>
        <c:ser>
          <c:idx val="4"/>
          <c:order val="4"/>
          <c:tx>
            <c:strRef>
              <c:f>Figure3!$A$46</c:f>
              <c:strCache>
                <c:ptCount val="1"/>
                <c:pt idx="0">
                  <c:v>South Korea</c:v>
                </c:pt>
              </c:strCache>
            </c:strRef>
          </c:tx>
          <c:spPr>
            <a:ln w="28575" cap="rnd" cmpd="sng" algn="ctr">
              <a:solidFill>
                <a:schemeClr val="accent6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Figure3!$B$41:$L$41</c:f>
              <c:numCache>
                <c:formatCode>0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Figure3!$B$46:$L$46</c:f>
              <c:numCache>
                <c:formatCode>#,##0.0</c:formatCode>
                <c:ptCount val="11"/>
                <c:pt idx="0">
                  <c:v>3.6590332434263475</c:v>
                </c:pt>
                <c:pt idx="1">
                  <c:v>3.7597174572540899</c:v>
                </c:pt>
                <c:pt idx="2">
                  <c:v>3.6937669464046761</c:v>
                </c:pt>
                <c:pt idx="3">
                  <c:v>3.5494244083578348</c:v>
                </c:pt>
                <c:pt idx="4">
                  <c:v>3.5426140757749796</c:v>
                </c:pt>
                <c:pt idx="5">
                  <c:v>3.6485901410925941</c:v>
                </c:pt>
                <c:pt idx="6">
                  <c:v>3.8455509209757857</c:v>
                </c:pt>
                <c:pt idx="7">
                  <c:v>3.7699453784651014</c:v>
                </c:pt>
                <c:pt idx="8">
                  <c:v>3.9473428094592569</c:v>
                </c:pt>
                <c:pt idx="9">
                  <c:v>3.8028524011372702</c:v>
                </c:pt>
                <c:pt idx="10">
                  <c:v>3.5036333086884484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70-4A19-AC9E-A73F4FFDC523}"/>
            </c:ext>
          </c:extLst>
        </c:ser>
        <c:ser>
          <c:idx val="5"/>
          <c:order val="5"/>
          <c:tx>
            <c:strRef>
              <c:f>Figure3!$A$47</c:f>
              <c:strCache>
                <c:ptCount val="1"/>
                <c:pt idx="0">
                  <c:v>Hong Kong</c:v>
                </c:pt>
              </c:strCache>
            </c:strRef>
          </c:tx>
          <c:spPr>
            <a:ln w="28575" cap="rnd" cmpd="sng" algn="ctr">
              <a:solidFill>
                <a:schemeClr val="accent5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Figure3!$B$41:$L$41</c:f>
              <c:numCache>
                <c:formatCode>0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Figure3!$B$47:$L$47</c:f>
              <c:numCache>
                <c:formatCode>#,##0.0</c:formatCode>
                <c:ptCount val="11"/>
                <c:pt idx="0">
                  <c:v>3.3157161313792418</c:v>
                </c:pt>
                <c:pt idx="1">
                  <c:v>3.2301701680016137</c:v>
                </c:pt>
                <c:pt idx="2">
                  <c:v>3.0308986389964216</c:v>
                </c:pt>
                <c:pt idx="3">
                  <c:v>3.193435440654508</c:v>
                </c:pt>
                <c:pt idx="4">
                  <c:v>3.3879507007882448</c:v>
                </c:pt>
                <c:pt idx="5">
                  <c:v>3.3365594022259573</c:v>
                </c:pt>
                <c:pt idx="6">
                  <c:v>3.7272814476183971</c:v>
                </c:pt>
                <c:pt idx="7">
                  <c:v>3.9310444007504537</c:v>
                </c:pt>
                <c:pt idx="8">
                  <c:v>3.7838007371510516</c:v>
                </c:pt>
                <c:pt idx="9">
                  <c:v>3.5783712704886463</c:v>
                </c:pt>
                <c:pt idx="10">
                  <c:v>3.4618825189307811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70-4A19-AC9E-A73F4FFDC523}"/>
            </c:ext>
          </c:extLst>
        </c:ser>
        <c:ser>
          <c:idx val="6"/>
          <c:order val="6"/>
          <c:tx>
            <c:strRef>
              <c:f>Figure3!$A$48</c:f>
              <c:strCache>
                <c:ptCount val="1"/>
                <c:pt idx="0">
                  <c:v>Mexico</c:v>
                </c:pt>
              </c:strCache>
            </c:strRef>
          </c:tx>
          <c:spPr>
            <a:ln w="28575" cap="rnd" cmpd="sng" algn="ctr">
              <a:solidFill>
                <a:srgbClr val="D73C41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Figure3!$B$41:$L$41</c:f>
              <c:numCache>
                <c:formatCode>0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Figure3!$B$48:$L$48</c:f>
              <c:numCache>
                <c:formatCode>#,##0.0</c:formatCode>
                <c:ptCount val="11"/>
                <c:pt idx="0">
                  <c:v>2.3121134981190599</c:v>
                </c:pt>
                <c:pt idx="1">
                  <c:v>2.4047800257951049</c:v>
                </c:pt>
                <c:pt idx="2">
                  <c:v>2.3240459325782057</c:v>
                </c:pt>
                <c:pt idx="3">
                  <c:v>2.4017241556147875</c:v>
                </c:pt>
                <c:pt idx="4">
                  <c:v>2.4052341039943856</c:v>
                </c:pt>
                <c:pt idx="5">
                  <c:v>2.5268791014790288</c:v>
                </c:pt>
                <c:pt idx="6">
                  <c:v>2.7782002255029195</c:v>
                </c:pt>
                <c:pt idx="7">
                  <c:v>2.8456078274198546</c:v>
                </c:pt>
                <c:pt idx="8">
                  <c:v>2.8172076936871724</c:v>
                </c:pt>
                <c:pt idx="9">
                  <c:v>2.8335904351408727</c:v>
                </c:pt>
                <c:pt idx="10">
                  <c:v>3.051931240681419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70-4A19-AC9E-A73F4FFDC523}"/>
            </c:ext>
          </c:extLst>
        </c:ser>
        <c:ser>
          <c:idx val="7"/>
          <c:order val="7"/>
          <c:tx>
            <c:strRef>
              <c:f>Figure3!$A$49</c:f>
              <c:strCache>
                <c:ptCount val="1"/>
                <c:pt idx="0">
                  <c:v>United Kingdom</c:v>
                </c:pt>
              </c:strCache>
            </c:strRef>
          </c:tx>
          <c:spPr>
            <a:ln w="28575" cap="rnd" cmpd="sng" algn="ctr">
              <a:solidFill>
                <a:srgbClr val="286EB4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Figure3!$B$41:$L$41</c:f>
              <c:numCache>
                <c:formatCode>0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Figure3!$B$49:$L$49</c:f>
              <c:numCache>
                <c:formatCode>#,##0.0</c:formatCode>
                <c:ptCount val="11"/>
                <c:pt idx="0">
                  <c:v>3.6196224985403918</c:v>
                </c:pt>
                <c:pt idx="1">
                  <c:v>3.4020578504898702</c:v>
                </c:pt>
                <c:pt idx="2">
                  <c:v>3.4414864107967089</c:v>
                </c:pt>
                <c:pt idx="3">
                  <c:v>3.117752246848474</c:v>
                </c:pt>
                <c:pt idx="4">
                  <c:v>3.4693288004034173</c:v>
                </c:pt>
                <c:pt idx="5">
                  <c:v>3.2543052169287523</c:v>
                </c:pt>
                <c:pt idx="6">
                  <c:v>3.4041833090797162</c:v>
                </c:pt>
                <c:pt idx="7">
                  <c:v>3.1310837849145852</c:v>
                </c:pt>
                <c:pt idx="8">
                  <c:v>3.0405154156905265</c:v>
                </c:pt>
                <c:pt idx="9">
                  <c:v>3.0862613618482233</c:v>
                </c:pt>
                <c:pt idx="10">
                  <c:v>3.0211670758924813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470-4A19-AC9E-A73F4FFDC523}"/>
            </c:ext>
          </c:extLst>
        </c:ser>
        <c:ser>
          <c:idx val="8"/>
          <c:order val="8"/>
          <c:tx>
            <c:strRef>
              <c:f>Figure3!$A$50</c:f>
              <c:strCache>
                <c:ptCount val="1"/>
                <c:pt idx="0">
                  <c:v>Canada</c:v>
                </c:pt>
              </c:strCache>
            </c:strRef>
          </c:tx>
          <c:spPr>
            <a:ln w="28575" cap="rnd" cmpd="sng" algn="ctr">
              <a:solidFill>
                <a:schemeClr val="accent3">
                  <a:lumMod val="60000"/>
                  <a:lumOff val="40000"/>
                </a:scheme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Figure3!$B$41:$L$41</c:f>
              <c:numCache>
                <c:formatCode>0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Figure3!$B$50:$L$50</c:f>
              <c:numCache>
                <c:formatCode>#,##0.0</c:formatCode>
                <c:ptCount val="11"/>
                <c:pt idx="0">
                  <c:v>3.1723355161999991</c:v>
                </c:pt>
                <c:pt idx="1">
                  <c:v>3.1164056486824028</c:v>
                </c:pt>
                <c:pt idx="2">
                  <c:v>2.9966801324934416</c:v>
                </c:pt>
                <c:pt idx="3">
                  <c:v>2.9420039664448145</c:v>
                </c:pt>
                <c:pt idx="4">
                  <c:v>2.8904535708994636</c:v>
                </c:pt>
                <c:pt idx="5">
                  <c:v>3.0253063688927333</c:v>
                </c:pt>
                <c:pt idx="6">
                  <c:v>2.9836875161725982</c:v>
                </c:pt>
                <c:pt idx="7">
                  <c:v>2.9590284306002461</c:v>
                </c:pt>
                <c:pt idx="8">
                  <c:v>2.8906877213271196</c:v>
                </c:pt>
                <c:pt idx="9">
                  <c:v>2.8318733505127556</c:v>
                </c:pt>
                <c:pt idx="10">
                  <c:v>2.8838036152084885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470-4A19-AC9E-A73F4FFDC523}"/>
            </c:ext>
          </c:extLst>
        </c:ser>
        <c:ser>
          <c:idx val="9"/>
          <c:order val="9"/>
          <c:tx>
            <c:strRef>
              <c:f>Figure3!$A$51</c:f>
              <c:strCache>
                <c:ptCount val="1"/>
                <c:pt idx="0">
                  <c:v>Russia</c:v>
                </c:pt>
              </c:strCache>
            </c:strRef>
          </c:tx>
          <c:spPr>
            <a:ln w="28575" cap="rnd" cmpd="sng" algn="ctr">
              <a:solidFill>
                <a:srgbClr val="C84B96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Figure3!$B$41:$L$41</c:f>
              <c:numCache>
                <c:formatCode>0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Figure3!$B$51:$L$51</c:f>
              <c:numCache>
                <c:formatCode>#,##0.0</c:formatCode>
                <c:ptCount val="11"/>
                <c:pt idx="0">
                  <c:v>3.0376546139079132</c:v>
                </c:pt>
                <c:pt idx="1">
                  <c:v>3.2009513849130125</c:v>
                </c:pt>
                <c:pt idx="2">
                  <c:v>3.4395166426895498</c:v>
                </c:pt>
                <c:pt idx="3">
                  <c:v>3.3998423282195498</c:v>
                </c:pt>
                <c:pt idx="4">
                  <c:v>3.3378086485782528</c:v>
                </c:pt>
                <c:pt idx="5">
                  <c:v>3.1695523700445429</c:v>
                </c:pt>
                <c:pt idx="6">
                  <c:v>2.5106916737964013</c:v>
                </c:pt>
                <c:pt idx="7">
                  <c:v>2.2964374347624834</c:v>
                </c:pt>
                <c:pt idx="8">
                  <c:v>2.609461386653162</c:v>
                </c:pt>
                <c:pt idx="9">
                  <c:v>2.8388680856955104</c:v>
                </c:pt>
                <c:pt idx="10">
                  <c:v>2.7574451251092791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470-4A19-AC9E-A73F4FFDC523}"/>
            </c:ext>
          </c:extLst>
        </c:ser>
        <c:ser>
          <c:idx val="10"/>
          <c:order val="10"/>
          <c:tx>
            <c:strRef>
              <c:f>Figure3!$A$52</c:f>
              <c:strCache>
                <c:ptCount val="1"/>
                <c:pt idx="0">
                  <c:v>Singapore</c:v>
                </c:pt>
              </c:strCache>
            </c:strRef>
          </c:tx>
          <c:spPr>
            <a:ln w="28575" cap="rnd" cmpd="sng" algn="ctr">
              <a:solidFill>
                <a:srgbClr val="00A5E6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Figure3!$B$41:$L$41</c:f>
              <c:numCache>
                <c:formatCode>0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Figure3!$B$52:$L$52</c:f>
              <c:numCache>
                <c:formatCode>#,##0.0</c:formatCode>
                <c:ptCount val="11"/>
                <c:pt idx="0">
                  <c:v>2.7284887891159553</c:v>
                </c:pt>
                <c:pt idx="1">
                  <c:v>2.8476396975930864</c:v>
                </c:pt>
                <c:pt idx="2">
                  <c:v>2.7695437719809894</c:v>
                </c:pt>
                <c:pt idx="3">
                  <c:v>2.6926758016716392</c:v>
                </c:pt>
                <c:pt idx="4">
                  <c:v>2.658338910164121</c:v>
                </c:pt>
                <c:pt idx="5">
                  <c:v>2.6448397165342343</c:v>
                </c:pt>
                <c:pt idx="6">
                  <c:v>2.6131435525002829</c:v>
                </c:pt>
                <c:pt idx="7">
                  <c:v>2.5726786144845564</c:v>
                </c:pt>
                <c:pt idx="8">
                  <c:v>2.5685031106832028</c:v>
                </c:pt>
                <c:pt idx="9">
                  <c:v>2.5889220057015288</c:v>
                </c:pt>
                <c:pt idx="10">
                  <c:v>2.5224097316471483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470-4A19-AC9E-A73F4FFDC523}"/>
            </c:ext>
          </c:extLst>
        </c:ser>
        <c:ser>
          <c:idx val="11"/>
          <c:order val="11"/>
          <c:tx>
            <c:strRef>
              <c:f>Figure3!$A$53</c:f>
              <c:strCache>
                <c:ptCount val="1"/>
                <c:pt idx="0">
                  <c:v>India</c:v>
                </c:pt>
              </c:strCache>
            </c:strRef>
          </c:tx>
          <c:marker>
            <c:symbol val="none"/>
          </c:marker>
          <c:cat>
            <c:numRef>
              <c:f>Figure3!$B$41:$L$41</c:f>
              <c:numCache>
                <c:formatCode>0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Figure3!$B$53:$L$53</c:f>
              <c:numCache>
                <c:formatCode>#,##0.0</c:formatCode>
                <c:ptCount val="11"/>
                <c:pt idx="0">
                  <c:v>1.7791853555181776</c:v>
                </c:pt>
                <c:pt idx="1">
                  <c:v>1.7768184079102578</c:v>
                </c:pt>
                <c:pt idx="2">
                  <c:v>2.0057475095354311</c:v>
                </c:pt>
                <c:pt idx="3">
                  <c:v>1.8760243057797845</c:v>
                </c:pt>
                <c:pt idx="4">
                  <c:v>2.1308875929401685</c:v>
                </c:pt>
                <c:pt idx="5">
                  <c:v>2.0217086940480469</c:v>
                </c:pt>
                <c:pt idx="6">
                  <c:v>1.9301087980975387</c:v>
                </c:pt>
                <c:pt idx="7">
                  <c:v>1.9809914123479588</c:v>
                </c:pt>
                <c:pt idx="8">
                  <c:v>2.0256313009581537</c:v>
                </c:pt>
                <c:pt idx="9">
                  <c:v>2.0277364726218381</c:v>
                </c:pt>
                <c:pt idx="10">
                  <c:v>2.0889173445223288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94-42D6-AB83-8C6B80BD41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0203008"/>
        <c:axId val="170204544"/>
      </c:lineChart>
      <c:catAx>
        <c:axId val="17020300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170204544"/>
        <c:crosses val="autoZero"/>
        <c:auto val="1"/>
        <c:lblAlgn val="ctr"/>
        <c:lblOffset val="100"/>
        <c:noMultiLvlLbl val="0"/>
      </c:catAx>
      <c:valAx>
        <c:axId val="17020454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702030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4.3447226158610285E-3"/>
          <c:y val="0.88963592438143135"/>
          <c:w val="0.99131055476827801"/>
          <c:h val="9.3680031563934257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3702828950821393E-2"/>
          <c:y val="3.0587414100162944E-2"/>
          <c:w val="0.93796672440035689"/>
          <c:h val="0.79311391260976538"/>
        </c:manualLayout>
      </c:layout>
      <c:lineChart>
        <c:grouping val="standard"/>
        <c:varyColors val="0"/>
        <c:ser>
          <c:idx val="4"/>
          <c:order val="0"/>
          <c:tx>
            <c:strRef>
              <c:f>Figure3!$A$46</c:f>
              <c:strCache>
                <c:ptCount val="1"/>
                <c:pt idx="0">
                  <c:v>South Korea</c:v>
                </c:pt>
              </c:strCache>
            </c:strRef>
          </c:tx>
          <c:spPr>
            <a:ln w="28575" cap="rnd" cmpd="sng" algn="ctr">
              <a:solidFill>
                <a:schemeClr val="accent6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Figure3!$B$41:$L$41</c:f>
              <c:numCache>
                <c:formatCode>0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Figure3!$B$46:$L$46</c:f>
              <c:numCache>
                <c:formatCode>#,##0.0</c:formatCode>
                <c:ptCount val="11"/>
                <c:pt idx="0">
                  <c:v>3.6590332434263475</c:v>
                </c:pt>
                <c:pt idx="1">
                  <c:v>3.7597174572540899</c:v>
                </c:pt>
                <c:pt idx="2">
                  <c:v>3.6937669464046761</c:v>
                </c:pt>
                <c:pt idx="3">
                  <c:v>3.5494244083578348</c:v>
                </c:pt>
                <c:pt idx="4">
                  <c:v>3.5426140757749796</c:v>
                </c:pt>
                <c:pt idx="5">
                  <c:v>3.6485901410925941</c:v>
                </c:pt>
                <c:pt idx="6">
                  <c:v>3.8455509209757857</c:v>
                </c:pt>
                <c:pt idx="7">
                  <c:v>3.7699453784651014</c:v>
                </c:pt>
                <c:pt idx="8">
                  <c:v>3.9473428094592569</c:v>
                </c:pt>
                <c:pt idx="9">
                  <c:v>3.8028524011372702</c:v>
                </c:pt>
                <c:pt idx="10">
                  <c:v>3.5036333086884484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8E9-4775-A7FC-F2AF98C9BABF}"/>
            </c:ext>
          </c:extLst>
        </c:ser>
        <c:ser>
          <c:idx val="5"/>
          <c:order val="1"/>
          <c:tx>
            <c:strRef>
              <c:f>Figure3!$A$47</c:f>
              <c:strCache>
                <c:ptCount val="1"/>
                <c:pt idx="0">
                  <c:v>Hong Kong</c:v>
                </c:pt>
              </c:strCache>
            </c:strRef>
          </c:tx>
          <c:spPr>
            <a:ln w="28575" cap="rnd" cmpd="sng" algn="ctr">
              <a:solidFill>
                <a:schemeClr val="accent5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Figure3!$B$41:$L$41</c:f>
              <c:numCache>
                <c:formatCode>0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Figure3!$B$47:$L$47</c:f>
              <c:numCache>
                <c:formatCode>#,##0.0</c:formatCode>
                <c:ptCount val="11"/>
                <c:pt idx="0">
                  <c:v>3.3157161313792418</c:v>
                </c:pt>
                <c:pt idx="1">
                  <c:v>3.2301701680016137</c:v>
                </c:pt>
                <c:pt idx="2">
                  <c:v>3.0308986389964216</c:v>
                </c:pt>
                <c:pt idx="3">
                  <c:v>3.193435440654508</c:v>
                </c:pt>
                <c:pt idx="4">
                  <c:v>3.3879507007882448</c:v>
                </c:pt>
                <c:pt idx="5">
                  <c:v>3.3365594022259573</c:v>
                </c:pt>
                <c:pt idx="6">
                  <c:v>3.7272814476183971</c:v>
                </c:pt>
                <c:pt idx="7">
                  <c:v>3.9310444007504537</c:v>
                </c:pt>
                <c:pt idx="8">
                  <c:v>3.7838007371510516</c:v>
                </c:pt>
                <c:pt idx="9">
                  <c:v>3.5783712704886463</c:v>
                </c:pt>
                <c:pt idx="10">
                  <c:v>3.4618825189307811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8E9-4775-A7FC-F2AF98C9BABF}"/>
            </c:ext>
          </c:extLst>
        </c:ser>
        <c:ser>
          <c:idx val="6"/>
          <c:order val="2"/>
          <c:tx>
            <c:strRef>
              <c:f>Figure3!$A$48</c:f>
              <c:strCache>
                <c:ptCount val="1"/>
                <c:pt idx="0">
                  <c:v>Mexico</c:v>
                </c:pt>
              </c:strCache>
            </c:strRef>
          </c:tx>
          <c:spPr>
            <a:ln w="28575" cap="rnd" cmpd="sng" algn="ctr">
              <a:solidFill>
                <a:srgbClr val="D73C41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Figure3!$B$41:$L$41</c:f>
              <c:numCache>
                <c:formatCode>0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Figure3!$B$48:$L$48</c:f>
              <c:numCache>
                <c:formatCode>#,##0.0</c:formatCode>
                <c:ptCount val="11"/>
                <c:pt idx="0">
                  <c:v>2.3121134981190599</c:v>
                </c:pt>
                <c:pt idx="1">
                  <c:v>2.4047800257951049</c:v>
                </c:pt>
                <c:pt idx="2">
                  <c:v>2.3240459325782057</c:v>
                </c:pt>
                <c:pt idx="3">
                  <c:v>2.4017241556147875</c:v>
                </c:pt>
                <c:pt idx="4">
                  <c:v>2.4052341039943856</c:v>
                </c:pt>
                <c:pt idx="5">
                  <c:v>2.5268791014790288</c:v>
                </c:pt>
                <c:pt idx="6">
                  <c:v>2.7782002255029195</c:v>
                </c:pt>
                <c:pt idx="7">
                  <c:v>2.8456078274198546</c:v>
                </c:pt>
                <c:pt idx="8">
                  <c:v>2.8172076936871724</c:v>
                </c:pt>
                <c:pt idx="9">
                  <c:v>2.8335904351408727</c:v>
                </c:pt>
                <c:pt idx="10">
                  <c:v>3.051931240681419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8E9-4775-A7FC-F2AF98C9BABF}"/>
            </c:ext>
          </c:extLst>
        </c:ser>
        <c:ser>
          <c:idx val="7"/>
          <c:order val="3"/>
          <c:tx>
            <c:strRef>
              <c:f>Figure3!$A$49</c:f>
              <c:strCache>
                <c:ptCount val="1"/>
                <c:pt idx="0">
                  <c:v>United Kingdom</c:v>
                </c:pt>
              </c:strCache>
            </c:strRef>
          </c:tx>
          <c:spPr>
            <a:ln w="28575" cap="rnd" cmpd="sng" algn="ctr">
              <a:solidFill>
                <a:srgbClr val="286EB4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Figure3!$B$41:$L$41</c:f>
              <c:numCache>
                <c:formatCode>0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Figure3!$B$49:$L$49</c:f>
              <c:numCache>
                <c:formatCode>#,##0.0</c:formatCode>
                <c:ptCount val="11"/>
                <c:pt idx="0">
                  <c:v>3.6196224985403918</c:v>
                </c:pt>
                <c:pt idx="1">
                  <c:v>3.4020578504898702</c:v>
                </c:pt>
                <c:pt idx="2">
                  <c:v>3.4414864107967089</c:v>
                </c:pt>
                <c:pt idx="3">
                  <c:v>3.117752246848474</c:v>
                </c:pt>
                <c:pt idx="4">
                  <c:v>3.4693288004034173</c:v>
                </c:pt>
                <c:pt idx="5">
                  <c:v>3.2543052169287523</c:v>
                </c:pt>
                <c:pt idx="6">
                  <c:v>3.4041833090797162</c:v>
                </c:pt>
                <c:pt idx="7">
                  <c:v>3.1310837849145852</c:v>
                </c:pt>
                <c:pt idx="8">
                  <c:v>3.0405154156905265</c:v>
                </c:pt>
                <c:pt idx="9">
                  <c:v>3.0862613618482233</c:v>
                </c:pt>
                <c:pt idx="10">
                  <c:v>3.0211670758924813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8E9-4775-A7FC-F2AF98C9BABF}"/>
            </c:ext>
          </c:extLst>
        </c:ser>
        <c:ser>
          <c:idx val="8"/>
          <c:order val="4"/>
          <c:tx>
            <c:strRef>
              <c:f>Figure3!$A$50</c:f>
              <c:strCache>
                <c:ptCount val="1"/>
                <c:pt idx="0">
                  <c:v>Canada</c:v>
                </c:pt>
              </c:strCache>
            </c:strRef>
          </c:tx>
          <c:spPr>
            <a:ln w="28575" cap="rnd" cmpd="sng" algn="ctr">
              <a:solidFill>
                <a:schemeClr val="accent3">
                  <a:lumMod val="60000"/>
                  <a:lumOff val="40000"/>
                </a:scheme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Figure3!$B$41:$L$41</c:f>
              <c:numCache>
                <c:formatCode>0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Figure3!$B$50:$L$50</c:f>
              <c:numCache>
                <c:formatCode>#,##0.0</c:formatCode>
                <c:ptCount val="11"/>
                <c:pt idx="0">
                  <c:v>3.1723355161999991</c:v>
                </c:pt>
                <c:pt idx="1">
                  <c:v>3.1164056486824028</c:v>
                </c:pt>
                <c:pt idx="2">
                  <c:v>2.9966801324934416</c:v>
                </c:pt>
                <c:pt idx="3">
                  <c:v>2.9420039664448145</c:v>
                </c:pt>
                <c:pt idx="4">
                  <c:v>2.8904535708994636</c:v>
                </c:pt>
                <c:pt idx="5">
                  <c:v>3.0253063688927333</c:v>
                </c:pt>
                <c:pt idx="6">
                  <c:v>2.9836875161725982</c:v>
                </c:pt>
                <c:pt idx="7">
                  <c:v>2.9590284306002461</c:v>
                </c:pt>
                <c:pt idx="8">
                  <c:v>2.8906877213271196</c:v>
                </c:pt>
                <c:pt idx="9">
                  <c:v>2.8318733505127556</c:v>
                </c:pt>
                <c:pt idx="10">
                  <c:v>2.8838036152084885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8E9-4775-A7FC-F2AF98C9BABF}"/>
            </c:ext>
          </c:extLst>
        </c:ser>
        <c:ser>
          <c:idx val="9"/>
          <c:order val="5"/>
          <c:tx>
            <c:strRef>
              <c:f>Figure3!$A$51</c:f>
              <c:strCache>
                <c:ptCount val="1"/>
                <c:pt idx="0">
                  <c:v>Russia</c:v>
                </c:pt>
              </c:strCache>
            </c:strRef>
          </c:tx>
          <c:spPr>
            <a:ln w="28575" cap="rnd" cmpd="sng" algn="ctr">
              <a:solidFill>
                <a:srgbClr val="C84B96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Figure3!$B$41:$L$41</c:f>
              <c:numCache>
                <c:formatCode>0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Figure3!$B$51:$L$51</c:f>
              <c:numCache>
                <c:formatCode>#,##0.0</c:formatCode>
                <c:ptCount val="11"/>
                <c:pt idx="0">
                  <c:v>3.0376546139079132</c:v>
                </c:pt>
                <c:pt idx="1">
                  <c:v>3.2009513849130125</c:v>
                </c:pt>
                <c:pt idx="2">
                  <c:v>3.4395166426895498</c:v>
                </c:pt>
                <c:pt idx="3">
                  <c:v>3.3998423282195498</c:v>
                </c:pt>
                <c:pt idx="4">
                  <c:v>3.3378086485782528</c:v>
                </c:pt>
                <c:pt idx="5">
                  <c:v>3.1695523700445429</c:v>
                </c:pt>
                <c:pt idx="6">
                  <c:v>2.5106916737964013</c:v>
                </c:pt>
                <c:pt idx="7">
                  <c:v>2.2964374347624834</c:v>
                </c:pt>
                <c:pt idx="8">
                  <c:v>2.609461386653162</c:v>
                </c:pt>
                <c:pt idx="9">
                  <c:v>2.8388680856955104</c:v>
                </c:pt>
                <c:pt idx="10">
                  <c:v>2.7574451251092791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8E9-4775-A7FC-F2AF98C9BABF}"/>
            </c:ext>
          </c:extLst>
        </c:ser>
        <c:ser>
          <c:idx val="10"/>
          <c:order val="6"/>
          <c:tx>
            <c:strRef>
              <c:f>Figure3!$A$52</c:f>
              <c:strCache>
                <c:ptCount val="1"/>
                <c:pt idx="0">
                  <c:v>Singapore</c:v>
                </c:pt>
              </c:strCache>
            </c:strRef>
          </c:tx>
          <c:spPr>
            <a:ln w="28575" cap="rnd" cmpd="sng" algn="ctr">
              <a:solidFill>
                <a:srgbClr val="00A5E6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Figure3!$B$41:$L$41</c:f>
              <c:numCache>
                <c:formatCode>0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Figure3!$B$52:$L$52</c:f>
              <c:numCache>
                <c:formatCode>#,##0.0</c:formatCode>
                <c:ptCount val="11"/>
                <c:pt idx="0">
                  <c:v>2.7284887891159553</c:v>
                </c:pt>
                <c:pt idx="1">
                  <c:v>2.8476396975930864</c:v>
                </c:pt>
                <c:pt idx="2">
                  <c:v>2.7695437719809894</c:v>
                </c:pt>
                <c:pt idx="3">
                  <c:v>2.6926758016716392</c:v>
                </c:pt>
                <c:pt idx="4">
                  <c:v>2.658338910164121</c:v>
                </c:pt>
                <c:pt idx="5">
                  <c:v>2.6448397165342343</c:v>
                </c:pt>
                <c:pt idx="6">
                  <c:v>2.6131435525002829</c:v>
                </c:pt>
                <c:pt idx="7">
                  <c:v>2.5726786144845564</c:v>
                </c:pt>
                <c:pt idx="8">
                  <c:v>2.5685031106832028</c:v>
                </c:pt>
                <c:pt idx="9">
                  <c:v>2.5889220057015288</c:v>
                </c:pt>
                <c:pt idx="10">
                  <c:v>2.5224097316471483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8E9-4775-A7FC-F2AF98C9BABF}"/>
            </c:ext>
          </c:extLst>
        </c:ser>
        <c:ser>
          <c:idx val="11"/>
          <c:order val="7"/>
          <c:tx>
            <c:strRef>
              <c:f>Figure3!$A$53</c:f>
              <c:strCache>
                <c:ptCount val="1"/>
                <c:pt idx="0">
                  <c:v>India</c:v>
                </c:pt>
              </c:strCache>
            </c:strRef>
          </c:tx>
          <c:marker>
            <c:symbol val="none"/>
          </c:marker>
          <c:cat>
            <c:numRef>
              <c:f>Figure3!$B$41:$L$41</c:f>
              <c:numCache>
                <c:formatCode>0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Figure3!$B$53:$L$53</c:f>
              <c:numCache>
                <c:formatCode>#,##0.0</c:formatCode>
                <c:ptCount val="11"/>
                <c:pt idx="0">
                  <c:v>1.7791853555181776</c:v>
                </c:pt>
                <c:pt idx="1">
                  <c:v>1.7768184079102578</c:v>
                </c:pt>
                <c:pt idx="2">
                  <c:v>2.0057475095354311</c:v>
                </c:pt>
                <c:pt idx="3">
                  <c:v>1.8760243057797845</c:v>
                </c:pt>
                <c:pt idx="4">
                  <c:v>2.1308875929401685</c:v>
                </c:pt>
                <c:pt idx="5">
                  <c:v>2.0217086940480469</c:v>
                </c:pt>
                <c:pt idx="6">
                  <c:v>1.9301087980975387</c:v>
                </c:pt>
                <c:pt idx="7">
                  <c:v>1.9809914123479588</c:v>
                </c:pt>
                <c:pt idx="8">
                  <c:v>2.0256313009581537</c:v>
                </c:pt>
                <c:pt idx="9">
                  <c:v>2.0277364726218381</c:v>
                </c:pt>
                <c:pt idx="10">
                  <c:v>2.0889173445223288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8E9-4775-A7FC-F2AF98C9BA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0203008"/>
        <c:axId val="170204544"/>
      </c:lineChart>
      <c:catAx>
        <c:axId val="17020300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170204544"/>
        <c:crosses val="autoZero"/>
        <c:auto val="1"/>
        <c:lblAlgn val="ctr"/>
        <c:lblOffset val="100"/>
        <c:noMultiLvlLbl val="0"/>
      </c:catAx>
      <c:valAx>
        <c:axId val="17020454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.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702030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4.3447226158610285E-3"/>
          <c:y val="0.88963592438143135"/>
          <c:w val="0.99131055476827801"/>
          <c:h val="9.3680031563934257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3702828950821393E-2"/>
          <c:y val="3.0587414100162944E-2"/>
          <c:w val="0.93796672440035689"/>
          <c:h val="0.79033323860065963"/>
        </c:manualLayout>
      </c:layout>
      <c:lineChart>
        <c:grouping val="standard"/>
        <c:varyColors val="0"/>
        <c:ser>
          <c:idx val="0"/>
          <c:order val="0"/>
          <c:tx>
            <c:strRef>
              <c:f>Figure4!$A$42</c:f>
              <c:strCache>
                <c:ptCount val="1"/>
                <c:pt idx="0">
                  <c:v>United States</c:v>
                </c:pt>
              </c:strCache>
            </c:strRef>
          </c:tx>
          <c:spPr>
            <a:ln w="28575" cap="rnd" cmpd="sng" algn="ctr">
              <a:solidFill>
                <a:schemeClr val="accent3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Figure4!$B$41:$L$41</c:f>
              <c:numCache>
                <c:formatCode>0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Figure4!$B$42:$L$42</c:f>
              <c:numCache>
                <c:formatCode>#,##0.0</c:formatCode>
                <c:ptCount val="11"/>
                <c:pt idx="0">
                  <c:v>15.768019139150763</c:v>
                </c:pt>
                <c:pt idx="1">
                  <c:v>15.609382435957011</c:v>
                </c:pt>
                <c:pt idx="2">
                  <c:v>14.949398405552799</c:v>
                </c:pt>
                <c:pt idx="3">
                  <c:v>14.991796052178294</c:v>
                </c:pt>
                <c:pt idx="4">
                  <c:v>14.734969584529061</c:v>
                </c:pt>
                <c:pt idx="5">
                  <c:v>15.291015265276197</c:v>
                </c:pt>
                <c:pt idx="6">
                  <c:v>16.692876063703839</c:v>
                </c:pt>
                <c:pt idx="7">
                  <c:v>16.886123601048858</c:v>
                </c:pt>
                <c:pt idx="8">
                  <c:v>16.28216348745714</c:v>
                </c:pt>
                <c:pt idx="9">
                  <c:v>16.098856683135672</c:v>
                </c:pt>
                <c:pt idx="10">
                  <c:v>16.235075807905051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0F-4880-9918-3D5844E2E35F}"/>
            </c:ext>
          </c:extLst>
        </c:ser>
        <c:ser>
          <c:idx val="1"/>
          <c:order val="1"/>
          <c:tx>
            <c:strRef>
              <c:f>Figure4!$A$43</c:f>
              <c:strCache>
                <c:ptCount val="1"/>
                <c:pt idx="0">
                  <c:v>EU-27</c:v>
                </c:pt>
              </c:strCache>
            </c:strRef>
          </c:tx>
          <c:spPr>
            <a:ln w="28575" cap="rnd" cmpd="sng" algn="ctr">
              <a:solidFill>
                <a:srgbClr val="286EB4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Figure4!$B$41:$L$41</c:f>
              <c:numCache>
                <c:formatCode>0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Figure4!$B$43:$L$43</c:f>
              <c:numCache>
                <c:formatCode>#,##0.0</c:formatCode>
                <c:ptCount val="11"/>
                <c:pt idx="0">
                  <c:v>16.383638247423232</c:v>
                </c:pt>
                <c:pt idx="1">
                  <c:v>15.46575049045676</c:v>
                </c:pt>
                <c:pt idx="2">
                  <c:v>15.316780788619983</c:v>
                </c:pt>
                <c:pt idx="3">
                  <c:v>14.045879187170032</c:v>
                </c:pt>
                <c:pt idx="4">
                  <c:v>13.717072604798405</c:v>
                </c:pt>
                <c:pt idx="5">
                  <c:v>13.696002653952011</c:v>
                </c:pt>
                <c:pt idx="6">
                  <c:v>13.194054605334493</c:v>
                </c:pt>
                <c:pt idx="7">
                  <c:v>13.328902514830149</c:v>
                </c:pt>
                <c:pt idx="8">
                  <c:v>13.551893252396921</c:v>
                </c:pt>
                <c:pt idx="9">
                  <c:v>13.91975559300575</c:v>
                </c:pt>
                <c:pt idx="10">
                  <c:v>13.71967213478786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0F-4880-9918-3D5844E2E35F}"/>
            </c:ext>
          </c:extLst>
        </c:ser>
        <c:ser>
          <c:idx val="2"/>
          <c:order val="2"/>
          <c:tx>
            <c:strRef>
              <c:f>Figure4!$A$44</c:f>
              <c:strCache>
                <c:ptCount val="1"/>
                <c:pt idx="0">
                  <c:v>China</c:v>
                </c:pt>
              </c:strCache>
            </c:strRef>
          </c:tx>
          <c:spPr>
            <a:ln w="28575" cap="rnd" cmpd="sng" algn="ctr">
              <a:solidFill>
                <a:schemeClr val="accent1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Figure4!$B$41:$L$41</c:f>
              <c:numCache>
                <c:formatCode>0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Figure4!$B$44:$L$44</c:f>
              <c:numCache>
                <c:formatCode>#,##0.0</c:formatCode>
                <c:ptCount val="11"/>
                <c:pt idx="0">
                  <c:v>9.8980307500425795</c:v>
                </c:pt>
                <c:pt idx="1">
                  <c:v>11.071059417667939</c:v>
                </c:pt>
                <c:pt idx="2">
                  <c:v>11.513732528132657</c:v>
                </c:pt>
                <c:pt idx="3">
                  <c:v>11.675303966237413</c:v>
                </c:pt>
                <c:pt idx="4">
                  <c:v>12.349866058029447</c:v>
                </c:pt>
                <c:pt idx="5">
                  <c:v>12.426579219399683</c:v>
                </c:pt>
                <c:pt idx="6">
                  <c:v>12.119158533470024</c:v>
                </c:pt>
                <c:pt idx="7">
                  <c:v>11.932278274352139</c:v>
                </c:pt>
                <c:pt idx="8">
                  <c:v>12.481282915139861</c:v>
                </c:pt>
                <c:pt idx="9">
                  <c:v>13.161657162972555</c:v>
                </c:pt>
                <c:pt idx="10">
                  <c:v>13.129443615240557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0F-4880-9918-3D5844E2E35F}"/>
            </c:ext>
          </c:extLst>
        </c:ser>
        <c:ser>
          <c:idx val="3"/>
          <c:order val="3"/>
          <c:tx>
            <c:strRef>
              <c:f>Figure4!$A$45</c:f>
              <c:strCache>
                <c:ptCount val="1"/>
                <c:pt idx="0">
                  <c:v>Japan</c:v>
                </c:pt>
              </c:strCache>
            </c:strRef>
          </c:tx>
          <c:spPr>
            <a:ln w="28575" cap="rnd" cmpd="sng" algn="ctr">
              <a:solidFill>
                <a:srgbClr val="C84B96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Figure4!$B$41:$L$41</c:f>
              <c:numCache>
                <c:formatCode>0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Figure4!$B$45:$L$45</c:f>
              <c:numCache>
                <c:formatCode>#,##0.0</c:formatCode>
                <c:ptCount val="11"/>
                <c:pt idx="0">
                  <c:v>5.4333783969522749</c:v>
                </c:pt>
                <c:pt idx="1">
                  <c:v>5.5042704755419249</c:v>
                </c:pt>
                <c:pt idx="2">
                  <c:v>5.649105764584835</c:v>
                </c:pt>
                <c:pt idx="3">
                  <c:v>5.6895208153125454</c:v>
                </c:pt>
                <c:pt idx="4">
                  <c:v>5.27668195225377</c:v>
                </c:pt>
                <c:pt idx="5">
                  <c:v>5.1513371748027721</c:v>
                </c:pt>
                <c:pt idx="6">
                  <c:v>4.5138865793158942</c:v>
                </c:pt>
                <c:pt idx="7">
                  <c:v>4.5606727539793503</c:v>
                </c:pt>
                <c:pt idx="8">
                  <c:v>4.5454457538538238</c:v>
                </c:pt>
                <c:pt idx="9">
                  <c:v>4.6125825909048634</c:v>
                </c:pt>
                <c:pt idx="10">
                  <c:v>4.558448641866768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80F-4880-9918-3D5844E2E35F}"/>
            </c:ext>
          </c:extLst>
        </c:ser>
        <c:ser>
          <c:idx val="4"/>
          <c:order val="4"/>
          <c:tx>
            <c:strRef>
              <c:f>Figure4!$A$46</c:f>
              <c:strCache>
                <c:ptCount val="1"/>
                <c:pt idx="0">
                  <c:v>United Kingdom</c:v>
                </c:pt>
              </c:strCache>
            </c:strRef>
          </c:tx>
          <c:spPr>
            <a:ln w="28575" cap="rnd" cmpd="sng" algn="ctr">
              <a:solidFill>
                <a:srgbClr val="00A5E6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Figure4!$B$41:$L$41</c:f>
              <c:numCache>
                <c:formatCode>0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Figure4!$B$46:$L$46</c:f>
              <c:numCache>
                <c:formatCode>#,##0.0</c:formatCode>
                <c:ptCount val="11"/>
                <c:pt idx="0">
                  <c:v>5.4339422606636036</c:v>
                </c:pt>
                <c:pt idx="1">
                  <c:v>4.9773517900375905</c:v>
                </c:pt>
                <c:pt idx="2">
                  <c:v>4.7392167938807006</c:v>
                </c:pt>
                <c:pt idx="3">
                  <c:v>4.4251938725395048</c:v>
                </c:pt>
                <c:pt idx="4">
                  <c:v>4.1623806043214993</c:v>
                </c:pt>
                <c:pt idx="5">
                  <c:v>4.4039262208475121</c:v>
                </c:pt>
                <c:pt idx="6">
                  <c:v>4.5476748765262842</c:v>
                </c:pt>
                <c:pt idx="7">
                  <c:v>4.781926047149887</c:v>
                </c:pt>
                <c:pt idx="8">
                  <c:v>4.3385295689278038</c:v>
                </c:pt>
                <c:pt idx="9">
                  <c:v>4.1408344391127301</c:v>
                </c:pt>
                <c:pt idx="10">
                  <c:v>4.375574045291919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80F-4880-9918-3D5844E2E35F}"/>
            </c:ext>
          </c:extLst>
        </c:ser>
        <c:ser>
          <c:idx val="5"/>
          <c:order val="5"/>
          <c:tx>
            <c:strRef>
              <c:f>Figure4!$A$47</c:f>
              <c:strCache>
                <c:ptCount val="1"/>
                <c:pt idx="0">
                  <c:v>Hong Kong</c:v>
                </c:pt>
              </c:strCache>
            </c:strRef>
          </c:tx>
          <c:spPr>
            <a:ln w="28575" cap="rnd" cmpd="sng" algn="ctr">
              <a:solidFill>
                <a:srgbClr val="32AFAF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Figure4!$B$41:$L$41</c:f>
              <c:numCache>
                <c:formatCode>0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Figure4!$B$47:$L$47</c:f>
              <c:numCache>
                <c:formatCode>#,##0.0</c:formatCode>
                <c:ptCount val="11"/>
                <c:pt idx="0">
                  <c:v>3.4672284922724836</c:v>
                </c:pt>
                <c:pt idx="1">
                  <c:v>3.5003002378060497</c:v>
                </c:pt>
                <c:pt idx="2">
                  <c:v>3.3737880753206855</c:v>
                </c:pt>
                <c:pt idx="3">
                  <c:v>3.5541334886515861</c:v>
                </c:pt>
                <c:pt idx="4">
                  <c:v>3.9356129885911995</c:v>
                </c:pt>
                <c:pt idx="5">
                  <c:v>3.8094293286659684</c:v>
                </c:pt>
                <c:pt idx="6">
                  <c:v>4.0357561333988512</c:v>
                </c:pt>
                <c:pt idx="7">
                  <c:v>4.1113143837922879</c:v>
                </c:pt>
                <c:pt idx="8">
                  <c:v>3.9892970326047315</c:v>
                </c:pt>
                <c:pt idx="9">
                  <c:v>3.8673210971558443</c:v>
                </c:pt>
                <c:pt idx="10">
                  <c:v>3.6586109099123068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80F-4880-9918-3D5844E2E35F}"/>
            </c:ext>
          </c:extLst>
        </c:ser>
        <c:ser>
          <c:idx val="6"/>
          <c:order val="6"/>
          <c:tx>
            <c:strRef>
              <c:f>Figure4!$A$48</c:f>
              <c:strCache>
                <c:ptCount val="1"/>
                <c:pt idx="0">
                  <c:v>South Korea</c:v>
                </c:pt>
              </c:strCache>
            </c:strRef>
          </c:tx>
          <c:spPr>
            <a:ln w="28575" cap="rnd" cmpd="sng" algn="ctr">
              <a:solidFill>
                <a:schemeClr val="accent5">
                  <a:lumMod val="60000"/>
                  <a:lumOff val="40000"/>
                </a:scheme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Figure4!$B$41:$L$41</c:f>
              <c:numCache>
                <c:formatCode>0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Figure4!$B$48:$L$48</c:f>
              <c:numCache>
                <c:formatCode>#,##0.0</c:formatCode>
                <c:ptCount val="11"/>
                <c:pt idx="0">
                  <c:v>3.1802055932186373</c:v>
                </c:pt>
                <c:pt idx="1">
                  <c:v>3.3721331181736161</c:v>
                </c:pt>
                <c:pt idx="2">
                  <c:v>3.4632782276667169</c:v>
                </c:pt>
                <c:pt idx="3">
                  <c:v>3.3363797211004758</c:v>
                </c:pt>
                <c:pt idx="4">
                  <c:v>3.2652729347481708</c:v>
                </c:pt>
                <c:pt idx="5">
                  <c:v>3.3333809731238473</c:v>
                </c:pt>
                <c:pt idx="6">
                  <c:v>3.1495396043855797</c:v>
                </c:pt>
                <c:pt idx="7">
                  <c:v>3.0522154051879955</c:v>
                </c:pt>
                <c:pt idx="8">
                  <c:v>3.2389260860023583</c:v>
                </c:pt>
                <c:pt idx="9">
                  <c:v>3.2992774884394622</c:v>
                </c:pt>
                <c:pt idx="10">
                  <c:v>3.1822926341037761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80F-4880-9918-3D5844E2E35F}"/>
            </c:ext>
          </c:extLst>
        </c:ser>
        <c:ser>
          <c:idx val="7"/>
          <c:order val="7"/>
          <c:tx>
            <c:strRef>
              <c:f>Figure4!$A$49</c:f>
              <c:strCache>
                <c:ptCount val="1"/>
                <c:pt idx="0">
                  <c:v>India</c:v>
                </c:pt>
              </c:strCache>
            </c:strRef>
          </c:tx>
          <c:spPr>
            <a:ln w="28575" cap="rnd" cmpd="sng" algn="ctr">
              <a:solidFill>
                <a:srgbClr val="286EB4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Figure4!$B$41:$L$41</c:f>
              <c:numCache>
                <c:formatCode>0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Figure4!$B$49:$L$49</c:f>
              <c:numCache>
                <c:formatCode>#,##0.0</c:formatCode>
                <c:ptCount val="11"/>
                <c:pt idx="0">
                  <c:v>2.6222833877694667</c:v>
                </c:pt>
                <c:pt idx="1">
                  <c:v>2.7759253549851932</c:v>
                </c:pt>
                <c:pt idx="2">
                  <c:v>3.0538016119699032</c:v>
                </c:pt>
                <c:pt idx="3">
                  <c:v>3.1398912532140666</c:v>
                </c:pt>
                <c:pt idx="4">
                  <c:v>2.9516015473997474</c:v>
                </c:pt>
                <c:pt idx="5">
                  <c:v>2.9135821494395131</c:v>
                </c:pt>
                <c:pt idx="6">
                  <c:v>2.819479597636684</c:v>
                </c:pt>
                <c:pt idx="7">
                  <c:v>2.6804240746697947</c:v>
                </c:pt>
                <c:pt idx="8">
                  <c:v>3.0059465684813134</c:v>
                </c:pt>
                <c:pt idx="9">
                  <c:v>3.1293295794199247</c:v>
                </c:pt>
                <c:pt idx="10">
                  <c:v>3.0281352574554496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80F-4880-9918-3D5844E2E35F}"/>
            </c:ext>
          </c:extLst>
        </c:ser>
        <c:ser>
          <c:idx val="8"/>
          <c:order val="8"/>
          <c:tx>
            <c:strRef>
              <c:f>Figure4!$A$50</c:f>
              <c:strCache>
                <c:ptCount val="1"/>
                <c:pt idx="0">
                  <c:v>Mexico</c:v>
                </c:pt>
              </c:strCache>
            </c:strRef>
          </c:tx>
          <c:spPr>
            <a:ln w="28575" cap="rnd" cmpd="sng" algn="ctr">
              <a:solidFill>
                <a:schemeClr val="accent3">
                  <a:lumMod val="60000"/>
                  <a:lumOff val="40000"/>
                </a:scheme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Figure4!$B$41:$L$41</c:f>
              <c:numCache>
                <c:formatCode>0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Figure4!$B$50:$L$50</c:f>
              <c:numCache>
                <c:formatCode>#,##0.0</c:formatCode>
                <c:ptCount val="11"/>
                <c:pt idx="0">
                  <c:v>2.3071286845202312</c:v>
                </c:pt>
                <c:pt idx="1">
                  <c:v>2.390915793149162</c:v>
                </c:pt>
                <c:pt idx="2">
                  <c:v>2.3170368922756945</c:v>
                </c:pt>
                <c:pt idx="3">
                  <c:v>2.3807266622410848</c:v>
                </c:pt>
                <c:pt idx="4">
                  <c:v>2.4143142771908614</c:v>
                </c:pt>
                <c:pt idx="5">
                  <c:v>2.536927372191049</c:v>
                </c:pt>
                <c:pt idx="6">
                  <c:v>2.8518738634861056</c:v>
                </c:pt>
                <c:pt idx="7">
                  <c:v>2.9086030302524333</c:v>
                </c:pt>
                <c:pt idx="8">
                  <c:v>2.8457988713947708</c:v>
                </c:pt>
                <c:pt idx="9">
                  <c:v>2.8622630768392763</c:v>
                </c:pt>
                <c:pt idx="10">
                  <c:v>2.9548444212613774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80F-4880-9918-3D5844E2E35F}"/>
            </c:ext>
          </c:extLst>
        </c:ser>
        <c:ser>
          <c:idx val="9"/>
          <c:order val="9"/>
          <c:tx>
            <c:strRef>
              <c:f>Figure4!$A$51</c:f>
              <c:strCache>
                <c:ptCount val="1"/>
                <c:pt idx="0">
                  <c:v>Canada</c:v>
                </c:pt>
              </c:strCache>
            </c:strRef>
          </c:tx>
          <c:spPr>
            <a:ln w="28575" cap="rnd" cmpd="sng" algn="ctr">
              <a:solidFill>
                <a:srgbClr val="C84B96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Figure4!$B$41:$L$41</c:f>
              <c:numCache>
                <c:formatCode>0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Figure4!$B$51:$L$51</c:f>
              <c:numCache>
                <c:formatCode>#,##0.0</c:formatCode>
                <c:ptCount val="11"/>
                <c:pt idx="0">
                  <c:v>3.1619549709998291</c:v>
                </c:pt>
                <c:pt idx="1">
                  <c:v>3.1096374468249732</c:v>
                </c:pt>
                <c:pt idx="2">
                  <c:v>2.9757182669298268</c:v>
                </c:pt>
                <c:pt idx="3">
                  <c:v>2.9690177125484274</c:v>
                </c:pt>
                <c:pt idx="4">
                  <c:v>2.9246186058004806</c:v>
                </c:pt>
                <c:pt idx="5">
                  <c:v>2.9371734157770426</c:v>
                </c:pt>
                <c:pt idx="6">
                  <c:v>3.0260638166211944</c:v>
                </c:pt>
                <c:pt idx="7">
                  <c:v>3.0229533964548168</c:v>
                </c:pt>
                <c:pt idx="8">
                  <c:v>2.9314342757596052</c:v>
                </c:pt>
                <c:pt idx="9">
                  <c:v>2.8354670038238545</c:v>
                </c:pt>
                <c:pt idx="10">
                  <c:v>2.865955455642768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80F-4880-9918-3D5844E2E35F}"/>
            </c:ext>
          </c:extLst>
        </c:ser>
        <c:ser>
          <c:idx val="10"/>
          <c:order val="10"/>
          <c:tx>
            <c:strRef>
              <c:f>Figure4!$A$52</c:f>
              <c:strCache>
                <c:ptCount val="1"/>
                <c:pt idx="0">
                  <c:v>Singapore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60000"/>
                  <a:lumOff val="40000"/>
                </a:scheme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Figure4!$B$41:$L$41</c:f>
              <c:numCache>
                <c:formatCode>0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Figure4!$B$52:$L$52</c:f>
              <c:numCache>
                <c:formatCode>#,##0.0</c:formatCode>
                <c:ptCount val="11"/>
                <c:pt idx="0">
                  <c:v>2.4334352352773552</c:v>
                </c:pt>
                <c:pt idx="1">
                  <c:v>2.4828256247630471</c:v>
                </c:pt>
                <c:pt idx="2">
                  <c:v>2.4609916701969397</c:v>
                </c:pt>
                <c:pt idx="3">
                  <c:v>2.477568952684198</c:v>
                </c:pt>
                <c:pt idx="4">
                  <c:v>2.4576121222664815</c:v>
                </c:pt>
                <c:pt idx="5">
                  <c:v>2.3970952760234283</c:v>
                </c:pt>
                <c:pt idx="6">
                  <c:v>2.2232998943955939</c:v>
                </c:pt>
                <c:pt idx="7">
                  <c:v>2.1935175433645324</c:v>
                </c:pt>
                <c:pt idx="8">
                  <c:v>2.2183823128615101</c:v>
                </c:pt>
                <c:pt idx="9">
                  <c:v>2.2840655847100955</c:v>
                </c:pt>
                <c:pt idx="10">
                  <c:v>2.2699116495627965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80F-4880-9918-3D5844E2E35F}"/>
            </c:ext>
          </c:extLst>
        </c:ser>
        <c:ser>
          <c:idx val="11"/>
          <c:order val="11"/>
          <c:tx>
            <c:strRef>
              <c:f>Figure4!$A$53</c:f>
              <c:strCache>
                <c:ptCount val="1"/>
                <c:pt idx="0">
                  <c:v>Russia</c:v>
                </c:pt>
              </c:strCache>
            </c:strRef>
          </c:tx>
          <c:marker>
            <c:symbol val="none"/>
          </c:marker>
          <c:cat>
            <c:numRef>
              <c:f>Figure4!$B$41:$L$41</c:f>
              <c:numCache>
                <c:formatCode>0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Figure4!$B$53:$L$53</c:f>
              <c:numCache>
                <c:formatCode>#,##0.0</c:formatCode>
                <c:ptCount val="11"/>
                <c:pt idx="0">
                  <c:v>1.6815057009494605</c:v>
                </c:pt>
                <c:pt idx="1">
                  <c:v>1.8153952200591541</c:v>
                </c:pt>
                <c:pt idx="2">
                  <c:v>2.0214901492012274</c:v>
                </c:pt>
                <c:pt idx="3">
                  <c:v>2.0303871952646677</c:v>
                </c:pt>
                <c:pt idx="4">
                  <c:v>1.9946384964656794</c:v>
                </c:pt>
                <c:pt idx="5">
                  <c:v>1.8180894152602884</c:v>
                </c:pt>
                <c:pt idx="6">
                  <c:v>1.3188917960735551</c:v>
                </c:pt>
                <c:pt idx="7">
                  <c:v>1.5587918478814597</c:v>
                </c:pt>
                <c:pt idx="8">
                  <c:v>1.759805896211402</c:v>
                </c:pt>
                <c:pt idx="9">
                  <c:v>1.4809343262095844</c:v>
                </c:pt>
                <c:pt idx="10">
                  <c:v>1.5516887268738777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BA-48DD-A90D-0F4D395B54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0203008"/>
        <c:axId val="170204544"/>
      </c:lineChart>
      <c:catAx>
        <c:axId val="17020300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170204544"/>
        <c:crosses val="autoZero"/>
        <c:auto val="1"/>
        <c:lblAlgn val="ctr"/>
        <c:lblOffset val="100"/>
        <c:noMultiLvlLbl val="0"/>
      </c:catAx>
      <c:valAx>
        <c:axId val="17020454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702030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7.6775310974649758E-3"/>
          <c:y val="0.8812939023541142"/>
          <c:w val="0.98631134204587212"/>
          <c:h val="0.1020220535912514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3702828950821393E-2"/>
          <c:y val="3.0587414100162944E-2"/>
          <c:w val="0.93796672440035689"/>
          <c:h val="0.79033323860065963"/>
        </c:manualLayout>
      </c:layout>
      <c:lineChart>
        <c:grouping val="standard"/>
        <c:varyColors val="0"/>
        <c:ser>
          <c:idx val="3"/>
          <c:order val="0"/>
          <c:tx>
            <c:strRef>
              <c:f>Figure4!$A$45</c:f>
              <c:strCache>
                <c:ptCount val="1"/>
                <c:pt idx="0">
                  <c:v>Japan</c:v>
                </c:pt>
              </c:strCache>
            </c:strRef>
          </c:tx>
          <c:spPr>
            <a:ln w="28575" cap="rnd" cmpd="sng" algn="ctr">
              <a:solidFill>
                <a:srgbClr val="C84B96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Figure4!$B$41:$L$41</c:f>
              <c:numCache>
                <c:formatCode>0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Figure4!$B$45:$L$45</c:f>
              <c:numCache>
                <c:formatCode>#,##0.0</c:formatCode>
                <c:ptCount val="11"/>
                <c:pt idx="0">
                  <c:v>5.4333783969522749</c:v>
                </c:pt>
                <c:pt idx="1">
                  <c:v>5.5042704755419249</c:v>
                </c:pt>
                <c:pt idx="2">
                  <c:v>5.649105764584835</c:v>
                </c:pt>
                <c:pt idx="3">
                  <c:v>5.6895208153125454</c:v>
                </c:pt>
                <c:pt idx="4">
                  <c:v>5.27668195225377</c:v>
                </c:pt>
                <c:pt idx="5">
                  <c:v>5.1513371748027721</c:v>
                </c:pt>
                <c:pt idx="6">
                  <c:v>4.5138865793158942</c:v>
                </c:pt>
                <c:pt idx="7">
                  <c:v>4.5606727539793503</c:v>
                </c:pt>
                <c:pt idx="8">
                  <c:v>4.5454457538538238</c:v>
                </c:pt>
                <c:pt idx="9">
                  <c:v>4.6125825909048634</c:v>
                </c:pt>
                <c:pt idx="10">
                  <c:v>4.558448641866768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8CE-4E08-AF22-48D9EC0FBF34}"/>
            </c:ext>
          </c:extLst>
        </c:ser>
        <c:ser>
          <c:idx val="4"/>
          <c:order val="1"/>
          <c:tx>
            <c:strRef>
              <c:f>Figure4!$A$46</c:f>
              <c:strCache>
                <c:ptCount val="1"/>
                <c:pt idx="0">
                  <c:v>United Kingdom</c:v>
                </c:pt>
              </c:strCache>
            </c:strRef>
          </c:tx>
          <c:spPr>
            <a:ln w="28575" cap="rnd" cmpd="sng" algn="ctr">
              <a:solidFill>
                <a:srgbClr val="00A5E6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Figure4!$B$41:$L$41</c:f>
              <c:numCache>
                <c:formatCode>0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Figure4!$B$46:$L$46</c:f>
              <c:numCache>
                <c:formatCode>#,##0.0</c:formatCode>
                <c:ptCount val="11"/>
                <c:pt idx="0">
                  <c:v>5.4339422606636036</c:v>
                </c:pt>
                <c:pt idx="1">
                  <c:v>4.9773517900375905</c:v>
                </c:pt>
                <c:pt idx="2">
                  <c:v>4.7392167938807006</c:v>
                </c:pt>
                <c:pt idx="3">
                  <c:v>4.4251938725395048</c:v>
                </c:pt>
                <c:pt idx="4">
                  <c:v>4.1623806043214993</c:v>
                </c:pt>
                <c:pt idx="5">
                  <c:v>4.4039262208475121</c:v>
                </c:pt>
                <c:pt idx="6">
                  <c:v>4.5476748765262842</c:v>
                </c:pt>
                <c:pt idx="7">
                  <c:v>4.781926047149887</c:v>
                </c:pt>
                <c:pt idx="8">
                  <c:v>4.3385295689278038</c:v>
                </c:pt>
                <c:pt idx="9">
                  <c:v>4.1408344391127301</c:v>
                </c:pt>
                <c:pt idx="10">
                  <c:v>4.375574045291919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8CE-4E08-AF22-48D9EC0FBF34}"/>
            </c:ext>
          </c:extLst>
        </c:ser>
        <c:ser>
          <c:idx val="5"/>
          <c:order val="2"/>
          <c:tx>
            <c:strRef>
              <c:f>Figure4!$A$47</c:f>
              <c:strCache>
                <c:ptCount val="1"/>
                <c:pt idx="0">
                  <c:v>Hong Kong</c:v>
                </c:pt>
              </c:strCache>
            </c:strRef>
          </c:tx>
          <c:spPr>
            <a:ln w="28575" cap="rnd" cmpd="sng" algn="ctr">
              <a:solidFill>
                <a:srgbClr val="32AFAF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Figure4!$B$41:$L$41</c:f>
              <c:numCache>
                <c:formatCode>0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Figure4!$B$47:$L$47</c:f>
              <c:numCache>
                <c:formatCode>#,##0.0</c:formatCode>
                <c:ptCount val="11"/>
                <c:pt idx="0">
                  <c:v>3.4672284922724836</c:v>
                </c:pt>
                <c:pt idx="1">
                  <c:v>3.5003002378060497</c:v>
                </c:pt>
                <c:pt idx="2">
                  <c:v>3.3737880753206855</c:v>
                </c:pt>
                <c:pt idx="3">
                  <c:v>3.5541334886515861</c:v>
                </c:pt>
                <c:pt idx="4">
                  <c:v>3.9356129885911995</c:v>
                </c:pt>
                <c:pt idx="5">
                  <c:v>3.8094293286659684</c:v>
                </c:pt>
                <c:pt idx="6">
                  <c:v>4.0357561333988512</c:v>
                </c:pt>
                <c:pt idx="7">
                  <c:v>4.1113143837922879</c:v>
                </c:pt>
                <c:pt idx="8">
                  <c:v>3.9892970326047315</c:v>
                </c:pt>
                <c:pt idx="9">
                  <c:v>3.8673210971558443</c:v>
                </c:pt>
                <c:pt idx="10">
                  <c:v>3.6586109099123068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8CE-4E08-AF22-48D9EC0FBF34}"/>
            </c:ext>
          </c:extLst>
        </c:ser>
        <c:ser>
          <c:idx val="6"/>
          <c:order val="3"/>
          <c:tx>
            <c:strRef>
              <c:f>Figure4!$A$48</c:f>
              <c:strCache>
                <c:ptCount val="1"/>
                <c:pt idx="0">
                  <c:v>South Korea</c:v>
                </c:pt>
              </c:strCache>
            </c:strRef>
          </c:tx>
          <c:spPr>
            <a:ln w="28575" cap="rnd" cmpd="sng" algn="ctr">
              <a:solidFill>
                <a:schemeClr val="accent5">
                  <a:lumMod val="60000"/>
                  <a:lumOff val="40000"/>
                </a:scheme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Figure4!$B$41:$L$41</c:f>
              <c:numCache>
                <c:formatCode>0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Figure4!$B$48:$L$48</c:f>
              <c:numCache>
                <c:formatCode>#,##0.0</c:formatCode>
                <c:ptCount val="11"/>
                <c:pt idx="0">
                  <c:v>3.1802055932186373</c:v>
                </c:pt>
                <c:pt idx="1">
                  <c:v>3.3721331181736161</c:v>
                </c:pt>
                <c:pt idx="2">
                  <c:v>3.4632782276667169</c:v>
                </c:pt>
                <c:pt idx="3">
                  <c:v>3.3363797211004758</c:v>
                </c:pt>
                <c:pt idx="4">
                  <c:v>3.2652729347481708</c:v>
                </c:pt>
                <c:pt idx="5">
                  <c:v>3.3333809731238473</c:v>
                </c:pt>
                <c:pt idx="6">
                  <c:v>3.1495396043855797</c:v>
                </c:pt>
                <c:pt idx="7">
                  <c:v>3.0522154051879955</c:v>
                </c:pt>
                <c:pt idx="8">
                  <c:v>3.2389260860023583</c:v>
                </c:pt>
                <c:pt idx="9">
                  <c:v>3.2992774884394622</c:v>
                </c:pt>
                <c:pt idx="10">
                  <c:v>3.1822926341037761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8CE-4E08-AF22-48D9EC0FBF34}"/>
            </c:ext>
          </c:extLst>
        </c:ser>
        <c:ser>
          <c:idx val="7"/>
          <c:order val="4"/>
          <c:tx>
            <c:strRef>
              <c:f>Figure4!$A$49</c:f>
              <c:strCache>
                <c:ptCount val="1"/>
                <c:pt idx="0">
                  <c:v>India</c:v>
                </c:pt>
              </c:strCache>
            </c:strRef>
          </c:tx>
          <c:spPr>
            <a:ln w="28575" cap="rnd" cmpd="sng" algn="ctr">
              <a:solidFill>
                <a:srgbClr val="286EB4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Figure4!$B$41:$L$41</c:f>
              <c:numCache>
                <c:formatCode>0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Figure4!$B$49:$L$49</c:f>
              <c:numCache>
                <c:formatCode>#,##0.0</c:formatCode>
                <c:ptCount val="11"/>
                <c:pt idx="0">
                  <c:v>2.6222833877694667</c:v>
                </c:pt>
                <c:pt idx="1">
                  <c:v>2.7759253549851932</c:v>
                </c:pt>
                <c:pt idx="2">
                  <c:v>3.0538016119699032</c:v>
                </c:pt>
                <c:pt idx="3">
                  <c:v>3.1398912532140666</c:v>
                </c:pt>
                <c:pt idx="4">
                  <c:v>2.9516015473997474</c:v>
                </c:pt>
                <c:pt idx="5">
                  <c:v>2.9135821494395131</c:v>
                </c:pt>
                <c:pt idx="6">
                  <c:v>2.819479597636684</c:v>
                </c:pt>
                <c:pt idx="7">
                  <c:v>2.6804240746697947</c:v>
                </c:pt>
                <c:pt idx="8">
                  <c:v>3.0059465684813134</c:v>
                </c:pt>
                <c:pt idx="9">
                  <c:v>3.1293295794199247</c:v>
                </c:pt>
                <c:pt idx="10">
                  <c:v>3.0281352574554496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8CE-4E08-AF22-48D9EC0FBF34}"/>
            </c:ext>
          </c:extLst>
        </c:ser>
        <c:ser>
          <c:idx val="8"/>
          <c:order val="5"/>
          <c:tx>
            <c:strRef>
              <c:f>Figure4!$A$50</c:f>
              <c:strCache>
                <c:ptCount val="1"/>
                <c:pt idx="0">
                  <c:v>Mexico</c:v>
                </c:pt>
              </c:strCache>
            </c:strRef>
          </c:tx>
          <c:spPr>
            <a:ln w="28575" cap="rnd" cmpd="sng" algn="ctr">
              <a:solidFill>
                <a:schemeClr val="accent3">
                  <a:lumMod val="60000"/>
                  <a:lumOff val="40000"/>
                </a:scheme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Figure4!$B$41:$L$41</c:f>
              <c:numCache>
                <c:formatCode>0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Figure4!$B$50:$L$50</c:f>
              <c:numCache>
                <c:formatCode>#,##0.0</c:formatCode>
                <c:ptCount val="11"/>
                <c:pt idx="0">
                  <c:v>2.3071286845202312</c:v>
                </c:pt>
                <c:pt idx="1">
                  <c:v>2.390915793149162</c:v>
                </c:pt>
                <c:pt idx="2">
                  <c:v>2.3170368922756945</c:v>
                </c:pt>
                <c:pt idx="3">
                  <c:v>2.3807266622410848</c:v>
                </c:pt>
                <c:pt idx="4">
                  <c:v>2.4143142771908614</c:v>
                </c:pt>
                <c:pt idx="5">
                  <c:v>2.536927372191049</c:v>
                </c:pt>
                <c:pt idx="6">
                  <c:v>2.8518738634861056</c:v>
                </c:pt>
                <c:pt idx="7">
                  <c:v>2.9086030302524333</c:v>
                </c:pt>
                <c:pt idx="8">
                  <c:v>2.8457988713947708</c:v>
                </c:pt>
                <c:pt idx="9">
                  <c:v>2.8622630768392763</c:v>
                </c:pt>
                <c:pt idx="10">
                  <c:v>2.9548444212613774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8CE-4E08-AF22-48D9EC0FBF34}"/>
            </c:ext>
          </c:extLst>
        </c:ser>
        <c:ser>
          <c:idx val="9"/>
          <c:order val="6"/>
          <c:tx>
            <c:strRef>
              <c:f>Figure4!$A$51</c:f>
              <c:strCache>
                <c:ptCount val="1"/>
                <c:pt idx="0">
                  <c:v>Canada</c:v>
                </c:pt>
              </c:strCache>
            </c:strRef>
          </c:tx>
          <c:spPr>
            <a:ln w="28575" cap="rnd" cmpd="sng" algn="ctr">
              <a:solidFill>
                <a:srgbClr val="C84B96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Figure4!$B$41:$L$41</c:f>
              <c:numCache>
                <c:formatCode>0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Figure4!$B$51:$L$51</c:f>
              <c:numCache>
                <c:formatCode>#,##0.0</c:formatCode>
                <c:ptCount val="11"/>
                <c:pt idx="0">
                  <c:v>3.1619549709998291</c:v>
                </c:pt>
                <c:pt idx="1">
                  <c:v>3.1096374468249732</c:v>
                </c:pt>
                <c:pt idx="2">
                  <c:v>2.9757182669298268</c:v>
                </c:pt>
                <c:pt idx="3">
                  <c:v>2.9690177125484274</c:v>
                </c:pt>
                <c:pt idx="4">
                  <c:v>2.9246186058004806</c:v>
                </c:pt>
                <c:pt idx="5">
                  <c:v>2.9371734157770426</c:v>
                </c:pt>
                <c:pt idx="6">
                  <c:v>3.0260638166211944</c:v>
                </c:pt>
                <c:pt idx="7">
                  <c:v>3.0229533964548168</c:v>
                </c:pt>
                <c:pt idx="8">
                  <c:v>2.9314342757596052</c:v>
                </c:pt>
                <c:pt idx="9">
                  <c:v>2.8354670038238545</c:v>
                </c:pt>
                <c:pt idx="10">
                  <c:v>2.865955455642768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8CE-4E08-AF22-48D9EC0FBF34}"/>
            </c:ext>
          </c:extLst>
        </c:ser>
        <c:ser>
          <c:idx val="10"/>
          <c:order val="7"/>
          <c:tx>
            <c:strRef>
              <c:f>Figure4!$A$52</c:f>
              <c:strCache>
                <c:ptCount val="1"/>
                <c:pt idx="0">
                  <c:v>Singapore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60000"/>
                  <a:lumOff val="40000"/>
                </a:scheme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Figure4!$B$41:$L$41</c:f>
              <c:numCache>
                <c:formatCode>0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Figure4!$B$52:$L$52</c:f>
              <c:numCache>
                <c:formatCode>#,##0.0</c:formatCode>
                <c:ptCount val="11"/>
                <c:pt idx="0">
                  <c:v>2.4334352352773552</c:v>
                </c:pt>
                <c:pt idx="1">
                  <c:v>2.4828256247630471</c:v>
                </c:pt>
                <c:pt idx="2">
                  <c:v>2.4609916701969397</c:v>
                </c:pt>
                <c:pt idx="3">
                  <c:v>2.477568952684198</c:v>
                </c:pt>
                <c:pt idx="4">
                  <c:v>2.4576121222664815</c:v>
                </c:pt>
                <c:pt idx="5">
                  <c:v>2.3970952760234283</c:v>
                </c:pt>
                <c:pt idx="6">
                  <c:v>2.2232998943955939</c:v>
                </c:pt>
                <c:pt idx="7">
                  <c:v>2.1935175433645324</c:v>
                </c:pt>
                <c:pt idx="8">
                  <c:v>2.2183823128615101</c:v>
                </c:pt>
                <c:pt idx="9">
                  <c:v>2.2840655847100955</c:v>
                </c:pt>
                <c:pt idx="10">
                  <c:v>2.2699116495627965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8CE-4E08-AF22-48D9EC0FBF34}"/>
            </c:ext>
          </c:extLst>
        </c:ser>
        <c:ser>
          <c:idx val="11"/>
          <c:order val="8"/>
          <c:tx>
            <c:strRef>
              <c:f>Figure4!$A$53</c:f>
              <c:strCache>
                <c:ptCount val="1"/>
                <c:pt idx="0">
                  <c:v>Russia</c:v>
                </c:pt>
              </c:strCache>
            </c:strRef>
          </c:tx>
          <c:marker>
            <c:symbol val="none"/>
          </c:marker>
          <c:cat>
            <c:numRef>
              <c:f>Figure4!$B$41:$L$41</c:f>
              <c:numCache>
                <c:formatCode>0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Figure4!$B$53:$L$53</c:f>
              <c:numCache>
                <c:formatCode>#,##0.0</c:formatCode>
                <c:ptCount val="11"/>
                <c:pt idx="0">
                  <c:v>1.6815057009494605</c:v>
                </c:pt>
                <c:pt idx="1">
                  <c:v>1.8153952200591541</c:v>
                </c:pt>
                <c:pt idx="2">
                  <c:v>2.0214901492012274</c:v>
                </c:pt>
                <c:pt idx="3">
                  <c:v>2.0303871952646677</c:v>
                </c:pt>
                <c:pt idx="4">
                  <c:v>1.9946384964656794</c:v>
                </c:pt>
                <c:pt idx="5">
                  <c:v>1.8180894152602884</c:v>
                </c:pt>
                <c:pt idx="6">
                  <c:v>1.3188917960735551</c:v>
                </c:pt>
                <c:pt idx="7">
                  <c:v>1.5587918478814597</c:v>
                </c:pt>
                <c:pt idx="8">
                  <c:v>1.759805896211402</c:v>
                </c:pt>
                <c:pt idx="9">
                  <c:v>1.4809343262095844</c:v>
                </c:pt>
                <c:pt idx="10">
                  <c:v>1.5516887268738777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8CE-4E08-AF22-48D9EC0FBF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0203008"/>
        <c:axId val="170204544"/>
      </c:lineChart>
      <c:catAx>
        <c:axId val="17020300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170204544"/>
        <c:crosses val="autoZero"/>
        <c:auto val="1"/>
        <c:lblAlgn val="ctr"/>
        <c:lblOffset val="100"/>
        <c:noMultiLvlLbl val="0"/>
      </c:catAx>
      <c:valAx>
        <c:axId val="17020454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702030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7.6775310974649758E-3"/>
          <c:y val="0.8812939023541142"/>
          <c:w val="0.98631134204587212"/>
          <c:h val="0.1020220535912514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3"/>
          <c:order val="2"/>
          <c:tx>
            <c:strRef>
              <c:f>Figure5!$A$45</c:f>
              <c:strCache>
                <c:ptCount val="1"/>
                <c:pt idx="0">
                  <c:v>Trade balance</c:v>
                </c:pt>
              </c:strCache>
            </c:strRef>
          </c:tx>
          <c:spPr>
            <a:solidFill>
              <a:schemeClr val="accent3"/>
            </a:solidFill>
            <a:ln w="28575" cap="rnd" cmpd="sng" algn="ctr">
              <a:noFill/>
              <a:prstDash val="solid"/>
              <a:round/>
              <a:headEnd type="none" w="med" len="med"/>
              <a:tailEnd type="none" w="med" len="med"/>
            </a:ln>
          </c:spPr>
          <c:invertIfNegative val="0"/>
          <c:cat>
            <c:numRef>
              <c:f>Figure5!$B$42:$L$42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Figure5!$B$45:$L$45</c:f>
              <c:numCache>
                <c:formatCode>#,##0</c:formatCode>
                <c:ptCount val="11"/>
                <c:pt idx="0">
                  <c:v>-9.2000761789999004</c:v>
                </c:pt>
                <c:pt idx="1">
                  <c:v>-35.454443847000121</c:v>
                </c:pt>
                <c:pt idx="2">
                  <c:v>-41.665527144999984</c:v>
                </c:pt>
                <c:pt idx="3">
                  <c:v>68.382101473999981</c:v>
                </c:pt>
                <c:pt idx="4">
                  <c:v>149.346792773</c:v>
                </c:pt>
                <c:pt idx="5">
                  <c:v>171.3758265500002</c:v>
                </c:pt>
                <c:pt idx="6">
                  <c:v>228.26002868400002</c:v>
                </c:pt>
                <c:pt idx="7">
                  <c:v>264.33705143799995</c:v>
                </c:pt>
                <c:pt idx="8">
                  <c:v>222.56393188400006</c:v>
                </c:pt>
                <c:pt idx="9">
                  <c:v>148.12460594999982</c:v>
                </c:pt>
                <c:pt idx="10">
                  <c:v>194.33099895000004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57-4138-ACC0-780D9205F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2665856"/>
        <c:axId val="172675840"/>
      </c:barChart>
      <c:lineChart>
        <c:grouping val="standard"/>
        <c:varyColors val="0"/>
        <c:ser>
          <c:idx val="1"/>
          <c:order val="0"/>
          <c:tx>
            <c:strRef>
              <c:f>Figure5!$A$43</c:f>
              <c:strCache>
                <c:ptCount val="1"/>
                <c:pt idx="0">
                  <c:v>Exports</c:v>
                </c:pt>
              </c:strCache>
            </c:strRef>
          </c:tx>
          <c:spPr>
            <a:ln w="28575" cap="rnd" cmpd="sng" algn="ctr">
              <a:solidFill>
                <a:schemeClr val="accent1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Figure5!$B$42:$L$42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Figure5!$B$43:$L$43</c:f>
              <c:numCache>
                <c:formatCode>#,##0</c:formatCode>
                <c:ptCount val="11"/>
                <c:pt idx="0">
                  <c:v>1184.1166881440001</c:v>
                </c:pt>
                <c:pt idx="1">
                  <c:v>1435.5778069949999</c:v>
                </c:pt>
                <c:pt idx="2">
                  <c:v>1624.461104366</c:v>
                </c:pt>
                <c:pt idx="3">
                  <c:v>1770.8797844189999</c:v>
                </c:pt>
                <c:pt idx="4">
                  <c:v>1780.1483265849999</c:v>
                </c:pt>
                <c:pt idx="5">
                  <c:v>1796.802320255</c:v>
                </c:pt>
                <c:pt idx="6">
                  <c:v>1876.328290139</c:v>
                </c:pt>
                <c:pt idx="7">
                  <c:v>1866.8127388729999</c:v>
                </c:pt>
                <c:pt idx="8">
                  <c:v>1994.670689387</c:v>
                </c:pt>
                <c:pt idx="9">
                  <c:v>2060.025847031</c:v>
                </c:pt>
                <c:pt idx="10">
                  <c:v>2132.4234347669999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57-4138-ACC0-780D9205F978}"/>
            </c:ext>
          </c:extLst>
        </c:ser>
        <c:ser>
          <c:idx val="2"/>
          <c:order val="1"/>
          <c:tx>
            <c:strRef>
              <c:f>Figure5!$A$44</c:f>
              <c:strCache>
                <c:ptCount val="1"/>
                <c:pt idx="0">
                  <c:v>Imports</c:v>
                </c:pt>
              </c:strCache>
            </c:strRef>
          </c:tx>
          <c:spPr>
            <a:ln w="28575" cap="rnd" cmpd="sng" algn="ctr">
              <a:solidFill>
                <a:schemeClr val="accent2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Figure5!$B$42:$L$42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Figure5!$B$44:$L$44</c:f>
              <c:numCache>
                <c:formatCode>#,##0</c:formatCode>
                <c:ptCount val="11"/>
                <c:pt idx="0">
                  <c:v>1193.3167643229999</c:v>
                </c:pt>
                <c:pt idx="1">
                  <c:v>1471.0322508419999</c:v>
                </c:pt>
                <c:pt idx="2">
                  <c:v>1666.1266315109999</c:v>
                </c:pt>
                <c:pt idx="3">
                  <c:v>1702.497682945</c:v>
                </c:pt>
                <c:pt idx="4">
                  <c:v>1630.8015338120001</c:v>
                </c:pt>
                <c:pt idx="5">
                  <c:v>1625.426493705</c:v>
                </c:pt>
                <c:pt idx="6">
                  <c:v>1648.0682614549999</c:v>
                </c:pt>
                <c:pt idx="7">
                  <c:v>1602.4756874350001</c:v>
                </c:pt>
                <c:pt idx="8">
                  <c:v>1772.1067575029999</c:v>
                </c:pt>
                <c:pt idx="9">
                  <c:v>1911.9012410810001</c:v>
                </c:pt>
                <c:pt idx="10">
                  <c:v>1938.092435817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57-4138-ACC0-780D9205F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665856"/>
        <c:axId val="172675840"/>
      </c:lineChart>
      <c:catAx>
        <c:axId val="17266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crossAx val="172675840"/>
        <c:crosses val="autoZero"/>
        <c:auto val="1"/>
        <c:lblAlgn val="ctr"/>
        <c:lblOffset val="100"/>
        <c:noMultiLvlLbl val="0"/>
      </c:catAx>
      <c:valAx>
        <c:axId val="17267584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72665856"/>
        <c:crosses val="autoZero"/>
        <c:crossBetween val="between"/>
      </c:valAx>
    </c:plotArea>
    <c:legend>
      <c:legendPos val="b"/>
      <c:layout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Figure6!$A$44</c:f>
              <c:strCache>
                <c:ptCount val="1"/>
                <c:pt idx="0">
                  <c:v>Exports 2018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Figure6!$B$43:$H$43</c:f>
              <c:strCache>
                <c:ptCount val="7"/>
                <c:pt idx="0">
                  <c:v>Food &amp; drink</c:v>
                </c:pt>
                <c:pt idx="1">
                  <c:v>Raw materials</c:v>
                </c:pt>
                <c:pt idx="2">
                  <c:v>Energy</c:v>
                </c:pt>
                <c:pt idx="3">
                  <c:v>Chemicals</c:v>
                </c:pt>
                <c:pt idx="4">
                  <c:v>Machinery and vehicles</c:v>
                </c:pt>
                <c:pt idx="5">
                  <c:v>Other manufactured products</c:v>
                </c:pt>
                <c:pt idx="6">
                  <c:v>Other</c:v>
                </c:pt>
              </c:strCache>
            </c:strRef>
          </c:cat>
          <c:val>
            <c:numRef>
              <c:f>Figure6!$B$44:$H$44</c:f>
              <c:numCache>
                <c:formatCode>#,##0.0</c:formatCode>
                <c:ptCount val="7"/>
                <c:pt idx="0">
                  <c:v>150.94344962299999</c:v>
                </c:pt>
                <c:pt idx="1">
                  <c:v>52.945226009999999</c:v>
                </c:pt>
                <c:pt idx="2">
                  <c:v>113.026506849</c:v>
                </c:pt>
                <c:pt idx="3">
                  <c:v>374.54070778799996</c:v>
                </c:pt>
                <c:pt idx="4">
                  <c:v>856.05882099500002</c:v>
                </c:pt>
                <c:pt idx="5">
                  <c:v>473.81865821599996</c:v>
                </c:pt>
                <c:pt idx="6">
                  <c:v>38.69247754999995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3E-4BAA-9031-72F62FFDAB97}"/>
            </c:ext>
          </c:extLst>
        </c:ser>
        <c:ser>
          <c:idx val="1"/>
          <c:order val="1"/>
          <c:tx>
            <c:strRef>
              <c:f>Figure6!$A$45</c:f>
              <c:strCache>
                <c:ptCount val="1"/>
                <c:pt idx="0">
                  <c:v>Imports 2018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Figure6!$B$43:$H$43</c:f>
              <c:strCache>
                <c:ptCount val="7"/>
                <c:pt idx="0">
                  <c:v>Food &amp; drink</c:v>
                </c:pt>
                <c:pt idx="1">
                  <c:v>Raw materials</c:v>
                </c:pt>
                <c:pt idx="2">
                  <c:v>Energy</c:v>
                </c:pt>
                <c:pt idx="3">
                  <c:v>Chemicals</c:v>
                </c:pt>
                <c:pt idx="4">
                  <c:v>Machinery and vehicles</c:v>
                </c:pt>
                <c:pt idx="5">
                  <c:v>Other manufactured products</c:v>
                </c:pt>
                <c:pt idx="6">
                  <c:v>Other</c:v>
                </c:pt>
              </c:strCache>
            </c:strRef>
          </c:cat>
          <c:val>
            <c:numRef>
              <c:f>Figure6!$B$45:$H$45</c:f>
              <c:numCache>
                <c:formatCode>#,##0.0</c:formatCode>
                <c:ptCount val="7"/>
                <c:pt idx="0">
                  <c:v>114.58519062399999</c:v>
                </c:pt>
                <c:pt idx="1">
                  <c:v>79.914053695000007</c:v>
                </c:pt>
                <c:pt idx="2">
                  <c:v>392.062975177</c:v>
                </c:pt>
                <c:pt idx="3">
                  <c:v>222.16853964700002</c:v>
                </c:pt>
                <c:pt idx="4">
                  <c:v>603.35482908299991</c:v>
                </c:pt>
                <c:pt idx="5">
                  <c:v>467.87971653100004</c:v>
                </c:pt>
                <c:pt idx="6">
                  <c:v>31.935936324000121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3E-4BAA-9031-72F62FFDAB97}"/>
            </c:ext>
          </c:extLst>
        </c:ser>
        <c:ser>
          <c:idx val="2"/>
          <c:order val="2"/>
          <c:tx>
            <c:strRef>
              <c:f>Figure6!$A$46</c:f>
              <c:strCache>
                <c:ptCount val="1"/>
                <c:pt idx="0">
                  <c:v>Trade balance 2018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Figure6!$B$43:$H$43</c:f>
              <c:strCache>
                <c:ptCount val="7"/>
                <c:pt idx="0">
                  <c:v>Food &amp; drink</c:v>
                </c:pt>
                <c:pt idx="1">
                  <c:v>Raw materials</c:v>
                </c:pt>
                <c:pt idx="2">
                  <c:v>Energy</c:v>
                </c:pt>
                <c:pt idx="3">
                  <c:v>Chemicals</c:v>
                </c:pt>
                <c:pt idx="4">
                  <c:v>Machinery and vehicles</c:v>
                </c:pt>
                <c:pt idx="5">
                  <c:v>Other manufactured products</c:v>
                </c:pt>
                <c:pt idx="6">
                  <c:v>Other</c:v>
                </c:pt>
              </c:strCache>
            </c:strRef>
          </c:cat>
          <c:val>
            <c:numRef>
              <c:f>Figure6!$B$46:$H$46</c:f>
              <c:numCache>
                <c:formatCode>#,##0.0</c:formatCode>
                <c:ptCount val="7"/>
                <c:pt idx="0">
                  <c:v>36.358258999</c:v>
                </c:pt>
                <c:pt idx="1">
                  <c:v>-26.968827685000011</c:v>
                </c:pt>
                <c:pt idx="2">
                  <c:v>-279.03646832799996</c:v>
                </c:pt>
                <c:pt idx="3">
                  <c:v>152.37216814099997</c:v>
                </c:pt>
                <c:pt idx="4">
                  <c:v>252.70399191200005</c:v>
                </c:pt>
                <c:pt idx="5">
                  <c:v>5.9389416849999428</c:v>
                </c:pt>
                <c:pt idx="6">
                  <c:v>6.7565412259997721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3E-4BAA-9031-72F62FFDAB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2897792"/>
        <c:axId val="172899712"/>
      </c:barChart>
      <c:scatterChart>
        <c:scatterStyle val="lineMarker"/>
        <c:varyColors val="0"/>
        <c:ser>
          <c:idx val="3"/>
          <c:order val="3"/>
          <c:tx>
            <c:strRef>
              <c:f>Figure6!$A$47</c:f>
              <c:strCache>
                <c:ptCount val="1"/>
                <c:pt idx="0">
                  <c:v>Exports 2019</c:v>
                </c:pt>
              </c:strCache>
            </c:strRef>
          </c:tx>
          <c:spPr>
            <a:solidFill>
              <a:srgbClr val="286EB4">
                <a:lumMod val="60000"/>
                <a:lumOff val="40000"/>
              </a:srgbClr>
            </a:solidFill>
            <a:ln w="28575"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marker>
            <c:symbol val="dash"/>
            <c:size val="10"/>
            <c:spPr>
              <a:solidFill>
                <a:schemeClr val="accent1"/>
              </a:solidFill>
              <a:ln>
                <a:noFill/>
              </a:ln>
            </c:spPr>
          </c:marker>
          <c:xVal>
            <c:numRef>
              <c:f>Figure6!$B$50:$H$50</c:f>
              <c:numCache>
                <c:formatCode>#,##0.0</c:formatCode>
                <c:ptCount val="7"/>
                <c:pt idx="0">
                  <c:v>0.28000000000000003</c:v>
                </c:pt>
                <c:pt idx="1">
                  <c:v>1.28</c:v>
                </c:pt>
                <c:pt idx="2">
                  <c:v>2.2799999999999998</c:v>
                </c:pt>
                <c:pt idx="3">
                  <c:v>3.28</c:v>
                </c:pt>
                <c:pt idx="4">
                  <c:v>4.28</c:v>
                </c:pt>
                <c:pt idx="5">
                  <c:v>5.28</c:v>
                </c:pt>
                <c:pt idx="6">
                  <c:v>6.28</c:v>
                </c:pt>
              </c:numCache>
            </c:numRef>
          </c:xVal>
          <c:yVal>
            <c:numRef>
              <c:f>Figure6!$B$47:$H$47</c:f>
              <c:numCache>
                <c:formatCode>#,##0.0</c:formatCode>
                <c:ptCount val="7"/>
                <c:pt idx="0">
                  <c:v>162.92625038</c:v>
                </c:pt>
                <c:pt idx="1">
                  <c:v>54.298137896999997</c:v>
                </c:pt>
                <c:pt idx="2">
                  <c:v>103.61620939399999</c:v>
                </c:pt>
                <c:pt idx="3">
                  <c:v>407.57524789600001</c:v>
                </c:pt>
                <c:pt idx="4">
                  <c:v>871.58337185000005</c:v>
                </c:pt>
                <c:pt idx="5">
                  <c:v>486.46636066499997</c:v>
                </c:pt>
                <c:pt idx="6">
                  <c:v>45.957856684999946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43E-4BAA-9031-72F62FFDAB97}"/>
            </c:ext>
          </c:extLst>
        </c:ser>
        <c:ser>
          <c:idx val="4"/>
          <c:order val="4"/>
          <c:tx>
            <c:strRef>
              <c:f>Figure6!$A$48</c:f>
              <c:strCache>
                <c:ptCount val="1"/>
                <c:pt idx="0">
                  <c:v>Imports 2019</c:v>
                </c:pt>
              </c:strCache>
            </c:strRef>
          </c:tx>
          <c:spPr>
            <a:solidFill>
              <a:srgbClr val="B9C31E">
                <a:lumMod val="100000"/>
              </a:srgbClr>
            </a:solidFill>
            <a:ln w="28575"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marker>
            <c:symbol val="dash"/>
            <c:size val="10"/>
            <c:spPr>
              <a:solidFill>
                <a:schemeClr val="accent2"/>
              </a:solidFill>
              <a:ln>
                <a:noFill/>
              </a:ln>
            </c:spPr>
          </c:marker>
          <c:xVal>
            <c:numRef>
              <c:f>Figure6!$B$51:$H$51</c:f>
              <c:numCache>
                <c:formatCode>#,##0.0</c:formatCode>
                <c:ptCount val="7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</c:numCache>
            </c:numRef>
          </c:xVal>
          <c:yVal>
            <c:numRef>
              <c:f>Figure6!$B$48:$H$48</c:f>
              <c:numCache>
                <c:formatCode>#,##0.0</c:formatCode>
                <c:ptCount val="7"/>
                <c:pt idx="0">
                  <c:v>117.548769832</c:v>
                </c:pt>
                <c:pt idx="1">
                  <c:v>80.538294840000006</c:v>
                </c:pt>
                <c:pt idx="2">
                  <c:v>362.23839582300002</c:v>
                </c:pt>
                <c:pt idx="3">
                  <c:v>235.35945515500001</c:v>
                </c:pt>
                <c:pt idx="4">
                  <c:v>637.41145953</c:v>
                </c:pt>
                <c:pt idx="5">
                  <c:v>473.73824588299999</c:v>
                </c:pt>
                <c:pt idx="6">
                  <c:v>31.257814754000186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43E-4BAA-9031-72F62FFDAB97}"/>
            </c:ext>
          </c:extLst>
        </c:ser>
        <c:ser>
          <c:idx val="5"/>
          <c:order val="5"/>
          <c:tx>
            <c:strRef>
              <c:f>Figure6!$A$49</c:f>
              <c:strCache>
                <c:ptCount val="1"/>
                <c:pt idx="0">
                  <c:v>Trade balance 2019</c:v>
                </c:pt>
              </c:strCache>
            </c:strRef>
          </c:tx>
          <c:spPr>
            <a:solidFill>
              <a:srgbClr val="B9C31E">
                <a:lumMod val="60000"/>
                <a:lumOff val="40000"/>
              </a:srgbClr>
            </a:solidFill>
            <a:ln w="28575"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marker>
            <c:symbol val="dash"/>
            <c:size val="10"/>
            <c:spPr>
              <a:solidFill>
                <a:schemeClr val="accent3"/>
              </a:solidFill>
              <a:ln>
                <a:noFill/>
              </a:ln>
            </c:spPr>
          </c:marker>
          <c:xVal>
            <c:numRef>
              <c:f>Figure6!$B$52:$H$52</c:f>
              <c:numCache>
                <c:formatCode>#,##0.0</c:formatCode>
                <c:ptCount val="7"/>
                <c:pt idx="0">
                  <c:v>0.72</c:v>
                </c:pt>
                <c:pt idx="1">
                  <c:v>1.72</c:v>
                </c:pt>
                <c:pt idx="2">
                  <c:v>2.72</c:v>
                </c:pt>
                <c:pt idx="3">
                  <c:v>3.72</c:v>
                </c:pt>
                <c:pt idx="4">
                  <c:v>4.72</c:v>
                </c:pt>
                <c:pt idx="5">
                  <c:v>5.72</c:v>
                </c:pt>
                <c:pt idx="6">
                  <c:v>6.72</c:v>
                </c:pt>
              </c:numCache>
            </c:numRef>
          </c:xVal>
          <c:yVal>
            <c:numRef>
              <c:f>Figure6!$B$49:$H$49</c:f>
              <c:numCache>
                <c:formatCode>#,##0.0</c:formatCode>
                <c:ptCount val="7"/>
                <c:pt idx="0">
                  <c:v>45.377480547999994</c:v>
                </c:pt>
                <c:pt idx="1">
                  <c:v>-26.240156943000002</c:v>
                </c:pt>
                <c:pt idx="2">
                  <c:v>-258.62218642900001</c:v>
                </c:pt>
                <c:pt idx="3">
                  <c:v>172.21579274100003</c:v>
                </c:pt>
                <c:pt idx="4">
                  <c:v>234.17191232000005</c:v>
                </c:pt>
                <c:pt idx="5">
                  <c:v>12.728114781999945</c:v>
                </c:pt>
                <c:pt idx="6">
                  <c:v>14.700041931000055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43E-4BAA-9031-72F62FFDAB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915328"/>
        <c:axId val="172913792"/>
      </c:scatterChart>
      <c:catAx>
        <c:axId val="172897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crossAx val="172899712"/>
        <c:crosses val="autoZero"/>
        <c:auto val="1"/>
        <c:lblAlgn val="ctr"/>
        <c:lblOffset val="100"/>
        <c:noMultiLvlLbl val="0"/>
      </c:catAx>
      <c:valAx>
        <c:axId val="17289971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.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72897792"/>
        <c:crosses val="autoZero"/>
        <c:crossBetween val="between"/>
      </c:valAx>
      <c:valAx>
        <c:axId val="172913792"/>
        <c:scaling>
          <c:orientation val="minMax"/>
          <c:max val="1000"/>
        </c:scaling>
        <c:delete val="1"/>
        <c:axPos val="r"/>
        <c:numFmt formatCode="#,##0.0" sourceLinked="1"/>
        <c:majorTickMark val="out"/>
        <c:minorTickMark val="none"/>
        <c:tickLblPos val="nextTo"/>
        <c:crossAx val="172915328"/>
        <c:crosses val="max"/>
        <c:crossBetween val="midCat"/>
      </c:valAx>
      <c:valAx>
        <c:axId val="172915328"/>
        <c:scaling>
          <c:orientation val="minMax"/>
          <c:max val="7"/>
        </c:scaling>
        <c:delete val="0"/>
        <c:axPos val="t"/>
        <c:numFmt formatCode="#,##0.0" sourceLinked="1"/>
        <c:majorTickMark val="none"/>
        <c:minorTickMark val="none"/>
        <c:tickLblPos val="none"/>
        <c:spPr>
          <a:ln>
            <a:noFill/>
          </a:ln>
        </c:spPr>
        <c:crossAx val="172913792"/>
        <c:crosses val="max"/>
        <c:crossBetween val="midCat"/>
      </c:valAx>
    </c:plotArea>
    <c:legend>
      <c:legendPos val="b"/>
      <c:layout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3"/>
          <c:order val="2"/>
          <c:tx>
            <c:strRef>
              <c:f>Figure7!$A$45</c:f>
              <c:strCache>
                <c:ptCount val="1"/>
                <c:pt idx="0">
                  <c:v>Trade balance</c:v>
                </c:pt>
              </c:strCache>
            </c:strRef>
          </c:tx>
          <c:spPr>
            <a:solidFill>
              <a:schemeClr val="accent3"/>
            </a:solidFill>
            <a:ln w="28575" cap="rnd" cmpd="sng" algn="ctr">
              <a:noFill/>
              <a:prstDash val="solid"/>
              <a:round/>
              <a:headEnd type="none" w="med" len="med"/>
              <a:tailEnd type="none" w="med" len="med"/>
            </a:ln>
          </c:spPr>
          <c:invertIfNegative val="0"/>
          <c:cat>
            <c:numRef>
              <c:f>Figure7!$B$42:$L$42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Figure7!$B$45:$L$45</c:f>
              <c:numCache>
                <c:formatCode>#,##0</c:formatCode>
                <c:ptCount val="11"/>
                <c:pt idx="0">
                  <c:v>-390.86893497596395</c:v>
                </c:pt>
                <c:pt idx="1">
                  <c:v>-520.60064916283341</c:v>
                </c:pt>
                <c:pt idx="2">
                  <c:v>-561.73640358823718</c:v>
                </c:pt>
                <c:pt idx="3">
                  <c:v>-614.68356200359847</c:v>
                </c:pt>
                <c:pt idx="4">
                  <c:v>-563.96552076585101</c:v>
                </c:pt>
                <c:pt idx="5">
                  <c:v>-595.49340557558128</c:v>
                </c:pt>
                <c:pt idx="6">
                  <c:v>-731.48156830727316</c:v>
                </c:pt>
                <c:pt idx="7">
                  <c:v>-719.36128093439436</c:v>
                </c:pt>
                <c:pt idx="8">
                  <c:v>-760.79247842759901</c:v>
                </c:pt>
                <c:pt idx="9">
                  <c:v>-801.12573818647502</c:v>
                </c:pt>
                <c:pt idx="10">
                  <c:v>-824.66821014369793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E2-48B8-9AF7-F973E4DC65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2665856"/>
        <c:axId val="172675840"/>
      </c:barChart>
      <c:lineChart>
        <c:grouping val="standard"/>
        <c:varyColors val="0"/>
        <c:ser>
          <c:idx val="1"/>
          <c:order val="0"/>
          <c:tx>
            <c:strRef>
              <c:f>Figure7!$A$43</c:f>
              <c:strCache>
                <c:ptCount val="1"/>
                <c:pt idx="0">
                  <c:v>Exports</c:v>
                </c:pt>
              </c:strCache>
            </c:strRef>
          </c:tx>
          <c:spPr>
            <a:ln w="28575" cap="rnd" cmpd="sng" algn="ctr">
              <a:solidFill>
                <a:schemeClr val="accent1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Figure7!$B$42:$L$42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Figure7!$B$43:$L$43</c:f>
              <c:numCache>
                <c:formatCode>#,##0</c:formatCode>
                <c:ptCount val="11"/>
                <c:pt idx="0">
                  <c:v>757.60866778567447</c:v>
                </c:pt>
                <c:pt idx="1">
                  <c:v>964.09322283440451</c:v>
                </c:pt>
                <c:pt idx="2">
                  <c:v>1064.4271586052864</c:v>
                </c:pt>
                <c:pt idx="3">
                  <c:v>1202.4684796664983</c:v>
                </c:pt>
                <c:pt idx="4">
                  <c:v>1187.8522096963491</c:v>
                </c:pt>
                <c:pt idx="5">
                  <c:v>1219.2274261742375</c:v>
                </c:pt>
                <c:pt idx="6">
                  <c:v>1353.6241899991373</c:v>
                </c:pt>
                <c:pt idx="7">
                  <c:v>1310.7835487390016</c:v>
                </c:pt>
                <c:pt idx="8">
                  <c:v>1368.3367439995375</c:v>
                </c:pt>
                <c:pt idx="9">
                  <c:v>1410.0786085290636</c:v>
                </c:pt>
                <c:pt idx="10">
                  <c:v>1468.7595998717397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E2-48B8-9AF7-F973E4DC65B5}"/>
            </c:ext>
          </c:extLst>
        </c:ser>
        <c:ser>
          <c:idx val="2"/>
          <c:order val="1"/>
          <c:tx>
            <c:strRef>
              <c:f>Figure7!$A$44</c:f>
              <c:strCache>
                <c:ptCount val="1"/>
                <c:pt idx="0">
                  <c:v>Imports</c:v>
                </c:pt>
              </c:strCache>
            </c:strRef>
          </c:tx>
          <c:spPr>
            <a:ln w="28575" cap="rnd" cmpd="sng" algn="ctr">
              <a:solidFill>
                <a:schemeClr val="accent2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Figure7!$B$42:$L$42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Figure7!$B$44:$L$44</c:f>
              <c:numCache>
                <c:formatCode>#,##0</c:formatCode>
                <c:ptCount val="11"/>
                <c:pt idx="0">
                  <c:v>1148.4776027616383</c:v>
                </c:pt>
                <c:pt idx="1">
                  <c:v>1484.6938719972379</c:v>
                </c:pt>
                <c:pt idx="2">
                  <c:v>1626.1635621935236</c:v>
                </c:pt>
                <c:pt idx="3">
                  <c:v>1817.1520416700967</c:v>
                </c:pt>
                <c:pt idx="4">
                  <c:v>1751.8177304622002</c:v>
                </c:pt>
                <c:pt idx="5">
                  <c:v>1814.7208317498189</c:v>
                </c:pt>
                <c:pt idx="6">
                  <c:v>2085.1057583064107</c:v>
                </c:pt>
                <c:pt idx="7">
                  <c:v>2030.1448296733959</c:v>
                </c:pt>
                <c:pt idx="8">
                  <c:v>2129.1292224271365</c:v>
                </c:pt>
                <c:pt idx="9">
                  <c:v>2211.2043467155386</c:v>
                </c:pt>
                <c:pt idx="10">
                  <c:v>2293.4278100154374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E2-48B8-9AF7-F973E4DC65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665856"/>
        <c:axId val="172675840"/>
      </c:lineChart>
      <c:catAx>
        <c:axId val="17266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crossAx val="172675840"/>
        <c:crosses val="autoZero"/>
        <c:auto val="1"/>
        <c:lblAlgn val="ctr"/>
        <c:lblOffset val="100"/>
        <c:noMultiLvlLbl val="0"/>
      </c:catAx>
      <c:valAx>
        <c:axId val="17267584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72665856"/>
        <c:crosses val="autoZero"/>
        <c:crossBetween val="between"/>
      </c:valAx>
    </c:plotArea>
    <c:legend>
      <c:legendPos val="b"/>
      <c:layout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Figure8!$A$44</c:f>
              <c:strCache>
                <c:ptCount val="1"/>
                <c:pt idx="0">
                  <c:v>Exports 2018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Figure8!$B$43:$H$43</c:f>
              <c:strCache>
                <c:ptCount val="7"/>
                <c:pt idx="0">
                  <c:v>Food &amp; drink</c:v>
                </c:pt>
                <c:pt idx="1">
                  <c:v>Raw materials</c:v>
                </c:pt>
                <c:pt idx="2">
                  <c:v>Energy</c:v>
                </c:pt>
                <c:pt idx="3">
                  <c:v>Chemicals</c:v>
                </c:pt>
                <c:pt idx="4">
                  <c:v>Machinery and vehicles</c:v>
                </c:pt>
                <c:pt idx="5">
                  <c:v>Other manufactured products</c:v>
                </c:pt>
                <c:pt idx="6">
                  <c:v>Other</c:v>
                </c:pt>
              </c:strCache>
            </c:strRef>
          </c:cat>
          <c:val>
            <c:numRef>
              <c:f>Figure8!$B$44:$H$44</c:f>
              <c:numCache>
                <c:formatCode>#,##0.0</c:formatCode>
                <c:ptCount val="7"/>
                <c:pt idx="0">
                  <c:v>98.463652380918859</c:v>
                </c:pt>
                <c:pt idx="1">
                  <c:v>68.008927426661401</c:v>
                </c:pt>
                <c:pt idx="2">
                  <c:v>163.01253243685966</c:v>
                </c:pt>
                <c:pt idx="3">
                  <c:v>188.16332006329074</c:v>
                </c:pt>
                <c:pt idx="4">
                  <c:v>458.08969790919735</c:v>
                </c:pt>
                <c:pt idx="5">
                  <c:v>266.35923864503235</c:v>
                </c:pt>
                <c:pt idx="6">
                  <c:v>167.98123966710304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69-4C1E-94CF-3A4FA1FF25AA}"/>
            </c:ext>
          </c:extLst>
        </c:ser>
        <c:ser>
          <c:idx val="1"/>
          <c:order val="1"/>
          <c:tx>
            <c:strRef>
              <c:f>Figure8!$A$45</c:f>
              <c:strCache>
                <c:ptCount val="1"/>
                <c:pt idx="0">
                  <c:v>Imports 2018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Figure8!$B$43:$H$43</c:f>
              <c:strCache>
                <c:ptCount val="7"/>
                <c:pt idx="0">
                  <c:v>Food &amp; drink</c:v>
                </c:pt>
                <c:pt idx="1">
                  <c:v>Raw materials</c:v>
                </c:pt>
                <c:pt idx="2">
                  <c:v>Energy</c:v>
                </c:pt>
                <c:pt idx="3">
                  <c:v>Chemicals</c:v>
                </c:pt>
                <c:pt idx="4">
                  <c:v>Machinery and vehicles</c:v>
                </c:pt>
                <c:pt idx="5">
                  <c:v>Other manufactured products</c:v>
                </c:pt>
                <c:pt idx="6">
                  <c:v>Other</c:v>
                </c:pt>
              </c:strCache>
            </c:strRef>
          </c:cat>
          <c:val>
            <c:numRef>
              <c:f>Figure8!$B$45:$H$45</c:f>
              <c:numCache>
                <c:formatCode>#,##0.0</c:formatCode>
                <c:ptCount val="7"/>
                <c:pt idx="0">
                  <c:v>124.25371885468329</c:v>
                </c:pt>
                <c:pt idx="1">
                  <c:v>39.134701289513039</c:v>
                </c:pt>
                <c:pt idx="2">
                  <c:v>204.49899389009352</c:v>
                </c:pt>
                <c:pt idx="3">
                  <c:v>222.43017191244459</c:v>
                </c:pt>
                <c:pt idx="4">
                  <c:v>934.00728470215074</c:v>
                </c:pt>
                <c:pt idx="5">
                  <c:v>592.50564962154715</c:v>
                </c:pt>
                <c:pt idx="6">
                  <c:v>94.373826445106033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69-4C1E-94CF-3A4FA1FF25AA}"/>
            </c:ext>
          </c:extLst>
        </c:ser>
        <c:ser>
          <c:idx val="2"/>
          <c:order val="2"/>
          <c:tx>
            <c:strRef>
              <c:f>Figure8!$A$46</c:f>
              <c:strCache>
                <c:ptCount val="1"/>
                <c:pt idx="0">
                  <c:v>Trade balance 2018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Figure8!$B$43:$H$43</c:f>
              <c:strCache>
                <c:ptCount val="7"/>
                <c:pt idx="0">
                  <c:v>Food &amp; drink</c:v>
                </c:pt>
                <c:pt idx="1">
                  <c:v>Raw materials</c:v>
                </c:pt>
                <c:pt idx="2">
                  <c:v>Energy</c:v>
                </c:pt>
                <c:pt idx="3">
                  <c:v>Chemicals</c:v>
                </c:pt>
                <c:pt idx="4">
                  <c:v>Machinery and vehicles</c:v>
                </c:pt>
                <c:pt idx="5">
                  <c:v>Other manufactured products</c:v>
                </c:pt>
                <c:pt idx="6">
                  <c:v>Other</c:v>
                </c:pt>
              </c:strCache>
            </c:strRef>
          </c:cat>
          <c:val>
            <c:numRef>
              <c:f>Figure8!$B$46:$H$46</c:f>
              <c:numCache>
                <c:formatCode>#,##0.0</c:formatCode>
                <c:ptCount val="7"/>
                <c:pt idx="0">
                  <c:v>-25.790066473764419</c:v>
                </c:pt>
                <c:pt idx="1">
                  <c:v>28.874226137148366</c:v>
                </c:pt>
                <c:pt idx="2">
                  <c:v>-41.486461453233836</c:v>
                </c:pt>
                <c:pt idx="3">
                  <c:v>-34.266851849153845</c:v>
                </c:pt>
                <c:pt idx="4">
                  <c:v>-475.91758679295339</c:v>
                </c:pt>
                <c:pt idx="5">
                  <c:v>-326.14641097651474</c:v>
                </c:pt>
                <c:pt idx="6">
                  <c:v>73.607413221996779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69-4C1E-94CF-3A4FA1FF25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2897792"/>
        <c:axId val="172899712"/>
      </c:barChart>
      <c:scatterChart>
        <c:scatterStyle val="lineMarker"/>
        <c:varyColors val="0"/>
        <c:ser>
          <c:idx val="3"/>
          <c:order val="3"/>
          <c:tx>
            <c:strRef>
              <c:f>Figure8!$A$47</c:f>
              <c:strCache>
                <c:ptCount val="1"/>
                <c:pt idx="0">
                  <c:v>Exports 2019</c:v>
                </c:pt>
              </c:strCache>
            </c:strRef>
          </c:tx>
          <c:spPr>
            <a:solidFill>
              <a:srgbClr val="286EB4">
                <a:lumMod val="60000"/>
                <a:lumOff val="40000"/>
              </a:srgbClr>
            </a:solidFill>
            <a:ln w="28575"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marker>
            <c:symbol val="dash"/>
            <c:size val="10"/>
            <c:spPr>
              <a:solidFill>
                <a:schemeClr val="accent1"/>
              </a:solidFill>
              <a:ln>
                <a:noFill/>
              </a:ln>
            </c:spPr>
          </c:marker>
          <c:xVal>
            <c:numRef>
              <c:f>Figure8!$B$50:$H$50</c:f>
              <c:numCache>
                <c:formatCode>#,##0.0</c:formatCode>
                <c:ptCount val="7"/>
                <c:pt idx="0">
                  <c:v>0.28000000000000003</c:v>
                </c:pt>
                <c:pt idx="1">
                  <c:v>1.28</c:v>
                </c:pt>
                <c:pt idx="2">
                  <c:v>2.2799999999999998</c:v>
                </c:pt>
                <c:pt idx="3">
                  <c:v>3.28</c:v>
                </c:pt>
                <c:pt idx="4">
                  <c:v>4.28</c:v>
                </c:pt>
                <c:pt idx="5">
                  <c:v>5.28</c:v>
                </c:pt>
                <c:pt idx="6">
                  <c:v>6.28</c:v>
                </c:pt>
              </c:numCache>
            </c:numRef>
          </c:xVal>
          <c:yVal>
            <c:numRef>
              <c:f>Figure8!$B$47:$H$47</c:f>
              <c:numCache>
                <c:formatCode>#,##0.0</c:formatCode>
                <c:ptCount val="7"/>
                <c:pt idx="0">
                  <c:v>100.00627609115271</c:v>
                </c:pt>
                <c:pt idx="1">
                  <c:v>69.096043193816186</c:v>
                </c:pt>
                <c:pt idx="2">
                  <c:v>178.28555483728516</c:v>
                </c:pt>
                <c:pt idx="3">
                  <c:v>200.33864666250707</c:v>
                </c:pt>
                <c:pt idx="4">
                  <c:v>477.78008577889921</c:v>
                </c:pt>
                <c:pt idx="5">
                  <c:v>270.93753474581325</c:v>
                </c:pt>
                <c:pt idx="6">
                  <c:v>172.31545856226612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269-4C1E-94CF-3A4FA1FF25AA}"/>
            </c:ext>
          </c:extLst>
        </c:ser>
        <c:ser>
          <c:idx val="4"/>
          <c:order val="4"/>
          <c:tx>
            <c:strRef>
              <c:f>Figure8!$A$48</c:f>
              <c:strCache>
                <c:ptCount val="1"/>
                <c:pt idx="0">
                  <c:v>Imports 2019</c:v>
                </c:pt>
              </c:strCache>
            </c:strRef>
          </c:tx>
          <c:spPr>
            <a:solidFill>
              <a:srgbClr val="B9C31E">
                <a:lumMod val="100000"/>
              </a:srgbClr>
            </a:solidFill>
            <a:ln w="28575"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marker>
            <c:symbol val="dash"/>
            <c:size val="10"/>
            <c:spPr>
              <a:solidFill>
                <a:schemeClr val="accent2"/>
              </a:solidFill>
              <a:ln>
                <a:noFill/>
              </a:ln>
            </c:spPr>
          </c:marker>
          <c:xVal>
            <c:numRef>
              <c:f>Figure8!$B$51:$H$51</c:f>
              <c:numCache>
                <c:formatCode>#,##0.0</c:formatCode>
                <c:ptCount val="7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</c:numCache>
            </c:numRef>
          </c:xVal>
          <c:yVal>
            <c:numRef>
              <c:f>Figure8!$B$48:$H$48</c:f>
              <c:numCache>
                <c:formatCode>#,##0.0</c:formatCode>
                <c:ptCount val="7"/>
                <c:pt idx="0">
                  <c:v>134.55658428719926</c:v>
                </c:pt>
                <c:pt idx="1">
                  <c:v>38.529373424112478</c:v>
                </c:pt>
                <c:pt idx="2">
                  <c:v>187.55237495646944</c:v>
                </c:pt>
                <c:pt idx="3">
                  <c:v>242.77259316937756</c:v>
                </c:pt>
                <c:pt idx="4">
                  <c:v>972.05556606688856</c:v>
                </c:pt>
                <c:pt idx="5">
                  <c:v>607.79246437871495</c:v>
                </c:pt>
                <c:pt idx="6">
                  <c:v>110.16885373267556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269-4C1E-94CF-3A4FA1FF25AA}"/>
            </c:ext>
          </c:extLst>
        </c:ser>
        <c:ser>
          <c:idx val="5"/>
          <c:order val="5"/>
          <c:tx>
            <c:strRef>
              <c:f>Figure8!$A$49</c:f>
              <c:strCache>
                <c:ptCount val="1"/>
                <c:pt idx="0">
                  <c:v>Trade balance 2019</c:v>
                </c:pt>
              </c:strCache>
            </c:strRef>
          </c:tx>
          <c:spPr>
            <a:solidFill>
              <a:srgbClr val="B9C31E">
                <a:lumMod val="60000"/>
                <a:lumOff val="40000"/>
              </a:srgbClr>
            </a:solidFill>
            <a:ln w="28575"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marker>
            <c:symbol val="dash"/>
            <c:size val="10"/>
            <c:spPr>
              <a:solidFill>
                <a:schemeClr val="accent3"/>
              </a:solidFill>
              <a:ln>
                <a:noFill/>
              </a:ln>
            </c:spPr>
          </c:marker>
          <c:xVal>
            <c:numRef>
              <c:f>Figure8!$B$52:$H$52</c:f>
              <c:numCache>
                <c:formatCode>#,##0.0</c:formatCode>
                <c:ptCount val="7"/>
                <c:pt idx="0">
                  <c:v>0.72</c:v>
                </c:pt>
                <c:pt idx="1">
                  <c:v>1.72</c:v>
                </c:pt>
                <c:pt idx="2">
                  <c:v>2.72</c:v>
                </c:pt>
                <c:pt idx="3">
                  <c:v>3.72</c:v>
                </c:pt>
                <c:pt idx="4">
                  <c:v>4.72</c:v>
                </c:pt>
                <c:pt idx="5">
                  <c:v>5.72</c:v>
                </c:pt>
                <c:pt idx="6">
                  <c:v>6.72</c:v>
                </c:pt>
              </c:numCache>
            </c:numRef>
          </c:xVal>
          <c:yVal>
            <c:numRef>
              <c:f>Figure8!$B$49:$H$49</c:f>
              <c:numCache>
                <c:formatCode>#,##0.0</c:formatCode>
                <c:ptCount val="7"/>
                <c:pt idx="0">
                  <c:v>-34.550308196046544</c:v>
                </c:pt>
                <c:pt idx="1">
                  <c:v>30.566669769703708</c:v>
                </c:pt>
                <c:pt idx="2">
                  <c:v>-9.2668201191842847</c:v>
                </c:pt>
                <c:pt idx="3">
                  <c:v>-42.433946506870477</c:v>
                </c:pt>
                <c:pt idx="4">
                  <c:v>-494.27548028798935</c:v>
                </c:pt>
                <c:pt idx="5">
                  <c:v>-336.85492963290164</c:v>
                </c:pt>
                <c:pt idx="6">
                  <c:v>62.146604829590679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269-4C1E-94CF-3A4FA1FF25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915328"/>
        <c:axId val="172913792"/>
      </c:scatterChart>
      <c:catAx>
        <c:axId val="172897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crossAx val="172899712"/>
        <c:crosses val="autoZero"/>
        <c:auto val="1"/>
        <c:lblAlgn val="ctr"/>
        <c:lblOffset val="100"/>
        <c:noMultiLvlLbl val="0"/>
      </c:catAx>
      <c:valAx>
        <c:axId val="17289971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.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72897792"/>
        <c:crosses val="autoZero"/>
        <c:crossBetween val="between"/>
      </c:valAx>
      <c:valAx>
        <c:axId val="172913792"/>
        <c:scaling>
          <c:orientation val="minMax"/>
          <c:max val="1000"/>
        </c:scaling>
        <c:delete val="1"/>
        <c:axPos val="r"/>
        <c:numFmt formatCode="#,##0.0" sourceLinked="1"/>
        <c:majorTickMark val="out"/>
        <c:minorTickMark val="none"/>
        <c:tickLblPos val="nextTo"/>
        <c:crossAx val="172915328"/>
        <c:crosses val="max"/>
        <c:crossBetween val="midCat"/>
      </c:valAx>
      <c:valAx>
        <c:axId val="172915328"/>
        <c:scaling>
          <c:orientation val="minMax"/>
          <c:max val="7"/>
        </c:scaling>
        <c:delete val="0"/>
        <c:axPos val="t"/>
        <c:numFmt formatCode="#,##0.0" sourceLinked="1"/>
        <c:majorTickMark val="none"/>
        <c:minorTickMark val="none"/>
        <c:tickLblPos val="none"/>
        <c:spPr>
          <a:ln>
            <a:noFill/>
          </a:ln>
        </c:spPr>
        <c:crossAx val="172913792"/>
        <c:crosses val="max"/>
        <c:crossBetween val="midCat"/>
      </c:valAx>
    </c:plotArea>
    <c:legend>
      <c:legendPos val="b"/>
      <c:layout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3"/>
          <c:order val="2"/>
          <c:tx>
            <c:strRef>
              <c:f>Figure9!$A$45</c:f>
              <c:strCache>
                <c:ptCount val="1"/>
                <c:pt idx="0">
                  <c:v>Trade balance</c:v>
                </c:pt>
              </c:strCache>
            </c:strRef>
          </c:tx>
          <c:spPr>
            <a:solidFill>
              <a:schemeClr val="accent3"/>
            </a:solidFill>
            <a:ln w="28575" cap="rnd" cmpd="sng" algn="ctr">
              <a:noFill/>
              <a:prstDash val="solid"/>
              <a:round/>
              <a:headEnd type="none" w="med" len="med"/>
              <a:tailEnd type="none" w="med" len="med"/>
            </a:ln>
          </c:spPr>
          <c:invertIfNegative val="0"/>
          <c:cat>
            <c:numRef>
              <c:f>Figure9!$B$42:$L$42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Figure9!$B$45:$L$45</c:f>
              <c:numCache>
                <c:formatCode>#,##0</c:formatCode>
                <c:ptCount val="11"/>
                <c:pt idx="0">
                  <c:v>140.58762840248144</c:v>
                </c:pt>
                <c:pt idx="1">
                  <c:v>137.10648834005059</c:v>
                </c:pt>
                <c:pt idx="2">
                  <c:v>111.34598461081218</c:v>
                </c:pt>
                <c:pt idx="3">
                  <c:v>179.46990126393891</c:v>
                </c:pt>
                <c:pt idx="4">
                  <c:v>195.02661338871192</c:v>
                </c:pt>
                <c:pt idx="5">
                  <c:v>288.33891884469034</c:v>
                </c:pt>
                <c:pt idx="6">
                  <c:v>535.28974199441552</c:v>
                </c:pt>
                <c:pt idx="7">
                  <c:v>460.49010460000181</c:v>
                </c:pt>
                <c:pt idx="8">
                  <c:v>371.40628478782151</c:v>
                </c:pt>
                <c:pt idx="9">
                  <c:v>304.18929586972502</c:v>
                </c:pt>
                <c:pt idx="10">
                  <c:v>384.32226454746177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B2-445C-8F97-E2D6187432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2665856"/>
        <c:axId val="172675840"/>
      </c:barChart>
      <c:lineChart>
        <c:grouping val="standard"/>
        <c:varyColors val="0"/>
        <c:ser>
          <c:idx val="1"/>
          <c:order val="0"/>
          <c:tx>
            <c:strRef>
              <c:f>Figure9!$A$43</c:f>
              <c:strCache>
                <c:ptCount val="1"/>
                <c:pt idx="0">
                  <c:v>Exports</c:v>
                </c:pt>
              </c:strCache>
            </c:strRef>
          </c:tx>
          <c:spPr>
            <a:ln w="28575" cap="rnd" cmpd="sng" algn="ctr">
              <a:solidFill>
                <a:schemeClr val="accent1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Figure9!$B$42:$L$42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Figure9!$B$43:$L$43</c:f>
              <c:numCache>
                <c:formatCode>#,##0</c:formatCode>
                <c:ptCount val="11"/>
                <c:pt idx="0">
                  <c:v>861.51944155869785</c:v>
                </c:pt>
                <c:pt idx="1">
                  <c:v>1190.1355970423347</c:v>
                </c:pt>
                <c:pt idx="2">
                  <c:v>1363.7851660521942</c:v>
                </c:pt>
                <c:pt idx="3">
                  <c:v>1594.6307242585031</c:v>
                </c:pt>
                <c:pt idx="4">
                  <c:v>1663.2830767074154</c:v>
                </c:pt>
                <c:pt idx="5">
                  <c:v>1763.1116390082575</c:v>
                </c:pt>
                <c:pt idx="6">
                  <c:v>2049.0928246706153</c:v>
                </c:pt>
                <c:pt idx="7">
                  <c:v>1895.0557643820684</c:v>
                </c:pt>
                <c:pt idx="8">
                  <c:v>2003.5152000727064</c:v>
                </c:pt>
                <c:pt idx="9">
                  <c:v>2111.9644752855111</c:v>
                </c:pt>
                <c:pt idx="10">
                  <c:v>2239.0368019788611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B2-445C-8F97-E2D61874328B}"/>
            </c:ext>
          </c:extLst>
        </c:ser>
        <c:ser>
          <c:idx val="2"/>
          <c:order val="1"/>
          <c:tx>
            <c:strRef>
              <c:f>Figure9!$A$44</c:f>
              <c:strCache>
                <c:ptCount val="1"/>
                <c:pt idx="0">
                  <c:v>Imports</c:v>
                </c:pt>
              </c:strCache>
            </c:strRef>
          </c:tx>
          <c:spPr>
            <a:ln w="28575" cap="rnd" cmpd="sng" algn="ctr">
              <a:solidFill>
                <a:schemeClr val="accent2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Figure9!$B$42:$L$42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Figure9!$B$44:$L$44</c:f>
              <c:numCache>
                <c:formatCode>#,##0</c:formatCode>
                <c:ptCount val="11"/>
                <c:pt idx="0">
                  <c:v>720.93181315621644</c:v>
                </c:pt>
                <c:pt idx="1">
                  <c:v>1053.029108702284</c:v>
                </c:pt>
                <c:pt idx="2">
                  <c:v>1252.4391814413818</c:v>
                </c:pt>
                <c:pt idx="3">
                  <c:v>1415.1608229945641</c:v>
                </c:pt>
                <c:pt idx="4">
                  <c:v>1468.2564633187035</c:v>
                </c:pt>
                <c:pt idx="5">
                  <c:v>1474.7727201635671</c:v>
                </c:pt>
                <c:pt idx="6">
                  <c:v>1513.8030826761999</c:v>
                </c:pt>
                <c:pt idx="7">
                  <c:v>1434.5656597820666</c:v>
                </c:pt>
                <c:pt idx="8">
                  <c:v>1632.1089152848849</c:v>
                </c:pt>
                <c:pt idx="9">
                  <c:v>1807.7751794157859</c:v>
                </c:pt>
                <c:pt idx="10">
                  <c:v>1854.7145374313995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B2-445C-8F97-E2D6187432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665856"/>
        <c:axId val="172675840"/>
      </c:lineChart>
      <c:catAx>
        <c:axId val="17266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crossAx val="172675840"/>
        <c:crosses val="autoZero"/>
        <c:auto val="1"/>
        <c:lblAlgn val="ctr"/>
        <c:lblOffset val="100"/>
        <c:noMultiLvlLbl val="0"/>
      </c:catAx>
      <c:valAx>
        <c:axId val="17267584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72665856"/>
        <c:crosses val="autoZero"/>
        <c:crossBetween val="between"/>
      </c:valAx>
    </c:plotArea>
    <c:legend>
      <c:legendPos val="b"/>
      <c:layout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Figure10!$A$44</c:f>
              <c:strCache>
                <c:ptCount val="1"/>
                <c:pt idx="0">
                  <c:v>Exports 2018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Figure10!$B$43:$H$43</c:f>
              <c:strCache>
                <c:ptCount val="7"/>
                <c:pt idx="0">
                  <c:v>Food &amp; drink</c:v>
                </c:pt>
                <c:pt idx="1">
                  <c:v>Raw materials</c:v>
                </c:pt>
                <c:pt idx="2">
                  <c:v>Energy</c:v>
                </c:pt>
                <c:pt idx="3">
                  <c:v>Chemicals</c:v>
                </c:pt>
                <c:pt idx="4">
                  <c:v>Machinery and vehicles</c:v>
                </c:pt>
                <c:pt idx="5">
                  <c:v>Other manufactured products</c:v>
                </c:pt>
                <c:pt idx="6">
                  <c:v>Other</c:v>
                </c:pt>
              </c:strCache>
            </c:strRef>
          </c:cat>
          <c:val>
            <c:numRef>
              <c:f>Figure10!$B$44:$H$44</c:f>
              <c:numCache>
                <c:formatCode>#,##0.0</c:formatCode>
                <c:ptCount val="7"/>
                <c:pt idx="0">
                  <c:v>59.263230237601398</c:v>
                </c:pt>
                <c:pt idx="1">
                  <c:v>15.533426943523542</c:v>
                </c:pt>
                <c:pt idx="2">
                  <c:v>39.482106371971028</c:v>
                </c:pt>
                <c:pt idx="3">
                  <c:v>141.99735666220721</c:v>
                </c:pt>
                <c:pt idx="4">
                  <c:v>1026.3185417866755</c:v>
                </c:pt>
                <c:pt idx="5">
                  <c:v>824.17315122869354</c:v>
                </c:pt>
                <c:pt idx="6">
                  <c:v>5.1966620548386571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2F-4C39-B8A4-FBF222663686}"/>
            </c:ext>
          </c:extLst>
        </c:ser>
        <c:ser>
          <c:idx val="1"/>
          <c:order val="1"/>
          <c:tx>
            <c:strRef>
              <c:f>Figure10!$A$45</c:f>
              <c:strCache>
                <c:ptCount val="1"/>
                <c:pt idx="0">
                  <c:v>Imports 2018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Figure10!$B$43:$H$43</c:f>
              <c:strCache>
                <c:ptCount val="7"/>
                <c:pt idx="0">
                  <c:v>Food &amp; drink</c:v>
                </c:pt>
                <c:pt idx="1">
                  <c:v>Raw materials</c:v>
                </c:pt>
                <c:pt idx="2">
                  <c:v>Energy</c:v>
                </c:pt>
                <c:pt idx="3">
                  <c:v>Chemicals</c:v>
                </c:pt>
                <c:pt idx="4">
                  <c:v>Machinery and vehicles</c:v>
                </c:pt>
                <c:pt idx="5">
                  <c:v>Other manufactured products</c:v>
                </c:pt>
                <c:pt idx="6">
                  <c:v>Other</c:v>
                </c:pt>
              </c:strCache>
            </c:strRef>
          </c:cat>
          <c:val>
            <c:numRef>
              <c:f>Figure10!$B$45:$H$45</c:f>
              <c:numCache>
                <c:formatCode>#,##0.0</c:formatCode>
                <c:ptCount val="7"/>
                <c:pt idx="0">
                  <c:v>61.463748465434826</c:v>
                </c:pt>
                <c:pt idx="1">
                  <c:v>236.93333082125588</c:v>
                </c:pt>
                <c:pt idx="2">
                  <c:v>294.47188232660557</c:v>
                </c:pt>
                <c:pt idx="3">
                  <c:v>188.32906122608122</c:v>
                </c:pt>
                <c:pt idx="4">
                  <c:v>712.71787032329269</c:v>
                </c:pt>
                <c:pt idx="5">
                  <c:v>249.79083140882355</c:v>
                </c:pt>
                <c:pt idx="6">
                  <c:v>64.068454844292404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2F-4C39-B8A4-FBF222663686}"/>
            </c:ext>
          </c:extLst>
        </c:ser>
        <c:ser>
          <c:idx val="2"/>
          <c:order val="2"/>
          <c:tx>
            <c:strRef>
              <c:f>Figure10!$A$46</c:f>
              <c:strCache>
                <c:ptCount val="1"/>
                <c:pt idx="0">
                  <c:v>Trade balance 2018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Figure10!$B$43:$H$43</c:f>
              <c:strCache>
                <c:ptCount val="7"/>
                <c:pt idx="0">
                  <c:v>Food &amp; drink</c:v>
                </c:pt>
                <c:pt idx="1">
                  <c:v>Raw materials</c:v>
                </c:pt>
                <c:pt idx="2">
                  <c:v>Energy</c:v>
                </c:pt>
                <c:pt idx="3">
                  <c:v>Chemicals</c:v>
                </c:pt>
                <c:pt idx="4">
                  <c:v>Machinery and vehicles</c:v>
                </c:pt>
                <c:pt idx="5">
                  <c:v>Other manufactured products</c:v>
                </c:pt>
                <c:pt idx="6">
                  <c:v>Other</c:v>
                </c:pt>
              </c:strCache>
            </c:strRef>
          </c:cat>
          <c:val>
            <c:numRef>
              <c:f>Figure10!$B$46:$H$46</c:f>
              <c:numCache>
                <c:formatCode>#,##0.0</c:formatCode>
                <c:ptCount val="7"/>
                <c:pt idx="0">
                  <c:v>-2.2005182278334274</c:v>
                </c:pt>
                <c:pt idx="1">
                  <c:v>-221.39990387773233</c:v>
                </c:pt>
                <c:pt idx="2">
                  <c:v>-254.98977595463455</c:v>
                </c:pt>
                <c:pt idx="3">
                  <c:v>-46.331704563874005</c:v>
                </c:pt>
                <c:pt idx="4">
                  <c:v>313.60067146338287</c:v>
                </c:pt>
                <c:pt idx="5">
                  <c:v>574.38231981986996</c:v>
                </c:pt>
                <c:pt idx="6">
                  <c:v>-58.871792789453508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2F-4C39-B8A4-FBF2226636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2897792"/>
        <c:axId val="172899712"/>
      </c:barChart>
      <c:scatterChart>
        <c:scatterStyle val="lineMarker"/>
        <c:varyColors val="0"/>
        <c:ser>
          <c:idx val="3"/>
          <c:order val="3"/>
          <c:tx>
            <c:strRef>
              <c:f>Figure10!$A$47</c:f>
              <c:strCache>
                <c:ptCount val="1"/>
                <c:pt idx="0">
                  <c:v>Exports 2019</c:v>
                </c:pt>
              </c:strCache>
            </c:strRef>
          </c:tx>
          <c:spPr>
            <a:solidFill>
              <a:srgbClr val="286EB4">
                <a:lumMod val="60000"/>
                <a:lumOff val="40000"/>
              </a:srgbClr>
            </a:solidFill>
            <a:ln w="28575"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marker>
            <c:symbol val="dash"/>
            <c:size val="10"/>
            <c:spPr>
              <a:solidFill>
                <a:schemeClr val="accent1"/>
              </a:solidFill>
              <a:ln>
                <a:noFill/>
              </a:ln>
            </c:spPr>
          </c:marker>
          <c:xVal>
            <c:numRef>
              <c:f>Figure10!$B$50:$H$50</c:f>
              <c:numCache>
                <c:formatCode>#,##0.0</c:formatCode>
                <c:ptCount val="7"/>
                <c:pt idx="0">
                  <c:v>0.28000000000000003</c:v>
                </c:pt>
                <c:pt idx="1">
                  <c:v>1.28</c:v>
                </c:pt>
                <c:pt idx="2">
                  <c:v>2.2799999999999998</c:v>
                </c:pt>
                <c:pt idx="3">
                  <c:v>3.28</c:v>
                </c:pt>
                <c:pt idx="4">
                  <c:v>4.28</c:v>
                </c:pt>
                <c:pt idx="5">
                  <c:v>5.28</c:v>
                </c:pt>
                <c:pt idx="6">
                  <c:v>6.28</c:v>
                </c:pt>
              </c:numCache>
            </c:numRef>
          </c:xVal>
          <c:yVal>
            <c:numRef>
              <c:f>Figure10!$B$47:$H$47</c:f>
              <c:numCache>
                <c:formatCode>#,##0.0</c:formatCode>
                <c:ptCount val="7"/>
                <c:pt idx="0">
                  <c:v>66.929828692603891</c:v>
                </c:pt>
                <c:pt idx="1">
                  <c:v>16.292381569466187</c:v>
                </c:pt>
                <c:pt idx="2">
                  <c:v>39.265227534687341</c:v>
                </c:pt>
                <c:pt idx="3">
                  <c:v>148.93440831384461</c:v>
                </c:pt>
                <c:pt idx="4">
                  <c:v>1049.0219991067102</c:v>
                </c:pt>
                <c:pt idx="5">
                  <c:v>917.76561079173086</c:v>
                </c:pt>
                <c:pt idx="6">
                  <c:v>0.8273459698185921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B2F-4C39-B8A4-FBF222663686}"/>
            </c:ext>
          </c:extLst>
        </c:ser>
        <c:ser>
          <c:idx val="4"/>
          <c:order val="4"/>
          <c:tx>
            <c:strRef>
              <c:f>Figure10!$A$48</c:f>
              <c:strCache>
                <c:ptCount val="1"/>
                <c:pt idx="0">
                  <c:v>Imports 2019</c:v>
                </c:pt>
              </c:strCache>
            </c:strRef>
          </c:tx>
          <c:spPr>
            <a:solidFill>
              <a:srgbClr val="B9C31E">
                <a:lumMod val="100000"/>
              </a:srgbClr>
            </a:solidFill>
            <a:ln w="28575"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marker>
            <c:symbol val="dash"/>
            <c:size val="10"/>
            <c:spPr>
              <a:solidFill>
                <a:schemeClr val="accent2"/>
              </a:solidFill>
              <a:ln>
                <a:noFill/>
              </a:ln>
            </c:spPr>
          </c:marker>
          <c:xVal>
            <c:numRef>
              <c:f>Figure10!$B$51:$H$51</c:f>
              <c:numCache>
                <c:formatCode>#,##0.0</c:formatCode>
                <c:ptCount val="7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</c:numCache>
            </c:numRef>
          </c:xVal>
          <c:yVal>
            <c:numRef>
              <c:f>Figure10!$B$48:$H$48</c:f>
              <c:numCache>
                <c:formatCode>#,##0.0</c:formatCode>
                <c:ptCount val="7"/>
                <c:pt idx="0">
                  <c:v>71.841800221771962</c:v>
                </c:pt>
                <c:pt idx="1">
                  <c:v>298.38619285215253</c:v>
                </c:pt>
                <c:pt idx="2">
                  <c:v>317.2221936408929</c:v>
                </c:pt>
                <c:pt idx="3">
                  <c:v>194.88351669926848</c:v>
                </c:pt>
                <c:pt idx="4">
                  <c:v>668.1280001171674</c:v>
                </c:pt>
                <c:pt idx="5">
                  <c:v>254.94301818722536</c:v>
                </c:pt>
                <c:pt idx="6">
                  <c:v>49.309815712920901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B2F-4C39-B8A4-FBF222663686}"/>
            </c:ext>
          </c:extLst>
        </c:ser>
        <c:ser>
          <c:idx val="5"/>
          <c:order val="5"/>
          <c:tx>
            <c:strRef>
              <c:f>Figure10!$A$49</c:f>
              <c:strCache>
                <c:ptCount val="1"/>
                <c:pt idx="0">
                  <c:v>Trade balance 2019</c:v>
                </c:pt>
              </c:strCache>
            </c:strRef>
          </c:tx>
          <c:spPr>
            <a:solidFill>
              <a:srgbClr val="B9C31E">
                <a:lumMod val="60000"/>
                <a:lumOff val="40000"/>
              </a:srgbClr>
            </a:solidFill>
            <a:ln w="28575"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marker>
            <c:symbol val="dash"/>
            <c:size val="10"/>
            <c:spPr>
              <a:solidFill>
                <a:schemeClr val="accent3"/>
              </a:solidFill>
              <a:ln>
                <a:noFill/>
              </a:ln>
            </c:spPr>
          </c:marker>
          <c:xVal>
            <c:numRef>
              <c:f>Figure10!$B$52:$H$52</c:f>
              <c:numCache>
                <c:formatCode>#,##0.0</c:formatCode>
                <c:ptCount val="7"/>
                <c:pt idx="0">
                  <c:v>0.72</c:v>
                </c:pt>
                <c:pt idx="1">
                  <c:v>1.72</c:v>
                </c:pt>
                <c:pt idx="2">
                  <c:v>2.72</c:v>
                </c:pt>
                <c:pt idx="3">
                  <c:v>3.72</c:v>
                </c:pt>
                <c:pt idx="4">
                  <c:v>4.72</c:v>
                </c:pt>
                <c:pt idx="5">
                  <c:v>5.72</c:v>
                </c:pt>
                <c:pt idx="6">
                  <c:v>6.72</c:v>
                </c:pt>
              </c:numCache>
            </c:numRef>
          </c:xVal>
          <c:yVal>
            <c:numRef>
              <c:f>Figure10!$B$49:$H$49</c:f>
              <c:numCache>
                <c:formatCode>#,##0.0</c:formatCode>
                <c:ptCount val="7"/>
                <c:pt idx="0">
                  <c:v>-4.9119715291680697</c:v>
                </c:pt>
                <c:pt idx="1">
                  <c:v>-282.09381128268637</c:v>
                </c:pt>
                <c:pt idx="2">
                  <c:v>-277.95696610620558</c:v>
                </c:pt>
                <c:pt idx="3">
                  <c:v>-45.94910838542387</c:v>
                </c:pt>
                <c:pt idx="4">
                  <c:v>380.89399898954269</c:v>
                </c:pt>
                <c:pt idx="5">
                  <c:v>662.82259260450553</c:v>
                </c:pt>
                <c:pt idx="6">
                  <c:v>-48.482469743102548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B2F-4C39-B8A4-FBF2226636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915328"/>
        <c:axId val="172913792"/>
      </c:scatterChart>
      <c:catAx>
        <c:axId val="172897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crossAx val="172899712"/>
        <c:crosses val="autoZero"/>
        <c:auto val="1"/>
        <c:lblAlgn val="ctr"/>
        <c:lblOffset val="100"/>
        <c:noMultiLvlLbl val="0"/>
      </c:catAx>
      <c:valAx>
        <c:axId val="17289971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.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72897792"/>
        <c:crosses val="autoZero"/>
        <c:crossBetween val="between"/>
      </c:valAx>
      <c:valAx>
        <c:axId val="172913792"/>
        <c:scaling>
          <c:orientation val="minMax"/>
          <c:max val="1000"/>
        </c:scaling>
        <c:delete val="1"/>
        <c:axPos val="r"/>
        <c:numFmt formatCode="#,##0.0" sourceLinked="1"/>
        <c:majorTickMark val="out"/>
        <c:minorTickMark val="none"/>
        <c:tickLblPos val="nextTo"/>
        <c:crossAx val="172915328"/>
        <c:crosses val="max"/>
        <c:crossBetween val="midCat"/>
      </c:valAx>
      <c:valAx>
        <c:axId val="172915328"/>
        <c:scaling>
          <c:orientation val="minMax"/>
          <c:max val="7"/>
        </c:scaling>
        <c:delete val="0"/>
        <c:axPos val="t"/>
        <c:numFmt formatCode="#,##0.0" sourceLinked="1"/>
        <c:majorTickMark val="none"/>
        <c:minorTickMark val="none"/>
        <c:tickLblPos val="none"/>
        <c:spPr>
          <a:ln>
            <a:noFill/>
          </a:ln>
        </c:spPr>
        <c:crossAx val="172913792"/>
        <c:crosses val="max"/>
        <c:crossBetween val="midCat"/>
      </c:valAx>
    </c:plotArea>
    <c:legend>
      <c:legendPos val="b"/>
      <c:layout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Program%20Files\DIaLOGIKa\Eurostat%20Layout\Logo\Eurostat%20logo.png" TargetMode="Externa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file:///C:\Program%20Files\DIaLOGIKa\Eurostat%20Layout\Logo\Eurostat%20logo.png" TargetMode="Externa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file:///C:\Program%20Files\DIaLOGIKa\Eurostat%20Layout\Logo\Eurostat%20logo.png" TargetMode="Externa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file:///C:\Program%20Files\DIaLOGIKa\Eurostat%20Layout\Logo\Eurostat%20logo.png" TargetMode="Externa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file:///C:\Program%20Files\DIaLOGIKa\Eurostat%20Layout\Logo\Eurostat%20logo.png" TargetMode="External"/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file:///C:\Program%20Files\DIaLOGIKa\Eurostat%20Layout\Logo\Eurostat%20logo.png" TargetMode="External"/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file:///C:\Program%20Files\DIaLOGIKa\Eurostat%20Layout\Logo\Eurostat%20logo.png" TargetMode="External"/><Relationship Id="rId1" Type="http://schemas.openxmlformats.org/officeDocument/2006/relationships/chart" Target="../charts/chart10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file:///C:\Program%20Files\DIaLOGIKa\Eurostat%20Layout\Logo\Eurostat%20logo.png" TargetMode="External"/><Relationship Id="rId1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file:///C:\Program%20Files\DIaLOGIKa\Eurostat%20Layout\Logo\Eurostat%20logo.png" TargetMode="External"/><Relationship Id="rId1" Type="http://schemas.openxmlformats.org/officeDocument/2006/relationships/chart" Target="../charts/chart12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file:///C:\Program%20Files\DIaLOGIKa\Eurostat%20Layout\Logo\Eurostat%20logo.png" TargetMode="Externa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142875</xdr:colOff>
      <xdr:row>2</xdr:row>
      <xdr:rowOff>9524</xdr:rowOff>
    </xdr:from>
    <xdr:to>
      <xdr:col>10</xdr:col>
      <xdr:colOff>676275</xdr:colOff>
      <xdr:row>26</xdr:row>
      <xdr:rowOff>133350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9525</xdr:colOff>
      <xdr:row>2</xdr:row>
      <xdr:rowOff>9524</xdr:rowOff>
    </xdr:from>
    <xdr:to>
      <xdr:col>5</xdr:col>
      <xdr:colOff>152400</xdr:colOff>
      <xdr:row>26</xdr:row>
      <xdr:rowOff>133350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41267</xdr:colOff>
      <xdr:row>28</xdr:row>
      <xdr:rowOff>0</xdr:rowOff>
    </xdr:from>
    <xdr:to>
      <xdr:col>10</xdr:col>
      <xdr:colOff>676275</xdr:colOff>
      <xdr:row>31</xdr:row>
      <xdr:rowOff>45806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7537442" y="4448175"/>
          <a:ext cx="1530358" cy="5030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5</xdr:col>
      <xdr:colOff>0</xdr:colOff>
      <xdr:row>26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79367</xdr:colOff>
      <xdr:row>27</xdr:row>
      <xdr:rowOff>0</xdr:rowOff>
    </xdr:from>
    <xdr:to>
      <xdr:col>5</xdr:col>
      <xdr:colOff>0</xdr:colOff>
      <xdr:row>30</xdr:row>
      <xdr:rowOff>45806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108692" y="9201150"/>
          <a:ext cx="1530358" cy="50300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4762</xdr:rowOff>
    </xdr:from>
    <xdr:to>
      <xdr:col>8</xdr:col>
      <xdr:colOff>277425</xdr:colOff>
      <xdr:row>32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850892</xdr:colOff>
      <xdr:row>32</xdr:row>
      <xdr:rowOff>85725</xdr:rowOff>
    </xdr:from>
    <xdr:to>
      <xdr:col>9</xdr:col>
      <xdr:colOff>9525</xdr:colOff>
      <xdr:row>35</xdr:row>
      <xdr:rowOff>93431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108692" y="10753725"/>
          <a:ext cx="1530358" cy="503006"/>
        </a:xfrm>
        <a:prstGeom prst="rect">
          <a:avLst/>
        </a:prstGeom>
      </xdr:spPr>
    </xdr:pic>
    <xdr:clientData/>
  </xdr:twoCellAnchor>
  <xdr:twoCellAnchor editAs="oneCell">
    <xdr:from>
      <xdr:col>17</xdr:col>
      <xdr:colOff>174617</xdr:colOff>
      <xdr:row>32</xdr:row>
      <xdr:rowOff>85725</xdr:rowOff>
    </xdr:from>
    <xdr:to>
      <xdr:col>20</xdr:col>
      <xdr:colOff>0</xdr:colOff>
      <xdr:row>35</xdr:row>
      <xdr:rowOff>93431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14614517" y="10753725"/>
          <a:ext cx="1530358" cy="503006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</xdr:row>
      <xdr:rowOff>0</xdr:rowOff>
    </xdr:from>
    <xdr:to>
      <xdr:col>19</xdr:col>
      <xdr:colOff>477450</xdr:colOff>
      <xdr:row>31</xdr:row>
      <xdr:rowOff>147638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4762</xdr:rowOff>
    </xdr:from>
    <xdr:to>
      <xdr:col>8</xdr:col>
      <xdr:colOff>86925</xdr:colOff>
      <xdr:row>32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850892</xdr:colOff>
      <xdr:row>32</xdr:row>
      <xdr:rowOff>85725</xdr:rowOff>
    </xdr:from>
    <xdr:to>
      <xdr:col>9</xdr:col>
      <xdr:colOff>9525</xdr:colOff>
      <xdr:row>35</xdr:row>
      <xdr:rowOff>93431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108692" y="10848975"/>
          <a:ext cx="1530358" cy="503006"/>
        </a:xfrm>
        <a:prstGeom prst="rect">
          <a:avLst/>
        </a:prstGeom>
      </xdr:spPr>
    </xdr:pic>
    <xdr:clientData/>
  </xdr:twoCellAnchor>
  <xdr:twoCellAnchor editAs="oneCell">
    <xdr:from>
      <xdr:col>17</xdr:col>
      <xdr:colOff>174617</xdr:colOff>
      <xdr:row>32</xdr:row>
      <xdr:rowOff>85725</xdr:rowOff>
    </xdr:from>
    <xdr:to>
      <xdr:col>20</xdr:col>
      <xdr:colOff>0</xdr:colOff>
      <xdr:row>35</xdr:row>
      <xdr:rowOff>93431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14614517" y="10848975"/>
          <a:ext cx="1530358" cy="503006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</xdr:row>
      <xdr:rowOff>0</xdr:rowOff>
    </xdr:from>
    <xdr:to>
      <xdr:col>19</xdr:col>
      <xdr:colOff>477450</xdr:colOff>
      <xdr:row>31</xdr:row>
      <xdr:rowOff>147638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14287</xdr:rowOff>
    </xdr:from>
    <xdr:to>
      <xdr:col>8</xdr:col>
      <xdr:colOff>809625</xdr:colOff>
      <xdr:row>32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241292</xdr:colOff>
      <xdr:row>33</xdr:row>
      <xdr:rowOff>0</xdr:rowOff>
    </xdr:from>
    <xdr:to>
      <xdr:col>9</xdr:col>
      <xdr:colOff>0</xdr:colOff>
      <xdr:row>36</xdr:row>
      <xdr:rowOff>45806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870692" y="8201025"/>
          <a:ext cx="1530358" cy="50300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10</xdr:col>
      <xdr:colOff>0</xdr:colOff>
      <xdr:row>35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241292</xdr:colOff>
      <xdr:row>36</xdr:row>
      <xdr:rowOff>0</xdr:rowOff>
    </xdr:from>
    <xdr:to>
      <xdr:col>10</xdr:col>
      <xdr:colOff>0</xdr:colOff>
      <xdr:row>39</xdr:row>
      <xdr:rowOff>45806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7461242" y="8020050"/>
          <a:ext cx="1530358" cy="50300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14287</xdr:rowOff>
    </xdr:from>
    <xdr:to>
      <xdr:col>8</xdr:col>
      <xdr:colOff>809625</xdr:colOff>
      <xdr:row>32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241292</xdr:colOff>
      <xdr:row>33</xdr:row>
      <xdr:rowOff>0</xdr:rowOff>
    </xdr:from>
    <xdr:to>
      <xdr:col>9</xdr:col>
      <xdr:colOff>0</xdr:colOff>
      <xdr:row>36</xdr:row>
      <xdr:rowOff>45806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870692" y="6553200"/>
          <a:ext cx="1530358" cy="50300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</xdr:row>
      <xdr:rowOff>247650</xdr:rowOff>
    </xdr:from>
    <xdr:to>
      <xdr:col>10</xdr:col>
      <xdr:colOff>1</xdr:colOff>
      <xdr:row>34</xdr:row>
      <xdr:rowOff>142875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241293</xdr:colOff>
      <xdr:row>35</xdr:row>
      <xdr:rowOff>142875</xdr:rowOff>
    </xdr:from>
    <xdr:to>
      <xdr:col>10</xdr:col>
      <xdr:colOff>1</xdr:colOff>
      <xdr:row>38</xdr:row>
      <xdr:rowOff>150581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7461243" y="7972425"/>
          <a:ext cx="1530358" cy="50300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14287</xdr:rowOff>
    </xdr:from>
    <xdr:to>
      <xdr:col>8</xdr:col>
      <xdr:colOff>809625</xdr:colOff>
      <xdr:row>32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241292</xdr:colOff>
      <xdr:row>33</xdr:row>
      <xdr:rowOff>0</xdr:rowOff>
    </xdr:from>
    <xdr:to>
      <xdr:col>9</xdr:col>
      <xdr:colOff>0</xdr:colOff>
      <xdr:row>36</xdr:row>
      <xdr:rowOff>45806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870692" y="6667500"/>
          <a:ext cx="1530358" cy="50300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238125</xdr:rowOff>
    </xdr:from>
    <xdr:to>
      <xdr:col>9</xdr:col>
      <xdr:colOff>876300</xdr:colOff>
      <xdr:row>34</xdr:row>
      <xdr:rowOff>133350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231767</xdr:colOff>
      <xdr:row>35</xdr:row>
      <xdr:rowOff>142875</xdr:rowOff>
    </xdr:from>
    <xdr:to>
      <xdr:col>9</xdr:col>
      <xdr:colOff>876300</xdr:colOff>
      <xdr:row>38</xdr:row>
      <xdr:rowOff>150581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7451717" y="7972425"/>
          <a:ext cx="1530358" cy="5030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6 International trad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D73C41"/>
      </a:accent1>
      <a:accent2>
        <a:srgbClr val="286EB4"/>
      </a:accent2>
      <a:accent3>
        <a:srgbClr val="B9C31E"/>
      </a:accent3>
      <a:accent4>
        <a:srgbClr val="C84B96"/>
      </a:accent4>
      <a:accent5>
        <a:srgbClr val="00A5E6"/>
      </a:accent5>
      <a:accent6>
        <a:srgbClr val="32AFAF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43"/>
  <sheetViews>
    <sheetView showGridLines="0" topLeftCell="A14" workbookViewId="0">
      <selection activeCell="A28" sqref="A28"/>
    </sheetView>
  </sheetViews>
  <sheetFormatPr defaultRowHeight="12" x14ac:dyDescent="0.2"/>
  <cols>
    <col min="1" max="1" width="13.5703125" style="2" customWidth="1"/>
    <col min="2" max="2" width="16.28515625" style="2" customWidth="1"/>
    <col min="3" max="4" width="12" style="2" customWidth="1"/>
    <col min="5" max="5" width="12" style="2" bestFit="1" customWidth="1"/>
    <col min="6" max="6" width="16.28515625" style="2" customWidth="1"/>
    <col min="7" max="7" width="12" style="2" customWidth="1"/>
    <col min="8" max="9" width="9.140625" style="2"/>
    <col min="10" max="10" width="13.42578125" style="2" customWidth="1"/>
    <col min="11" max="11" width="10.28515625" style="2" customWidth="1"/>
    <col min="12" max="12" width="12" style="2" bestFit="1" customWidth="1"/>
    <col min="13" max="13" width="12" style="2" customWidth="1"/>
    <col min="14" max="14" width="13.5703125" style="2" customWidth="1"/>
    <col min="15" max="15" width="16" style="2" customWidth="1"/>
    <col min="16" max="16384" width="9.140625" style="2"/>
  </cols>
  <sheetData>
    <row r="1" spans="1:6" ht="23.25" x14ac:dyDescent="0.35">
      <c r="A1" s="23" t="s">
        <v>48</v>
      </c>
      <c r="B1" s="15"/>
      <c r="F1" s="15"/>
    </row>
    <row r="2" spans="1:6" x14ac:dyDescent="0.2">
      <c r="A2" s="18" t="s">
        <v>18</v>
      </c>
    </row>
    <row r="28" spans="1:1" ht="15" x14ac:dyDescent="0.2">
      <c r="A28" s="24" t="s">
        <v>49</v>
      </c>
    </row>
    <row r="34" spans="1:7" x14ac:dyDescent="0.2">
      <c r="A34" s="2" t="s">
        <v>20</v>
      </c>
      <c r="E34" s="2" t="s">
        <v>17</v>
      </c>
    </row>
    <row r="35" spans="1:7" x14ac:dyDescent="0.2">
      <c r="A35" s="32"/>
      <c r="B35" s="39" t="s">
        <v>22</v>
      </c>
      <c r="C35" s="31" t="s">
        <v>25</v>
      </c>
      <c r="E35" s="32"/>
      <c r="F35" s="39" t="s">
        <v>22</v>
      </c>
      <c r="G35" s="31" t="s">
        <v>25</v>
      </c>
    </row>
    <row r="36" spans="1:7" x14ac:dyDescent="0.2">
      <c r="A36" s="33" t="s">
        <v>16</v>
      </c>
      <c r="B36" s="3">
        <v>13822.74179687646</v>
      </c>
      <c r="C36" s="34">
        <f>B36/B$36</f>
        <v>1</v>
      </c>
      <c r="E36" s="33" t="s">
        <v>16</v>
      </c>
      <c r="F36" s="3">
        <v>14126.375738256425</v>
      </c>
      <c r="G36" s="34">
        <f>F36/F$36</f>
        <v>1</v>
      </c>
    </row>
    <row r="37" spans="1:7" x14ac:dyDescent="0.2">
      <c r="A37" s="35" t="s">
        <v>3</v>
      </c>
      <c r="B37" s="5">
        <v>2239.0368019788611</v>
      </c>
      <c r="C37" s="36">
        <f t="shared" ref="C37:C43" si="0">B37/B$36</f>
        <v>0.1619821041933098</v>
      </c>
      <c r="E37" s="35" t="s">
        <v>1</v>
      </c>
      <c r="F37" s="5">
        <v>2293.4278100154374</v>
      </c>
      <c r="G37" s="36">
        <f t="shared" ref="G37:G43" si="1">F37/F$36</f>
        <v>0.1623507580790505</v>
      </c>
    </row>
    <row r="38" spans="1:7" x14ac:dyDescent="0.2">
      <c r="A38" s="35" t="s">
        <v>34</v>
      </c>
      <c r="B38" s="5">
        <v>2132.4234347669999</v>
      </c>
      <c r="C38" s="36">
        <f t="shared" si="0"/>
        <v>0.15426920838880648</v>
      </c>
      <c r="E38" s="35" t="s">
        <v>34</v>
      </c>
      <c r="F38" s="5">
        <v>1938.092435817</v>
      </c>
      <c r="G38" s="36">
        <f t="shared" si="1"/>
        <v>0.13719672134787864</v>
      </c>
    </row>
    <row r="39" spans="1:7" x14ac:dyDescent="0.2">
      <c r="A39" s="35" t="s">
        <v>1</v>
      </c>
      <c r="B39" s="5">
        <v>1468.7595998717397</v>
      </c>
      <c r="C39" s="36">
        <f t="shared" si="0"/>
        <v>0.10625674858540994</v>
      </c>
      <c r="E39" s="35" t="s">
        <v>3</v>
      </c>
      <c r="F39" s="5">
        <v>1854.7145374313995</v>
      </c>
      <c r="G39" s="36">
        <f t="shared" si="1"/>
        <v>0.13129443615240557</v>
      </c>
    </row>
    <row r="40" spans="1:7" x14ac:dyDescent="0.2">
      <c r="A40" s="35" t="s">
        <v>4</v>
      </c>
      <c r="B40" s="5">
        <v>630.31711945857569</v>
      </c>
      <c r="C40" s="36">
        <f t="shared" si="0"/>
        <v>4.5600006765735085E-2</v>
      </c>
      <c r="E40" s="35" t="s">
        <v>4</v>
      </c>
      <c r="F40" s="5">
        <v>643.94358298554664</v>
      </c>
      <c r="G40" s="36">
        <f t="shared" si="1"/>
        <v>4.5584486418667677E-2</v>
      </c>
    </row>
    <row r="41" spans="1:7" x14ac:dyDescent="0.2">
      <c r="A41" s="35" t="s">
        <v>35</v>
      </c>
      <c r="B41" s="5">
        <v>417.6081241528604</v>
      </c>
      <c r="C41" s="36">
        <f t="shared" si="0"/>
        <v>3.0211670758924815E-2</v>
      </c>
      <c r="E41" s="35" t="s">
        <v>35</v>
      </c>
      <c r="F41" s="5">
        <v>618.11003034356281</v>
      </c>
      <c r="G41" s="36">
        <f t="shared" si="1"/>
        <v>4.375574045291919E-2</v>
      </c>
    </row>
    <row r="42" spans="1:7" x14ac:dyDescent="0.2">
      <c r="A42" s="35" t="s">
        <v>7</v>
      </c>
      <c r="B42" s="5">
        <v>478.52708190300473</v>
      </c>
      <c r="C42" s="36">
        <f t="shared" si="0"/>
        <v>3.4618825189307811E-2</v>
      </c>
      <c r="E42" s="35" t="s">
        <v>7</v>
      </c>
      <c r="F42" s="5">
        <v>516.82912393505489</v>
      </c>
      <c r="G42" s="36">
        <f t="shared" si="1"/>
        <v>3.6586109099123076E-2</v>
      </c>
    </row>
    <row r="43" spans="1:7" x14ac:dyDescent="0.2">
      <c r="A43" s="37" t="s">
        <v>14</v>
      </c>
      <c r="B43" s="8">
        <f>B36-SUM(B37:B42)</f>
        <v>6456.0696347444191</v>
      </c>
      <c r="C43" s="38">
        <f t="shared" si="0"/>
        <v>0.46706143611850609</v>
      </c>
      <c r="E43" s="37" t="s">
        <v>14</v>
      </c>
      <c r="F43" s="8">
        <f>F36-SUM(F37:F42)</f>
        <v>6261.2582177284239</v>
      </c>
      <c r="G43" s="38">
        <f t="shared" si="1"/>
        <v>0.44323174844995533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46"/>
  <sheetViews>
    <sheetView showGridLines="0" topLeftCell="A4" workbookViewId="0">
      <selection activeCell="A27" sqref="A27"/>
    </sheetView>
  </sheetViews>
  <sheetFormatPr defaultRowHeight="12" x14ac:dyDescent="0.2"/>
  <cols>
    <col min="1" max="1" width="28.28515625" style="2" customWidth="1"/>
    <col min="2" max="4" width="20.7109375" style="2" customWidth="1"/>
    <col min="5" max="5" width="24.140625" style="2" customWidth="1"/>
    <col min="6" max="6" width="20.7109375" style="2" customWidth="1"/>
    <col min="7" max="7" width="32.7109375" style="2" bestFit="1" customWidth="1"/>
    <col min="8" max="8" width="7.28515625" style="2" customWidth="1"/>
    <col min="9" max="9" width="12" style="2" bestFit="1" customWidth="1"/>
    <col min="10" max="16384" width="9.140625" style="2"/>
  </cols>
  <sheetData>
    <row r="1" spans="1:1" s="27" customFormat="1" ht="23.25" x14ac:dyDescent="0.35">
      <c r="A1" s="23" t="s">
        <v>47</v>
      </c>
    </row>
    <row r="2" spans="1:1" s="25" customFormat="1" ht="20.25" x14ac:dyDescent="0.3">
      <c r="A2" s="29" t="s">
        <v>22</v>
      </c>
    </row>
    <row r="27" spans="1:1" ht="15" x14ac:dyDescent="0.2">
      <c r="A27" s="24" t="s">
        <v>49</v>
      </c>
    </row>
    <row r="34" spans="1:4" x14ac:dyDescent="0.2">
      <c r="A34" s="54"/>
      <c r="B34" s="55" t="s">
        <v>20</v>
      </c>
      <c r="C34" s="56" t="s">
        <v>17</v>
      </c>
      <c r="D34" s="56" t="s">
        <v>21</v>
      </c>
    </row>
    <row r="35" spans="1:4" x14ac:dyDescent="0.2">
      <c r="A35" s="53" t="s">
        <v>34</v>
      </c>
      <c r="B35" s="5">
        <v>2132.4234347669999</v>
      </c>
      <c r="C35" s="6">
        <v>1938.092435817</v>
      </c>
      <c r="D35" s="6">
        <v>194.33099895000004</v>
      </c>
    </row>
    <row r="36" spans="1:4" x14ac:dyDescent="0.2">
      <c r="A36" s="4" t="s">
        <v>3</v>
      </c>
      <c r="B36" s="5">
        <v>2239.0368019788611</v>
      </c>
      <c r="C36" s="6">
        <v>1854.7145374313995</v>
      </c>
      <c r="D36" s="6">
        <v>384.32226454746177</v>
      </c>
    </row>
    <row r="37" spans="1:4" x14ac:dyDescent="0.2">
      <c r="A37" s="4" t="s">
        <v>1</v>
      </c>
      <c r="B37" s="5">
        <v>1468.7595998717397</v>
      </c>
      <c r="C37" s="6">
        <v>2293.4278100154374</v>
      </c>
      <c r="D37" s="6">
        <v>-824.66821014369793</v>
      </c>
    </row>
    <row r="38" spans="1:4" x14ac:dyDescent="0.2">
      <c r="A38" s="4" t="s">
        <v>4</v>
      </c>
      <c r="B38" s="5">
        <v>630.31711945857569</v>
      </c>
      <c r="C38" s="6">
        <v>643.94358298554664</v>
      </c>
      <c r="D38" s="6">
        <v>-13.626463526970863</v>
      </c>
    </row>
    <row r="39" spans="1:4" x14ac:dyDescent="0.2">
      <c r="A39" s="4" t="s">
        <v>35</v>
      </c>
      <c r="B39" s="5">
        <v>417.6081241528604</v>
      </c>
      <c r="C39" s="6">
        <v>618.11003034356281</v>
      </c>
      <c r="D39" s="6">
        <v>-200.50190619070244</v>
      </c>
    </row>
    <row r="40" spans="1:4" x14ac:dyDescent="0.2">
      <c r="A40" s="4" t="s">
        <v>7</v>
      </c>
      <c r="B40" s="5">
        <v>478.52708190300473</v>
      </c>
      <c r="C40" s="6">
        <v>516.82912393505489</v>
      </c>
      <c r="D40" s="6">
        <v>-38.302042032050132</v>
      </c>
    </row>
    <row r="41" spans="1:4" x14ac:dyDescent="0.2">
      <c r="A41" s="4" t="s">
        <v>5</v>
      </c>
      <c r="B41" s="5">
        <v>484.29818576936384</v>
      </c>
      <c r="C41" s="6">
        <v>449.54261458435712</v>
      </c>
      <c r="D41" s="6">
        <v>34.75557118500668</v>
      </c>
    </row>
    <row r="42" spans="1:4" x14ac:dyDescent="0.2">
      <c r="A42" s="4" t="s">
        <v>33</v>
      </c>
      <c r="B42" s="5">
        <v>421.8605752176008</v>
      </c>
      <c r="C42" s="6">
        <v>417.4124254282907</v>
      </c>
      <c r="D42" s="6">
        <v>4.4481497893100981</v>
      </c>
    </row>
    <row r="43" spans="1:4" x14ac:dyDescent="0.2">
      <c r="A43" s="4" t="s">
        <v>2</v>
      </c>
      <c r="B43" s="5">
        <v>398.62072765925814</v>
      </c>
      <c r="C43" s="6">
        <v>404.85563615515639</v>
      </c>
      <c r="D43" s="6">
        <v>-6.2349084958982468</v>
      </c>
    </row>
    <row r="44" spans="1:4" x14ac:dyDescent="0.2">
      <c r="A44" s="4" t="s">
        <v>6</v>
      </c>
      <c r="B44" s="5">
        <v>288.74565088348987</v>
      </c>
      <c r="C44" s="6">
        <v>427.76576433077543</v>
      </c>
      <c r="D44" s="6">
        <v>-139.02011344728558</v>
      </c>
    </row>
    <row r="45" spans="1:4" x14ac:dyDescent="0.2">
      <c r="A45" s="4" t="s">
        <v>8</v>
      </c>
      <c r="B45" s="5">
        <v>348.66618426486974</v>
      </c>
      <c r="C45" s="6">
        <v>320.65624854369509</v>
      </c>
      <c r="D45" s="6">
        <v>28.009935721174656</v>
      </c>
    </row>
    <row r="46" spans="1:4" x14ac:dyDescent="0.2">
      <c r="A46" s="7" t="s">
        <v>9</v>
      </c>
      <c r="B46" s="8">
        <v>381.15451983441267</v>
      </c>
      <c r="C46" s="9">
        <v>219.19737984637146</v>
      </c>
      <c r="D46" s="9">
        <v>161.95713998804123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53"/>
  <sheetViews>
    <sheetView showGridLines="0" topLeftCell="I13" workbookViewId="0">
      <selection activeCell="A33" sqref="A33"/>
    </sheetView>
  </sheetViews>
  <sheetFormatPr defaultRowHeight="12" x14ac:dyDescent="0.2"/>
  <cols>
    <col min="1" max="1" width="13.85546875" style="2" customWidth="1"/>
    <col min="2" max="2" width="16.5703125" style="2" customWidth="1"/>
    <col min="3" max="8" width="13.28515625" style="2" customWidth="1"/>
    <col min="9" max="9" width="9" style="2" customWidth="1"/>
    <col min="10" max="16" width="13.28515625" style="2" customWidth="1"/>
    <col min="17" max="19" width="9.140625" style="2"/>
    <col min="20" max="20" width="7.28515625" style="2" customWidth="1"/>
    <col min="21" max="16384" width="9.140625" style="2"/>
  </cols>
  <sheetData>
    <row r="1" spans="1:11" s="28" customFormat="1" ht="23.25" x14ac:dyDescent="0.35">
      <c r="A1" s="23" t="s">
        <v>45</v>
      </c>
      <c r="B1" s="27"/>
      <c r="C1" s="27"/>
      <c r="D1" s="27"/>
      <c r="E1" s="27"/>
      <c r="F1" s="27"/>
      <c r="G1" s="27"/>
      <c r="H1" s="27"/>
      <c r="I1" s="27"/>
      <c r="J1" s="27"/>
      <c r="K1" s="23" t="s">
        <v>46</v>
      </c>
    </row>
    <row r="2" spans="1:11" s="26" customFormat="1" ht="20.25" x14ac:dyDescent="0.3">
      <c r="A2" s="29" t="s">
        <v>22</v>
      </c>
      <c r="B2" s="25"/>
      <c r="C2" s="25"/>
      <c r="D2" s="25"/>
      <c r="E2" s="25"/>
      <c r="F2" s="25"/>
      <c r="G2" s="25"/>
      <c r="H2" s="25"/>
      <c r="I2" s="25"/>
      <c r="J2" s="25"/>
      <c r="K2" s="29" t="s">
        <v>22</v>
      </c>
    </row>
    <row r="28" spans="1:11" x14ac:dyDescent="0.2">
      <c r="A28" s="14" t="s">
        <v>19</v>
      </c>
      <c r="K28" s="14" t="s">
        <v>19</v>
      </c>
    </row>
    <row r="33" spans="1:12" ht="15" x14ac:dyDescent="0.2">
      <c r="A33" s="24" t="s">
        <v>49</v>
      </c>
      <c r="K33" s="24" t="s">
        <v>49</v>
      </c>
    </row>
    <row r="41" spans="1:12" x14ac:dyDescent="0.2">
      <c r="A41" s="11"/>
      <c r="B41" s="17">
        <v>2009</v>
      </c>
      <c r="C41" s="12">
        <f>B41+1</f>
        <v>2010</v>
      </c>
      <c r="D41" s="12">
        <f t="shared" ref="D41:L41" si="0">C41+1</f>
        <v>2011</v>
      </c>
      <c r="E41" s="12">
        <f t="shared" si="0"/>
        <v>2012</v>
      </c>
      <c r="F41" s="12">
        <f t="shared" si="0"/>
        <v>2013</v>
      </c>
      <c r="G41" s="12">
        <f t="shared" si="0"/>
        <v>2014</v>
      </c>
      <c r="H41" s="12">
        <f t="shared" si="0"/>
        <v>2015</v>
      </c>
      <c r="I41" s="12">
        <f t="shared" si="0"/>
        <v>2016</v>
      </c>
      <c r="J41" s="12">
        <f t="shared" si="0"/>
        <v>2017</v>
      </c>
      <c r="K41" s="12">
        <f t="shared" si="0"/>
        <v>2018</v>
      </c>
      <c r="L41" s="12">
        <f t="shared" si="0"/>
        <v>2019</v>
      </c>
    </row>
    <row r="42" spans="1:12" x14ac:dyDescent="0.2">
      <c r="A42" s="13" t="s">
        <v>3</v>
      </c>
      <c r="B42" s="40">
        <v>12.094882329453803</v>
      </c>
      <c r="C42" s="41">
        <v>12.719108958602963</v>
      </c>
      <c r="D42" s="41">
        <v>12.629848832646767</v>
      </c>
      <c r="E42" s="41">
        <v>13.273594276871684</v>
      </c>
      <c r="F42" s="41">
        <v>13.983918438893861</v>
      </c>
      <c r="G42" s="41">
        <v>14.91265440505475</v>
      </c>
      <c r="H42" s="41">
        <v>16.59741419122583</v>
      </c>
      <c r="I42" s="41">
        <v>15.962242191842627</v>
      </c>
      <c r="J42" s="41">
        <v>15.575092419057771</v>
      </c>
      <c r="K42" s="41">
        <v>15.682993596006177</v>
      </c>
      <c r="L42" s="41">
        <v>16.19821041933098</v>
      </c>
    </row>
    <row r="43" spans="1:12" x14ac:dyDescent="0.2">
      <c r="A43" s="4" t="s">
        <v>34</v>
      </c>
      <c r="B43" s="42">
        <v>16.62382915182123</v>
      </c>
      <c r="C43" s="43">
        <v>15.342176631888602</v>
      </c>
      <c r="D43" s="43">
        <v>15.043937046219344</v>
      </c>
      <c r="E43" s="43">
        <v>14.740679088835421</v>
      </c>
      <c r="F43" s="43">
        <v>14.966453610155375</v>
      </c>
      <c r="G43" s="43">
        <v>15.197615081955588</v>
      </c>
      <c r="H43" s="43">
        <v>15.198041501686257</v>
      </c>
      <c r="I43" s="43">
        <v>15.724348393739465</v>
      </c>
      <c r="J43" s="43">
        <v>15.506336229273826</v>
      </c>
      <c r="K43" s="43">
        <v>15.297308522306855</v>
      </c>
      <c r="L43" s="43">
        <v>15.426920838880648</v>
      </c>
    </row>
    <row r="44" spans="1:12" x14ac:dyDescent="0.2">
      <c r="A44" s="4" t="s">
        <v>1</v>
      </c>
      <c r="B44" s="42">
        <v>10.636077663045606</v>
      </c>
      <c r="C44" s="43">
        <v>10.303369446267631</v>
      </c>
      <c r="D44" s="43">
        <v>9.8575306735914339</v>
      </c>
      <c r="E44" s="43">
        <v>10.009263265162325</v>
      </c>
      <c r="F44" s="43">
        <v>9.9867717350529936</v>
      </c>
      <c r="G44" s="43">
        <v>10.312402712018882</v>
      </c>
      <c r="H44" s="43">
        <v>10.964198922657244</v>
      </c>
      <c r="I44" s="43">
        <v>11.040859514167064</v>
      </c>
      <c r="J44" s="43">
        <v>10.637289523639247</v>
      </c>
      <c r="K44" s="43">
        <v>10.4709402294454</v>
      </c>
      <c r="L44" s="43">
        <v>10.625674858540993</v>
      </c>
    </row>
    <row r="45" spans="1:12" x14ac:dyDescent="0.2">
      <c r="A45" s="4" t="s">
        <v>4</v>
      </c>
      <c r="B45" s="42">
        <v>5.8450827614636962</v>
      </c>
      <c r="C45" s="43">
        <v>6.2055153968925989</v>
      </c>
      <c r="D45" s="43">
        <v>5.4765854251477304</v>
      </c>
      <c r="E45" s="43">
        <v>5.1740775519497371</v>
      </c>
      <c r="F45" s="43">
        <v>4.5268576653632815</v>
      </c>
      <c r="G45" s="43">
        <v>4.3944015007378194</v>
      </c>
      <c r="H45" s="43">
        <v>4.5618778926949624</v>
      </c>
      <c r="I45" s="43">
        <v>4.9076970672325189</v>
      </c>
      <c r="J45" s="43">
        <v>4.8038658337626359</v>
      </c>
      <c r="K45" s="43">
        <v>4.6415942656063072</v>
      </c>
      <c r="L45" s="43">
        <v>4.5600006765735088</v>
      </c>
    </row>
    <row r="46" spans="1:12" x14ac:dyDescent="0.2">
      <c r="A46" s="4" t="s">
        <v>5</v>
      </c>
      <c r="B46" s="42">
        <v>3.6590332434263475</v>
      </c>
      <c r="C46" s="43">
        <v>3.7597174572540899</v>
      </c>
      <c r="D46" s="43">
        <v>3.6937669464046761</v>
      </c>
      <c r="E46" s="43">
        <v>3.5494244083578348</v>
      </c>
      <c r="F46" s="43">
        <v>3.5426140757749796</v>
      </c>
      <c r="G46" s="43">
        <v>3.6485901410925941</v>
      </c>
      <c r="H46" s="43">
        <v>3.8455509209757857</v>
      </c>
      <c r="I46" s="43">
        <v>3.7699453784651014</v>
      </c>
      <c r="J46" s="43">
        <v>3.9473428094592569</v>
      </c>
      <c r="K46" s="43">
        <v>3.8028524011372702</v>
      </c>
      <c r="L46" s="43">
        <v>3.5036333086884484</v>
      </c>
    </row>
    <row r="47" spans="1:12" x14ac:dyDescent="0.2">
      <c r="A47" s="4" t="s">
        <v>7</v>
      </c>
      <c r="B47" s="42">
        <v>3.3157161313792418</v>
      </c>
      <c r="C47" s="43">
        <v>3.2301701680016137</v>
      </c>
      <c r="D47" s="43">
        <v>3.0308986389964216</v>
      </c>
      <c r="E47" s="43">
        <v>3.193435440654508</v>
      </c>
      <c r="F47" s="43">
        <v>3.3879507007882448</v>
      </c>
      <c r="G47" s="43">
        <v>3.3365594022259573</v>
      </c>
      <c r="H47" s="43">
        <v>3.7272814476183971</v>
      </c>
      <c r="I47" s="43">
        <v>3.9310444007504537</v>
      </c>
      <c r="J47" s="43">
        <v>3.7838007371510516</v>
      </c>
      <c r="K47" s="43">
        <v>3.5783712704886463</v>
      </c>
      <c r="L47" s="43">
        <v>3.4618825189307811</v>
      </c>
    </row>
    <row r="48" spans="1:12" x14ac:dyDescent="0.2">
      <c r="A48" s="4" t="s">
        <v>33</v>
      </c>
      <c r="B48" s="42">
        <v>2.3121134981190599</v>
      </c>
      <c r="C48" s="43">
        <v>2.4047800257951049</v>
      </c>
      <c r="D48" s="43">
        <v>2.3240459325782057</v>
      </c>
      <c r="E48" s="43">
        <v>2.4017241556147875</v>
      </c>
      <c r="F48" s="43">
        <v>2.4052341039943856</v>
      </c>
      <c r="G48" s="43">
        <v>2.5268791014790288</v>
      </c>
      <c r="H48" s="43">
        <v>2.7782002255029195</v>
      </c>
      <c r="I48" s="43">
        <v>2.8456078274198546</v>
      </c>
      <c r="J48" s="43">
        <v>2.8172076936871724</v>
      </c>
      <c r="K48" s="43">
        <v>2.8335904351408727</v>
      </c>
      <c r="L48" s="43">
        <v>3.051931240681419</v>
      </c>
    </row>
    <row r="49" spans="1:12" x14ac:dyDescent="0.2">
      <c r="A49" s="4" t="s">
        <v>35</v>
      </c>
      <c r="B49" s="42">
        <v>3.6196224985403918</v>
      </c>
      <c r="C49" s="43">
        <v>3.4020578504898702</v>
      </c>
      <c r="D49" s="43">
        <v>3.4414864107967089</v>
      </c>
      <c r="E49" s="43">
        <v>3.117752246848474</v>
      </c>
      <c r="F49" s="43">
        <v>3.4693288004034173</v>
      </c>
      <c r="G49" s="43">
        <v>3.2543052169287523</v>
      </c>
      <c r="H49" s="43">
        <v>3.4041833090797162</v>
      </c>
      <c r="I49" s="43">
        <v>3.1310837849145852</v>
      </c>
      <c r="J49" s="43">
        <v>3.0405154156905265</v>
      </c>
      <c r="K49" s="43">
        <v>3.0862613618482233</v>
      </c>
      <c r="L49" s="43">
        <v>3.0211670758924813</v>
      </c>
    </row>
    <row r="50" spans="1:12" x14ac:dyDescent="0.2">
      <c r="A50" s="4" t="s">
        <v>2</v>
      </c>
      <c r="B50" s="42">
        <v>3.1723355161999991</v>
      </c>
      <c r="C50" s="43">
        <v>3.1164056486824028</v>
      </c>
      <c r="D50" s="43">
        <v>2.9966801324934416</v>
      </c>
      <c r="E50" s="43">
        <v>2.9420039664448145</v>
      </c>
      <c r="F50" s="43">
        <v>2.8904535708994636</v>
      </c>
      <c r="G50" s="43">
        <v>3.0253063688927333</v>
      </c>
      <c r="H50" s="43">
        <v>2.9836875161725982</v>
      </c>
      <c r="I50" s="43">
        <v>2.9590284306002461</v>
      </c>
      <c r="J50" s="43">
        <v>2.8906877213271196</v>
      </c>
      <c r="K50" s="43">
        <v>2.8318733505127556</v>
      </c>
      <c r="L50" s="43">
        <v>2.8838036152084885</v>
      </c>
    </row>
    <row r="51" spans="1:12" x14ac:dyDescent="0.2">
      <c r="A51" s="4" t="s">
        <v>9</v>
      </c>
      <c r="B51" s="42">
        <v>3.0376546139079132</v>
      </c>
      <c r="C51" s="43">
        <v>3.2009513849130125</v>
      </c>
      <c r="D51" s="43">
        <v>3.4395166426895498</v>
      </c>
      <c r="E51" s="43">
        <v>3.3998423282195498</v>
      </c>
      <c r="F51" s="43">
        <v>3.3378086485782528</v>
      </c>
      <c r="G51" s="43">
        <v>3.1695523700445429</v>
      </c>
      <c r="H51" s="43">
        <v>2.5106916737964013</v>
      </c>
      <c r="I51" s="43">
        <v>2.2964374347624834</v>
      </c>
      <c r="J51" s="43">
        <v>2.609461386653162</v>
      </c>
      <c r="K51" s="43">
        <v>2.8388680856955104</v>
      </c>
      <c r="L51" s="43">
        <v>2.7574451251092791</v>
      </c>
    </row>
    <row r="52" spans="1:12" x14ac:dyDescent="0.2">
      <c r="A52" s="4" t="s">
        <v>8</v>
      </c>
      <c r="B52" s="42">
        <v>2.7284887891159553</v>
      </c>
      <c r="C52" s="43">
        <v>2.8476396975930864</v>
      </c>
      <c r="D52" s="43">
        <v>2.7695437719809894</v>
      </c>
      <c r="E52" s="43">
        <v>2.6926758016716392</v>
      </c>
      <c r="F52" s="43">
        <v>2.658338910164121</v>
      </c>
      <c r="G52" s="43">
        <v>2.6448397165342343</v>
      </c>
      <c r="H52" s="43">
        <v>2.6131435525002829</v>
      </c>
      <c r="I52" s="43">
        <v>2.5726786144845564</v>
      </c>
      <c r="J52" s="43">
        <v>2.5685031106832028</v>
      </c>
      <c r="K52" s="43">
        <v>2.5889220057015288</v>
      </c>
      <c r="L52" s="43">
        <v>2.5224097316471483</v>
      </c>
    </row>
    <row r="53" spans="1:12" x14ac:dyDescent="0.2">
      <c r="A53" s="7" t="s">
        <v>6</v>
      </c>
      <c r="B53" s="44">
        <v>1.7791853555181776</v>
      </c>
      <c r="C53" s="45">
        <v>1.7768184079102578</v>
      </c>
      <c r="D53" s="45">
        <v>2.0057475095354311</v>
      </c>
      <c r="E53" s="45">
        <v>1.8760243057797845</v>
      </c>
      <c r="F53" s="45">
        <v>2.1308875929401685</v>
      </c>
      <c r="G53" s="45">
        <v>2.0217086940480469</v>
      </c>
      <c r="H53" s="45">
        <v>1.9301087980975387</v>
      </c>
      <c r="I53" s="45">
        <v>1.9809914123479588</v>
      </c>
      <c r="J53" s="45">
        <v>2.0256313009581537</v>
      </c>
      <c r="K53" s="45">
        <v>2.0277364726218381</v>
      </c>
      <c r="L53" s="45">
        <v>2.0889173445223288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L53"/>
  <sheetViews>
    <sheetView showGridLines="0" topLeftCell="A7" workbookViewId="0">
      <selection activeCell="A33" sqref="A33"/>
    </sheetView>
  </sheetViews>
  <sheetFormatPr defaultRowHeight="12" x14ac:dyDescent="0.2"/>
  <cols>
    <col min="1" max="1" width="16.7109375" style="2" customWidth="1"/>
    <col min="2" max="2" width="16.5703125" style="2" customWidth="1"/>
    <col min="3" max="8" width="13.28515625" style="2" customWidth="1"/>
    <col min="9" max="9" width="9" style="2" customWidth="1"/>
    <col min="10" max="16" width="13.28515625" style="2" customWidth="1"/>
    <col min="17" max="19" width="9.140625" style="2"/>
    <col min="20" max="20" width="7.28515625" style="2" customWidth="1"/>
    <col min="21" max="16384" width="9.140625" style="2"/>
  </cols>
  <sheetData>
    <row r="1" spans="1:11" s="28" customFormat="1" ht="23.25" x14ac:dyDescent="0.35">
      <c r="A1" s="23" t="s">
        <v>43</v>
      </c>
      <c r="B1" s="27"/>
      <c r="C1" s="27"/>
      <c r="D1" s="27"/>
      <c r="E1" s="27"/>
      <c r="F1" s="27"/>
      <c r="G1" s="27"/>
      <c r="H1" s="27"/>
      <c r="I1" s="27"/>
      <c r="J1" s="27"/>
      <c r="K1" s="23" t="s">
        <v>44</v>
      </c>
    </row>
    <row r="2" spans="1:11" s="26" customFormat="1" ht="20.25" x14ac:dyDescent="0.3">
      <c r="A2" s="29" t="s">
        <v>22</v>
      </c>
      <c r="B2" s="25"/>
      <c r="C2" s="25"/>
      <c r="D2" s="25"/>
      <c r="E2" s="25"/>
      <c r="F2" s="25"/>
      <c r="G2" s="25"/>
      <c r="H2" s="25"/>
      <c r="I2" s="25"/>
      <c r="J2" s="25"/>
      <c r="K2" s="29" t="s">
        <v>22</v>
      </c>
    </row>
    <row r="28" spans="1:11" x14ac:dyDescent="0.2">
      <c r="A28" s="14" t="s">
        <v>26</v>
      </c>
      <c r="K28" s="14" t="s">
        <v>26</v>
      </c>
    </row>
    <row r="33" spans="1:12" ht="15" x14ac:dyDescent="0.2">
      <c r="A33" s="24" t="s">
        <v>49</v>
      </c>
      <c r="K33" s="24" t="s">
        <v>49</v>
      </c>
    </row>
    <row r="41" spans="1:12" x14ac:dyDescent="0.2">
      <c r="A41" s="11"/>
      <c r="B41" s="17">
        <v>2009</v>
      </c>
      <c r="C41" s="12">
        <f>B41+1</f>
        <v>2010</v>
      </c>
      <c r="D41" s="12">
        <f t="shared" ref="D41:L41" si="0">C41+1</f>
        <v>2011</v>
      </c>
      <c r="E41" s="12">
        <f t="shared" si="0"/>
        <v>2012</v>
      </c>
      <c r="F41" s="12">
        <f t="shared" si="0"/>
        <v>2013</v>
      </c>
      <c r="G41" s="12">
        <f t="shared" si="0"/>
        <v>2014</v>
      </c>
      <c r="H41" s="12">
        <f t="shared" si="0"/>
        <v>2015</v>
      </c>
      <c r="I41" s="12">
        <f t="shared" si="0"/>
        <v>2016</v>
      </c>
      <c r="J41" s="12">
        <f t="shared" si="0"/>
        <v>2017</v>
      </c>
      <c r="K41" s="12">
        <f t="shared" si="0"/>
        <v>2018</v>
      </c>
      <c r="L41" s="12">
        <f t="shared" si="0"/>
        <v>2019</v>
      </c>
    </row>
    <row r="42" spans="1:12" x14ac:dyDescent="0.2">
      <c r="A42" s="13" t="s">
        <v>1</v>
      </c>
      <c r="B42" s="40">
        <v>15.768019139150763</v>
      </c>
      <c r="C42" s="41">
        <v>15.609382435957011</v>
      </c>
      <c r="D42" s="41">
        <v>14.949398405552799</v>
      </c>
      <c r="E42" s="41">
        <v>14.991796052178294</v>
      </c>
      <c r="F42" s="41">
        <v>14.734969584529061</v>
      </c>
      <c r="G42" s="41">
        <v>15.291015265276197</v>
      </c>
      <c r="H42" s="41">
        <v>16.692876063703839</v>
      </c>
      <c r="I42" s="41">
        <v>16.886123601048858</v>
      </c>
      <c r="J42" s="41">
        <v>16.28216348745714</v>
      </c>
      <c r="K42" s="41">
        <v>16.098856683135672</v>
      </c>
      <c r="L42" s="41">
        <v>16.235075807905051</v>
      </c>
    </row>
    <row r="43" spans="1:12" x14ac:dyDescent="0.2">
      <c r="A43" s="4" t="s">
        <v>34</v>
      </c>
      <c r="B43" s="42">
        <v>16.383638247423232</v>
      </c>
      <c r="C43" s="43">
        <v>15.46575049045676</v>
      </c>
      <c r="D43" s="43">
        <v>15.316780788619983</v>
      </c>
      <c r="E43" s="43">
        <v>14.045879187170032</v>
      </c>
      <c r="F43" s="43">
        <v>13.717072604798405</v>
      </c>
      <c r="G43" s="43">
        <v>13.696002653952011</v>
      </c>
      <c r="H43" s="43">
        <v>13.194054605334493</v>
      </c>
      <c r="I43" s="43">
        <v>13.328902514830149</v>
      </c>
      <c r="J43" s="43">
        <v>13.551893252396921</v>
      </c>
      <c r="K43" s="43">
        <v>13.91975559300575</v>
      </c>
      <c r="L43" s="43">
        <v>13.71967213478786</v>
      </c>
    </row>
    <row r="44" spans="1:12" x14ac:dyDescent="0.2">
      <c r="A44" s="4" t="s">
        <v>3</v>
      </c>
      <c r="B44" s="42">
        <v>9.8980307500425795</v>
      </c>
      <c r="C44" s="43">
        <v>11.071059417667939</v>
      </c>
      <c r="D44" s="43">
        <v>11.513732528132657</v>
      </c>
      <c r="E44" s="43">
        <v>11.675303966237413</v>
      </c>
      <c r="F44" s="43">
        <v>12.349866058029447</v>
      </c>
      <c r="G44" s="43">
        <v>12.426579219399683</v>
      </c>
      <c r="H44" s="43">
        <v>12.119158533470024</v>
      </c>
      <c r="I44" s="43">
        <v>11.932278274352139</v>
      </c>
      <c r="J44" s="43">
        <v>12.481282915139861</v>
      </c>
      <c r="K44" s="43">
        <v>13.161657162972555</v>
      </c>
      <c r="L44" s="43">
        <v>13.129443615240557</v>
      </c>
    </row>
    <row r="45" spans="1:12" x14ac:dyDescent="0.2">
      <c r="A45" s="4" t="s">
        <v>4</v>
      </c>
      <c r="B45" s="42">
        <v>5.4333783969522749</v>
      </c>
      <c r="C45" s="43">
        <v>5.5042704755419249</v>
      </c>
      <c r="D45" s="43">
        <v>5.649105764584835</v>
      </c>
      <c r="E45" s="43">
        <v>5.6895208153125454</v>
      </c>
      <c r="F45" s="43">
        <v>5.27668195225377</v>
      </c>
      <c r="G45" s="43">
        <v>5.1513371748027721</v>
      </c>
      <c r="H45" s="43">
        <v>4.5138865793158942</v>
      </c>
      <c r="I45" s="43">
        <v>4.5606727539793503</v>
      </c>
      <c r="J45" s="43">
        <v>4.5454457538538238</v>
      </c>
      <c r="K45" s="43">
        <v>4.6125825909048634</v>
      </c>
      <c r="L45" s="43">
        <v>4.558448641866768</v>
      </c>
    </row>
    <row r="46" spans="1:12" x14ac:dyDescent="0.2">
      <c r="A46" s="4" t="s">
        <v>35</v>
      </c>
      <c r="B46" s="42">
        <v>5.4339422606636036</v>
      </c>
      <c r="C46" s="43">
        <v>4.9773517900375905</v>
      </c>
      <c r="D46" s="43">
        <v>4.7392167938807006</v>
      </c>
      <c r="E46" s="43">
        <v>4.4251938725395048</v>
      </c>
      <c r="F46" s="43">
        <v>4.1623806043214993</v>
      </c>
      <c r="G46" s="43">
        <v>4.4039262208475121</v>
      </c>
      <c r="H46" s="43">
        <v>4.5476748765262842</v>
      </c>
      <c r="I46" s="43">
        <v>4.781926047149887</v>
      </c>
      <c r="J46" s="43">
        <v>4.3385295689278038</v>
      </c>
      <c r="K46" s="43">
        <v>4.1408344391127301</v>
      </c>
      <c r="L46" s="43">
        <v>4.375574045291919</v>
      </c>
    </row>
    <row r="47" spans="1:12" x14ac:dyDescent="0.2">
      <c r="A47" s="4" t="s">
        <v>7</v>
      </c>
      <c r="B47" s="42">
        <v>3.4672284922724836</v>
      </c>
      <c r="C47" s="43">
        <v>3.5003002378060497</v>
      </c>
      <c r="D47" s="43">
        <v>3.3737880753206855</v>
      </c>
      <c r="E47" s="43">
        <v>3.5541334886515861</v>
      </c>
      <c r="F47" s="43">
        <v>3.9356129885911995</v>
      </c>
      <c r="G47" s="43">
        <v>3.8094293286659684</v>
      </c>
      <c r="H47" s="43">
        <v>4.0357561333988512</v>
      </c>
      <c r="I47" s="43">
        <v>4.1113143837922879</v>
      </c>
      <c r="J47" s="43">
        <v>3.9892970326047315</v>
      </c>
      <c r="K47" s="43">
        <v>3.8673210971558443</v>
      </c>
      <c r="L47" s="43">
        <v>3.6586109099123068</v>
      </c>
    </row>
    <row r="48" spans="1:12" x14ac:dyDescent="0.2">
      <c r="A48" s="4" t="s">
        <v>5</v>
      </c>
      <c r="B48" s="42">
        <v>3.1802055932186373</v>
      </c>
      <c r="C48" s="43">
        <v>3.3721331181736161</v>
      </c>
      <c r="D48" s="43">
        <v>3.4632782276667169</v>
      </c>
      <c r="E48" s="43">
        <v>3.3363797211004758</v>
      </c>
      <c r="F48" s="43">
        <v>3.2652729347481708</v>
      </c>
      <c r="G48" s="43">
        <v>3.3333809731238473</v>
      </c>
      <c r="H48" s="43">
        <v>3.1495396043855797</v>
      </c>
      <c r="I48" s="43">
        <v>3.0522154051879955</v>
      </c>
      <c r="J48" s="43">
        <v>3.2389260860023583</v>
      </c>
      <c r="K48" s="43">
        <v>3.2992774884394622</v>
      </c>
      <c r="L48" s="43">
        <v>3.1822926341037761</v>
      </c>
    </row>
    <row r="49" spans="1:12" x14ac:dyDescent="0.2">
      <c r="A49" s="4" t="s">
        <v>6</v>
      </c>
      <c r="B49" s="42">
        <v>2.6222833877694667</v>
      </c>
      <c r="C49" s="43">
        <v>2.7759253549851932</v>
      </c>
      <c r="D49" s="43">
        <v>3.0538016119699032</v>
      </c>
      <c r="E49" s="43">
        <v>3.1398912532140666</v>
      </c>
      <c r="F49" s="43">
        <v>2.9516015473997474</v>
      </c>
      <c r="G49" s="43">
        <v>2.9135821494395131</v>
      </c>
      <c r="H49" s="43">
        <v>2.819479597636684</v>
      </c>
      <c r="I49" s="43">
        <v>2.6804240746697947</v>
      </c>
      <c r="J49" s="43">
        <v>3.0059465684813134</v>
      </c>
      <c r="K49" s="43">
        <v>3.1293295794199247</v>
      </c>
      <c r="L49" s="43">
        <v>3.0281352574554496</v>
      </c>
    </row>
    <row r="50" spans="1:12" x14ac:dyDescent="0.2">
      <c r="A50" s="4" t="s">
        <v>33</v>
      </c>
      <c r="B50" s="42">
        <v>2.3071286845202312</v>
      </c>
      <c r="C50" s="42">
        <v>2.390915793149162</v>
      </c>
      <c r="D50" s="43">
        <v>2.3170368922756945</v>
      </c>
      <c r="E50" s="43">
        <v>2.3807266622410848</v>
      </c>
      <c r="F50" s="43">
        <v>2.4143142771908614</v>
      </c>
      <c r="G50" s="43">
        <v>2.536927372191049</v>
      </c>
      <c r="H50" s="43">
        <v>2.8518738634861056</v>
      </c>
      <c r="I50" s="43">
        <v>2.9086030302524333</v>
      </c>
      <c r="J50" s="43">
        <v>2.8457988713947708</v>
      </c>
      <c r="K50" s="43">
        <v>2.8622630768392763</v>
      </c>
      <c r="L50" s="43">
        <v>2.9548444212613774</v>
      </c>
    </row>
    <row r="51" spans="1:12" x14ac:dyDescent="0.2">
      <c r="A51" s="4" t="s">
        <v>2</v>
      </c>
      <c r="B51" s="42">
        <v>3.1619549709998291</v>
      </c>
      <c r="C51" s="43">
        <v>3.1096374468249732</v>
      </c>
      <c r="D51" s="43">
        <v>2.9757182669298268</v>
      </c>
      <c r="E51" s="43">
        <v>2.9690177125484274</v>
      </c>
      <c r="F51" s="43">
        <v>2.9246186058004806</v>
      </c>
      <c r="G51" s="43">
        <v>2.9371734157770426</v>
      </c>
      <c r="H51" s="43">
        <v>3.0260638166211944</v>
      </c>
      <c r="I51" s="43">
        <v>3.0229533964548168</v>
      </c>
      <c r="J51" s="43">
        <v>2.9314342757596052</v>
      </c>
      <c r="K51" s="43">
        <v>2.8354670038238545</v>
      </c>
      <c r="L51" s="43">
        <v>2.865955455642768</v>
      </c>
    </row>
    <row r="52" spans="1:12" x14ac:dyDescent="0.2">
      <c r="A52" s="4" t="s">
        <v>8</v>
      </c>
      <c r="B52" s="42">
        <v>2.4334352352773552</v>
      </c>
      <c r="C52" s="43">
        <v>2.4828256247630471</v>
      </c>
      <c r="D52" s="43">
        <v>2.4609916701969397</v>
      </c>
      <c r="E52" s="43">
        <v>2.477568952684198</v>
      </c>
      <c r="F52" s="43">
        <v>2.4576121222664815</v>
      </c>
      <c r="G52" s="43">
        <v>2.3970952760234283</v>
      </c>
      <c r="H52" s="43">
        <v>2.2232998943955939</v>
      </c>
      <c r="I52" s="43">
        <v>2.1935175433645324</v>
      </c>
      <c r="J52" s="43">
        <v>2.2183823128615101</v>
      </c>
      <c r="K52" s="43">
        <v>2.2840655847100955</v>
      </c>
      <c r="L52" s="43">
        <v>2.2699116495627965</v>
      </c>
    </row>
    <row r="53" spans="1:12" x14ac:dyDescent="0.2">
      <c r="A53" s="7" t="s">
        <v>9</v>
      </c>
      <c r="B53" s="44">
        <v>1.6815057009494605</v>
      </c>
      <c r="C53" s="45">
        <v>1.8153952200591541</v>
      </c>
      <c r="D53" s="45">
        <v>2.0214901492012274</v>
      </c>
      <c r="E53" s="45">
        <v>2.0303871952646677</v>
      </c>
      <c r="F53" s="45">
        <v>1.9946384964656794</v>
      </c>
      <c r="G53" s="45">
        <v>1.8180894152602884</v>
      </c>
      <c r="H53" s="45">
        <v>1.3188917960735551</v>
      </c>
      <c r="I53" s="45">
        <v>1.5587918478814597</v>
      </c>
      <c r="J53" s="45">
        <v>1.759805896211402</v>
      </c>
      <c r="K53" s="45">
        <v>1.4809343262095844</v>
      </c>
      <c r="L53" s="45">
        <v>1.5516887268738777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P45"/>
  <sheetViews>
    <sheetView showGridLines="0" topLeftCell="A19" workbookViewId="0">
      <selection activeCell="A33" sqref="A33"/>
    </sheetView>
  </sheetViews>
  <sheetFormatPr defaultRowHeight="12" x14ac:dyDescent="0.2"/>
  <cols>
    <col min="1" max="1" width="19.7109375" style="2" customWidth="1"/>
    <col min="2" max="16" width="13.28515625" style="2" customWidth="1"/>
    <col min="17" max="16384" width="9.140625" style="2"/>
  </cols>
  <sheetData>
    <row r="1" spans="1:1" s="27" customFormat="1" ht="23.25" x14ac:dyDescent="0.35">
      <c r="A1" s="23" t="s">
        <v>23</v>
      </c>
    </row>
    <row r="2" spans="1:1" s="10" customFormat="1" ht="20.25" x14ac:dyDescent="0.3">
      <c r="A2" s="29" t="s">
        <v>22</v>
      </c>
    </row>
    <row r="33" spans="1:16" ht="15" x14ac:dyDescent="0.2">
      <c r="A33" s="24" t="s">
        <v>49</v>
      </c>
    </row>
    <row r="42" spans="1:16" x14ac:dyDescent="0.2">
      <c r="A42" s="1"/>
      <c r="B42" s="57">
        <v>2009</v>
      </c>
      <c r="C42" s="58">
        <f>B42+1</f>
        <v>2010</v>
      </c>
      <c r="D42" s="58">
        <f t="shared" ref="D42:L42" si="0">C42+1</f>
        <v>2011</v>
      </c>
      <c r="E42" s="58">
        <f t="shared" si="0"/>
        <v>2012</v>
      </c>
      <c r="F42" s="58">
        <f t="shared" si="0"/>
        <v>2013</v>
      </c>
      <c r="G42" s="58">
        <f t="shared" si="0"/>
        <v>2014</v>
      </c>
      <c r="H42" s="58">
        <f t="shared" si="0"/>
        <v>2015</v>
      </c>
      <c r="I42" s="58">
        <f t="shared" si="0"/>
        <v>2016</v>
      </c>
      <c r="J42" s="58">
        <f t="shared" si="0"/>
        <v>2017</v>
      </c>
      <c r="K42" s="58">
        <f t="shared" si="0"/>
        <v>2018</v>
      </c>
      <c r="L42" s="58">
        <f t="shared" si="0"/>
        <v>2019</v>
      </c>
      <c r="M42" s="52"/>
      <c r="N42" s="52"/>
      <c r="O42" s="49"/>
      <c r="P42" s="50"/>
    </row>
    <row r="43" spans="1:16" x14ac:dyDescent="0.2">
      <c r="A43" s="13" t="s">
        <v>20</v>
      </c>
      <c r="B43" s="3">
        <v>1184.1166881440001</v>
      </c>
      <c r="C43" s="16">
        <v>1435.5778069949999</v>
      </c>
      <c r="D43" s="16">
        <v>1624.461104366</v>
      </c>
      <c r="E43" s="16">
        <v>1770.8797844189999</v>
      </c>
      <c r="F43" s="16">
        <v>1780.1483265849999</v>
      </c>
      <c r="G43" s="16">
        <v>1796.802320255</v>
      </c>
      <c r="H43" s="16">
        <v>1876.328290139</v>
      </c>
      <c r="I43" s="16">
        <v>1866.8127388729999</v>
      </c>
      <c r="J43" s="16">
        <v>1994.670689387</v>
      </c>
      <c r="K43" s="16">
        <v>2060.025847031</v>
      </c>
      <c r="L43" s="16">
        <v>2132.4234347669999</v>
      </c>
      <c r="M43" s="46">
        <f>($L43/$B43)^(0.1)-1</f>
        <v>6.0590895081963581E-2</v>
      </c>
      <c r="N43" s="46">
        <f>($G43/$B43)^(0.2)-1</f>
        <v>8.6979014548125955E-2</v>
      </c>
      <c r="O43" s="46">
        <f>($L43/$G43)^(0.2)-1</f>
        <v>3.4843388580394485E-2</v>
      </c>
      <c r="P43" s="46"/>
    </row>
    <row r="44" spans="1:16" x14ac:dyDescent="0.2">
      <c r="A44" s="4" t="s">
        <v>17</v>
      </c>
      <c r="B44" s="5">
        <v>1193.3167643229999</v>
      </c>
      <c r="C44" s="6">
        <v>1471.0322508419999</v>
      </c>
      <c r="D44" s="6">
        <v>1666.1266315109999</v>
      </c>
      <c r="E44" s="6">
        <v>1702.497682945</v>
      </c>
      <c r="F44" s="6">
        <v>1630.8015338120001</v>
      </c>
      <c r="G44" s="6">
        <v>1625.426493705</v>
      </c>
      <c r="H44" s="6">
        <v>1648.0682614549999</v>
      </c>
      <c r="I44" s="6">
        <v>1602.4756874350001</v>
      </c>
      <c r="J44" s="6">
        <v>1772.1067575029999</v>
      </c>
      <c r="K44" s="6">
        <v>1911.9012410810001</v>
      </c>
      <c r="L44" s="6">
        <v>1938.092435817</v>
      </c>
      <c r="M44" s="46">
        <f>($L44/$B44)^(0.1)-1</f>
        <v>4.9691968905388295E-2</v>
      </c>
      <c r="N44" s="46">
        <f>($G44/$B44)^(0.2)-1</f>
        <v>6.3756724512734841E-2</v>
      </c>
      <c r="O44" s="46">
        <f>($L44/$G44)^(0.2)-1</f>
        <v>3.5813174378931611E-2</v>
      </c>
      <c r="P44" s="46"/>
    </row>
    <row r="45" spans="1:16" x14ac:dyDescent="0.2">
      <c r="A45" s="7" t="s">
        <v>21</v>
      </c>
      <c r="B45" s="8">
        <v>-9.2000761789999004</v>
      </c>
      <c r="C45" s="9">
        <v>-35.454443847000121</v>
      </c>
      <c r="D45" s="9">
        <v>-41.665527144999984</v>
      </c>
      <c r="E45" s="9">
        <v>68.382101473999981</v>
      </c>
      <c r="F45" s="9">
        <v>149.346792773</v>
      </c>
      <c r="G45" s="9">
        <v>171.3758265500002</v>
      </c>
      <c r="H45" s="9">
        <v>228.26002868400002</v>
      </c>
      <c r="I45" s="9">
        <v>264.33705143799995</v>
      </c>
      <c r="J45" s="9">
        <v>222.56393188400006</v>
      </c>
      <c r="K45" s="9">
        <v>148.12460594999982</v>
      </c>
      <c r="L45" s="9">
        <v>194.33099895000004</v>
      </c>
    </row>
  </sheetData>
  <mergeCells count="1">
    <mergeCell ref="M42:N42"/>
  </mergeCell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P55"/>
  <sheetViews>
    <sheetView showGridLines="0" topLeftCell="A22" workbookViewId="0">
      <selection activeCell="A36" sqref="A36"/>
    </sheetView>
  </sheetViews>
  <sheetFormatPr defaultRowHeight="12" x14ac:dyDescent="0.2"/>
  <cols>
    <col min="1" max="1" width="16.85546875" style="2" customWidth="1"/>
    <col min="2" max="2" width="10.7109375" style="2" customWidth="1"/>
    <col min="3" max="5" width="13.28515625" style="2" customWidth="1"/>
    <col min="6" max="6" width="14.28515625" style="2" customWidth="1"/>
    <col min="7" max="16" width="13.28515625" style="2" customWidth="1"/>
    <col min="17" max="16384" width="9.140625" style="2"/>
  </cols>
  <sheetData>
    <row r="1" spans="1:10" s="27" customFormat="1" ht="23.25" x14ac:dyDescent="0.35">
      <c r="A1" s="23" t="s">
        <v>24</v>
      </c>
      <c r="J1" s="30"/>
    </row>
    <row r="2" spans="1:10" s="25" customFormat="1" ht="20.25" x14ac:dyDescent="0.3">
      <c r="A2" s="29" t="s">
        <v>22</v>
      </c>
    </row>
    <row r="33" spans="1:16" x14ac:dyDescent="0.2">
      <c r="A33" s="14" t="s">
        <v>19</v>
      </c>
    </row>
    <row r="36" spans="1:16" ht="15" x14ac:dyDescent="0.2">
      <c r="A36" s="24" t="s">
        <v>49</v>
      </c>
    </row>
    <row r="43" spans="1:16" ht="36" x14ac:dyDescent="0.2">
      <c r="A43" s="19"/>
      <c r="B43" s="22" t="s">
        <v>10</v>
      </c>
      <c r="C43" s="20" t="s">
        <v>0</v>
      </c>
      <c r="D43" s="20" t="s">
        <v>11</v>
      </c>
      <c r="E43" s="20" t="s">
        <v>12</v>
      </c>
      <c r="F43" s="20" t="s">
        <v>13</v>
      </c>
      <c r="G43" s="20" t="s">
        <v>15</v>
      </c>
      <c r="H43" s="20" t="s">
        <v>14</v>
      </c>
    </row>
    <row r="44" spans="1:16" x14ac:dyDescent="0.2">
      <c r="A44" s="13" t="s">
        <v>30</v>
      </c>
      <c r="B44" s="40">
        <v>150.94344962299999</v>
      </c>
      <c r="C44" s="41">
        <v>52.945226009999999</v>
      </c>
      <c r="D44" s="41">
        <v>113.026506849</v>
      </c>
      <c r="E44" s="41">
        <v>374.54070778799996</v>
      </c>
      <c r="F44" s="41">
        <v>856.05882099500002</v>
      </c>
      <c r="G44" s="41">
        <v>473.81865821599996</v>
      </c>
      <c r="H44" s="41">
        <v>38.69247754999995</v>
      </c>
      <c r="I44" s="10"/>
      <c r="J44" s="48"/>
      <c r="K44" s="48"/>
      <c r="L44" s="48"/>
      <c r="M44" s="48"/>
      <c r="N44" s="48"/>
      <c r="O44" s="48"/>
      <c r="P44" s="48"/>
    </row>
    <row r="45" spans="1:16" x14ac:dyDescent="0.2">
      <c r="A45" s="4" t="s">
        <v>31</v>
      </c>
      <c r="B45" s="42">
        <v>114.58519062399999</v>
      </c>
      <c r="C45" s="43">
        <v>79.914053695000007</v>
      </c>
      <c r="D45" s="43">
        <v>392.062975177</v>
      </c>
      <c r="E45" s="43">
        <v>222.16853964700002</v>
      </c>
      <c r="F45" s="43">
        <v>603.35482908299991</v>
      </c>
      <c r="G45" s="43">
        <v>467.87971653100004</v>
      </c>
      <c r="H45" s="43">
        <v>31.935936324000121</v>
      </c>
      <c r="I45" s="10"/>
      <c r="J45" s="48"/>
      <c r="K45" s="48"/>
      <c r="L45" s="48"/>
      <c r="M45" s="48"/>
      <c r="N45" s="48"/>
      <c r="O45" s="48"/>
      <c r="P45" s="48"/>
    </row>
    <row r="46" spans="1:16" x14ac:dyDescent="0.2">
      <c r="A46" s="7" t="s">
        <v>32</v>
      </c>
      <c r="B46" s="44">
        <v>36.358258999</v>
      </c>
      <c r="C46" s="45">
        <v>-26.968827685000011</v>
      </c>
      <c r="D46" s="45">
        <v>-279.03646832799996</v>
      </c>
      <c r="E46" s="45">
        <v>152.37216814099997</v>
      </c>
      <c r="F46" s="45">
        <v>252.70399191200005</v>
      </c>
      <c r="G46" s="45">
        <v>5.9389416849999428</v>
      </c>
      <c r="H46" s="45">
        <v>6.7565412259997721</v>
      </c>
      <c r="I46" s="10"/>
      <c r="J46" s="48"/>
      <c r="K46" s="48"/>
      <c r="L46" s="48"/>
      <c r="M46" s="48"/>
      <c r="N46" s="48"/>
      <c r="O46" s="48"/>
      <c r="P46" s="48"/>
    </row>
    <row r="47" spans="1:16" x14ac:dyDescent="0.2">
      <c r="A47" s="13" t="s">
        <v>36</v>
      </c>
      <c r="B47" s="40">
        <v>162.92625038</v>
      </c>
      <c r="C47" s="41">
        <v>54.298137896999997</v>
      </c>
      <c r="D47" s="41">
        <v>103.61620939399999</v>
      </c>
      <c r="E47" s="41">
        <v>407.57524789600001</v>
      </c>
      <c r="F47" s="41">
        <v>871.58337185000005</v>
      </c>
      <c r="G47" s="41">
        <v>486.46636066499997</v>
      </c>
      <c r="H47" s="41">
        <v>45.957856684999946</v>
      </c>
      <c r="I47" s="10"/>
      <c r="J47" s="48"/>
      <c r="K47" s="48"/>
      <c r="L47" s="48"/>
      <c r="M47" s="48"/>
      <c r="N47" s="48"/>
      <c r="O47" s="48"/>
      <c r="P47" s="48"/>
    </row>
    <row r="48" spans="1:16" x14ac:dyDescent="0.2">
      <c r="A48" s="4" t="s">
        <v>37</v>
      </c>
      <c r="B48" s="42">
        <v>117.548769832</v>
      </c>
      <c r="C48" s="43">
        <v>80.538294840000006</v>
      </c>
      <c r="D48" s="43">
        <v>362.23839582300002</v>
      </c>
      <c r="E48" s="43">
        <v>235.35945515500001</v>
      </c>
      <c r="F48" s="43">
        <v>637.41145953</v>
      </c>
      <c r="G48" s="43">
        <v>473.73824588299999</v>
      </c>
      <c r="H48" s="43">
        <v>31.257814754000186</v>
      </c>
      <c r="I48" s="10"/>
      <c r="J48" s="48"/>
      <c r="K48" s="48"/>
      <c r="L48" s="48"/>
      <c r="M48" s="48"/>
      <c r="N48" s="48"/>
      <c r="O48" s="48"/>
      <c r="P48" s="48"/>
    </row>
    <row r="49" spans="1:9" x14ac:dyDescent="0.2">
      <c r="A49" s="7" t="s">
        <v>38</v>
      </c>
      <c r="B49" s="44">
        <v>45.377480547999994</v>
      </c>
      <c r="C49" s="45">
        <v>-26.240156943000002</v>
      </c>
      <c r="D49" s="45">
        <v>-258.62218642900001</v>
      </c>
      <c r="E49" s="45">
        <v>172.21579274100003</v>
      </c>
      <c r="F49" s="45">
        <v>234.17191232000005</v>
      </c>
      <c r="G49" s="45">
        <v>12.728114781999945</v>
      </c>
      <c r="H49" s="45">
        <v>14.700041931000055</v>
      </c>
      <c r="I49" s="10"/>
    </row>
    <row r="50" spans="1:9" x14ac:dyDescent="0.2">
      <c r="A50" s="13" t="s">
        <v>39</v>
      </c>
      <c r="B50" s="40">
        <v>0.28000000000000003</v>
      </c>
      <c r="C50" s="41">
        <v>1.28</v>
      </c>
      <c r="D50" s="41">
        <v>2.2799999999999998</v>
      </c>
      <c r="E50" s="41">
        <v>3.28</v>
      </c>
      <c r="F50" s="41">
        <v>4.28</v>
      </c>
      <c r="G50" s="41">
        <v>5.28</v>
      </c>
      <c r="H50" s="41">
        <v>6.28</v>
      </c>
      <c r="I50" s="21"/>
    </row>
    <row r="51" spans="1:9" x14ac:dyDescent="0.2">
      <c r="A51" s="4" t="s">
        <v>40</v>
      </c>
      <c r="B51" s="42">
        <v>0.5</v>
      </c>
      <c r="C51" s="43">
        <v>1.5</v>
      </c>
      <c r="D51" s="43">
        <v>2.5</v>
      </c>
      <c r="E51" s="43">
        <v>3.5</v>
      </c>
      <c r="F51" s="43">
        <v>4.5</v>
      </c>
      <c r="G51" s="43">
        <v>5.5</v>
      </c>
      <c r="H51" s="43">
        <v>6.5</v>
      </c>
      <c r="I51" s="21"/>
    </row>
    <row r="52" spans="1:9" x14ac:dyDescent="0.2">
      <c r="A52" s="7" t="s">
        <v>41</v>
      </c>
      <c r="B52" s="44">
        <v>0.72</v>
      </c>
      <c r="C52" s="45">
        <v>1.72</v>
      </c>
      <c r="D52" s="45">
        <v>2.72</v>
      </c>
      <c r="E52" s="45">
        <v>3.72</v>
      </c>
      <c r="F52" s="45">
        <v>4.72</v>
      </c>
      <c r="G52" s="45">
        <v>5.72</v>
      </c>
      <c r="H52" s="45">
        <v>6.72</v>
      </c>
      <c r="I52" s="21"/>
    </row>
    <row r="54" spans="1:9" x14ac:dyDescent="0.2">
      <c r="B54" s="15">
        <f>B47/SUM($B$47:$H$47)*100</f>
        <v>7.6404267428153716</v>
      </c>
      <c r="C54" s="15">
        <f t="shared" ref="C54:H54" si="0">C47/SUM($B$47:$H$47)*100</f>
        <v>2.5463112537465098</v>
      </c>
      <c r="D54" s="15">
        <f t="shared" si="0"/>
        <v>4.8590822865966876</v>
      </c>
      <c r="E54" s="15">
        <f t="shared" si="0"/>
        <v>19.113241828564586</v>
      </c>
      <c r="F54" s="15">
        <f t="shared" si="0"/>
        <v>40.87290345996567</v>
      </c>
      <c r="G54" s="15">
        <f t="shared" si="0"/>
        <v>22.812840673838956</v>
      </c>
      <c r="H54" s="15">
        <f t="shared" si="0"/>
        <v>2.1551937544721995</v>
      </c>
    </row>
    <row r="55" spans="1:9" x14ac:dyDescent="0.2">
      <c r="B55" s="15">
        <f>B48/SUM($B$48:$H$48)*100</f>
        <v>6.0651787117907761</v>
      </c>
      <c r="C55" s="15">
        <f t="shared" ref="C55:H55" si="1">C48/SUM($B$48:$H$48)*100</f>
        <v>4.1555445628706149</v>
      </c>
      <c r="D55" s="15">
        <f t="shared" si="1"/>
        <v>18.690460224117171</v>
      </c>
      <c r="E55" s="15">
        <f t="shared" si="1"/>
        <v>12.143871510224669</v>
      </c>
      <c r="F55" s="15">
        <f t="shared" si="1"/>
        <v>32.888599519315498</v>
      </c>
      <c r="G55" s="15">
        <f t="shared" si="1"/>
        <v>24.443532059052504</v>
      </c>
      <c r="H55" s="15">
        <f t="shared" si="1"/>
        <v>1.6128134126287683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P45"/>
  <sheetViews>
    <sheetView showGridLines="0" topLeftCell="A13" workbookViewId="0">
      <selection activeCell="A33" sqref="A33"/>
    </sheetView>
  </sheetViews>
  <sheetFormatPr defaultRowHeight="12" x14ac:dyDescent="0.2"/>
  <cols>
    <col min="1" max="1" width="19.7109375" style="2" customWidth="1"/>
    <col min="2" max="16" width="13.28515625" style="2" customWidth="1"/>
    <col min="17" max="16384" width="9.140625" style="2"/>
  </cols>
  <sheetData>
    <row r="1" spans="1:1" s="27" customFormat="1" ht="23.25" x14ac:dyDescent="0.35">
      <c r="A1" s="23" t="s">
        <v>29</v>
      </c>
    </row>
    <row r="2" spans="1:1" s="10" customFormat="1" ht="20.25" x14ac:dyDescent="0.3">
      <c r="A2" s="29" t="s">
        <v>22</v>
      </c>
    </row>
    <row r="33" spans="1:16" ht="15" x14ac:dyDescent="0.2">
      <c r="A33" s="24" t="s">
        <v>50</v>
      </c>
    </row>
    <row r="42" spans="1:16" x14ac:dyDescent="0.2">
      <c r="A42" s="1"/>
      <c r="B42" s="57">
        <v>2009</v>
      </c>
      <c r="C42" s="58">
        <f>B42+1</f>
        <v>2010</v>
      </c>
      <c r="D42" s="58">
        <f t="shared" ref="D42:L42" si="0">C42+1</f>
        <v>2011</v>
      </c>
      <c r="E42" s="58">
        <f t="shared" si="0"/>
        <v>2012</v>
      </c>
      <c r="F42" s="58">
        <f t="shared" si="0"/>
        <v>2013</v>
      </c>
      <c r="G42" s="58">
        <f t="shared" si="0"/>
        <v>2014</v>
      </c>
      <c r="H42" s="58">
        <f t="shared" si="0"/>
        <v>2015</v>
      </c>
      <c r="I42" s="58">
        <f t="shared" si="0"/>
        <v>2016</v>
      </c>
      <c r="J42" s="58">
        <f t="shared" si="0"/>
        <v>2017</v>
      </c>
      <c r="K42" s="58">
        <f t="shared" si="0"/>
        <v>2018</v>
      </c>
      <c r="L42" s="58">
        <f t="shared" si="0"/>
        <v>2019</v>
      </c>
      <c r="M42" s="52"/>
      <c r="N42" s="52"/>
      <c r="O42" s="49"/>
      <c r="P42" s="50"/>
    </row>
    <row r="43" spans="1:16" x14ac:dyDescent="0.2">
      <c r="A43" s="13" t="s">
        <v>20</v>
      </c>
      <c r="B43" s="3">
        <v>757.60866778567447</v>
      </c>
      <c r="C43" s="16">
        <v>964.09322283440451</v>
      </c>
      <c r="D43" s="16">
        <v>1064.4271586052864</v>
      </c>
      <c r="E43" s="16">
        <v>1202.4684796664983</v>
      </c>
      <c r="F43" s="16">
        <v>1187.8522096963491</v>
      </c>
      <c r="G43" s="16">
        <v>1219.2274261742375</v>
      </c>
      <c r="H43" s="16">
        <v>1353.6241899991373</v>
      </c>
      <c r="I43" s="16">
        <v>1310.7835487390016</v>
      </c>
      <c r="J43" s="16">
        <v>1368.3367439995375</v>
      </c>
      <c r="K43" s="16">
        <v>1410.0786085290636</v>
      </c>
      <c r="L43" s="16">
        <v>1468.7595998717397</v>
      </c>
      <c r="M43" s="46">
        <f>($L43/$B43)^(0.1)-1</f>
        <v>6.8441081677938387E-2</v>
      </c>
      <c r="N43" s="46">
        <f>($G43/$B43)^(0.2)-1</f>
        <v>9.9836067768207082E-2</v>
      </c>
      <c r="O43" s="46">
        <f>($L43/$G43)^(0.2)-1</f>
        <v>3.7942270190861604E-2</v>
      </c>
      <c r="P43" s="46"/>
    </row>
    <row r="44" spans="1:16" x14ac:dyDescent="0.2">
      <c r="A44" s="4" t="s">
        <v>17</v>
      </c>
      <c r="B44" s="5">
        <v>1148.4776027616383</v>
      </c>
      <c r="C44" s="6">
        <v>1484.6938719972379</v>
      </c>
      <c r="D44" s="6">
        <v>1626.1635621935236</v>
      </c>
      <c r="E44" s="6">
        <v>1817.1520416700967</v>
      </c>
      <c r="F44" s="6">
        <v>1751.8177304622002</v>
      </c>
      <c r="G44" s="6">
        <v>1814.7208317498189</v>
      </c>
      <c r="H44" s="6">
        <v>2085.1057583064107</v>
      </c>
      <c r="I44" s="6">
        <v>2030.1448296733959</v>
      </c>
      <c r="J44" s="6">
        <v>2129.1292224271365</v>
      </c>
      <c r="K44" s="6">
        <v>2211.2043467155386</v>
      </c>
      <c r="L44" s="6">
        <v>2293.4278100154374</v>
      </c>
      <c r="M44" s="46">
        <f>($L44/$B44)^(0.1)-1</f>
        <v>7.1608758234608771E-2</v>
      </c>
      <c r="N44" s="46">
        <f>($G44/$B44)^(0.2)-1</f>
        <v>9.5815549930191812E-2</v>
      </c>
      <c r="O44" s="46">
        <f>($L44/$G44)^(0.2)-1</f>
        <v>4.7936699564333107E-2</v>
      </c>
      <c r="P44" s="46"/>
    </row>
    <row r="45" spans="1:16" x14ac:dyDescent="0.2">
      <c r="A45" s="7" t="s">
        <v>21</v>
      </c>
      <c r="B45" s="8">
        <v>-390.86893497596395</v>
      </c>
      <c r="C45" s="9">
        <v>-520.60064916283341</v>
      </c>
      <c r="D45" s="9">
        <v>-561.73640358823718</v>
      </c>
      <c r="E45" s="9">
        <v>-614.68356200359847</v>
      </c>
      <c r="F45" s="9">
        <v>-563.96552076585101</v>
      </c>
      <c r="G45" s="9">
        <v>-595.49340557558128</v>
      </c>
      <c r="H45" s="9">
        <v>-731.48156830727316</v>
      </c>
      <c r="I45" s="9">
        <v>-719.36128093439436</v>
      </c>
      <c r="J45" s="9">
        <v>-760.79247842759901</v>
      </c>
      <c r="K45" s="9">
        <v>-801.12573818647502</v>
      </c>
      <c r="L45" s="9">
        <v>-824.66821014369793</v>
      </c>
    </row>
  </sheetData>
  <mergeCells count="1">
    <mergeCell ref="M42:N4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P55"/>
  <sheetViews>
    <sheetView showGridLines="0" topLeftCell="A22" workbookViewId="0">
      <selection activeCell="A36" sqref="A36"/>
    </sheetView>
  </sheetViews>
  <sheetFormatPr defaultRowHeight="12" x14ac:dyDescent="0.2"/>
  <cols>
    <col min="1" max="1" width="16.85546875" style="2" customWidth="1"/>
    <col min="2" max="2" width="10.7109375" style="2" customWidth="1"/>
    <col min="3" max="5" width="13.28515625" style="2" customWidth="1"/>
    <col min="6" max="6" width="14.28515625" style="2" customWidth="1"/>
    <col min="7" max="16" width="13.28515625" style="2" customWidth="1"/>
    <col min="17" max="16384" width="9.140625" style="2"/>
  </cols>
  <sheetData>
    <row r="1" spans="1:10" s="27" customFormat="1" ht="23.25" x14ac:dyDescent="0.35">
      <c r="A1" s="23" t="s">
        <v>28</v>
      </c>
      <c r="J1" s="30"/>
    </row>
    <row r="2" spans="1:10" s="25" customFormat="1" ht="20.25" x14ac:dyDescent="0.3">
      <c r="A2" s="29" t="s">
        <v>22</v>
      </c>
    </row>
    <row r="33" spans="1:16" x14ac:dyDescent="0.2">
      <c r="A33" s="14"/>
    </row>
    <row r="36" spans="1:16" ht="15" x14ac:dyDescent="0.2">
      <c r="A36" s="24" t="s">
        <v>50</v>
      </c>
    </row>
    <row r="43" spans="1:16" ht="36" x14ac:dyDescent="0.2">
      <c r="A43" s="19"/>
      <c r="B43" s="22" t="s">
        <v>10</v>
      </c>
      <c r="C43" s="20" t="s">
        <v>0</v>
      </c>
      <c r="D43" s="20" t="s">
        <v>11</v>
      </c>
      <c r="E43" s="20" t="s">
        <v>12</v>
      </c>
      <c r="F43" s="20" t="s">
        <v>13</v>
      </c>
      <c r="G43" s="20" t="s">
        <v>15</v>
      </c>
      <c r="H43" s="20" t="s">
        <v>14</v>
      </c>
    </row>
    <row r="44" spans="1:16" x14ac:dyDescent="0.2">
      <c r="A44" s="13" t="s">
        <v>30</v>
      </c>
      <c r="B44" s="40">
        <v>98.463652380918859</v>
      </c>
      <c r="C44" s="41">
        <v>68.008927426661401</v>
      </c>
      <c r="D44" s="41">
        <v>163.01253243685966</v>
      </c>
      <c r="E44" s="41">
        <v>188.16332006329074</v>
      </c>
      <c r="F44" s="41">
        <v>458.08969790919735</v>
      </c>
      <c r="G44" s="41">
        <v>266.35923864503235</v>
      </c>
      <c r="H44" s="41">
        <v>167.98123966710304</v>
      </c>
      <c r="I44" s="10"/>
      <c r="J44" s="47"/>
      <c r="K44" s="47"/>
      <c r="L44" s="47"/>
      <c r="M44" s="47"/>
      <c r="N44" s="47"/>
      <c r="O44" s="47"/>
      <c r="P44" s="47"/>
    </row>
    <row r="45" spans="1:16" x14ac:dyDescent="0.2">
      <c r="A45" s="4" t="s">
        <v>31</v>
      </c>
      <c r="B45" s="42">
        <v>124.25371885468329</v>
      </c>
      <c r="C45" s="43">
        <v>39.134701289513039</v>
      </c>
      <c r="D45" s="43">
        <v>204.49899389009352</v>
      </c>
      <c r="E45" s="43">
        <v>222.43017191244459</v>
      </c>
      <c r="F45" s="43">
        <v>934.00728470215074</v>
      </c>
      <c r="G45" s="43">
        <v>592.50564962154715</v>
      </c>
      <c r="H45" s="43">
        <v>94.373826445106033</v>
      </c>
      <c r="I45" s="10"/>
      <c r="J45" s="47"/>
      <c r="K45" s="47"/>
      <c r="L45" s="47"/>
      <c r="M45" s="47"/>
      <c r="N45" s="47"/>
      <c r="O45" s="47"/>
      <c r="P45" s="47"/>
    </row>
    <row r="46" spans="1:16" x14ac:dyDescent="0.2">
      <c r="A46" s="7" t="s">
        <v>32</v>
      </c>
      <c r="B46" s="44">
        <v>-25.790066473764419</v>
      </c>
      <c r="C46" s="45">
        <v>28.874226137148366</v>
      </c>
      <c r="D46" s="45">
        <v>-41.486461453233836</v>
      </c>
      <c r="E46" s="45">
        <v>-34.266851849153845</v>
      </c>
      <c r="F46" s="45">
        <v>-475.91758679295339</v>
      </c>
      <c r="G46" s="45">
        <v>-326.14641097651474</v>
      </c>
      <c r="H46" s="45">
        <v>73.607413221996779</v>
      </c>
      <c r="I46" s="10"/>
      <c r="J46" s="47"/>
      <c r="K46" s="47"/>
      <c r="L46" s="47"/>
      <c r="M46" s="47"/>
      <c r="N46" s="47"/>
      <c r="O46" s="47"/>
      <c r="P46" s="47"/>
    </row>
    <row r="47" spans="1:16" x14ac:dyDescent="0.2">
      <c r="A47" s="13" t="s">
        <v>36</v>
      </c>
      <c r="B47" s="40">
        <v>100.00627609115271</v>
      </c>
      <c r="C47" s="41">
        <v>69.096043193816186</v>
      </c>
      <c r="D47" s="41">
        <v>178.28555483728516</v>
      </c>
      <c r="E47" s="41">
        <v>200.33864666250707</v>
      </c>
      <c r="F47" s="41">
        <v>477.78008577889921</v>
      </c>
      <c r="G47" s="41">
        <v>270.93753474581325</v>
      </c>
      <c r="H47" s="41">
        <v>172.31545856226612</v>
      </c>
      <c r="I47" s="10"/>
      <c r="J47" s="47"/>
      <c r="K47" s="47"/>
      <c r="L47" s="47"/>
      <c r="M47" s="47"/>
      <c r="N47" s="47"/>
      <c r="O47" s="47"/>
      <c r="P47" s="47"/>
    </row>
    <row r="48" spans="1:16" x14ac:dyDescent="0.2">
      <c r="A48" s="4" t="s">
        <v>37</v>
      </c>
      <c r="B48" s="42">
        <v>134.55658428719926</v>
      </c>
      <c r="C48" s="43">
        <v>38.529373424112478</v>
      </c>
      <c r="D48" s="43">
        <v>187.55237495646944</v>
      </c>
      <c r="E48" s="43">
        <v>242.77259316937756</v>
      </c>
      <c r="F48" s="43">
        <v>972.05556606688856</v>
      </c>
      <c r="G48" s="43">
        <v>607.79246437871495</v>
      </c>
      <c r="H48" s="43">
        <v>110.16885373267556</v>
      </c>
      <c r="I48" s="10"/>
      <c r="J48" s="47"/>
      <c r="K48" s="47"/>
      <c r="L48" s="47"/>
      <c r="M48" s="47"/>
      <c r="N48" s="47"/>
      <c r="O48" s="47"/>
      <c r="P48" s="47"/>
    </row>
    <row r="49" spans="1:9" x14ac:dyDescent="0.2">
      <c r="A49" s="7" t="s">
        <v>38</v>
      </c>
      <c r="B49" s="44">
        <v>-34.550308196046544</v>
      </c>
      <c r="C49" s="45">
        <v>30.566669769703708</v>
      </c>
      <c r="D49" s="45">
        <v>-9.2668201191842847</v>
      </c>
      <c r="E49" s="45">
        <v>-42.433946506870477</v>
      </c>
      <c r="F49" s="45">
        <v>-494.27548028798935</v>
      </c>
      <c r="G49" s="45">
        <v>-336.85492963290164</v>
      </c>
      <c r="H49" s="45">
        <v>62.146604829590679</v>
      </c>
      <c r="I49" s="10"/>
    </row>
    <row r="50" spans="1:9" x14ac:dyDescent="0.2">
      <c r="A50" s="13" t="s">
        <v>39</v>
      </c>
      <c r="B50" s="40">
        <v>0.28000000000000003</v>
      </c>
      <c r="C50" s="41">
        <v>1.28</v>
      </c>
      <c r="D50" s="41">
        <v>2.2799999999999998</v>
      </c>
      <c r="E50" s="41">
        <v>3.28</v>
      </c>
      <c r="F50" s="41">
        <v>4.28</v>
      </c>
      <c r="G50" s="41">
        <v>5.28</v>
      </c>
      <c r="H50" s="41">
        <v>6.28</v>
      </c>
    </row>
    <row r="51" spans="1:9" x14ac:dyDescent="0.2">
      <c r="A51" s="4" t="s">
        <v>40</v>
      </c>
      <c r="B51" s="42">
        <v>0.5</v>
      </c>
      <c r="C51" s="43">
        <v>1.5</v>
      </c>
      <c r="D51" s="43">
        <v>2.5</v>
      </c>
      <c r="E51" s="43">
        <v>3.5</v>
      </c>
      <c r="F51" s="43">
        <v>4.5</v>
      </c>
      <c r="G51" s="43">
        <v>5.5</v>
      </c>
      <c r="H51" s="43">
        <v>6.5</v>
      </c>
    </row>
    <row r="52" spans="1:9" x14ac:dyDescent="0.2">
      <c r="A52" s="7" t="s">
        <v>41</v>
      </c>
      <c r="B52" s="44">
        <v>0.72</v>
      </c>
      <c r="C52" s="45">
        <v>1.72</v>
      </c>
      <c r="D52" s="45">
        <v>2.72</v>
      </c>
      <c r="E52" s="45">
        <v>3.72</v>
      </c>
      <c r="F52" s="45">
        <v>4.72</v>
      </c>
      <c r="G52" s="45">
        <v>5.72</v>
      </c>
      <c r="H52" s="45">
        <v>6.72</v>
      </c>
    </row>
    <row r="54" spans="1:9" x14ac:dyDescent="0.2">
      <c r="B54" s="51">
        <f>B47/SUM($B$47:$H$47)*100</f>
        <v>6.8088934431397643</v>
      </c>
      <c r="C54" s="51">
        <f t="shared" ref="C54:H54" si="0">C47/SUM($B$47:$H$47)*100</f>
        <v>4.7043807032716618</v>
      </c>
      <c r="D54" s="51">
        <f t="shared" si="0"/>
        <v>12.138511629326819</v>
      </c>
      <c r="E54" s="51">
        <f t="shared" si="0"/>
        <v>13.639988918540638</v>
      </c>
      <c r="F54" s="51">
        <f t="shared" si="0"/>
        <v>32.529495352447171</v>
      </c>
      <c r="G54" s="51">
        <f t="shared" si="0"/>
        <v>18.44669030721386</v>
      </c>
      <c r="H54" s="51">
        <f t="shared" si="0"/>
        <v>11.732039646060096</v>
      </c>
    </row>
    <row r="55" spans="1:9" x14ac:dyDescent="0.2">
      <c r="B55" s="51">
        <f>B48/SUM($B$48:$H$48)*100</f>
        <v>5.8670512191222421</v>
      </c>
      <c r="C55" s="51">
        <f t="shared" ref="C55:H55" si="1">C48/SUM($B$48:$H$48)*100</f>
        <v>1.6799906784008662</v>
      </c>
      <c r="D55" s="51">
        <f t="shared" si="1"/>
        <v>8.177818989436906</v>
      </c>
      <c r="E55" s="51">
        <f t="shared" si="1"/>
        <v>10.585578151149367</v>
      </c>
      <c r="F55" s="51">
        <f t="shared" si="1"/>
        <v>42.384397791894983</v>
      </c>
      <c r="G55" s="51">
        <f t="shared" si="1"/>
        <v>26.501486627330284</v>
      </c>
      <c r="H55" s="51">
        <f t="shared" si="1"/>
        <v>4.8036765426653654</v>
      </c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P45"/>
  <sheetViews>
    <sheetView showGridLines="0" topLeftCell="A19" workbookViewId="0">
      <selection activeCell="A33" sqref="A33"/>
    </sheetView>
  </sheetViews>
  <sheetFormatPr defaultRowHeight="12" x14ac:dyDescent="0.2"/>
  <cols>
    <col min="1" max="1" width="19.7109375" style="2" customWidth="1"/>
    <col min="2" max="16" width="13.28515625" style="2" customWidth="1"/>
    <col min="17" max="16384" width="9.140625" style="2"/>
  </cols>
  <sheetData>
    <row r="1" spans="1:1" s="27" customFormat="1" ht="23.25" x14ac:dyDescent="0.35">
      <c r="A1" s="23" t="s">
        <v>27</v>
      </c>
    </row>
    <row r="2" spans="1:1" s="10" customFormat="1" ht="20.25" x14ac:dyDescent="0.3">
      <c r="A2" s="29" t="s">
        <v>22</v>
      </c>
    </row>
    <row r="33" spans="1:16" ht="15" x14ac:dyDescent="0.2">
      <c r="A33" s="24" t="s">
        <v>50</v>
      </c>
    </row>
    <row r="41" spans="1:16" x14ac:dyDescent="0.2">
      <c r="G41" s="10"/>
    </row>
    <row r="42" spans="1:16" x14ac:dyDescent="0.2">
      <c r="A42" s="1"/>
      <c r="B42" s="57">
        <v>2009</v>
      </c>
      <c r="C42" s="58">
        <f>B42+1</f>
        <v>2010</v>
      </c>
      <c r="D42" s="58">
        <f t="shared" ref="D42:L42" si="0">C42+1</f>
        <v>2011</v>
      </c>
      <c r="E42" s="58">
        <f t="shared" si="0"/>
        <v>2012</v>
      </c>
      <c r="F42" s="58">
        <f t="shared" si="0"/>
        <v>2013</v>
      </c>
      <c r="G42" s="58">
        <f t="shared" si="0"/>
        <v>2014</v>
      </c>
      <c r="H42" s="58">
        <f t="shared" si="0"/>
        <v>2015</v>
      </c>
      <c r="I42" s="58">
        <f t="shared" si="0"/>
        <v>2016</v>
      </c>
      <c r="J42" s="58">
        <f t="shared" si="0"/>
        <v>2017</v>
      </c>
      <c r="K42" s="58">
        <f t="shared" si="0"/>
        <v>2018</v>
      </c>
      <c r="L42" s="58">
        <f t="shared" si="0"/>
        <v>2019</v>
      </c>
      <c r="M42" s="52"/>
      <c r="N42" s="52"/>
      <c r="O42" s="49"/>
      <c r="P42" s="50"/>
    </row>
    <row r="43" spans="1:16" x14ac:dyDescent="0.2">
      <c r="A43" s="13" t="s">
        <v>20</v>
      </c>
      <c r="B43" s="3">
        <v>861.51944155869785</v>
      </c>
      <c r="C43" s="16">
        <v>1190.1355970423347</v>
      </c>
      <c r="D43" s="16">
        <v>1363.7851660521942</v>
      </c>
      <c r="E43" s="16">
        <v>1594.6307242585031</v>
      </c>
      <c r="F43" s="16">
        <v>1663.2830767074154</v>
      </c>
      <c r="G43" s="16">
        <v>1763.1116390082575</v>
      </c>
      <c r="H43" s="16">
        <v>2049.0928246706153</v>
      </c>
      <c r="I43" s="16">
        <v>1895.0557643820684</v>
      </c>
      <c r="J43" s="16">
        <v>2003.5152000727064</v>
      </c>
      <c r="K43" s="16">
        <v>2111.9644752855111</v>
      </c>
      <c r="L43" s="16">
        <v>2239.0368019788611</v>
      </c>
      <c r="M43" s="46">
        <f>($L43/$B43)^(0.1)-1</f>
        <v>0.10022020160111156</v>
      </c>
      <c r="N43" s="46">
        <f>($G43/$B43)^(0.2)-1</f>
        <v>0.15399239296439116</v>
      </c>
      <c r="O43" s="46">
        <f>($L43/$G43)^(0.2)-1</f>
        <v>4.8953614764896125E-2</v>
      </c>
      <c r="P43" s="46"/>
    </row>
    <row r="44" spans="1:16" x14ac:dyDescent="0.2">
      <c r="A44" s="4" t="s">
        <v>17</v>
      </c>
      <c r="B44" s="5">
        <v>720.93181315621644</v>
      </c>
      <c r="C44" s="6">
        <v>1053.029108702284</v>
      </c>
      <c r="D44" s="6">
        <v>1252.4391814413818</v>
      </c>
      <c r="E44" s="6">
        <v>1415.1608229945641</v>
      </c>
      <c r="F44" s="6">
        <v>1468.2564633187035</v>
      </c>
      <c r="G44" s="6">
        <v>1474.7727201635671</v>
      </c>
      <c r="H44" s="6">
        <v>1513.8030826761999</v>
      </c>
      <c r="I44" s="6">
        <v>1434.5656597820666</v>
      </c>
      <c r="J44" s="6">
        <v>1632.1089152848849</v>
      </c>
      <c r="K44" s="6">
        <v>1807.7751794157859</v>
      </c>
      <c r="L44" s="6">
        <v>1854.7145374313995</v>
      </c>
      <c r="M44" s="46">
        <f>($L44/$B44)^(0.1)-1</f>
        <v>9.9102734990808017E-2</v>
      </c>
      <c r="N44" s="46">
        <f>($G44/$B44)^(0.2)-1</f>
        <v>0.15389470651209369</v>
      </c>
      <c r="O44" s="46">
        <f>($L44/$G44)^(0.2)-1</f>
        <v>4.691252611410901E-2</v>
      </c>
      <c r="P44" s="46"/>
    </row>
    <row r="45" spans="1:16" x14ac:dyDescent="0.2">
      <c r="A45" s="7" t="s">
        <v>21</v>
      </c>
      <c r="B45" s="8">
        <v>140.58762840248144</v>
      </c>
      <c r="C45" s="9">
        <v>137.10648834005059</v>
      </c>
      <c r="D45" s="9">
        <v>111.34598461081218</v>
      </c>
      <c r="E45" s="9">
        <v>179.46990126393891</v>
      </c>
      <c r="F45" s="9">
        <v>195.02661338871192</v>
      </c>
      <c r="G45" s="9">
        <v>288.33891884469034</v>
      </c>
      <c r="H45" s="9">
        <v>535.28974199441552</v>
      </c>
      <c r="I45" s="9">
        <v>460.49010460000181</v>
      </c>
      <c r="J45" s="9">
        <v>371.40628478782151</v>
      </c>
      <c r="K45" s="9">
        <v>304.18929586972502</v>
      </c>
      <c r="L45" s="9">
        <v>384.32226454746177</v>
      </c>
    </row>
  </sheetData>
  <mergeCells count="1">
    <mergeCell ref="M42:N42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P55"/>
  <sheetViews>
    <sheetView showGridLines="0" tabSelected="1" topLeftCell="A37" workbookViewId="0">
      <selection activeCell="A36" sqref="A36"/>
    </sheetView>
  </sheetViews>
  <sheetFormatPr defaultRowHeight="12" x14ac:dyDescent="0.2"/>
  <cols>
    <col min="1" max="1" width="16.85546875" style="2" customWidth="1"/>
    <col min="2" max="2" width="10.7109375" style="2" customWidth="1"/>
    <col min="3" max="5" width="13.28515625" style="2" customWidth="1"/>
    <col min="6" max="6" width="14.28515625" style="2" customWidth="1"/>
    <col min="7" max="16" width="13.28515625" style="2" customWidth="1"/>
    <col min="17" max="16384" width="9.140625" style="2"/>
  </cols>
  <sheetData>
    <row r="1" spans="1:10" s="27" customFormat="1" ht="23.25" x14ac:dyDescent="0.35">
      <c r="A1" s="23" t="s">
        <v>42</v>
      </c>
      <c r="J1" s="30"/>
    </row>
    <row r="2" spans="1:10" s="25" customFormat="1" ht="20.25" x14ac:dyDescent="0.3">
      <c r="A2" s="29" t="s">
        <v>22</v>
      </c>
    </row>
    <row r="33" spans="1:16" x14ac:dyDescent="0.2">
      <c r="A33" s="14" t="s">
        <v>19</v>
      </c>
    </row>
    <row r="36" spans="1:16" ht="15" x14ac:dyDescent="0.2">
      <c r="A36" s="24" t="s">
        <v>50</v>
      </c>
    </row>
    <row r="43" spans="1:16" ht="36" x14ac:dyDescent="0.2">
      <c r="A43" s="19"/>
      <c r="B43" s="22" t="s">
        <v>10</v>
      </c>
      <c r="C43" s="20" t="s">
        <v>0</v>
      </c>
      <c r="D43" s="20" t="s">
        <v>11</v>
      </c>
      <c r="E43" s="20" t="s">
        <v>12</v>
      </c>
      <c r="F43" s="20" t="s">
        <v>13</v>
      </c>
      <c r="G43" s="20" t="s">
        <v>15</v>
      </c>
      <c r="H43" s="20" t="s">
        <v>14</v>
      </c>
    </row>
    <row r="44" spans="1:16" x14ac:dyDescent="0.2">
      <c r="A44" s="13" t="s">
        <v>30</v>
      </c>
      <c r="B44" s="40">
        <v>59.263230237601398</v>
      </c>
      <c r="C44" s="41">
        <v>15.533426943523542</v>
      </c>
      <c r="D44" s="41">
        <v>39.482106371971028</v>
      </c>
      <c r="E44" s="41">
        <v>141.99735666220721</v>
      </c>
      <c r="F44" s="41">
        <v>1026.3185417866755</v>
      </c>
      <c r="G44" s="41">
        <v>824.17315122869354</v>
      </c>
      <c r="H44" s="41">
        <v>5.1966620548386571</v>
      </c>
      <c r="I44" s="10"/>
      <c r="J44" s="47"/>
      <c r="K44" s="47"/>
      <c r="L44" s="47"/>
      <c r="M44" s="47"/>
      <c r="N44" s="47"/>
      <c r="O44" s="47"/>
      <c r="P44" s="47"/>
    </row>
    <row r="45" spans="1:16" x14ac:dyDescent="0.2">
      <c r="A45" s="4" t="s">
        <v>31</v>
      </c>
      <c r="B45" s="42">
        <v>61.463748465434826</v>
      </c>
      <c r="C45" s="43">
        <v>236.93333082125588</v>
      </c>
      <c r="D45" s="43">
        <v>294.47188232660557</v>
      </c>
      <c r="E45" s="43">
        <v>188.32906122608122</v>
      </c>
      <c r="F45" s="43">
        <v>712.71787032329269</v>
      </c>
      <c r="G45" s="43">
        <v>249.79083140882355</v>
      </c>
      <c r="H45" s="43">
        <v>64.068454844292404</v>
      </c>
      <c r="I45" s="10"/>
      <c r="J45" s="47"/>
      <c r="K45" s="47"/>
      <c r="L45" s="47"/>
      <c r="M45" s="47"/>
      <c r="N45" s="47"/>
      <c r="O45" s="47"/>
      <c r="P45" s="47"/>
    </row>
    <row r="46" spans="1:16" x14ac:dyDescent="0.2">
      <c r="A46" s="7" t="s">
        <v>32</v>
      </c>
      <c r="B46" s="44">
        <v>-2.2005182278334274</v>
      </c>
      <c r="C46" s="45">
        <v>-221.39990387773233</v>
      </c>
      <c r="D46" s="45">
        <v>-254.98977595463455</v>
      </c>
      <c r="E46" s="45">
        <v>-46.331704563874005</v>
      </c>
      <c r="F46" s="45">
        <v>313.60067146338287</v>
      </c>
      <c r="G46" s="45">
        <v>574.38231981986996</v>
      </c>
      <c r="H46" s="45">
        <v>-58.871792789453508</v>
      </c>
      <c r="I46" s="10"/>
      <c r="J46" s="47"/>
      <c r="K46" s="47"/>
      <c r="L46" s="47"/>
      <c r="M46" s="47"/>
      <c r="N46" s="47"/>
      <c r="O46" s="47"/>
      <c r="P46" s="47"/>
    </row>
    <row r="47" spans="1:16" x14ac:dyDescent="0.2">
      <c r="A47" s="13" t="s">
        <v>36</v>
      </c>
      <c r="B47" s="40">
        <v>66.929828692603891</v>
      </c>
      <c r="C47" s="41">
        <v>16.292381569466187</v>
      </c>
      <c r="D47" s="41">
        <v>39.265227534687341</v>
      </c>
      <c r="E47" s="41">
        <v>148.93440831384461</v>
      </c>
      <c r="F47" s="41">
        <v>1049.0219991067102</v>
      </c>
      <c r="G47" s="41">
        <v>917.76561079173086</v>
      </c>
      <c r="H47" s="41">
        <v>0.8273459698185921</v>
      </c>
      <c r="I47" s="10"/>
      <c r="J47" s="47"/>
      <c r="K47" s="47"/>
      <c r="L47" s="47"/>
      <c r="M47" s="47"/>
      <c r="N47" s="47"/>
      <c r="O47" s="47"/>
      <c r="P47" s="47"/>
    </row>
    <row r="48" spans="1:16" x14ac:dyDescent="0.2">
      <c r="A48" s="4" t="s">
        <v>37</v>
      </c>
      <c r="B48" s="42">
        <v>71.841800221771962</v>
      </c>
      <c r="C48" s="43">
        <v>298.38619285215253</v>
      </c>
      <c r="D48" s="43">
        <v>317.2221936408929</v>
      </c>
      <c r="E48" s="43">
        <v>194.88351669926848</v>
      </c>
      <c r="F48" s="43">
        <v>668.1280001171674</v>
      </c>
      <c r="G48" s="43">
        <v>254.94301818722536</v>
      </c>
      <c r="H48" s="43">
        <v>49.309815712920901</v>
      </c>
      <c r="I48" s="10"/>
      <c r="J48" s="47"/>
      <c r="K48" s="47"/>
      <c r="L48" s="47"/>
      <c r="M48" s="47"/>
      <c r="N48" s="47"/>
      <c r="O48" s="47"/>
      <c r="P48" s="47"/>
    </row>
    <row r="49" spans="1:15" x14ac:dyDescent="0.2">
      <c r="A49" s="7" t="s">
        <v>38</v>
      </c>
      <c r="B49" s="44">
        <v>-4.9119715291680697</v>
      </c>
      <c r="C49" s="45">
        <v>-282.09381128268637</v>
      </c>
      <c r="D49" s="45">
        <v>-277.95696610620558</v>
      </c>
      <c r="E49" s="45">
        <v>-45.94910838542387</v>
      </c>
      <c r="F49" s="45">
        <v>380.89399898954269</v>
      </c>
      <c r="G49" s="45">
        <v>662.82259260450553</v>
      </c>
      <c r="H49" s="45">
        <v>-48.482469743102548</v>
      </c>
      <c r="I49" s="10"/>
      <c r="J49" s="47"/>
      <c r="K49" s="47"/>
      <c r="L49" s="47"/>
      <c r="M49" s="47"/>
      <c r="N49" s="47"/>
      <c r="O49" s="47"/>
    </row>
    <row r="50" spans="1:15" x14ac:dyDescent="0.2">
      <c r="A50" s="13" t="s">
        <v>39</v>
      </c>
      <c r="B50" s="40">
        <v>0.28000000000000003</v>
      </c>
      <c r="C50" s="41">
        <v>1.28</v>
      </c>
      <c r="D50" s="41">
        <v>2.2799999999999998</v>
      </c>
      <c r="E50" s="41">
        <v>3.28</v>
      </c>
      <c r="F50" s="41">
        <v>4.28</v>
      </c>
      <c r="G50" s="41">
        <v>5.28</v>
      </c>
      <c r="H50" s="41">
        <v>6.28</v>
      </c>
      <c r="I50" s="21"/>
    </row>
    <row r="51" spans="1:15" x14ac:dyDescent="0.2">
      <c r="A51" s="4" t="s">
        <v>40</v>
      </c>
      <c r="B51" s="42">
        <v>0.5</v>
      </c>
      <c r="C51" s="43">
        <v>1.5</v>
      </c>
      <c r="D51" s="43">
        <v>2.5</v>
      </c>
      <c r="E51" s="43">
        <v>3.5</v>
      </c>
      <c r="F51" s="43">
        <v>4.5</v>
      </c>
      <c r="G51" s="43">
        <v>5.5</v>
      </c>
      <c r="H51" s="43">
        <v>6.5</v>
      </c>
      <c r="I51" s="21"/>
    </row>
    <row r="52" spans="1:15" x14ac:dyDescent="0.2">
      <c r="A52" s="7" t="s">
        <v>41</v>
      </c>
      <c r="B52" s="44">
        <v>0.72</v>
      </c>
      <c r="C52" s="45">
        <v>1.72</v>
      </c>
      <c r="D52" s="45">
        <v>2.72</v>
      </c>
      <c r="E52" s="45">
        <v>3.72</v>
      </c>
      <c r="F52" s="45">
        <v>4.72</v>
      </c>
      <c r="G52" s="45">
        <v>5.72</v>
      </c>
      <c r="H52" s="45">
        <v>6.72</v>
      </c>
      <c r="I52" s="21"/>
    </row>
    <row r="54" spans="1:15" x14ac:dyDescent="0.2">
      <c r="B54" s="15">
        <f>B47/SUM($B$47:$H$47)*100</f>
        <v>2.9892241446612795</v>
      </c>
      <c r="C54" s="15">
        <f t="shared" ref="C54:H54" si="0">C47/SUM($B$47:$H$47)*100</f>
        <v>0.72765135236129097</v>
      </c>
      <c r="D54" s="15">
        <f t="shared" si="0"/>
        <v>1.7536660183514945</v>
      </c>
      <c r="E54" s="15">
        <f t="shared" si="0"/>
        <v>6.6517177467657671</v>
      </c>
      <c r="F54" s="15">
        <f t="shared" si="0"/>
        <v>46.851485343143267</v>
      </c>
      <c r="G54" s="15">
        <f t="shared" si="0"/>
        <v>40.989304417891177</v>
      </c>
      <c r="H54" s="15">
        <f t="shared" si="0"/>
        <v>3.6950976825721821E-2</v>
      </c>
    </row>
    <row r="55" spans="1:15" x14ac:dyDescent="0.2">
      <c r="B55" s="15">
        <f>B48/SUM($B$48:$H$48)*100</f>
        <v>3.8734694084657315</v>
      </c>
      <c r="C55" s="15">
        <f t="shared" ref="C55:H55" si="1">C48/SUM($B$48:$H$48)*100</f>
        <v>16.087984799288225</v>
      </c>
      <c r="D55" s="15">
        <f t="shared" si="1"/>
        <v>17.103558916414975</v>
      </c>
      <c r="E55" s="15">
        <f t="shared" si="1"/>
        <v>10.507466931766402</v>
      </c>
      <c r="F55" s="15">
        <f t="shared" si="1"/>
        <v>36.023225495523434</v>
      </c>
      <c r="G55" s="15">
        <f t="shared" si="1"/>
        <v>13.745674228676549</v>
      </c>
      <c r="H55" s="15">
        <f t="shared" si="1"/>
        <v>2.6586202198646824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12</vt:i4>
      </vt:variant>
    </vt:vector>
  </HeadingPairs>
  <TitlesOfParts>
    <vt:vector size="22" baseType="lpstr">
      <vt:lpstr>Figure1</vt:lpstr>
      <vt:lpstr>Figure2</vt:lpstr>
      <vt:lpstr>Figure3</vt:lpstr>
      <vt:lpstr>Figure4</vt:lpstr>
      <vt:lpstr>Figure5</vt:lpstr>
      <vt:lpstr>Figure6</vt:lpstr>
      <vt:lpstr>Figure7</vt:lpstr>
      <vt:lpstr>Figure8</vt:lpstr>
      <vt:lpstr>Figure9</vt:lpstr>
      <vt:lpstr>Figure10</vt:lpstr>
      <vt:lpstr>figure1</vt:lpstr>
      <vt:lpstr>figure10</vt:lpstr>
      <vt:lpstr>figure2</vt:lpstr>
      <vt:lpstr>figure3</vt:lpstr>
      <vt:lpstr>figure3b</vt:lpstr>
      <vt:lpstr>figure4</vt:lpstr>
      <vt:lpstr>figure4b</vt:lpstr>
      <vt:lpstr>figure5</vt:lpstr>
      <vt:lpstr>figure6</vt:lpstr>
      <vt:lpstr>figure7</vt:lpstr>
      <vt:lpstr>figure8</vt:lpstr>
      <vt:lpstr>figure9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ROODHUIJZEN Anton (ESTAT)</dc:creator>
  <cp:lastModifiedBy>ROODHUIJZEN Anton (ESTAT)</cp:lastModifiedBy>
  <dcterms:created xsi:type="dcterms:W3CDTF">2019-11-13T10:18:25Z</dcterms:created>
  <dcterms:modified xsi:type="dcterms:W3CDTF">2020-09-30T13:35:26Z</dcterms:modified>
</cp:coreProperties>
</file>