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1.xml" ContentType="application/vnd.ms-office.chartstyle+xml"/>
  <Override PartName="/xl/charts/colors11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7.xml" ContentType="application/vnd.ms-office.chartstyle+xml"/>
  <Override PartName="/xl/charts/style1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colors7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colors1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0" windowWidth="15168" windowHeight="5064" activeTab="0"/>
  </bookViews>
  <sheets>
    <sheet name="Fig 1" sheetId="1" r:id="rId1"/>
    <sheet name="Fig 2" sheetId="18" r:id="rId2"/>
    <sheet name="Fig 3 &amp; 4" sheetId="14" r:id="rId3"/>
    <sheet name="Fig 5 &amp; 6" sheetId="17" r:id="rId4"/>
    <sheet name="Fig 7" sheetId="13" r:id="rId5"/>
    <sheet name="Fig 8" sheetId="16" r:id="rId6"/>
    <sheet name="Fig 9" sheetId="21" r:id="rId7"/>
    <sheet name="Fig 10" sheetId="19" r:id="rId8"/>
    <sheet name="Fig 11" sheetId="20" r:id="rId9"/>
  </sheets>
  <definedNames>
    <definedName name="_xlnm._FilterDatabase" localSheetId="7" hidden="1">'Fig 10'!$A$6:$K$6</definedName>
    <definedName name="_xlnm._FilterDatabase" localSheetId="8" hidden="1">'Fig 11'!$A$38:$L$38</definedName>
    <definedName name="_xlnm._FilterDatabase" localSheetId="1" hidden="1">'Fig 2'!$A$4:$K$4</definedName>
    <definedName name="_xlnm._FilterDatabase" localSheetId="2" hidden="1">'Fig 3 &amp; 4'!$A$11:$L$11</definedName>
    <definedName name="_xlnm._FilterDatabase" localSheetId="3" hidden="1">'Fig 5 &amp; 6'!$A$7:$J$7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<sst xmlns="http://schemas.openxmlformats.org/spreadsheetml/2006/main" count="542" uniqueCount="238">
  <si>
    <t>Active population</t>
  </si>
  <si>
    <t>Outside the labour force</t>
  </si>
  <si>
    <t>Unemployment</t>
  </si>
  <si>
    <t>Total employment</t>
  </si>
  <si>
    <r>
      <t>Source:</t>
    </r>
    <r>
      <rPr>
        <sz val="9"/>
        <color theme="1"/>
        <rFont val="Arial"/>
        <family val="2"/>
      </rPr>
      <t xml:space="preserve"> Eurostat (online data code: lfsi_emp_q)</t>
    </r>
  </si>
  <si>
    <t>Total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</si>
  <si>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</si>
  <si>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</si>
  <si>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</si>
  <si>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</si>
  <si>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</si>
  <si>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</si>
  <si>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</si>
  <si>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</si>
  <si>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</si>
  <si>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</si>
  <si>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</si>
  <si>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</si>
  <si>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</si>
  <si>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</si>
  <si>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</si>
  <si>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</si>
  <si>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</si>
  <si>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</si>
  <si>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</si>
  <si>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</si>
  <si>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</si>
  <si>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</si>
  <si>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</si>
  <si>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</si>
  <si>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</si>
  <si>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</si>
  <si>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</si>
  <si>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</si>
  <si>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North Macedonia</t>
  </si>
  <si>
    <t>Serbia</t>
  </si>
  <si>
    <t>Turkey</t>
  </si>
  <si>
    <t>Germany</t>
  </si>
  <si>
    <t>Men</t>
  </si>
  <si>
    <t>Women</t>
  </si>
  <si>
    <t>From 15 to 24 years</t>
  </si>
  <si>
    <t>From 25 to 54 years</t>
  </si>
  <si>
    <t>From 55 to 64 years</t>
  </si>
  <si>
    <t>Temporary contracts</t>
  </si>
  <si>
    <t>Iceland</t>
  </si>
  <si>
    <t>Employment rates</t>
  </si>
  <si>
    <t>Thousand persons</t>
  </si>
  <si>
    <t>Part-time employment</t>
  </si>
  <si>
    <t>Evolution</t>
  </si>
  <si>
    <r>
      <t>Source:</t>
    </r>
    <r>
      <rPr>
        <sz val="12"/>
        <color theme="1"/>
        <rFont val="Arial"/>
        <family val="2"/>
      </rPr>
      <t xml:space="preserve"> Eurostat (online data code: lfsi_pt_q and lfsi_emp_q)</t>
    </r>
  </si>
  <si>
    <t>Low</t>
  </si>
  <si>
    <t>Medium</t>
  </si>
  <si>
    <t>High</t>
  </si>
  <si>
    <r>
      <t>Source:</t>
    </r>
    <r>
      <rPr>
        <sz val="9"/>
        <rFont val="Arial"/>
        <family val="2"/>
      </rPr>
      <t xml:space="preserve"> Eurostat (online data code: lfsi_educ_q)</t>
    </r>
  </si>
  <si>
    <t>For broken y axis</t>
  </si>
  <si>
    <t>Labels</t>
  </si>
  <si>
    <t>Xpos</t>
  </si>
  <si>
    <t>Ypos</t>
  </si>
  <si>
    <t>Break</t>
  </si>
  <si>
    <t>Before</t>
  </si>
  <si>
    <t>Time</t>
  </si>
  <si>
    <t>GEO</t>
  </si>
  <si>
    <t>Evolution of employment and active population in the EU</t>
  </si>
  <si>
    <t>(people aged 20-64, in % of the total population)</t>
  </si>
  <si>
    <t>Change in the employment rate by sex and country</t>
  </si>
  <si>
    <t>Employment rate by sex and educational attainment level in the EU</t>
  </si>
  <si>
    <t>Evolution of part-time employment and temporary contracts Vs total employment in the EU</t>
  </si>
  <si>
    <t>(in percentage points)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</si>
  <si>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</si>
  <si>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</si>
  <si>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</si>
  <si>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</si>
  <si>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</si>
  <si>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</si>
  <si>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</si>
  <si>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</si>
  <si>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</si>
  <si>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</si>
  <si>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</si>
  <si>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</si>
  <si>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</si>
  <si>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</si>
  <si>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</si>
  <si>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</si>
  <si>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</si>
  <si>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</si>
  <si>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</si>
  <si>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</si>
  <si>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</si>
  <si>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</si>
  <si>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</si>
  <si>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</si>
  <si>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</si>
  <si>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</si>
  <si>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</si>
  <si>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</si>
  <si>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</si>
  <si>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</si>
  <si>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</si>
  <si>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</si>
  <si>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</si>
  <si>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</si>
  <si>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</si>
  <si>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</si>
  <si>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</si>
  <si>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</si>
  <si>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</si>
  <si>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</si>
  <si>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</si>
  <si>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</si>
  <si>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</si>
  <si>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</si>
  <si>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</si>
  <si>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</si>
  <si>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</si>
  <si>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</si>
  <si>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</si>
  <si>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</si>
  <si>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</si>
  <si>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</si>
  <si>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</si>
  <si>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</si>
  <si>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</si>
  <si>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</si>
  <si>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</si>
  <si>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</si>
  <si>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</si>
  <si>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</si>
  <si>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</si>
  <si>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</si>
  <si>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</si>
  <si>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</si>
  <si>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</si>
  <si>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</si>
  <si>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</si>
  <si>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</si>
  <si>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</si>
  <si>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</si>
  <si>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</si>
  <si>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</si>
  <si>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</si>
  <si>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</si>
  <si>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</si>
  <si>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</si>
  <si>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</si>
  <si>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</si>
  <si>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</si>
  <si>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</si>
  <si>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</si>
  <si>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</si>
  <si>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</si>
  <si>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</si>
  <si>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EU</t>
  </si>
  <si>
    <t>Q1</t>
  </si>
  <si>
    <t>Q2</t>
  </si>
  <si>
    <t>Q3</t>
  </si>
  <si>
    <t>Q4</t>
  </si>
  <si>
    <t>Change in p.p. Q4 2019 - Q4 2020</t>
  </si>
  <si>
    <t>Employment rate by sex and country, Q4 2020</t>
  </si>
  <si>
    <t>(people aged 20-64, Q4 2020 compared with Q4 2019, in percentage points)</t>
  </si>
  <si>
    <t xml:space="preserve">Note: *Provisional data and low data reliability for Germany in Q4 2020, **Break in series in Iceland in Q4 2020. </t>
  </si>
  <si>
    <t>France (met)</t>
  </si>
  <si>
    <t>Germany*</t>
  </si>
  <si>
    <t>Iceland**</t>
  </si>
  <si>
    <t>Change in the employment rate by age group and country, Q4 2019-Q4 2020</t>
  </si>
  <si>
    <t>(people aged 20-64, Q1 2005-Q4 2020, in % of the total population)</t>
  </si>
  <si>
    <r>
      <t>(</t>
    </r>
    <r>
      <rPr>
        <sz val="10"/>
        <color rgb="FF000000"/>
        <rFont val="Arial"/>
        <family val="2"/>
      </rPr>
      <t>people aged 20-64, Q1 2008-Q4 2020</t>
    </r>
    <r>
      <rPr>
        <b/>
        <sz val="10"/>
        <color rgb="FF000000"/>
        <rFont val="Arial"/>
        <family val="2"/>
      </rPr>
      <t xml:space="preserve">, </t>
    </r>
    <r>
      <rPr>
        <sz val="10"/>
        <color rgb="FF000000"/>
        <rFont val="Arial"/>
        <family val="2"/>
      </rPr>
      <t>in thousand persons)</t>
    </r>
  </si>
  <si>
    <t>GEO_LABEL</t>
  </si>
  <si>
    <t>2019Q4</t>
  </si>
  <si>
    <t>2020Q1</t>
  </si>
  <si>
    <t>2020Q2</t>
  </si>
  <si>
    <t>2020Q3</t>
  </si>
  <si>
    <t>2020Q4</t>
  </si>
  <si>
    <t>Development of temporary contracts in each quarter of 2020, Q4 2019=100</t>
  </si>
  <si>
    <t>Source: Eurostat (online data code: lfsi_pt_q)</t>
  </si>
  <si>
    <t>Base Q4 2019 (100)</t>
  </si>
  <si>
    <t>Development of part-time in each quarter of 2020, Q4 2019=100</t>
  </si>
  <si>
    <t>Gender gap Q4 2020</t>
  </si>
  <si>
    <t>Variations</t>
  </si>
  <si>
    <t>(people aged 20-64, Q1 2000-Q4 2020, in % of the total population)</t>
  </si>
  <si>
    <t>Base Q4 2019=100</t>
  </si>
  <si>
    <t>Part-time</t>
  </si>
  <si>
    <t>Evolution of temporay contracts by sex, Q1 2003-Q4 2020</t>
  </si>
  <si>
    <t>TIME</t>
  </si>
  <si>
    <t>Part-time - Men</t>
  </si>
  <si>
    <t>Temporary contracts - Women</t>
  </si>
  <si>
    <t>Temporary contracts - Men</t>
  </si>
  <si>
    <t>(in % of the total employment)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</si>
  <si>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</si>
  <si>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</si>
  <si>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</si>
  <si>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</si>
  <si>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</si>
  <si>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</si>
  <si>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</si>
  <si>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</si>
  <si>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</si>
  <si>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</si>
  <si>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</si>
  <si>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</si>
  <si>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</si>
  <si>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</si>
  <si>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</si>
  <si>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</si>
  <si>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</si>
  <si>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</si>
  <si>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</si>
  <si>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</si>
  <si>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</si>
  <si>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</si>
  <si>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</si>
  <si>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</si>
  <si>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</si>
  <si>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</si>
  <si>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</si>
  <si>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</si>
  <si>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</si>
  <si>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</si>
  <si>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</si>
  <si>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</si>
  <si>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</si>
  <si>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</si>
  <si>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</si>
  <si>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</si>
  <si>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</si>
  <si>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</si>
  <si>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</si>
  <si>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</si>
  <si>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</si>
  <si>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</si>
  <si>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</si>
  <si>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</si>
  <si>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</si>
  <si>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</si>
  <si>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</si>
  <si>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Part-time - Women</t>
  </si>
  <si>
    <t>Gender gap PT</t>
  </si>
  <si>
    <t>Gender gap 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</si>
</sst>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#\ ##0"/>
    <numFmt numFmtId="166" formatCode="0.0%"/>
    <numFmt numFmtId="167" formatCode="_(* #,##0.0_);_(* \(#,##0.0\);_(* &quot;-&quot;??_);_(@_)"/>
    <numFmt numFmtId="168" formatCode="0.000"/>
    <numFmt numFmtId="169" formatCode="_(* #,##0.000_);_(* \(#,##0.000\);_(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i/>
      <sz val="9"/>
      <name val="Arial"/>
      <family val="2"/>
    </font>
    <font>
      <b/>
      <sz val="9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9"/>
      <color theme="0" tint="-0.1499900072813034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.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43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A6A6A6"/>
      </right>
      <top style="thin"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/>
    </border>
    <border>
      <left style="thin">
        <color indexed="8"/>
      </left>
      <right style="thin">
        <color indexed="8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 style="medium">
        <color rgb="FF000000"/>
      </left>
      <right/>
      <top style="hair">
        <color rgb="FFC0C0C0"/>
      </top>
      <bottom/>
    </border>
    <border>
      <left/>
      <right style="medium">
        <color rgb="FF000000"/>
      </right>
      <top style="hair">
        <color rgb="FFC0C0C0"/>
      </top>
      <bottom/>
    </border>
    <border>
      <left style="medium">
        <color rgb="FF000000"/>
      </left>
      <right/>
      <top style="hair">
        <color rgb="FFC0C0C0"/>
      </top>
      <bottom style="hair">
        <color rgb="FFC0C0C0"/>
      </bottom>
    </border>
    <border>
      <left/>
      <right style="medium">
        <color rgb="FF000000"/>
      </right>
      <top style="hair">
        <color rgb="FFC0C0C0"/>
      </top>
      <bottom style="hair">
        <color rgb="FFC0C0C0"/>
      </bottom>
    </border>
    <border>
      <left style="medium">
        <color rgb="FF000000"/>
      </left>
      <right/>
      <top/>
      <bottom style="hair">
        <color rgb="FFC0C0C0"/>
      </bottom>
    </border>
    <border>
      <left/>
      <right style="medium">
        <color rgb="FF000000"/>
      </right>
      <top/>
      <bottom style="hair">
        <color rgb="FFC0C0C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>
        <color rgb="FFA6A6A6"/>
      </left>
      <right/>
      <top style="thin"/>
      <bottom style="hair">
        <color rgb="FFC0C0C0"/>
      </bottom>
    </border>
    <border>
      <left style="medium">
        <color rgb="FF000000"/>
      </left>
      <right/>
      <top style="thin">
        <color rgb="FF000000"/>
      </top>
      <bottom style="hair">
        <color rgb="FFC0C0C0"/>
      </bottom>
    </border>
    <border>
      <left/>
      <right style="medium">
        <color rgb="FF000000"/>
      </right>
      <top style="thin">
        <color rgb="FF000000"/>
      </top>
      <bottom style="hair">
        <color rgb="FFC0C0C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5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2" borderId="4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1" fillId="2" borderId="0" xfId="20" applyNumberFormat="1" applyFont="1" applyFill="1" applyBorder="1" applyAlignment="1">
      <alignment/>
      <protection/>
    </xf>
    <xf numFmtId="0" fontId="5" fillId="2" borderId="0" xfId="20" applyFill="1">
      <alignment/>
      <protection/>
    </xf>
    <xf numFmtId="0" fontId="0" fillId="2" borderId="0" xfId="0" applyFill="1"/>
    <xf numFmtId="0" fontId="0" fillId="2" borderId="0" xfId="0" applyFill="1" applyBorder="1"/>
    <xf numFmtId="0" fontId="8" fillId="0" borderId="0" xfId="0" applyFont="1"/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" xfId="0" applyFill="1" applyBorder="1"/>
    <xf numFmtId="0" fontId="10" fillId="2" borderId="0" xfId="20" applyFont="1" applyFill="1" applyAlignment="1">
      <alignment/>
      <protection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8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4" xfId="0" applyFill="1" applyBorder="1"/>
    <xf numFmtId="0" fontId="3" fillId="3" borderId="5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17" xfId="20" applyNumberFormat="1" applyFont="1" applyFill="1" applyBorder="1" applyAlignment="1">
      <alignment/>
      <protection/>
    </xf>
    <xf numFmtId="3" fontId="1" fillId="2" borderId="17" xfId="20" applyNumberFormat="1" applyFont="1" applyFill="1" applyBorder="1" applyAlignment="1">
      <alignment/>
      <protection/>
    </xf>
    <xf numFmtId="166" fontId="5" fillId="2" borderId="0" xfId="15" applyNumberFormat="1" applyFont="1" applyFill="1"/>
    <xf numFmtId="0" fontId="13" fillId="0" borderId="0" xfId="0" applyFont="1"/>
    <xf numFmtId="165" fontId="13" fillId="0" borderId="0" xfId="0" applyNumberFormat="1" applyFont="1"/>
    <xf numFmtId="165" fontId="13" fillId="0" borderId="0" xfId="18" applyNumberFormat="1" applyFont="1"/>
    <xf numFmtId="0" fontId="7" fillId="3" borderId="18" xfId="20" applyNumberFormat="1" applyFont="1" applyFill="1" applyBorder="1" applyAlignment="1">
      <alignment horizontal="center" vertical="center" wrapText="1"/>
      <protection/>
    </xf>
    <xf numFmtId="0" fontId="7" fillId="3" borderId="19" xfId="20" applyNumberFormat="1" applyFont="1" applyFill="1" applyBorder="1" applyAlignment="1">
      <alignment horizontal="center" vertical="center" wrapText="1"/>
      <protection/>
    </xf>
    <xf numFmtId="0" fontId="11" fillId="3" borderId="19" xfId="20" applyNumberFormat="1" applyFont="1" applyFill="1" applyBorder="1" applyAlignment="1">
      <alignment horizontal="center" vertical="center" wrapText="1"/>
      <protection/>
    </xf>
    <xf numFmtId="0" fontId="1" fillId="2" borderId="20" xfId="20" applyNumberFormat="1" applyFont="1" applyFill="1" applyBorder="1" applyAlignment="1">
      <alignment/>
      <protection/>
    </xf>
    <xf numFmtId="3" fontId="1" fillId="2" borderId="20" xfId="20" applyNumberFormat="1" applyFont="1" applyFill="1" applyBorder="1" applyAlignment="1">
      <alignment/>
      <protection/>
    </xf>
    <xf numFmtId="3" fontId="12" fillId="2" borderId="20" xfId="20" applyNumberFormat="1" applyFont="1" applyFill="1" applyBorder="1" applyAlignment="1">
      <alignment/>
      <protection/>
    </xf>
    <xf numFmtId="166" fontId="1" fillId="2" borderId="20" xfId="15" applyNumberFormat="1" applyFont="1" applyFill="1" applyBorder="1"/>
    <xf numFmtId="166" fontId="1" fillId="2" borderId="20" xfId="15" applyNumberFormat="1" applyFont="1" applyFill="1" applyBorder="1" applyAlignment="1">
      <alignment/>
    </xf>
    <xf numFmtId="3" fontId="12" fillId="2" borderId="17" xfId="20" applyNumberFormat="1" applyFont="1" applyFill="1" applyBorder="1" applyAlignment="1">
      <alignment/>
      <protection/>
    </xf>
    <xf numFmtId="166" fontId="1" fillId="2" borderId="17" xfId="15" applyNumberFormat="1" applyFont="1" applyFill="1" applyBorder="1"/>
    <xf numFmtId="0" fontId="7" fillId="2" borderId="0" xfId="20" applyFont="1" applyFill="1" applyBorder="1" applyAlignment="1">
      <alignment horizontal="left" wrapText="1"/>
      <protection/>
    </xf>
    <xf numFmtId="0" fontId="6" fillId="2" borderId="0" xfId="20" applyFont="1" applyFill="1" applyBorder="1">
      <alignment/>
      <protection/>
    </xf>
    <xf numFmtId="9" fontId="6" fillId="2" borderId="0" xfId="15" applyFont="1" applyFill="1" applyBorder="1"/>
    <xf numFmtId="0" fontId="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readingOrder="1"/>
    </xf>
    <xf numFmtId="0" fontId="0" fillId="4" borderId="21" xfId="0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15" fillId="2" borderId="0" xfId="0" applyFont="1" applyFill="1" applyAlignment="1">
      <alignment horizontal="left" vertical="center" readingOrder="1"/>
    </xf>
    <xf numFmtId="167" fontId="2" fillId="2" borderId="0" xfId="18" applyNumberFormat="1" applyFont="1" applyFill="1"/>
    <xf numFmtId="3" fontId="5" fillId="2" borderId="0" xfId="20" applyNumberFormat="1" applyFill="1">
      <alignment/>
      <protection/>
    </xf>
    <xf numFmtId="0" fontId="3" fillId="3" borderId="10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5" fillId="2" borderId="0" xfId="20" applyFill="1" applyBorder="1">
      <alignment/>
      <protection/>
    </xf>
    <xf numFmtId="166" fontId="6" fillId="2" borderId="0" xfId="15" applyNumberFormat="1" applyFont="1" applyFill="1" applyBorder="1"/>
    <xf numFmtId="0" fontId="7" fillId="2" borderId="0" xfId="20" applyFont="1" applyFill="1" applyBorder="1" applyAlignment="1">
      <alignment horizontal="center" vertical="center"/>
      <protection/>
    </xf>
    <xf numFmtId="166" fontId="7" fillId="2" borderId="0" xfId="15" applyNumberFormat="1" applyFont="1" applyFill="1" applyBorder="1" applyAlignment="1">
      <alignment horizontal="center" vertical="center"/>
    </xf>
    <xf numFmtId="166" fontId="7" fillId="2" borderId="0" xfId="15" applyNumberFormat="1" applyFont="1" applyFill="1" applyBorder="1" applyAlignment="1">
      <alignment horizontal="left" wrapText="1"/>
    </xf>
    <xf numFmtId="168" fontId="7" fillId="2" borderId="0" xfId="20" applyNumberFormat="1" applyFont="1" applyFill="1" applyBorder="1" applyAlignment="1">
      <alignment horizontal="left" wrapText="1"/>
      <protection/>
    </xf>
    <xf numFmtId="43" fontId="0" fillId="2" borderId="0" xfId="0" applyNumberFormat="1" applyFill="1"/>
    <xf numFmtId="169" fontId="6" fillId="2" borderId="0" xfId="18" applyNumberFormat="1" applyFont="1" applyFill="1" applyBorder="1"/>
    <xf numFmtId="0" fontId="3" fillId="2" borderId="0" xfId="0" applyFont="1" applyFill="1" applyAlignment="1">
      <alignment horizontal="left"/>
    </xf>
    <xf numFmtId="0" fontId="0" fillId="2" borderId="2" xfId="0" applyFill="1" applyBorder="1"/>
    <xf numFmtId="0" fontId="3" fillId="4" borderId="21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center" vertical="center"/>
    </xf>
    <xf numFmtId="0" fontId="0" fillId="4" borderId="32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4" borderId="21" xfId="0" applyFont="1" applyFill="1" applyBorder="1" applyAlignment="1">
      <alignment horizontal="right"/>
    </xf>
    <xf numFmtId="167" fontId="0" fillId="4" borderId="21" xfId="18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167" fontId="0" fillId="2" borderId="4" xfId="18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167" fontId="0" fillId="2" borderId="1" xfId="18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167" fontId="0" fillId="2" borderId="2" xfId="18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0" fontId="0" fillId="2" borderId="33" xfId="0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5" fillId="2" borderId="0" xfId="20" applyFill="1" applyBorder="1" applyAlignment="1">
      <alignment horizontal="center"/>
      <protection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employment and active population in the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(people aged 20-64, Q1 2000-Q4 2020, in % of the total population)</a:t>
            </a:r>
          </a:p>
        </c:rich>
      </c:tx>
      <c:layout>
        <c:manualLayout>
          <c:xMode val="edge"/>
          <c:yMode val="edge"/>
          <c:x val="0.004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4875"/>
          <c:w val="0.929"/>
          <c:h val="0.616"/>
        </c:manualLayout>
      </c:layout>
      <c:areaChart>
        <c:grouping val="standard"/>
        <c:varyColors val="0"/>
        <c:ser>
          <c:idx val="0"/>
          <c:order val="0"/>
          <c:tx>
            <c:strRef>
              <c:f>'Fig 1'!$B$4</c:f>
              <c:strCache>
                <c:ptCount val="1"/>
                <c:pt idx="0">
                  <c:v>Active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50000"/>
              </a:schemeClr>
            </a:solidFill>
            <a:ln w="50800" cmpd="sng">
              <a:solidFill>
                <a:schemeClr val="accent1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1'!$A$5:$A$87</c:f>
              <c:strCache/>
            </c:strRef>
          </c:cat>
          <c:val>
            <c:numRef>
              <c:f>'Fig 1'!$B$5:$B$87</c:f>
              <c:numCache/>
            </c:numRef>
          </c:val>
        </c:ser>
        <c:ser>
          <c:idx val="1"/>
          <c:order val="1"/>
          <c:tx>
            <c:strRef>
              <c:f>'Fig 1'!$C$4</c:f>
              <c:strCache>
                <c:ptCount val="1"/>
                <c:pt idx="0">
                  <c:v>Total employment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5080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1'!$A$5:$A$87</c:f>
              <c:strCache/>
            </c:strRef>
          </c:cat>
          <c:val>
            <c:numRef>
              <c:f>'Fig 1'!$C$5:$C$87</c:f>
              <c:numCache/>
            </c:numRef>
          </c:val>
        </c:ser>
        <c:axId val="49341193"/>
        <c:axId val="41417554"/>
      </c:area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7554"/>
        <c:crosses val="autoZero"/>
        <c:auto val="1"/>
        <c:lblOffset val="100"/>
        <c:tickLblSkip val="1"/>
        <c:noMultiLvlLbl val="0"/>
      </c:catAx>
      <c:valAx>
        <c:axId val="41417554"/>
        <c:scaling>
          <c:orientation val="minMax"/>
          <c:max val="8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1193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8"/>
          <c:y val="0.8745"/>
          <c:w val="0.364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temporary contracts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each quarter of 2020,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Q4 2019=100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875"/>
          <c:w val="0.9707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10'!$G$4</c:f>
              <c:strCache>
                <c:ptCount val="1"/>
                <c:pt idx="0">
                  <c:v>2020Q1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10'!$A$5:$A$41</c:f>
              <c:strCache/>
            </c:strRef>
          </c:cat>
          <c:val>
            <c:numRef>
              <c:f>'Fig 10'!$G$5:$G$41</c:f>
              <c:numCache/>
            </c:numRef>
          </c:val>
        </c:ser>
        <c:ser>
          <c:idx val="1"/>
          <c:order val="1"/>
          <c:tx>
            <c:strRef>
              <c:f>'Fig 10'!$H$4</c:f>
              <c:strCache>
                <c:ptCount val="1"/>
                <c:pt idx="0">
                  <c:v>2020Q2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10'!$A$5:$A$41</c:f>
              <c:strCache/>
            </c:strRef>
          </c:cat>
          <c:val>
            <c:numRef>
              <c:f>'Fig 10'!$H$5:$H$41</c:f>
              <c:numCache/>
            </c:numRef>
          </c:val>
        </c:ser>
        <c:ser>
          <c:idx val="2"/>
          <c:order val="2"/>
          <c:tx>
            <c:strRef>
              <c:f>'Fig 10'!$I$4</c:f>
              <c:strCache>
                <c:ptCount val="1"/>
                <c:pt idx="0">
                  <c:v>2020Q3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10'!$A$5:$A$41</c:f>
              <c:strCache/>
            </c:strRef>
          </c:cat>
          <c:val>
            <c:numRef>
              <c:f>'Fig 10'!$I$5:$I$41</c:f>
              <c:numCache/>
            </c:numRef>
          </c:val>
        </c:ser>
        <c:ser>
          <c:idx val="3"/>
          <c:order val="3"/>
          <c:tx>
            <c:strRef>
              <c:f>'Fig 10'!$J$4</c:f>
              <c:strCache>
                <c:ptCount val="1"/>
                <c:pt idx="0">
                  <c:v>2020Q4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10'!$A$5:$A$41</c:f>
              <c:strCache/>
            </c:strRef>
          </c:cat>
          <c:val>
            <c:numRef>
              <c:f>'Fig 10'!$J$5:$J$41</c:f>
              <c:numCache/>
            </c:numRef>
          </c:val>
        </c:ser>
        <c:gapWidth val="219"/>
        <c:axId val="47024435"/>
        <c:axId val="20566732"/>
      </c:barChart>
      <c:lineChart>
        <c:grouping val="standard"/>
        <c:varyColors val="0"/>
        <c:ser>
          <c:idx val="4"/>
          <c:order val="4"/>
          <c:tx>
            <c:strRef>
              <c:f>'Fig 10'!$K$4</c:f>
              <c:strCache>
                <c:ptCount val="1"/>
                <c:pt idx="0">
                  <c:v>Base Q4 2019 (100)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10'!$A$5:$A$41</c:f>
              <c:strCache/>
            </c:strRef>
          </c:cat>
          <c:val>
            <c:numRef>
              <c:f>'Fig 10'!$K$5:$K$41</c:f>
              <c:numCache/>
            </c:numRef>
          </c:val>
          <c:smooth val="0"/>
        </c:ser>
        <c:axId val="47024435"/>
        <c:axId val="20566732"/>
      </c:lineChart>
      <c:catAx>
        <c:axId val="4702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66732"/>
        <c:crosses val="autoZero"/>
        <c:auto val="1"/>
        <c:lblOffset val="100"/>
        <c:noMultiLvlLbl val="0"/>
      </c:catAx>
      <c:valAx>
        <c:axId val="205667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70244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525"/>
          <c:y val="0.87225"/>
          <c:w val="0.6405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part-time employment in each quarter of 2020,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Q4 2019=100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875"/>
          <c:w val="0.9707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11'!$G$4</c:f>
              <c:strCache>
                <c:ptCount val="1"/>
                <c:pt idx="0">
                  <c:v>2020Q1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11'!$A$5:$A$41</c:f>
              <c:strCache/>
            </c:strRef>
          </c:cat>
          <c:val>
            <c:numRef>
              <c:f>'Fig 11'!$G$5:$G$41</c:f>
              <c:numCache/>
            </c:numRef>
          </c:val>
        </c:ser>
        <c:ser>
          <c:idx val="1"/>
          <c:order val="1"/>
          <c:tx>
            <c:strRef>
              <c:f>'Fig 11'!$H$4</c:f>
              <c:strCache>
                <c:ptCount val="1"/>
                <c:pt idx="0">
                  <c:v>2020Q2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11'!$A$5:$A$41</c:f>
              <c:strCache/>
            </c:strRef>
          </c:cat>
          <c:val>
            <c:numRef>
              <c:f>'Fig 11'!$H$5:$H$41</c:f>
              <c:numCache/>
            </c:numRef>
          </c:val>
        </c:ser>
        <c:ser>
          <c:idx val="2"/>
          <c:order val="2"/>
          <c:tx>
            <c:strRef>
              <c:f>'Fig 11'!$I$4</c:f>
              <c:strCache>
                <c:ptCount val="1"/>
                <c:pt idx="0">
                  <c:v>2020Q3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11'!$A$5:$A$41</c:f>
              <c:strCache/>
            </c:strRef>
          </c:cat>
          <c:val>
            <c:numRef>
              <c:f>'Fig 11'!$I$5:$I$41</c:f>
              <c:numCache/>
            </c:numRef>
          </c:val>
        </c:ser>
        <c:ser>
          <c:idx val="3"/>
          <c:order val="3"/>
          <c:tx>
            <c:strRef>
              <c:f>'Fig 11'!$J$4</c:f>
              <c:strCache>
                <c:ptCount val="1"/>
                <c:pt idx="0">
                  <c:v>2020Q4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11'!$A$5:$A$41</c:f>
              <c:strCache/>
            </c:strRef>
          </c:cat>
          <c:val>
            <c:numRef>
              <c:f>'Fig 11'!$J$5:$J$41</c:f>
              <c:numCache/>
            </c:numRef>
          </c:val>
        </c:ser>
        <c:gapWidth val="219"/>
        <c:axId val="50882861"/>
        <c:axId val="55292566"/>
      </c:barChart>
      <c:lineChart>
        <c:grouping val="standard"/>
        <c:varyColors val="0"/>
        <c:ser>
          <c:idx val="4"/>
          <c:order val="4"/>
          <c:tx>
            <c:strRef>
              <c:f>'Fig 11'!$K$4</c:f>
              <c:strCache>
                <c:ptCount val="1"/>
                <c:pt idx="0">
                  <c:v>Base Q4 2019 (100)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11'!$A$5:$A$41</c:f>
              <c:strCache/>
            </c:strRef>
          </c:cat>
          <c:val>
            <c:numRef>
              <c:f>'Fig 11'!$K$5:$K$41</c:f>
              <c:numCache/>
            </c:numRef>
          </c:val>
          <c:smooth val="0"/>
        </c:ser>
        <c:axId val="50882861"/>
        <c:axId val="55292566"/>
      </c:lineChart>
      <c:catAx>
        <c:axId val="508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2566"/>
        <c:crosses val="autoZero"/>
        <c:auto val="1"/>
        <c:lblOffset val="100"/>
        <c:noMultiLvlLbl val="0"/>
      </c:catAx>
      <c:valAx>
        <c:axId val="552925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08828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525"/>
          <c:y val="0.87225"/>
          <c:w val="0.6405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quarter and by EU Member States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population, age group 20-64, Q4 2019 - Q4 2020)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175"/>
          <c:w val="0.9707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2'!$A$3:$A$40</c:f>
              <c:strCache/>
            </c:strRef>
          </c:cat>
          <c:val>
            <c:numRef>
              <c:f>'Fig 2'!$B$3:$B$40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2'!$A$3:$A$40</c:f>
              <c:strCache/>
            </c:strRef>
          </c:cat>
          <c:val>
            <c:numRef>
              <c:f>'Fig 2'!$C$3:$C$40</c:f>
              <c:numCache/>
            </c:numRef>
          </c:val>
        </c:ser>
        <c:ser>
          <c:idx val="2"/>
          <c:order val="2"/>
          <c:tx>
            <c:strRef>
              <c:f>'Fig 2'!$D$2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2'!$A$3:$A$40</c:f>
              <c:strCache/>
            </c:strRef>
          </c:cat>
          <c:val>
            <c:numRef>
              <c:f>'Fig 2'!$D$3:$D$40</c:f>
              <c:numCache/>
            </c:numRef>
          </c:val>
        </c:ser>
        <c:ser>
          <c:idx val="3"/>
          <c:order val="3"/>
          <c:tx>
            <c:strRef>
              <c:f>'Fig 2'!$E$2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2'!$A$3:$A$40</c:f>
              <c:strCache/>
            </c:strRef>
          </c:cat>
          <c:val>
            <c:numRef>
              <c:f>'Fig 2'!$E$3:$E$40</c:f>
              <c:numCache/>
            </c:numRef>
          </c:val>
        </c:ser>
        <c:ser>
          <c:idx val="4"/>
          <c:order val="4"/>
          <c:tx>
            <c:strRef>
              <c:f>'Fig 2'!$F$2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2'!$A$3:$A$40</c:f>
              <c:strCache/>
            </c:strRef>
          </c:cat>
          <c:val>
            <c:numRef>
              <c:f>'Fig 2'!$F$3:$F$40</c:f>
              <c:numCache/>
            </c:numRef>
          </c:val>
        </c:ser>
        <c:axId val="37213667"/>
        <c:axId val="66487548"/>
      </c:bar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7548"/>
        <c:crosses val="autoZero"/>
        <c:auto val="1"/>
        <c:lblOffset val="100"/>
        <c:noMultiLvlLbl val="0"/>
      </c:catAx>
      <c:valAx>
        <c:axId val="66487548"/>
        <c:scaling>
          <c:orientation val="minMax"/>
          <c:min val="4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72136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5"/>
          <c:y val="0.893"/>
          <c:w val="0.465"/>
          <c:h val="0.0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sex and country, Q4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(people aged 20-64,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% of the total population)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5"/>
          <c:w val="0.97075"/>
          <c:h val="0.7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3 &amp; 4'!$E$9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&amp; 4'!$A$10:$A$47</c:f>
              <c:strCache/>
            </c:strRef>
          </c:cat>
          <c:val>
            <c:numRef>
              <c:f>'Fig 3 &amp; 4'!$E$10:$E$47</c:f>
              <c:numCache/>
            </c:numRef>
          </c:val>
        </c:ser>
        <c:axId val="61517021"/>
        <c:axId val="16782278"/>
      </c:barChart>
      <c:scatterChart>
        <c:scatterStyle val="lineMarker"/>
        <c:varyColors val="0"/>
        <c:ser>
          <c:idx val="1"/>
          <c:order val="1"/>
          <c:tx>
            <c:strRef>
              <c:f>'Fig 3 &amp; 4'!$F$9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'Fig 3 &amp; 4'!$F$10:$F$47</c:f>
              <c:numCache/>
            </c:numRef>
          </c:yVal>
          <c:smooth val="0"/>
        </c:ser>
        <c:ser>
          <c:idx val="0"/>
          <c:order val="2"/>
          <c:tx>
            <c:strRef>
              <c:f>'Fig 3 &amp; 4'!$G$9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3 &amp; 4'!$A$9:$A$47</c:f>
              <c:strCache/>
            </c:strRef>
          </c:xVal>
          <c:yVal>
            <c:numRef>
              <c:f>'Fig 3 &amp; 4'!$G$10:$G$47</c:f>
              <c:numCache/>
            </c:numRef>
          </c:yVal>
          <c:smooth val="0"/>
        </c:ser>
        <c:axId val="61517021"/>
        <c:axId val="16782278"/>
      </c:scatterChart>
      <c:catAx>
        <c:axId val="6151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82278"/>
        <c:crosses val="autoZero"/>
        <c:auto val="1"/>
        <c:lblOffset val="100"/>
        <c:noMultiLvlLbl val="0"/>
      </c:catAx>
      <c:valAx>
        <c:axId val="1678227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15170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425"/>
          <c:w val="0.2115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employment rate by sex and country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20-64, Q4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compared with Q4 2019,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percentage points)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261"/>
          <c:w val="0.9415"/>
          <c:h val="0.33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3 &amp; 4'!$H$9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&amp; 4'!$A$10:$A$47</c:f>
              <c:strCache/>
            </c:strRef>
          </c:cat>
          <c:val>
            <c:numRef>
              <c:f>'Fig 3 &amp; 4'!$H$10:$H$47</c:f>
              <c:numCache/>
            </c:numRef>
          </c:val>
        </c:ser>
        <c:axId val="16822775"/>
        <c:axId val="17187248"/>
      </c:barChart>
      <c:scatterChart>
        <c:scatterStyle val="lineMarker"/>
        <c:varyColors val="0"/>
        <c:ser>
          <c:idx val="1"/>
          <c:order val="1"/>
          <c:tx>
            <c:strRef>
              <c:f>'Fig 3 &amp; 4'!$I$9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3 &amp; 4'!$A$10:$A$47</c:f>
              <c:strCache/>
            </c:strRef>
          </c:xVal>
          <c:yVal>
            <c:numRef>
              <c:f>'Fig 3 &amp; 4'!$I$10:$I$47</c:f>
              <c:numCache/>
            </c:numRef>
          </c:yVal>
          <c:smooth val="0"/>
        </c:ser>
        <c:ser>
          <c:idx val="0"/>
          <c:order val="2"/>
          <c:tx>
            <c:strRef>
              <c:f>'Fig 3 &amp; 4'!$J$9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3 &amp; 4'!$A$10:$A$47</c:f>
              <c:strCache/>
            </c:strRef>
          </c:xVal>
          <c:yVal>
            <c:numRef>
              <c:f>'Fig 3 &amp; 4'!$J$10:$J$47</c:f>
              <c:numCache/>
            </c:numRef>
          </c:yVal>
          <c:smooth val="0"/>
        </c:ser>
        <c:axId val="16822775"/>
        <c:axId val="17187248"/>
      </c:scatterChart>
      <c:catAx>
        <c:axId val="16822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87248"/>
        <c:crosses val="autoZero"/>
        <c:auto val="1"/>
        <c:lblOffset val="100"/>
        <c:noMultiLvlLbl val="0"/>
      </c:catAx>
      <c:valAx>
        <c:axId val="171872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68227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075"/>
          <c:w val="0.2115"/>
          <c:h val="0.04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age group and country, Q4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% of the total population)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5"/>
          <c:w val="0.97075"/>
          <c:h val="0.7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5 &amp; 6'!$E$5</c:f>
              <c:strCache>
                <c:ptCount val="1"/>
                <c:pt idx="0">
                  <c:v>From 15 to 24 years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 &amp; 6'!$A$6:$A$43</c:f>
              <c:strCache/>
            </c:strRef>
          </c:cat>
          <c:val>
            <c:numRef>
              <c:f>'Fig 5 &amp; 6'!$E$6:$E$43</c:f>
              <c:numCache/>
            </c:numRef>
          </c:val>
        </c:ser>
        <c:axId val="20467505"/>
        <c:axId val="49989818"/>
      </c:barChart>
      <c:scatterChart>
        <c:scatterStyle val="lineMarker"/>
        <c:varyColors val="0"/>
        <c:ser>
          <c:idx val="1"/>
          <c:order val="1"/>
          <c:tx>
            <c:strRef>
              <c:f>'Fig 5 &amp; 6'!$F$5</c:f>
              <c:strCache>
                <c:ptCount val="1"/>
                <c:pt idx="0">
                  <c:v>From 25 to 54 years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'Fig 5 &amp; 6'!$F$6:$F$43</c:f>
              <c:numCache/>
            </c:numRef>
          </c:yVal>
          <c:smooth val="0"/>
        </c:ser>
        <c:ser>
          <c:idx val="0"/>
          <c:order val="2"/>
          <c:tx>
            <c:strRef>
              <c:f>'Fig 5 &amp; 6'!$G$5</c:f>
              <c:strCache>
                <c:ptCount val="1"/>
                <c:pt idx="0">
                  <c:v>From 55 to 64 years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'Fig 5 &amp; 6'!$G$6:$G$43</c:f>
              <c:numCache/>
            </c:numRef>
          </c:yVal>
          <c:smooth val="0"/>
        </c:ser>
        <c:axId val="20467505"/>
        <c:axId val="49989818"/>
      </c:scatterChart>
      <c:catAx>
        <c:axId val="2046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89818"/>
        <c:crosses val="autoZero"/>
        <c:auto val="1"/>
        <c:lblOffset val="100"/>
        <c:noMultiLvlLbl val="0"/>
      </c:catAx>
      <c:valAx>
        <c:axId val="4998981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04675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"/>
          <c:y val="0.854"/>
          <c:w val="0.599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employment rate by age group and country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(Q4 2020 compared with Q4 2019, in percentage points)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1375"/>
          <c:w val="0.93175"/>
          <c:h val="0.47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5 &amp; 6'!$H$5</c:f>
              <c:strCache>
                <c:ptCount val="1"/>
                <c:pt idx="0">
                  <c:v>From 15 to 24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 &amp; 6'!$A$6:$A$43</c:f>
              <c:strCache/>
            </c:strRef>
          </c:cat>
          <c:val>
            <c:numRef>
              <c:f>'Fig 5 &amp; 6'!$H$6:$H$43</c:f>
              <c:numCache/>
            </c:numRef>
          </c:val>
        </c:ser>
        <c:axId val="47255179"/>
        <c:axId val="22643428"/>
      </c:barChart>
      <c:scatterChart>
        <c:scatterStyle val="lineMarker"/>
        <c:varyColors val="0"/>
        <c:ser>
          <c:idx val="1"/>
          <c:order val="1"/>
          <c:tx>
            <c:strRef>
              <c:f>'Fig 5 &amp; 6'!$I$5</c:f>
              <c:strCache>
                <c:ptCount val="1"/>
                <c:pt idx="0">
                  <c:v>From 25 to 54 years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'Fig 5 &amp; 6'!$I$6:$I$43</c:f>
              <c:numCache/>
            </c:numRef>
          </c:yVal>
          <c:smooth val="0"/>
        </c:ser>
        <c:ser>
          <c:idx val="0"/>
          <c:order val="2"/>
          <c:tx>
            <c:strRef>
              <c:f>'Fig 5 &amp; 6'!$J$5</c:f>
              <c:strCache>
                <c:ptCount val="1"/>
                <c:pt idx="0">
                  <c:v>From 55 to 64 years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'Fig 5 &amp; 6'!$J$6:$J$43</c:f>
              <c:numCache/>
            </c:numRef>
          </c:yVal>
          <c:smooth val="0"/>
        </c:ser>
        <c:axId val="47255179"/>
        <c:axId val="22643428"/>
      </c:scatterChart>
      <c:catAx>
        <c:axId val="4725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43428"/>
        <c:crosses val="autoZero"/>
        <c:auto val="1"/>
        <c:lblOffset val="100"/>
        <c:noMultiLvlLbl val="0"/>
      </c:catAx>
      <c:valAx>
        <c:axId val="2264342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crossAx val="472551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852"/>
          <c:w val="0.599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sex and educational attainment level in the EU</a:t>
            </a:r>
            <a:r>
              <a:rPr lang="en-US" cap="none" sz="15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(people aged 20-64, Q1 2005-Q4 2020, in % of the total population)</a:t>
            </a:r>
          </a:p>
        </c:rich>
      </c:tx>
      <c:layout>
        <c:manualLayout>
          <c:xMode val="edge"/>
          <c:yMode val="edge"/>
          <c:x val="0.00525"/>
          <c:y val="0.00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75"/>
          <c:y val="0.103"/>
          <c:w val="0.9355"/>
          <c:h val="0.69075"/>
        </c:manualLayout>
      </c:layout>
      <c:lineChart>
        <c:grouping val="standard"/>
        <c:varyColors val="0"/>
        <c:ser>
          <c:idx val="3"/>
          <c:order val="0"/>
          <c:tx>
            <c:strRef>
              <c:f>'Fig 7'!$B$4:$B$5</c:f>
              <c:strCache>
                <c:ptCount val="1"/>
                <c:pt idx="0">
                  <c:v>Low</c:v>
                </c:pt>
              </c:strCache>
            </c:strRef>
          </c:tx>
          <c:spPr>
            <a:ln w="2222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7'!$A$6:$A$69</c:f>
              <c:strCache/>
            </c:strRef>
          </c:cat>
          <c:val>
            <c:numRef>
              <c:f>'Fig 7'!$B$6:$B$69</c:f>
              <c:numCache/>
            </c:numRef>
          </c:val>
          <c:smooth val="0"/>
        </c:ser>
        <c:ser>
          <c:idx val="4"/>
          <c:order val="1"/>
          <c:tx>
            <c:strRef>
              <c:f>'Fig 7'!$C$4:$C$5</c:f>
              <c:strCache>
                <c:ptCount val="1"/>
                <c:pt idx="0">
                  <c:v>Medium</c:v>
                </c:pt>
              </c:strCache>
            </c:strRef>
          </c:tx>
          <c:spPr>
            <a:ln w="22225" cap="rnd" cmpd="sng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7'!$A$6:$A$69</c:f>
              <c:strCache/>
            </c:strRef>
          </c:cat>
          <c:val>
            <c:numRef>
              <c:f>'Fig 7'!$C$6:$C$69</c:f>
              <c:numCache/>
            </c:numRef>
          </c:val>
          <c:smooth val="0"/>
        </c:ser>
        <c:ser>
          <c:idx val="5"/>
          <c:order val="2"/>
          <c:tx>
            <c:strRef>
              <c:f>'Fig 7'!$D$4:$D$5</c:f>
              <c:strCache>
                <c:ptCount val="1"/>
                <c:pt idx="0">
                  <c:v>High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63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7'!$A$6:$A$69</c:f>
              <c:strCache/>
            </c:strRef>
          </c:cat>
          <c:val>
            <c:numRef>
              <c:f>'Fig 7'!$D$6:$D$69</c:f>
              <c:numCache/>
            </c:numRef>
          </c:val>
          <c:smooth val="0"/>
        </c:ser>
        <c:ser>
          <c:idx val="6"/>
          <c:order val="3"/>
          <c:tx>
            <c:strRef>
              <c:f>'Fig 7'!$E$4:$E$5</c:f>
              <c:strCache>
                <c:ptCount val="1"/>
                <c:pt idx="0">
                  <c:v>Low</c:v>
                </c:pt>
              </c:strCache>
            </c:strRef>
          </c:tx>
          <c:spPr>
            <a:ln w="2222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7'!$A$6:$A$69</c:f>
              <c:strCache/>
            </c:strRef>
          </c:cat>
          <c:val>
            <c:numRef>
              <c:f>'Fig 7'!$E$6:$E$69</c:f>
              <c:numCache/>
            </c:numRef>
          </c:val>
          <c:smooth val="0"/>
        </c:ser>
        <c:ser>
          <c:idx val="7"/>
          <c:order val="4"/>
          <c:tx>
            <c:strRef>
              <c:f>'Fig 7'!$F$4:$F$5</c:f>
              <c:strCache>
                <c:ptCount val="1"/>
                <c:pt idx="0">
                  <c:v>Medium</c:v>
                </c:pt>
              </c:strCache>
            </c:strRef>
          </c:tx>
          <c:spPr>
            <a:ln w="22225" cap="rnd" cmpd="sng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7'!$A$6:$A$69</c:f>
              <c:strCache/>
            </c:strRef>
          </c:cat>
          <c:val>
            <c:numRef>
              <c:f>'Fig 7'!$F$6:$F$69</c:f>
              <c:numCache/>
            </c:numRef>
          </c:val>
          <c:smooth val="0"/>
        </c:ser>
        <c:ser>
          <c:idx val="8"/>
          <c:order val="5"/>
          <c:tx>
            <c:strRef>
              <c:f>'Fig 7'!$G$4:$G$5</c:f>
              <c:strCache>
                <c:ptCount val="1"/>
                <c:pt idx="0">
                  <c:v>High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7'!$A$6:$A$69</c:f>
              <c:strCache/>
            </c:strRef>
          </c:cat>
          <c:val>
            <c:numRef>
              <c:f>'Fig 7'!$G$6:$G$69</c:f>
              <c:numCache/>
            </c:numRef>
          </c:val>
          <c:smooth val="0"/>
        </c:ser>
        <c:marker val="1"/>
        <c:axId val="2464261"/>
        <c:axId val="22178350"/>
      </c:lineChart>
      <c:catAx>
        <c:axId val="246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8350"/>
        <c:crosses val="autoZero"/>
        <c:auto val="1"/>
        <c:lblOffset val="100"/>
        <c:noMultiLvlLbl val="0"/>
      </c:catAx>
      <c:valAx>
        <c:axId val="22178350"/>
        <c:scaling>
          <c:orientation val="minMax"/>
          <c:max val="95"/>
          <c:min val="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4261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5"/>
          <c:y val="0.8815"/>
          <c:w val="0.656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part-time employment and temporary contracts Vs total employment in the EU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20-64, Q1 2008-Q4 2020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thousand persons)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"/>
          <c:y val="0.2065"/>
          <c:w val="0.92"/>
          <c:h val="0.593"/>
        </c:manualLayout>
      </c:layout>
      <c:lineChart>
        <c:grouping val="stacked"/>
        <c:varyColors val="0"/>
        <c:ser>
          <c:idx val="0"/>
          <c:order val="0"/>
          <c:tx>
            <c:strRef>
              <c:f>'Fig 8'!$E$3</c:f>
              <c:strCache>
                <c:ptCount val="1"/>
                <c:pt idx="0">
                  <c:v>Before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8'!$A$4:$A$55</c:f>
              <c:strCache/>
            </c:strRef>
          </c:cat>
          <c:val>
            <c:numRef>
              <c:f>'Fig 8'!$E$4:$E$55</c:f>
              <c:numCache/>
            </c:numRef>
          </c:val>
          <c:smooth val="0"/>
        </c:ser>
        <c:ser>
          <c:idx val="1"/>
          <c:order val="1"/>
          <c:tx>
            <c:strRef>
              <c:f>'Fig 8'!$F$3</c:f>
              <c:strCache>
                <c:ptCount val="1"/>
                <c:pt idx="0">
                  <c:v>Break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8'!$A$4:$A$55</c:f>
              <c:strCache/>
            </c:strRef>
          </c:cat>
          <c:val>
            <c:numRef>
              <c:f>'Fig 8'!$F$4:$F$55</c:f>
              <c:numCache/>
            </c:numRef>
          </c:val>
          <c:smooth val="0"/>
        </c:ser>
        <c:ser>
          <c:idx val="2"/>
          <c:order val="2"/>
          <c:tx>
            <c:strRef>
              <c:f>'Fig 8'!$G$3</c:f>
              <c:strCache>
                <c:ptCount val="1"/>
                <c:pt idx="0">
                  <c:v>Total employment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8'!$A$4:$A$55</c:f>
              <c:strCache/>
            </c:strRef>
          </c:cat>
          <c:val>
            <c:numRef>
              <c:f>'Fig 8'!$G$4:$G$55</c:f>
              <c:numCache/>
            </c:numRef>
          </c:val>
          <c:smooth val="0"/>
        </c:ser>
        <c:axId val="65387423"/>
        <c:axId val="51615896"/>
      </c:lineChart>
      <c:scatterChart>
        <c:scatterStyle val="smoothMarker"/>
        <c:varyColors val="0"/>
        <c:ser>
          <c:idx val="3"/>
          <c:order val="3"/>
          <c:tx>
            <c:strRef>
              <c:f>'Fig 8'!$A$58</c:f>
              <c:strCache>
                <c:ptCount val="1"/>
                <c:pt idx="0">
                  <c:v>For broken y axis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/>
                </a:solidFill>
              </a:ln>
            </c:spPr>
          </c:marker>
          <c:dLbls>
            <c:dLbl>
              <c:idx val="8"/>
              <c:delete val="1"/>
            </c:dLbl>
            <c:dLbl>
              <c:idx val="9"/>
              <c:tx>
                <c:strRef>
                  <c:f>'Fig 8'!$A$69</c:f>
                  <c:strCache>
                    <c:ptCount val="1"/>
                    <c:pt idx="0">
                      <c:v>170 000</c:v>
                    </c:pt>
                  </c:strCache>
                </c:strRef>
              </c:tx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'Fig 8'!$A$70</c:f>
                  <c:strCache>
                    <c:ptCount val="1"/>
                    <c:pt idx="0">
                      <c:v>175 000</c:v>
                    </c:pt>
                  </c:strCache>
                </c:strRef>
              </c:tx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'Fig 8'!$A$71</c:f>
                  <c:strCache>
                    <c:ptCount val="1"/>
                    <c:pt idx="0">
                      <c:v>180 000</c:v>
                    </c:pt>
                  </c:strCache>
                </c:strRef>
              </c:tx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'Fig 8'!$A$72</c:f>
                  <c:strCache>
                    <c:ptCount val="1"/>
                    <c:pt idx="0">
                      <c:v>185 000</c:v>
                    </c:pt>
                  </c:strCache>
                </c:strRef>
              </c:tx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'Fig 8'!$A$73</c:f>
                  <c:strCache>
                    <c:ptCount val="1"/>
                    <c:pt idx="0">
                      <c:v>190 000</c:v>
                    </c:pt>
                  </c:strCache>
                </c:strRef>
              </c:tx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'Fig 8'!$A$74</c:f>
                  <c:strCache>
                    <c:ptCount val="1"/>
                    <c:pt idx="0">
                      <c:v>195 000</c:v>
                    </c:pt>
                  </c:strCache>
                </c:strRef>
              </c:tx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8'!$B$60:$B$75</c:f>
              <c:numCache/>
            </c:numRef>
          </c:xVal>
          <c:yVal>
            <c:numRef>
              <c:f>'Fig 8'!$C$60:$C$75</c:f>
              <c:numCache/>
            </c:numRef>
          </c:yVal>
          <c:smooth val="0"/>
        </c:ser>
        <c:axId val="65387423"/>
        <c:axId val="51615896"/>
      </c:scatterChart>
      <c:scatterChart>
        <c:scatterStyle val="lineMarker"/>
        <c:varyColors val="0"/>
        <c:ser>
          <c:idx val="4"/>
          <c:order val="4"/>
          <c:tx>
            <c:strRef>
              <c:f>'Fig 8'!$B$3</c:f>
              <c:strCache>
                <c:ptCount val="1"/>
                <c:pt idx="0">
                  <c:v>Temporary contracts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8'!$A$4:$A$55</c:f>
              <c:strCache/>
            </c:strRef>
          </c:xVal>
          <c:yVal>
            <c:numRef>
              <c:f>'Fig 8'!$B$4:$B$55</c:f>
              <c:numCache/>
            </c:numRef>
          </c:yVal>
          <c:smooth val="0"/>
        </c:ser>
        <c:ser>
          <c:idx val="5"/>
          <c:order val="5"/>
          <c:tx>
            <c:strRef>
              <c:f>'Fig 8'!$C$3</c:f>
              <c:strCache>
                <c:ptCount val="1"/>
                <c:pt idx="0">
                  <c:v>Part-time employment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 8'!$A$4:$A$55</c:f>
              <c:strCache/>
            </c:strRef>
          </c:xVal>
          <c:yVal>
            <c:numRef>
              <c:f>'Fig 8'!$C$4:$C$55</c:f>
              <c:numCache/>
            </c:numRef>
          </c:yVal>
          <c:smooth val="0"/>
        </c:ser>
        <c:axId val="65387423"/>
        <c:axId val="51615896"/>
      </c:scatter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15896"/>
        <c:crosses val="autoZero"/>
        <c:auto val="1"/>
        <c:lblOffset val="100"/>
        <c:tickLblSkip val="1"/>
        <c:noMultiLvlLbl val="0"/>
      </c:catAx>
      <c:valAx>
        <c:axId val="51615896"/>
        <c:scaling>
          <c:orientation val="minMax"/>
          <c:max val="65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65387423"/>
        <c:crosses val="autoZero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4375"/>
          <c:y val="0.908"/>
          <c:w val="0.514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temporary contracts and part-time employment by sex in the EU, Q1 2008-Q4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employment)</a:t>
            </a:r>
          </a:p>
        </c:rich>
      </c:tx>
      <c:layout>
        <c:manualLayout>
          <c:xMode val="edge"/>
          <c:yMode val="edge"/>
          <c:x val="0.006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305"/>
          <c:w val="0.9357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'Fig 9'!$B$2</c:f>
              <c:strCache>
                <c:ptCount val="1"/>
                <c:pt idx="0">
                  <c:v>Part-time - Women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9'!$A$3:$A$54</c:f>
              <c:strCache/>
            </c:strRef>
          </c:cat>
          <c:val>
            <c:numRef>
              <c:f>'Fig 9'!$B$3:$B$54</c:f>
              <c:numCache/>
            </c:numRef>
          </c:val>
          <c:smooth val="0"/>
        </c:ser>
        <c:ser>
          <c:idx val="1"/>
          <c:order val="1"/>
          <c:tx>
            <c:strRef>
              <c:f>'Fig 9'!$C$2</c:f>
              <c:strCache>
                <c:ptCount val="1"/>
                <c:pt idx="0">
                  <c:v>Part-time - Men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9'!$A$3:$A$54</c:f>
              <c:strCache/>
            </c:strRef>
          </c:cat>
          <c:val>
            <c:numRef>
              <c:f>'Fig 9'!$C$3:$C$54</c:f>
              <c:numCache/>
            </c:numRef>
          </c:val>
          <c:smooth val="0"/>
        </c:ser>
        <c:ser>
          <c:idx val="2"/>
          <c:order val="2"/>
          <c:tx>
            <c:strRef>
              <c:f>'Fig 9'!$D$2</c:f>
              <c:strCache>
                <c:ptCount val="1"/>
                <c:pt idx="0">
                  <c:v>Temporary contracts - Women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9'!$A$3:$A$54</c:f>
              <c:strCache/>
            </c:strRef>
          </c:cat>
          <c:val>
            <c:numRef>
              <c:f>'Fig 9'!$D$3:$D$54</c:f>
              <c:numCache/>
            </c:numRef>
          </c:val>
          <c:smooth val="0"/>
        </c:ser>
        <c:ser>
          <c:idx val="3"/>
          <c:order val="3"/>
          <c:tx>
            <c:strRef>
              <c:f>'Fig 9'!$E$2</c:f>
              <c:strCache>
                <c:ptCount val="1"/>
                <c:pt idx="0">
                  <c:v>Temporary contracts - Men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9'!$A$3:$A$54</c:f>
              <c:strCache/>
            </c:strRef>
          </c:cat>
          <c:val>
            <c:numRef>
              <c:f>'Fig 9'!$E$3:$E$54</c:f>
              <c:numCache/>
            </c:numRef>
          </c:val>
          <c:smooth val="0"/>
        </c:ser>
        <c:marker val="1"/>
        <c:axId val="61889881"/>
        <c:axId val="20138018"/>
      </c:lineChart>
      <c:catAx>
        <c:axId val="61889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8018"/>
        <c:crosses val="autoZero"/>
        <c:auto val="1"/>
        <c:lblOffset val="100"/>
        <c:noMultiLvlLbl val="0"/>
      </c:catAx>
      <c:valAx>
        <c:axId val="2013801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18898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805"/>
          <c:w val="0.9"/>
          <c:h val="0.03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57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</xdr:row>
      <xdr:rowOff>104775</xdr:rowOff>
    </xdr:from>
    <xdr:to>
      <xdr:col>26</xdr:col>
      <xdr:colOff>419100</xdr:colOff>
      <xdr:row>34</xdr:row>
      <xdr:rowOff>104775</xdr:rowOff>
    </xdr:to>
    <xdr:graphicFrame macro="">
      <xdr:nvGraphicFramePr>
        <xdr:cNvPr id="4" name="Chart 3"/>
        <xdr:cNvGraphicFramePr/>
      </xdr:nvGraphicFramePr>
      <xdr:xfrm>
        <a:off x="6743700" y="714375"/>
        <a:ext cx="95250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35</xdr:row>
      <xdr:rowOff>57150</xdr:rowOff>
    </xdr:from>
    <xdr:to>
      <xdr:col>26</xdr:col>
      <xdr:colOff>409575</xdr:colOff>
      <xdr:row>67</xdr:row>
      <xdr:rowOff>142875</xdr:rowOff>
    </xdr:to>
    <xdr:graphicFrame macro="">
      <xdr:nvGraphicFramePr>
        <xdr:cNvPr id="5" name="Chart 4"/>
        <xdr:cNvGraphicFramePr/>
      </xdr:nvGraphicFramePr>
      <xdr:xfrm>
        <a:off x="6734175" y="7419975"/>
        <a:ext cx="9525000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7981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lfsi_educ_q)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4</xdr:row>
      <xdr:rowOff>152400</xdr:rowOff>
    </xdr:from>
    <xdr:to>
      <xdr:col>21</xdr:col>
      <xdr:colOff>609600</xdr:colOff>
      <xdr:row>48</xdr:row>
      <xdr:rowOff>76200</xdr:rowOff>
    </xdr:to>
    <xdr:graphicFrame macro="">
      <xdr:nvGraphicFramePr>
        <xdr:cNvPr id="2" name="Chart 1"/>
        <xdr:cNvGraphicFramePr/>
      </xdr:nvGraphicFramePr>
      <xdr:xfrm>
        <a:off x="5143500" y="990600"/>
        <a:ext cx="8267700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lfsi_pt_q and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1</xdr:row>
      <xdr:rowOff>85725</xdr:rowOff>
    </xdr:from>
    <xdr:to>
      <xdr:col>24</xdr:col>
      <xdr:colOff>733425</xdr:colOff>
      <xdr:row>34</xdr:row>
      <xdr:rowOff>57150</xdr:rowOff>
    </xdr:to>
    <xdr:graphicFrame macro="">
      <xdr:nvGraphicFramePr>
        <xdr:cNvPr id="2" name="Chart 1"/>
        <xdr:cNvGraphicFramePr/>
      </xdr:nvGraphicFramePr>
      <xdr:xfrm>
        <a:off x="6743700" y="314325"/>
        <a:ext cx="107918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3</xdr:row>
      <xdr:rowOff>38100</xdr:rowOff>
    </xdr:from>
    <xdr:to>
      <xdr:col>24</xdr:col>
      <xdr:colOff>447675</xdr:colOff>
      <xdr:row>43</xdr:row>
      <xdr:rowOff>57150</xdr:rowOff>
    </xdr:to>
    <xdr:graphicFrame macro="">
      <xdr:nvGraphicFramePr>
        <xdr:cNvPr id="2" name="Chart 1"/>
        <xdr:cNvGraphicFramePr/>
      </xdr:nvGraphicFramePr>
      <xdr:xfrm>
        <a:off x="4772025" y="1181100"/>
        <a:ext cx="9725025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8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 i="0">
              <a:latin typeface="Arial" panose="020B0604020202020204" pitchFamily="34" charset="0"/>
              <a:cs typeface="Arial" panose="020B0604020202020204" pitchFamily="34" charset="0"/>
            </a:rPr>
            <a:t>Note: Missing 2020 </a:t>
          </a:r>
          <a:r>
            <a:rPr lang="en-IE" sz="1000" i="0" baseline="0">
              <a:latin typeface="Arial" panose="020B0604020202020204" pitchFamily="34" charset="0"/>
              <a:cs typeface="Arial" panose="020B0604020202020204" pitchFamily="34" charset="0"/>
            </a:rPr>
            <a:t>data for Germany, </a:t>
          </a:r>
          <a:r>
            <a:rPr lang="en-IE" sz="10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France (met) refers to France Metropolitan</a:t>
          </a:r>
          <a:endParaRPr lang="en-IE" sz="1000" i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lfsi_pt_q)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3</xdr:row>
      <xdr:rowOff>57150</xdr:rowOff>
    </xdr:from>
    <xdr:to>
      <xdr:col>28</xdr:col>
      <xdr:colOff>466725</xdr:colOff>
      <xdr:row>42</xdr:row>
      <xdr:rowOff>85725</xdr:rowOff>
    </xdr:to>
    <xdr:graphicFrame macro="">
      <xdr:nvGraphicFramePr>
        <xdr:cNvPr id="3" name="Chart 2"/>
        <xdr:cNvGraphicFramePr/>
      </xdr:nvGraphicFramePr>
      <xdr:xfrm>
        <a:off x="7762875" y="657225"/>
        <a:ext cx="9239250" cy="772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0.93175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7191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0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Missing 2020 </a:t>
          </a:r>
          <a:r>
            <a:rPr lang="en-IE" sz="10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for Germany, France (met) refers to France Metropolitan</a:t>
          </a:r>
          <a:endParaRPr lang="en-IE" sz="1200" i="1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lfsi_pt_q)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3</xdr:row>
      <xdr:rowOff>466725</xdr:rowOff>
    </xdr:from>
    <xdr:to>
      <xdr:col>24</xdr:col>
      <xdr:colOff>238125</xdr:colOff>
      <xdr:row>44</xdr:row>
      <xdr:rowOff>95250</xdr:rowOff>
    </xdr:to>
    <xdr:graphicFrame macro="">
      <xdr:nvGraphicFramePr>
        <xdr:cNvPr id="2" name="Chart 1"/>
        <xdr:cNvGraphicFramePr/>
      </xdr:nvGraphicFramePr>
      <xdr:xfrm>
        <a:off x="5353050" y="1076325"/>
        <a:ext cx="95154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3</xdr:row>
      <xdr:rowOff>57150</xdr:rowOff>
    </xdr:from>
    <xdr:to>
      <xdr:col>28</xdr:col>
      <xdr:colOff>466725</xdr:colOff>
      <xdr:row>42</xdr:row>
      <xdr:rowOff>85725</xdr:rowOff>
    </xdr:to>
    <xdr:graphicFrame macro="">
      <xdr:nvGraphicFramePr>
        <xdr:cNvPr id="2" name="Chart 1"/>
        <xdr:cNvGraphicFramePr/>
      </xdr:nvGraphicFramePr>
      <xdr:xfrm>
        <a:off x="7762875" y="657225"/>
        <a:ext cx="9239250" cy="772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0.917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9525" y="7048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900" i="0" baseline="0">
              <a:latin typeface="Arial" panose="020B0604020202020204" pitchFamily="34" charset="0"/>
            </a:rPr>
            <a:t>Note: *Provisional data and low data reliability for Germany in Q4 2020, **Break in series in Iceland in Q4 2020. France (met) refers to </a:t>
          </a:r>
        </a:p>
        <a:p>
          <a:pPr>
            <a:spcBef>
              <a:spcPts val="300"/>
            </a:spcBef>
          </a:pPr>
          <a:r>
            <a:rPr lang="en-IE" sz="900" i="0" baseline="0">
              <a:latin typeface="Arial" panose="020B0604020202020204" pitchFamily="34" charset="0"/>
            </a:rPr>
            <a:t>France Metropolitan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2</xdr:row>
      <xdr:rowOff>38100</xdr:rowOff>
    </xdr:from>
    <xdr:to>
      <xdr:col>25</xdr:col>
      <xdr:colOff>209550</xdr:colOff>
      <xdr:row>42</xdr:row>
      <xdr:rowOff>104775</xdr:rowOff>
    </xdr:to>
    <xdr:graphicFrame macro="">
      <xdr:nvGraphicFramePr>
        <xdr:cNvPr id="6" name="Chart 5"/>
        <xdr:cNvGraphicFramePr/>
      </xdr:nvGraphicFramePr>
      <xdr:xfrm>
        <a:off x="6248400" y="419100"/>
        <a:ext cx="8724900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0.91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9525" y="6124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  <a:cs typeface="Arial" panose="020B0604020202020204" pitchFamily="34" charset="0"/>
            </a:rPr>
            <a:t>Note: *Provisional data and low data reliability for Germany in Q4 2020, **Break in series in Iceland in Q4 2020. </a:t>
          </a:r>
          <a:r>
            <a:rPr lang="en-IE" sz="10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France (met) refers to France Metropolitan </a:t>
          </a:r>
          <a:endParaRPr lang="en-I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0.89525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372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*Provisional data and low data reliability for Germany in Q4 2020, **Break in series in Iceland in Q4 2020. France (met) refers 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France Metropolitan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5</xdr:row>
      <xdr:rowOff>57150</xdr:rowOff>
    </xdr:from>
    <xdr:to>
      <xdr:col>29</xdr:col>
      <xdr:colOff>9525</xdr:colOff>
      <xdr:row>47</xdr:row>
      <xdr:rowOff>28575</xdr:rowOff>
    </xdr:to>
    <xdr:graphicFrame macro="">
      <xdr:nvGraphicFramePr>
        <xdr:cNvPr id="2" name="Chart 1"/>
        <xdr:cNvGraphicFramePr/>
      </xdr:nvGraphicFramePr>
      <xdr:xfrm>
        <a:off x="8181975" y="1085850"/>
        <a:ext cx="95059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523875</xdr:colOff>
      <xdr:row>49</xdr:row>
      <xdr:rowOff>133350</xdr:rowOff>
    </xdr:from>
    <xdr:to>
      <xdr:col>27</xdr:col>
      <xdr:colOff>295275</xdr:colOff>
      <xdr:row>87</xdr:row>
      <xdr:rowOff>19050</xdr:rowOff>
    </xdr:to>
    <xdr:graphicFrame macro="">
      <xdr:nvGraphicFramePr>
        <xdr:cNvPr id="3" name="Chart 2"/>
        <xdr:cNvGraphicFramePr/>
      </xdr:nvGraphicFramePr>
      <xdr:xfrm>
        <a:off x="7229475" y="8229600"/>
        <a:ext cx="9525000" cy="712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*Provisional data and low data reliability for Germany in Q4 2020; **Break in series in Iceland in Q4 2020.France (met) refers to France Metropolitan</a:t>
          </a:r>
          <a:r>
            <a:rPr lang="en-IE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</a:p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0.902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9525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*Provisional data and low data reliability for Germany in Q4 2020; **Break in series in Iceland in Q4 2020.France (met) refers to France Metropolitan</a:t>
          </a:r>
        </a:p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lfsi_emp_q)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8"/>
  <sheetViews>
    <sheetView tabSelected="1" workbookViewId="0" topLeftCell="A1"/>
  </sheetViews>
  <sheetFormatPr defaultColWidth="9.140625" defaultRowHeight="15"/>
  <cols>
    <col min="1" max="7" width="9.140625" style="1" customWidth="1"/>
    <col min="8" max="8" width="9.140625" style="68" customWidth="1"/>
    <col min="9" max="16384" width="9.140625" style="1" customWidth="1"/>
  </cols>
  <sheetData>
    <row r="1" ht="12"/>
    <row r="2" spans="1:6" ht="21" customHeight="1">
      <c r="A2" s="67" t="s">
        <v>62</v>
      </c>
      <c r="B2" s="54"/>
      <c r="C2" s="54"/>
      <c r="D2" s="54"/>
      <c r="E2" s="54"/>
      <c r="F2" s="54"/>
    </row>
    <row r="3" ht="15">
      <c r="A3" s="55" t="s">
        <v>179</v>
      </c>
    </row>
    <row r="4" spans="1:6" ht="48">
      <c r="A4" s="5"/>
      <c r="B4" s="5" t="s">
        <v>0</v>
      </c>
      <c r="C4" s="5" t="s">
        <v>3</v>
      </c>
      <c r="D4" s="5" t="s">
        <v>1</v>
      </c>
      <c r="E4" s="5" t="s">
        <v>2</v>
      </c>
      <c r="F4" s="68"/>
    </row>
    <row r="5" spans="1:6" ht="12">
      <c r="A5" s="2" t="s">
        <v>68</v>
      </c>
      <c r="B5" s="3">
        <v>72.2</v>
      </c>
      <c r="C5" s="3">
        <v>65.2</v>
      </c>
      <c r="D5" s="3">
        <f aca="true" t="shared" si="0" ref="D5:D36">100-B5</f>
        <v>27.799999999999997</v>
      </c>
      <c r="E5" s="3">
        <f aca="true" t="shared" si="1" ref="E5:E36">B5-C5</f>
        <v>7</v>
      </c>
      <c r="F5" s="34"/>
    </row>
    <row r="6" spans="1:6" ht="12">
      <c r="A6" s="2" t="s">
        <v>69</v>
      </c>
      <c r="B6" s="3">
        <v>72.3</v>
      </c>
      <c r="C6" s="3">
        <v>65.4</v>
      </c>
      <c r="D6" s="3">
        <f t="shared" si="0"/>
        <v>27.700000000000003</v>
      </c>
      <c r="E6" s="3">
        <f t="shared" si="1"/>
        <v>6.8999999999999915</v>
      </c>
      <c r="F6" s="34"/>
    </row>
    <row r="7" spans="1:6" ht="12">
      <c r="A7" s="2" t="s">
        <v>70</v>
      </c>
      <c r="B7" s="3">
        <v>72.3</v>
      </c>
      <c r="C7" s="3">
        <v>65.6</v>
      </c>
      <c r="D7" s="3">
        <f t="shared" si="0"/>
        <v>27.700000000000003</v>
      </c>
      <c r="E7" s="3">
        <f t="shared" si="1"/>
        <v>6.700000000000003</v>
      </c>
      <c r="F7" s="34"/>
    </row>
    <row r="8" spans="1:6" ht="12">
      <c r="A8" s="2" t="s">
        <v>71</v>
      </c>
      <c r="B8" s="3">
        <v>72.4</v>
      </c>
      <c r="C8" s="3">
        <v>65.8</v>
      </c>
      <c r="D8" s="3">
        <f t="shared" si="0"/>
        <v>27.599999999999994</v>
      </c>
      <c r="E8" s="3">
        <f t="shared" si="1"/>
        <v>6.6000000000000085</v>
      </c>
      <c r="F8" s="34"/>
    </row>
    <row r="9" spans="1:6" ht="12">
      <c r="A9" s="2" t="s">
        <v>72</v>
      </c>
      <c r="B9" s="3">
        <v>72.4</v>
      </c>
      <c r="C9" s="3">
        <v>65.8</v>
      </c>
      <c r="D9" s="3">
        <f t="shared" si="0"/>
        <v>27.599999999999994</v>
      </c>
      <c r="E9" s="3">
        <f t="shared" si="1"/>
        <v>6.6000000000000085</v>
      </c>
      <c r="F9" s="34"/>
    </row>
    <row r="10" spans="1:6" ht="12">
      <c r="A10" s="2" t="s">
        <v>73</v>
      </c>
      <c r="B10" s="3">
        <v>72.3</v>
      </c>
      <c r="C10" s="3">
        <v>65.8</v>
      </c>
      <c r="D10" s="3">
        <f t="shared" si="0"/>
        <v>27.700000000000003</v>
      </c>
      <c r="E10" s="3">
        <f t="shared" si="1"/>
        <v>6.5</v>
      </c>
      <c r="F10" s="34"/>
    </row>
    <row r="11" spans="1:6" ht="12">
      <c r="A11" s="2" t="s">
        <v>74</v>
      </c>
      <c r="B11" s="3">
        <v>72.3</v>
      </c>
      <c r="C11" s="3">
        <v>65.8</v>
      </c>
      <c r="D11" s="3">
        <f t="shared" si="0"/>
        <v>27.700000000000003</v>
      </c>
      <c r="E11" s="3">
        <f t="shared" si="1"/>
        <v>6.5</v>
      </c>
      <c r="F11" s="34"/>
    </row>
    <row r="12" spans="1:6" ht="12">
      <c r="A12" s="2" t="s">
        <v>75</v>
      </c>
      <c r="B12" s="3">
        <v>72.4</v>
      </c>
      <c r="C12" s="3">
        <v>65.8</v>
      </c>
      <c r="D12" s="3">
        <f t="shared" si="0"/>
        <v>27.599999999999994</v>
      </c>
      <c r="E12" s="3">
        <f t="shared" si="1"/>
        <v>6.6000000000000085</v>
      </c>
      <c r="F12" s="34"/>
    </row>
    <row r="13" spans="1:6" ht="12">
      <c r="A13" s="2" t="s">
        <v>76</v>
      </c>
      <c r="B13" s="3">
        <v>72.5</v>
      </c>
      <c r="C13" s="3">
        <v>65.7</v>
      </c>
      <c r="D13" s="3">
        <f t="shared" si="0"/>
        <v>27.5</v>
      </c>
      <c r="E13" s="3">
        <f t="shared" si="1"/>
        <v>6.799999999999997</v>
      </c>
      <c r="F13" s="34"/>
    </row>
    <row r="14" spans="1:6" ht="12">
      <c r="A14" s="2" t="s">
        <v>77</v>
      </c>
      <c r="B14" s="3">
        <v>72.5</v>
      </c>
      <c r="C14" s="3">
        <v>65.7</v>
      </c>
      <c r="D14" s="3">
        <f t="shared" si="0"/>
        <v>27.5</v>
      </c>
      <c r="E14" s="3">
        <f t="shared" si="1"/>
        <v>6.799999999999997</v>
      </c>
      <c r="F14" s="34"/>
    </row>
    <row r="15" spans="1:6" ht="12">
      <c r="A15" s="2" t="s">
        <v>78</v>
      </c>
      <c r="B15" s="3">
        <v>72.5</v>
      </c>
      <c r="C15" s="3">
        <v>65.7</v>
      </c>
      <c r="D15" s="3">
        <f t="shared" si="0"/>
        <v>27.5</v>
      </c>
      <c r="E15" s="3">
        <f t="shared" si="1"/>
        <v>6.799999999999997</v>
      </c>
      <c r="F15" s="34"/>
    </row>
    <row r="16" spans="1:6" ht="12">
      <c r="A16" s="2" t="s">
        <v>79</v>
      </c>
      <c r="B16" s="3">
        <v>72.6</v>
      </c>
      <c r="C16" s="3">
        <v>65.8</v>
      </c>
      <c r="D16" s="3">
        <f t="shared" si="0"/>
        <v>27.400000000000006</v>
      </c>
      <c r="E16" s="3">
        <f t="shared" si="1"/>
        <v>6.799999999999997</v>
      </c>
      <c r="F16" s="34"/>
    </row>
    <row r="17" spans="1:6" ht="12">
      <c r="A17" s="2" t="s">
        <v>80</v>
      </c>
      <c r="B17" s="3">
        <v>72.8</v>
      </c>
      <c r="C17" s="3">
        <v>66</v>
      </c>
      <c r="D17" s="3">
        <f t="shared" si="0"/>
        <v>27.200000000000003</v>
      </c>
      <c r="E17" s="3">
        <f t="shared" si="1"/>
        <v>6.799999999999997</v>
      </c>
      <c r="F17" s="34"/>
    </row>
    <row r="18" spans="1:6" ht="12">
      <c r="A18" s="2" t="s">
        <v>81</v>
      </c>
      <c r="B18" s="3">
        <v>72.9</v>
      </c>
      <c r="C18" s="3">
        <v>66</v>
      </c>
      <c r="D18" s="3">
        <f t="shared" si="0"/>
        <v>27.099999999999994</v>
      </c>
      <c r="E18" s="3">
        <f t="shared" si="1"/>
        <v>6.900000000000006</v>
      </c>
      <c r="F18" s="34"/>
    </row>
    <row r="19" spans="1:6" ht="12">
      <c r="A19" s="2" t="s">
        <v>82</v>
      </c>
      <c r="B19" s="3">
        <v>72.9</v>
      </c>
      <c r="C19" s="3">
        <v>66</v>
      </c>
      <c r="D19" s="3">
        <f t="shared" si="0"/>
        <v>27.099999999999994</v>
      </c>
      <c r="E19" s="3">
        <f t="shared" si="1"/>
        <v>6.900000000000006</v>
      </c>
      <c r="F19" s="34"/>
    </row>
    <row r="20" spans="1:6" ht="12">
      <c r="A20" s="2" t="s">
        <v>83</v>
      </c>
      <c r="B20" s="3">
        <v>72.9</v>
      </c>
      <c r="C20" s="3">
        <v>66</v>
      </c>
      <c r="D20" s="3">
        <f t="shared" si="0"/>
        <v>27.099999999999994</v>
      </c>
      <c r="E20" s="3">
        <f t="shared" si="1"/>
        <v>6.900000000000006</v>
      </c>
      <c r="F20" s="34"/>
    </row>
    <row r="21" spans="1:6" ht="12">
      <c r="A21" s="2" t="s">
        <v>84</v>
      </c>
      <c r="B21" s="3">
        <v>73.2</v>
      </c>
      <c r="C21" s="3">
        <v>66</v>
      </c>
      <c r="D21" s="3">
        <f t="shared" si="0"/>
        <v>26.799999999999997</v>
      </c>
      <c r="E21" s="3">
        <f t="shared" si="1"/>
        <v>7.200000000000003</v>
      </c>
      <c r="F21" s="34"/>
    </row>
    <row r="22" spans="1:6" ht="12">
      <c r="A22" s="2" t="s">
        <v>85</v>
      </c>
      <c r="B22" s="3">
        <v>73.2</v>
      </c>
      <c r="C22" s="3">
        <v>66.2</v>
      </c>
      <c r="D22" s="3">
        <f t="shared" si="0"/>
        <v>26.799999999999997</v>
      </c>
      <c r="E22" s="3">
        <f t="shared" si="1"/>
        <v>7</v>
      </c>
      <c r="F22" s="34"/>
    </row>
    <row r="23" spans="1:6" ht="12">
      <c r="A23" s="2" t="s">
        <v>86</v>
      </c>
      <c r="B23" s="3">
        <v>73.4</v>
      </c>
      <c r="C23" s="3">
        <v>66.3</v>
      </c>
      <c r="D23" s="3">
        <f t="shared" si="0"/>
        <v>26.599999999999994</v>
      </c>
      <c r="E23" s="3">
        <f t="shared" si="1"/>
        <v>7.1000000000000085</v>
      </c>
      <c r="F23" s="34"/>
    </row>
    <row r="24" spans="1:6" ht="12">
      <c r="A24" s="2" t="s">
        <v>87</v>
      </c>
      <c r="B24" s="3">
        <v>73.6</v>
      </c>
      <c r="C24" s="3">
        <v>66.5</v>
      </c>
      <c r="D24" s="3">
        <f t="shared" si="0"/>
        <v>26.400000000000006</v>
      </c>
      <c r="E24" s="3">
        <f t="shared" si="1"/>
        <v>7.099999999999994</v>
      </c>
      <c r="F24" s="34"/>
    </row>
    <row r="25" spans="1:6" ht="12">
      <c r="A25" s="2" t="s">
        <v>88</v>
      </c>
      <c r="B25" s="3">
        <v>73.6</v>
      </c>
      <c r="C25" s="3">
        <v>66.7</v>
      </c>
      <c r="D25" s="3">
        <f t="shared" si="0"/>
        <v>26.400000000000006</v>
      </c>
      <c r="E25" s="3">
        <f t="shared" si="1"/>
        <v>6.8999999999999915</v>
      </c>
      <c r="F25" s="34"/>
    </row>
    <row r="26" spans="1:6" ht="12">
      <c r="A26" s="2" t="s">
        <v>89</v>
      </c>
      <c r="B26" s="3">
        <v>73.7</v>
      </c>
      <c r="C26" s="3">
        <v>66.8</v>
      </c>
      <c r="D26" s="3">
        <f t="shared" si="0"/>
        <v>26.299999999999997</v>
      </c>
      <c r="E26" s="3">
        <f t="shared" si="1"/>
        <v>6.900000000000006</v>
      </c>
      <c r="F26" s="34"/>
    </row>
    <row r="27" spans="1:6" ht="12">
      <c r="A27" s="2" t="s">
        <v>90</v>
      </c>
      <c r="B27" s="3">
        <v>73.6</v>
      </c>
      <c r="C27" s="3">
        <v>66.8</v>
      </c>
      <c r="D27" s="3">
        <f t="shared" si="0"/>
        <v>26.400000000000006</v>
      </c>
      <c r="E27" s="3">
        <f t="shared" si="1"/>
        <v>6.799999999999997</v>
      </c>
      <c r="F27" s="34"/>
    </row>
    <row r="28" spans="1:6" ht="12">
      <c r="A28" s="2" t="s">
        <v>91</v>
      </c>
      <c r="B28" s="3">
        <v>73.9</v>
      </c>
      <c r="C28" s="3">
        <v>67.1</v>
      </c>
      <c r="D28" s="3">
        <f t="shared" si="0"/>
        <v>26.099999999999994</v>
      </c>
      <c r="E28" s="3">
        <f t="shared" si="1"/>
        <v>6.800000000000011</v>
      </c>
      <c r="F28" s="34"/>
    </row>
    <row r="29" spans="1:6" ht="12">
      <c r="A29" s="2" t="s">
        <v>92</v>
      </c>
      <c r="B29" s="3">
        <v>74.1</v>
      </c>
      <c r="C29" s="3">
        <v>67.6</v>
      </c>
      <c r="D29" s="3">
        <f t="shared" si="0"/>
        <v>25.900000000000006</v>
      </c>
      <c r="E29" s="3">
        <f t="shared" si="1"/>
        <v>6.5</v>
      </c>
      <c r="F29" s="34"/>
    </row>
    <row r="30" spans="1:6" ht="12">
      <c r="A30" s="2" t="s">
        <v>93</v>
      </c>
      <c r="B30" s="3">
        <v>74.1</v>
      </c>
      <c r="C30" s="3">
        <v>67.8</v>
      </c>
      <c r="D30" s="3">
        <f t="shared" si="0"/>
        <v>25.900000000000006</v>
      </c>
      <c r="E30" s="3">
        <f t="shared" si="1"/>
        <v>6.299999999999997</v>
      </c>
      <c r="F30" s="34"/>
    </row>
    <row r="31" spans="1:6" ht="12">
      <c r="A31" s="2" t="s">
        <v>94</v>
      </c>
      <c r="B31" s="3">
        <v>74.2</v>
      </c>
      <c r="C31" s="3">
        <v>68.1</v>
      </c>
      <c r="D31" s="3">
        <f t="shared" si="0"/>
        <v>25.799999999999997</v>
      </c>
      <c r="E31" s="3">
        <f t="shared" si="1"/>
        <v>6.1000000000000085</v>
      </c>
      <c r="F31" s="34"/>
    </row>
    <row r="32" spans="1:6" ht="12">
      <c r="A32" s="2" t="s">
        <v>95</v>
      </c>
      <c r="B32" s="3">
        <v>74.2</v>
      </c>
      <c r="C32" s="3">
        <v>68.3</v>
      </c>
      <c r="D32" s="3">
        <f t="shared" si="0"/>
        <v>25.799999999999997</v>
      </c>
      <c r="E32" s="3">
        <f t="shared" si="1"/>
        <v>5.900000000000006</v>
      </c>
      <c r="F32" s="34"/>
    </row>
    <row r="33" spans="1:6" ht="12">
      <c r="A33" s="2" t="s">
        <v>96</v>
      </c>
      <c r="B33" s="3">
        <v>74.3</v>
      </c>
      <c r="C33" s="3">
        <v>68.7</v>
      </c>
      <c r="D33" s="3">
        <f t="shared" si="0"/>
        <v>25.700000000000003</v>
      </c>
      <c r="E33" s="3">
        <f t="shared" si="1"/>
        <v>5.599999999999994</v>
      </c>
      <c r="F33" s="34"/>
    </row>
    <row r="34" spans="1:6" ht="12">
      <c r="A34" s="2" t="s">
        <v>97</v>
      </c>
      <c r="B34" s="3">
        <v>74.3</v>
      </c>
      <c r="C34" s="3">
        <v>68.9</v>
      </c>
      <c r="D34" s="3">
        <f t="shared" si="0"/>
        <v>25.700000000000003</v>
      </c>
      <c r="E34" s="3">
        <f t="shared" si="1"/>
        <v>5.3999999999999915</v>
      </c>
      <c r="F34" s="34"/>
    </row>
    <row r="35" spans="1:6" ht="12">
      <c r="A35" s="2" t="s">
        <v>98</v>
      </c>
      <c r="B35" s="3">
        <v>74.4</v>
      </c>
      <c r="C35" s="3">
        <v>69.1</v>
      </c>
      <c r="D35" s="3">
        <f t="shared" si="0"/>
        <v>25.599999999999994</v>
      </c>
      <c r="E35" s="3">
        <f t="shared" si="1"/>
        <v>5.300000000000011</v>
      </c>
      <c r="F35" s="34"/>
    </row>
    <row r="36" spans="1:6" ht="12">
      <c r="A36" s="2" t="s">
        <v>99</v>
      </c>
      <c r="B36" s="3">
        <v>74.4</v>
      </c>
      <c r="C36" s="3">
        <v>69.2</v>
      </c>
      <c r="D36" s="3">
        <f t="shared" si="0"/>
        <v>25.599999999999994</v>
      </c>
      <c r="E36" s="3">
        <f t="shared" si="1"/>
        <v>5.200000000000003</v>
      </c>
      <c r="F36" s="34"/>
    </row>
    <row r="37" spans="1:6" ht="12">
      <c r="A37" s="2" t="s">
        <v>100</v>
      </c>
      <c r="B37" s="3">
        <v>74.6</v>
      </c>
      <c r="C37" s="3">
        <v>69.6</v>
      </c>
      <c r="D37" s="3">
        <f aca="true" t="shared" si="2" ref="D37:D68">100-B37</f>
        <v>25.400000000000006</v>
      </c>
      <c r="E37" s="3">
        <f aca="true" t="shared" si="3" ref="E37:E68">B37-C37</f>
        <v>5</v>
      </c>
      <c r="F37" s="34"/>
    </row>
    <row r="38" spans="1:6" ht="12">
      <c r="A38" s="2" t="s">
        <v>101</v>
      </c>
      <c r="B38" s="3">
        <v>74.7</v>
      </c>
      <c r="C38" s="3">
        <v>69.6</v>
      </c>
      <c r="D38" s="3">
        <f t="shared" si="2"/>
        <v>25.299999999999997</v>
      </c>
      <c r="E38" s="3">
        <f t="shared" si="3"/>
        <v>5.1000000000000085</v>
      </c>
      <c r="F38" s="34"/>
    </row>
    <row r="39" spans="1:6" ht="12">
      <c r="A39" s="2" t="s">
        <v>102</v>
      </c>
      <c r="B39" s="3">
        <v>74.8</v>
      </c>
      <c r="C39" s="3">
        <v>69.6</v>
      </c>
      <c r="D39" s="3">
        <f t="shared" si="2"/>
        <v>25.200000000000003</v>
      </c>
      <c r="E39" s="3">
        <f t="shared" si="3"/>
        <v>5.200000000000003</v>
      </c>
      <c r="F39" s="34"/>
    </row>
    <row r="40" spans="1:6" ht="12">
      <c r="A40" s="2" t="s">
        <v>103</v>
      </c>
      <c r="B40" s="3">
        <v>74.7</v>
      </c>
      <c r="C40" s="3">
        <v>69.2</v>
      </c>
      <c r="D40" s="3">
        <f t="shared" si="2"/>
        <v>25.299999999999997</v>
      </c>
      <c r="E40" s="3">
        <f t="shared" si="3"/>
        <v>5.5</v>
      </c>
      <c r="F40" s="34"/>
    </row>
    <row r="41" spans="1:6" ht="12">
      <c r="A41" s="2" t="s">
        <v>104</v>
      </c>
      <c r="B41" s="3">
        <v>74.9</v>
      </c>
      <c r="C41" s="3">
        <v>68.8</v>
      </c>
      <c r="D41" s="3">
        <f t="shared" si="2"/>
        <v>25.099999999999994</v>
      </c>
      <c r="E41" s="3">
        <f t="shared" si="3"/>
        <v>6.1000000000000085</v>
      </c>
      <c r="F41" s="34"/>
    </row>
    <row r="42" spans="1:6" ht="12">
      <c r="A42" s="2" t="s">
        <v>105</v>
      </c>
      <c r="B42" s="3">
        <v>74.9</v>
      </c>
      <c r="C42" s="3">
        <v>68.4</v>
      </c>
      <c r="D42" s="3">
        <f t="shared" si="2"/>
        <v>25.099999999999994</v>
      </c>
      <c r="E42" s="3">
        <f t="shared" si="3"/>
        <v>6.5</v>
      </c>
      <c r="F42" s="34"/>
    </row>
    <row r="43" spans="1:6" ht="12">
      <c r="A43" s="2" t="s">
        <v>106</v>
      </c>
      <c r="B43" s="3">
        <v>74.8</v>
      </c>
      <c r="C43" s="3">
        <v>67.9</v>
      </c>
      <c r="D43" s="3">
        <f t="shared" si="2"/>
        <v>25.200000000000003</v>
      </c>
      <c r="E43" s="3">
        <f t="shared" si="3"/>
        <v>6.8999999999999915</v>
      </c>
      <c r="F43" s="34"/>
    </row>
    <row r="44" spans="1:6" ht="12">
      <c r="A44" s="2" t="s">
        <v>107</v>
      </c>
      <c r="B44" s="3">
        <v>74.7</v>
      </c>
      <c r="C44" s="3">
        <v>67.7</v>
      </c>
      <c r="D44" s="3">
        <f t="shared" si="2"/>
        <v>25.299999999999997</v>
      </c>
      <c r="E44" s="3">
        <f t="shared" si="3"/>
        <v>7</v>
      </c>
      <c r="F44" s="34"/>
    </row>
    <row r="45" spans="1:6" ht="12">
      <c r="A45" s="2" t="s">
        <v>108</v>
      </c>
      <c r="B45" s="3">
        <v>75.2</v>
      </c>
      <c r="C45" s="3">
        <v>67.9</v>
      </c>
      <c r="D45" s="3">
        <f t="shared" si="2"/>
        <v>24.799999999999997</v>
      </c>
      <c r="E45" s="3">
        <f t="shared" si="3"/>
        <v>7.299999999999997</v>
      </c>
      <c r="F45" s="34"/>
    </row>
    <row r="46" spans="1:6" ht="12">
      <c r="A46" s="2" t="s">
        <v>109</v>
      </c>
      <c r="B46" s="3">
        <v>75.1</v>
      </c>
      <c r="C46" s="3">
        <v>67.9</v>
      </c>
      <c r="D46" s="3">
        <f t="shared" si="2"/>
        <v>24.900000000000006</v>
      </c>
      <c r="E46" s="3">
        <f t="shared" si="3"/>
        <v>7.199999999999989</v>
      </c>
      <c r="F46" s="34"/>
    </row>
    <row r="47" spans="1:6" ht="12">
      <c r="A47" s="2" t="s">
        <v>110</v>
      </c>
      <c r="B47" s="3">
        <v>75</v>
      </c>
      <c r="C47" s="3">
        <v>67.8</v>
      </c>
      <c r="D47" s="3">
        <f t="shared" si="2"/>
        <v>25</v>
      </c>
      <c r="E47" s="3">
        <f t="shared" si="3"/>
        <v>7.200000000000003</v>
      </c>
      <c r="F47" s="34"/>
    </row>
    <row r="48" spans="1:6" ht="12">
      <c r="A48" s="2" t="s">
        <v>111</v>
      </c>
      <c r="B48" s="3">
        <v>74.9</v>
      </c>
      <c r="C48" s="3">
        <v>67.7</v>
      </c>
      <c r="D48" s="3">
        <f t="shared" si="2"/>
        <v>25.099999999999994</v>
      </c>
      <c r="E48" s="3">
        <f t="shared" si="3"/>
        <v>7.200000000000003</v>
      </c>
      <c r="F48" s="34"/>
    </row>
    <row r="49" spans="1:6" ht="12">
      <c r="A49" s="2" t="s">
        <v>112</v>
      </c>
      <c r="B49" s="3">
        <v>75.1</v>
      </c>
      <c r="C49" s="3">
        <v>68</v>
      </c>
      <c r="D49" s="3">
        <f t="shared" si="2"/>
        <v>24.900000000000006</v>
      </c>
      <c r="E49" s="3">
        <f t="shared" si="3"/>
        <v>7.099999999999994</v>
      </c>
      <c r="F49" s="34"/>
    </row>
    <row r="50" spans="1:6" ht="12">
      <c r="A50" s="2" t="s">
        <v>113</v>
      </c>
      <c r="B50" s="3">
        <v>75.1</v>
      </c>
      <c r="C50" s="3">
        <v>67.9</v>
      </c>
      <c r="D50" s="3">
        <f t="shared" si="2"/>
        <v>24.900000000000006</v>
      </c>
      <c r="E50" s="3">
        <f t="shared" si="3"/>
        <v>7.199999999999989</v>
      </c>
      <c r="F50" s="34"/>
    </row>
    <row r="51" spans="1:6" ht="12">
      <c r="A51" s="2" t="s">
        <v>114</v>
      </c>
      <c r="B51" s="3">
        <v>75.1</v>
      </c>
      <c r="C51" s="3">
        <v>67.8</v>
      </c>
      <c r="D51" s="3">
        <f t="shared" si="2"/>
        <v>24.900000000000006</v>
      </c>
      <c r="E51" s="3">
        <f t="shared" si="3"/>
        <v>7.299999999999997</v>
      </c>
      <c r="F51" s="34"/>
    </row>
    <row r="52" spans="1:6" ht="12">
      <c r="A52" s="2" t="s">
        <v>115</v>
      </c>
      <c r="B52" s="3">
        <v>75.2</v>
      </c>
      <c r="C52" s="3">
        <v>67.7</v>
      </c>
      <c r="D52" s="3">
        <f t="shared" si="2"/>
        <v>24.799999999999997</v>
      </c>
      <c r="E52" s="3">
        <f t="shared" si="3"/>
        <v>7.5</v>
      </c>
      <c r="F52" s="34"/>
    </row>
    <row r="53" spans="1:6" ht="15" customHeight="1">
      <c r="A53" s="2" t="s">
        <v>116</v>
      </c>
      <c r="B53" s="3">
        <v>75.5</v>
      </c>
      <c r="C53" s="3">
        <v>67.8</v>
      </c>
      <c r="D53" s="3">
        <f t="shared" si="2"/>
        <v>24.5</v>
      </c>
      <c r="E53" s="3">
        <f t="shared" si="3"/>
        <v>7.700000000000003</v>
      </c>
      <c r="F53" s="34"/>
    </row>
    <row r="54" spans="1:6" ht="12">
      <c r="A54" s="2" t="s">
        <v>117</v>
      </c>
      <c r="B54" s="3">
        <v>75.6</v>
      </c>
      <c r="C54" s="3">
        <v>67.7</v>
      </c>
      <c r="D54" s="3">
        <f t="shared" si="2"/>
        <v>24.400000000000006</v>
      </c>
      <c r="E54" s="3">
        <f t="shared" si="3"/>
        <v>7.8999999999999915</v>
      </c>
      <c r="F54" s="34"/>
    </row>
    <row r="55" spans="1:6" ht="12">
      <c r="A55" s="2" t="s">
        <v>118</v>
      </c>
      <c r="B55" s="3">
        <v>75.7</v>
      </c>
      <c r="C55" s="3">
        <v>67.6</v>
      </c>
      <c r="D55" s="3">
        <f t="shared" si="2"/>
        <v>24.299999999999997</v>
      </c>
      <c r="E55" s="3">
        <f t="shared" si="3"/>
        <v>8.100000000000009</v>
      </c>
      <c r="F55" s="34"/>
    </row>
    <row r="56" spans="1:6" ht="12">
      <c r="A56" s="2" t="s">
        <v>119</v>
      </c>
      <c r="B56" s="3">
        <v>75.8</v>
      </c>
      <c r="C56" s="3">
        <v>67.5</v>
      </c>
      <c r="D56" s="3">
        <f t="shared" si="2"/>
        <v>24.200000000000003</v>
      </c>
      <c r="E56" s="3">
        <f t="shared" si="3"/>
        <v>8.299999999999997</v>
      </c>
      <c r="F56" s="34"/>
    </row>
    <row r="57" spans="1:6" ht="12">
      <c r="A57" s="2" t="s">
        <v>120</v>
      </c>
      <c r="B57" s="3">
        <v>75.9</v>
      </c>
      <c r="C57" s="3">
        <v>67.4</v>
      </c>
      <c r="D57" s="3">
        <f t="shared" si="2"/>
        <v>24.099999999999994</v>
      </c>
      <c r="E57" s="3">
        <f t="shared" si="3"/>
        <v>8.5</v>
      </c>
      <c r="F57" s="34"/>
    </row>
    <row r="58" spans="1:6" ht="12">
      <c r="A58" s="2" t="s">
        <v>121</v>
      </c>
      <c r="B58" s="3">
        <v>76</v>
      </c>
      <c r="C58" s="3">
        <v>67.4</v>
      </c>
      <c r="D58" s="3">
        <f t="shared" si="2"/>
        <v>24</v>
      </c>
      <c r="E58" s="3">
        <f t="shared" si="3"/>
        <v>8.599999999999994</v>
      </c>
      <c r="F58" s="34"/>
    </row>
    <row r="59" spans="1:6" ht="12">
      <c r="A59" s="2" t="s">
        <v>122</v>
      </c>
      <c r="B59" s="3">
        <v>76</v>
      </c>
      <c r="C59" s="3">
        <v>67.5</v>
      </c>
      <c r="D59" s="3">
        <f t="shared" si="2"/>
        <v>24</v>
      </c>
      <c r="E59" s="3">
        <f t="shared" si="3"/>
        <v>8.5</v>
      </c>
      <c r="F59" s="34"/>
    </row>
    <row r="60" spans="1:6" ht="12">
      <c r="A60" s="2" t="s">
        <v>123</v>
      </c>
      <c r="B60" s="3">
        <v>76</v>
      </c>
      <c r="C60" s="3">
        <v>67.6</v>
      </c>
      <c r="D60" s="3">
        <f t="shared" si="2"/>
        <v>24</v>
      </c>
      <c r="E60" s="3">
        <f t="shared" si="3"/>
        <v>8.400000000000006</v>
      </c>
      <c r="F60" s="34"/>
    </row>
    <row r="61" spans="1:6" ht="12">
      <c r="A61" s="2" t="s">
        <v>124</v>
      </c>
      <c r="B61" s="3">
        <v>76.2</v>
      </c>
      <c r="C61" s="3">
        <v>67.9</v>
      </c>
      <c r="D61" s="3">
        <f t="shared" si="2"/>
        <v>23.799999999999997</v>
      </c>
      <c r="E61" s="3">
        <f t="shared" si="3"/>
        <v>8.299999999999997</v>
      </c>
      <c r="F61" s="34"/>
    </row>
    <row r="62" spans="1:6" ht="12">
      <c r="A62" s="2" t="s">
        <v>125</v>
      </c>
      <c r="B62" s="3">
        <v>76.2</v>
      </c>
      <c r="C62" s="3">
        <v>68.1</v>
      </c>
      <c r="D62" s="3">
        <f t="shared" si="2"/>
        <v>23.799999999999997</v>
      </c>
      <c r="E62" s="3">
        <f t="shared" si="3"/>
        <v>8.100000000000009</v>
      </c>
      <c r="F62" s="34"/>
    </row>
    <row r="63" spans="1:6" ht="12">
      <c r="A63" s="2" t="s">
        <v>126</v>
      </c>
      <c r="B63" s="3">
        <v>76.4</v>
      </c>
      <c r="C63" s="3">
        <v>68.3</v>
      </c>
      <c r="D63" s="3">
        <f t="shared" si="2"/>
        <v>23.599999999999994</v>
      </c>
      <c r="E63" s="3">
        <f t="shared" si="3"/>
        <v>8.100000000000009</v>
      </c>
      <c r="F63" s="34"/>
    </row>
    <row r="64" spans="1:6" ht="12">
      <c r="A64" s="2" t="s">
        <v>127</v>
      </c>
      <c r="B64" s="3">
        <v>76.5</v>
      </c>
      <c r="C64" s="3">
        <v>68.5</v>
      </c>
      <c r="D64" s="3">
        <f t="shared" si="2"/>
        <v>23.5</v>
      </c>
      <c r="E64" s="3">
        <f t="shared" si="3"/>
        <v>8</v>
      </c>
      <c r="F64" s="34"/>
    </row>
    <row r="65" spans="1:6" ht="12">
      <c r="A65" s="2" t="s">
        <v>128</v>
      </c>
      <c r="B65" s="3">
        <v>76.5</v>
      </c>
      <c r="C65" s="3">
        <v>68.7</v>
      </c>
      <c r="D65" s="3">
        <f t="shared" si="2"/>
        <v>23.5</v>
      </c>
      <c r="E65" s="3">
        <f t="shared" si="3"/>
        <v>7.799999999999997</v>
      </c>
      <c r="F65" s="34"/>
    </row>
    <row r="66" spans="1:6" ht="12">
      <c r="A66" s="2" t="s">
        <v>129</v>
      </c>
      <c r="B66" s="3">
        <v>76.6</v>
      </c>
      <c r="C66" s="3">
        <v>68.9</v>
      </c>
      <c r="D66" s="3">
        <f t="shared" si="2"/>
        <v>23.400000000000006</v>
      </c>
      <c r="E66" s="3">
        <f t="shared" si="3"/>
        <v>7.699999999999989</v>
      </c>
      <c r="F66" s="34"/>
    </row>
    <row r="67" spans="1:6" ht="12">
      <c r="A67" s="2" t="s">
        <v>130</v>
      </c>
      <c r="B67" s="3">
        <v>76.7</v>
      </c>
      <c r="C67" s="3">
        <v>69.3</v>
      </c>
      <c r="D67" s="3">
        <f t="shared" si="2"/>
        <v>23.299999999999997</v>
      </c>
      <c r="E67" s="3">
        <f t="shared" si="3"/>
        <v>7.400000000000006</v>
      </c>
      <c r="F67" s="34"/>
    </row>
    <row r="68" spans="1:6" ht="12">
      <c r="A68" s="2" t="s">
        <v>131</v>
      </c>
      <c r="B68" s="3">
        <v>76.7</v>
      </c>
      <c r="C68" s="3">
        <v>69.4</v>
      </c>
      <c r="D68" s="3">
        <f t="shared" si="2"/>
        <v>23.299999999999997</v>
      </c>
      <c r="E68" s="3">
        <f t="shared" si="3"/>
        <v>7.299999999999997</v>
      </c>
      <c r="F68" s="34"/>
    </row>
    <row r="69" spans="1:6" ht="12">
      <c r="A69" s="2" t="s">
        <v>132</v>
      </c>
      <c r="B69" s="3">
        <v>76.9</v>
      </c>
      <c r="C69" s="3">
        <v>69.8</v>
      </c>
      <c r="D69" s="3">
        <f aca="true" t="shared" si="4" ref="D69:D87">100-B69</f>
        <v>23.099999999999994</v>
      </c>
      <c r="E69" s="3">
        <f aca="true" t="shared" si="5" ref="E69:E87">B69-C69</f>
        <v>7.1000000000000085</v>
      </c>
      <c r="F69" s="34"/>
    </row>
    <row r="70" spans="1:6" ht="12">
      <c r="A70" s="2" t="s">
        <v>133</v>
      </c>
      <c r="B70" s="3">
        <v>77</v>
      </c>
      <c r="C70" s="3">
        <v>70.1</v>
      </c>
      <c r="D70" s="3">
        <f t="shared" si="4"/>
        <v>23</v>
      </c>
      <c r="E70" s="3">
        <f t="shared" si="5"/>
        <v>6.900000000000006</v>
      </c>
      <c r="F70" s="34"/>
    </row>
    <row r="71" spans="1:6" ht="12">
      <c r="A71" s="2" t="s">
        <v>134</v>
      </c>
      <c r="B71" s="3">
        <v>77.1</v>
      </c>
      <c r="C71" s="3">
        <v>70.3</v>
      </c>
      <c r="D71" s="3">
        <f t="shared" si="4"/>
        <v>22.900000000000006</v>
      </c>
      <c r="E71" s="3">
        <f t="shared" si="5"/>
        <v>6.799999999999997</v>
      </c>
      <c r="F71" s="34"/>
    </row>
    <row r="72" spans="1:6" ht="12">
      <c r="A72" s="2" t="s">
        <v>135</v>
      </c>
      <c r="B72" s="3">
        <v>77.1</v>
      </c>
      <c r="C72" s="3">
        <v>70.5</v>
      </c>
      <c r="D72" s="3">
        <f t="shared" si="4"/>
        <v>22.900000000000006</v>
      </c>
      <c r="E72" s="3">
        <f t="shared" si="5"/>
        <v>6.599999999999994</v>
      </c>
      <c r="F72" s="34"/>
    </row>
    <row r="73" spans="1:6" ht="12">
      <c r="A73" s="2" t="s">
        <v>136</v>
      </c>
      <c r="B73" s="3">
        <v>77.3</v>
      </c>
      <c r="C73" s="3">
        <v>70.8</v>
      </c>
      <c r="D73" s="3">
        <f t="shared" si="4"/>
        <v>22.700000000000003</v>
      </c>
      <c r="E73" s="3">
        <f t="shared" si="5"/>
        <v>6.5</v>
      </c>
      <c r="F73" s="34"/>
    </row>
    <row r="74" spans="1:6" ht="12">
      <c r="A74" s="2" t="s">
        <v>137</v>
      </c>
      <c r="B74" s="3">
        <v>77.5</v>
      </c>
      <c r="C74" s="3">
        <v>71.3</v>
      </c>
      <c r="D74" s="3">
        <f t="shared" si="4"/>
        <v>22.5</v>
      </c>
      <c r="E74" s="3">
        <f t="shared" si="5"/>
        <v>6.200000000000003</v>
      </c>
      <c r="F74" s="34"/>
    </row>
    <row r="75" spans="1:6" ht="12">
      <c r="A75" s="2" t="s">
        <v>138</v>
      </c>
      <c r="B75" s="3">
        <v>77.6</v>
      </c>
      <c r="C75" s="3">
        <v>71.5</v>
      </c>
      <c r="D75" s="3">
        <f t="shared" si="4"/>
        <v>22.400000000000006</v>
      </c>
      <c r="E75" s="3">
        <f t="shared" si="5"/>
        <v>6.099999999999994</v>
      </c>
      <c r="F75" s="34"/>
    </row>
    <row r="76" spans="1:6" ht="12">
      <c r="A76" s="2" t="s">
        <v>139</v>
      </c>
      <c r="B76" s="3">
        <v>77.7</v>
      </c>
      <c r="C76" s="3">
        <v>71.8</v>
      </c>
      <c r="D76" s="3">
        <f t="shared" si="4"/>
        <v>22.299999999999997</v>
      </c>
      <c r="E76" s="3">
        <f t="shared" si="5"/>
        <v>5.900000000000006</v>
      </c>
      <c r="F76" s="34"/>
    </row>
    <row r="77" spans="1:6" ht="12">
      <c r="A77" s="2" t="s">
        <v>140</v>
      </c>
      <c r="B77" s="3">
        <v>77.8</v>
      </c>
      <c r="C77" s="3">
        <v>72</v>
      </c>
      <c r="D77" s="3">
        <f t="shared" si="4"/>
        <v>22.200000000000003</v>
      </c>
      <c r="E77" s="3">
        <f t="shared" si="5"/>
        <v>5.799999999999997</v>
      </c>
      <c r="F77" s="34"/>
    </row>
    <row r="78" spans="1:6" ht="12">
      <c r="A78" s="2" t="s">
        <v>141</v>
      </c>
      <c r="B78" s="3">
        <v>77.9</v>
      </c>
      <c r="C78" s="3">
        <v>72.3</v>
      </c>
      <c r="D78" s="3">
        <f t="shared" si="4"/>
        <v>22.099999999999994</v>
      </c>
      <c r="E78" s="3">
        <f t="shared" si="5"/>
        <v>5.6000000000000085</v>
      </c>
      <c r="F78" s="34"/>
    </row>
    <row r="79" spans="1:6" ht="12">
      <c r="A79" s="2" t="s">
        <v>142</v>
      </c>
      <c r="B79" s="3">
        <v>77.9</v>
      </c>
      <c r="C79" s="3">
        <v>72.5</v>
      </c>
      <c r="D79" s="3">
        <f t="shared" si="4"/>
        <v>22.099999999999994</v>
      </c>
      <c r="E79" s="3">
        <f t="shared" si="5"/>
        <v>5.400000000000006</v>
      </c>
      <c r="F79" s="34"/>
    </row>
    <row r="80" spans="1:6" ht="12">
      <c r="A80" s="2" t="s">
        <v>143</v>
      </c>
      <c r="B80" s="3">
        <v>78</v>
      </c>
      <c r="C80" s="3">
        <v>72.6</v>
      </c>
      <c r="D80" s="3">
        <f t="shared" si="4"/>
        <v>22</v>
      </c>
      <c r="E80" s="3">
        <f t="shared" si="5"/>
        <v>5.400000000000006</v>
      </c>
      <c r="F80" s="34"/>
    </row>
    <row r="81" spans="1:6" ht="12">
      <c r="A81" s="2" t="s">
        <v>144</v>
      </c>
      <c r="B81" s="3">
        <v>78.2</v>
      </c>
      <c r="C81" s="3">
        <v>72.9</v>
      </c>
      <c r="D81" s="3">
        <f t="shared" si="4"/>
        <v>21.799999999999997</v>
      </c>
      <c r="E81" s="3">
        <f t="shared" si="5"/>
        <v>5.299999999999997</v>
      </c>
      <c r="F81" s="34"/>
    </row>
    <row r="82" spans="1:6" ht="12">
      <c r="A82" s="2" t="s">
        <v>145</v>
      </c>
      <c r="B82" s="3">
        <v>78.3</v>
      </c>
      <c r="C82" s="3">
        <v>73.2</v>
      </c>
      <c r="D82" s="3">
        <f t="shared" si="4"/>
        <v>21.700000000000003</v>
      </c>
      <c r="E82" s="3">
        <f t="shared" si="5"/>
        <v>5.099999999999994</v>
      </c>
      <c r="F82" s="34"/>
    </row>
    <row r="83" spans="1:6" ht="12">
      <c r="A83" s="2" t="s">
        <v>146</v>
      </c>
      <c r="B83" s="3">
        <v>78.2</v>
      </c>
      <c r="C83" s="3">
        <v>73.2</v>
      </c>
      <c r="D83" s="3">
        <f t="shared" si="4"/>
        <v>21.799999999999997</v>
      </c>
      <c r="E83" s="3">
        <f t="shared" si="5"/>
        <v>5</v>
      </c>
      <c r="F83" s="34"/>
    </row>
    <row r="84" spans="1:6" ht="12">
      <c r="A84" s="2" t="s">
        <v>147</v>
      </c>
      <c r="B84" s="3">
        <v>78.3</v>
      </c>
      <c r="C84" s="3">
        <v>73.2</v>
      </c>
      <c r="D84" s="3">
        <f t="shared" si="4"/>
        <v>21.700000000000003</v>
      </c>
      <c r="E84" s="3">
        <f t="shared" si="5"/>
        <v>5.099999999999994</v>
      </c>
      <c r="F84" s="34"/>
    </row>
    <row r="85" spans="1:6" ht="12">
      <c r="A85" s="2" t="s">
        <v>148</v>
      </c>
      <c r="B85" s="3">
        <v>78.1</v>
      </c>
      <c r="C85" s="3">
        <v>73.1</v>
      </c>
      <c r="D85" s="3">
        <f t="shared" si="4"/>
        <v>21.900000000000006</v>
      </c>
      <c r="E85" s="3">
        <f t="shared" si="5"/>
        <v>5</v>
      </c>
      <c r="F85" s="34"/>
    </row>
    <row r="86" spans="1:6" ht="12">
      <c r="A86" s="2" t="s">
        <v>149</v>
      </c>
      <c r="B86" s="3">
        <v>76.8</v>
      </c>
      <c r="C86" s="3">
        <v>71.7</v>
      </c>
      <c r="D86" s="3">
        <f t="shared" si="4"/>
        <v>23.200000000000003</v>
      </c>
      <c r="E86" s="3">
        <f t="shared" si="5"/>
        <v>5.099999999999994</v>
      </c>
      <c r="F86" s="34"/>
    </row>
    <row r="87" spans="1:6" ht="12">
      <c r="A87" s="2" t="s">
        <v>150</v>
      </c>
      <c r="B87" s="3">
        <v>78.1</v>
      </c>
      <c r="C87" s="3">
        <v>72.3</v>
      </c>
      <c r="D87" s="3">
        <f t="shared" si="4"/>
        <v>21.900000000000006</v>
      </c>
      <c r="E87" s="3">
        <f t="shared" si="5"/>
        <v>5.799999999999997</v>
      </c>
      <c r="F87" s="34"/>
    </row>
    <row r="88" spans="1:5" ht="12">
      <c r="A88" s="2" t="s">
        <v>151</v>
      </c>
      <c r="B88" s="3">
        <v>78.2</v>
      </c>
      <c r="C88" s="3">
        <v>72.6</v>
      </c>
      <c r="D88" s="3">
        <f aca="true" t="shared" si="6" ref="D88">100-B88</f>
        <v>21.799999999999997</v>
      </c>
      <c r="E88" s="3">
        <f aca="true" t="shared" si="7" ref="E88">B88-C88</f>
        <v>5.6000000000000085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 topLeftCell="A1">
      <selection activeCell="A23" sqref="A23:F23"/>
    </sheetView>
  </sheetViews>
  <sheetFormatPr defaultColWidth="9.140625" defaultRowHeight="15"/>
  <cols>
    <col min="1" max="16384" width="8.8515625" style="15" customWidth="1"/>
  </cols>
  <sheetData>
    <row r="1" spans="7:10" ht="15">
      <c r="G1" s="100" t="s">
        <v>178</v>
      </c>
      <c r="H1" s="100"/>
      <c r="I1" s="100"/>
      <c r="J1" s="100"/>
    </row>
    <row r="2" spans="1:10" ht="15">
      <c r="A2" s="83"/>
      <c r="B2" s="86" t="s">
        <v>147</v>
      </c>
      <c r="C2" s="73" t="s">
        <v>148</v>
      </c>
      <c r="D2" s="73" t="s">
        <v>149</v>
      </c>
      <c r="E2" s="73" t="s">
        <v>150</v>
      </c>
      <c r="F2" s="73" t="s">
        <v>151</v>
      </c>
      <c r="G2" s="86" t="s">
        <v>153</v>
      </c>
      <c r="H2" s="73" t="s">
        <v>154</v>
      </c>
      <c r="I2" s="73" t="s">
        <v>155</v>
      </c>
      <c r="J2" s="73" t="s">
        <v>156</v>
      </c>
    </row>
    <row r="3" spans="1:10" ht="15">
      <c r="A3" s="85" t="s">
        <v>152</v>
      </c>
      <c r="B3" s="87">
        <v>73.2</v>
      </c>
      <c r="C3" s="56">
        <v>73.1</v>
      </c>
      <c r="D3" s="56">
        <v>71.7</v>
      </c>
      <c r="E3" s="56">
        <v>72.3</v>
      </c>
      <c r="F3" s="56">
        <v>72.6</v>
      </c>
      <c r="G3" s="87">
        <f>C3-B3</f>
        <v>-0.10000000000000853</v>
      </c>
      <c r="H3" s="56">
        <f aca="true" t="shared" si="0" ref="H3:J3">D3-C3</f>
        <v>-1.3999999999999915</v>
      </c>
      <c r="I3" s="56">
        <f t="shared" si="0"/>
        <v>0.5999999999999943</v>
      </c>
      <c r="J3" s="56">
        <f t="shared" si="0"/>
        <v>0.29999999999999716</v>
      </c>
    </row>
    <row r="4" spans="1:10" ht="15">
      <c r="A4" s="30"/>
      <c r="B4" s="88"/>
      <c r="C4" s="32"/>
      <c r="D4" s="32"/>
      <c r="E4" s="32"/>
      <c r="F4" s="32"/>
      <c r="G4" s="88"/>
      <c r="H4" s="32"/>
      <c r="I4" s="32"/>
      <c r="J4" s="32"/>
    </row>
    <row r="5" spans="1:10" ht="15">
      <c r="A5" s="2" t="s">
        <v>31</v>
      </c>
      <c r="B5" s="89">
        <v>81.8</v>
      </c>
      <c r="C5" s="21">
        <v>81.6</v>
      </c>
      <c r="D5" s="21">
        <v>80.5</v>
      </c>
      <c r="E5" s="21">
        <v>80.4</v>
      </c>
      <c r="F5" s="21">
        <v>80.6</v>
      </c>
      <c r="G5" s="89">
        <f>C5-B5</f>
        <v>-0.20000000000000284</v>
      </c>
      <c r="H5" s="21">
        <f>D5-C5</f>
        <v>-1.0999999999999943</v>
      </c>
      <c r="I5" s="21">
        <f>E5-D5</f>
        <v>-0.09999999999999432</v>
      </c>
      <c r="J5" s="21">
        <f>F5-E5</f>
        <v>0.19999999999998863</v>
      </c>
    </row>
    <row r="6" spans="1:10" ht="15">
      <c r="A6" s="2" t="s">
        <v>37</v>
      </c>
      <c r="B6" s="89">
        <v>80.4</v>
      </c>
      <c r="C6" s="21">
        <v>80.2</v>
      </c>
      <c r="D6" s="21">
        <v>80.2</v>
      </c>
      <c r="E6" s="21">
        <v>80</v>
      </c>
      <c r="F6" s="21">
        <v>80</v>
      </c>
      <c r="G6" s="89">
        <f>C6-B6</f>
        <v>-0.20000000000000284</v>
      </c>
      <c r="H6" s="21">
        <f>D6-C6</f>
        <v>0</v>
      </c>
      <c r="I6" s="21">
        <f>E6-D6</f>
        <v>-0.20000000000000284</v>
      </c>
      <c r="J6" s="21">
        <f>F6-E6</f>
        <v>0</v>
      </c>
    </row>
    <row r="7" spans="1:10" ht="15">
      <c r="A7" s="2" t="s">
        <v>23</v>
      </c>
      <c r="B7" s="89">
        <v>80.2</v>
      </c>
      <c r="C7" s="21">
        <v>80.6</v>
      </c>
      <c r="D7" s="21">
        <v>79.7</v>
      </c>
      <c r="E7" s="21">
        <v>79.7</v>
      </c>
      <c r="F7" s="21">
        <v>79.9</v>
      </c>
      <c r="G7" s="89">
        <f>C7-B7</f>
        <v>0.3999999999999915</v>
      </c>
      <c r="H7" s="21">
        <f>D7-C7</f>
        <v>-0.8999999999999915</v>
      </c>
      <c r="I7" s="21">
        <f>E7-D7</f>
        <v>0</v>
      </c>
      <c r="J7" s="21">
        <f>F7-E7</f>
        <v>0.20000000000000284</v>
      </c>
    </row>
    <row r="8" spans="1:10" ht="15">
      <c r="A8" s="2" t="s">
        <v>8</v>
      </c>
      <c r="B8" s="89">
        <v>80.3</v>
      </c>
      <c r="C8" s="21">
        <v>80</v>
      </c>
      <c r="D8" s="21">
        <v>79.8</v>
      </c>
      <c r="E8" s="21">
        <v>79.6</v>
      </c>
      <c r="F8" s="21">
        <v>79.6</v>
      </c>
      <c r="G8" s="89">
        <f>C8-B8</f>
        <v>-0.29999999999999716</v>
      </c>
      <c r="H8" s="21">
        <f>D8-C8</f>
        <v>-0.20000000000000284</v>
      </c>
      <c r="I8" s="21">
        <f>E8-D8</f>
        <v>-0.20000000000000284</v>
      </c>
      <c r="J8" s="21">
        <f>F8-E8</f>
        <v>0</v>
      </c>
    </row>
    <row r="9" spans="1:10" ht="15">
      <c r="A9" s="2" t="s">
        <v>10</v>
      </c>
      <c r="B9" s="89">
        <v>81.1</v>
      </c>
      <c r="C9" s="21">
        <v>80.8</v>
      </c>
      <c r="D9" s="21">
        <v>77.3</v>
      </c>
      <c r="E9" s="21">
        <v>77.9</v>
      </c>
      <c r="F9" s="21">
        <v>79.1</v>
      </c>
      <c r="G9" s="89">
        <f>C9-B9</f>
        <v>-0.29999999999999716</v>
      </c>
      <c r="H9" s="21">
        <f>D9-C9</f>
        <v>-3.5</v>
      </c>
      <c r="I9" s="21">
        <f>E9-D9</f>
        <v>0.6000000000000085</v>
      </c>
      <c r="J9" s="21">
        <f>F9-E9</f>
        <v>1.1999999999999886</v>
      </c>
    </row>
    <row r="10" spans="1:10" ht="15">
      <c r="A10" s="2" t="s">
        <v>9</v>
      </c>
      <c r="B10" s="89">
        <v>78.5</v>
      </c>
      <c r="C10" s="21">
        <v>78.4</v>
      </c>
      <c r="D10" s="21">
        <v>77.6</v>
      </c>
      <c r="E10" s="21">
        <v>77.5</v>
      </c>
      <c r="F10" s="21">
        <v>77.8</v>
      </c>
      <c r="G10" s="89">
        <f>C10-B10</f>
        <v>-0.09999999999999432</v>
      </c>
      <c r="H10" s="21">
        <f>D10-C10</f>
        <v>-0.8000000000000114</v>
      </c>
      <c r="I10" s="21">
        <f>E10-D10</f>
        <v>-0.09999999999999432</v>
      </c>
      <c r="J10" s="21">
        <f>F10-E10</f>
        <v>0.29999999999999716</v>
      </c>
    </row>
    <row r="11" spans="1:10" ht="15">
      <c r="A11" s="2" t="s">
        <v>22</v>
      </c>
      <c r="B11" s="89">
        <v>76.9</v>
      </c>
      <c r="C11" s="21">
        <v>78.1</v>
      </c>
      <c r="D11" s="21">
        <v>77</v>
      </c>
      <c r="E11" s="21">
        <v>77.4</v>
      </c>
      <c r="F11" s="21">
        <v>77.4</v>
      </c>
      <c r="G11" s="89">
        <f>C11-B11</f>
        <v>1.1999999999999886</v>
      </c>
      <c r="H11" s="21">
        <f>D11-C11</f>
        <v>-1.0999999999999943</v>
      </c>
      <c r="I11" s="21">
        <f>E11-D11</f>
        <v>0.4000000000000057</v>
      </c>
      <c r="J11" s="21">
        <f>F11-E11</f>
        <v>0</v>
      </c>
    </row>
    <row r="12" spans="1:10" ht="15">
      <c r="A12" s="2" t="s">
        <v>18</v>
      </c>
      <c r="B12" s="89">
        <v>77.6</v>
      </c>
      <c r="C12" s="21">
        <v>77.7</v>
      </c>
      <c r="D12" s="21">
        <v>76.9</v>
      </c>
      <c r="E12" s="21">
        <v>76.7</v>
      </c>
      <c r="F12" s="21">
        <v>76.8</v>
      </c>
      <c r="G12" s="89">
        <f>C12-B12</f>
        <v>0.10000000000000853</v>
      </c>
      <c r="H12" s="21">
        <f>D12-C12</f>
        <v>-0.7999999999999972</v>
      </c>
      <c r="I12" s="21">
        <f>E12-D12</f>
        <v>-0.20000000000000284</v>
      </c>
      <c r="J12" s="21">
        <f>F12-E12</f>
        <v>0.09999999999999432</v>
      </c>
    </row>
    <row r="13" spans="1:10" ht="15">
      <c r="A13" s="2" t="s">
        <v>30</v>
      </c>
      <c r="B13" s="89">
        <v>77.2</v>
      </c>
      <c r="C13" s="21">
        <v>77.1</v>
      </c>
      <c r="D13" s="21">
        <v>76.2</v>
      </c>
      <c r="E13" s="21">
        <v>76.3</v>
      </c>
      <c r="F13" s="21">
        <v>76.4</v>
      </c>
      <c r="G13" s="89">
        <f>C13-B13</f>
        <v>-0.10000000000000853</v>
      </c>
      <c r="H13" s="21">
        <f>D13-C13</f>
        <v>-0.8999999999999915</v>
      </c>
      <c r="I13" s="21">
        <f>E13-D13</f>
        <v>0.09999999999999432</v>
      </c>
      <c r="J13" s="21">
        <f>F13-E13</f>
        <v>0.10000000000000853</v>
      </c>
    </row>
    <row r="14" spans="1:10" ht="15">
      <c r="A14" s="2" t="s">
        <v>19</v>
      </c>
      <c r="B14" s="89">
        <v>78.1</v>
      </c>
      <c r="C14" s="21">
        <v>78.6</v>
      </c>
      <c r="D14" s="21">
        <v>76.2</v>
      </c>
      <c r="E14" s="21">
        <v>75.8</v>
      </c>
      <c r="F14" s="21">
        <v>76.1</v>
      </c>
      <c r="G14" s="89">
        <f>C14-B14</f>
        <v>0.5</v>
      </c>
      <c r="H14" s="21">
        <f>D14-C14</f>
        <v>-2.3999999999999915</v>
      </c>
      <c r="I14" s="21">
        <f>E14-D14</f>
        <v>-0.4000000000000057</v>
      </c>
      <c r="J14" s="21">
        <f>F14-E14</f>
        <v>0.29999999999999716</v>
      </c>
    </row>
    <row r="15" spans="1:10" ht="15">
      <c r="A15" s="2" t="s">
        <v>24</v>
      </c>
      <c r="B15" s="89">
        <v>76.8</v>
      </c>
      <c r="C15" s="21">
        <v>76.3</v>
      </c>
      <c r="D15" s="21">
        <v>74.3</v>
      </c>
      <c r="E15" s="21">
        <v>75.8</v>
      </c>
      <c r="F15" s="21">
        <v>75.6</v>
      </c>
      <c r="G15" s="89">
        <f>C15-B15</f>
        <v>-0.5</v>
      </c>
      <c r="H15" s="21">
        <f>D15-C15</f>
        <v>-2</v>
      </c>
      <c r="I15" s="21">
        <f>E15-D15</f>
        <v>1.5</v>
      </c>
      <c r="J15" s="21">
        <f>F15-E15</f>
        <v>-0.20000000000000284</v>
      </c>
    </row>
    <row r="16" spans="1:10" ht="15">
      <c r="A16" s="2" t="s">
        <v>28</v>
      </c>
      <c r="B16" s="89">
        <v>76.2</v>
      </c>
      <c r="C16" s="21">
        <v>76.5</v>
      </c>
      <c r="D16" s="21">
        <v>74.8</v>
      </c>
      <c r="E16" s="21">
        <v>75.6</v>
      </c>
      <c r="F16" s="21">
        <v>75.6</v>
      </c>
      <c r="G16" s="89">
        <f>C16-B16</f>
        <v>0.29999999999999716</v>
      </c>
      <c r="H16" s="21">
        <f>D16-C16</f>
        <v>-1.7000000000000028</v>
      </c>
      <c r="I16" s="21">
        <f>E16-D16</f>
        <v>0.7999999999999972</v>
      </c>
      <c r="J16" s="21">
        <f>F16-E16</f>
        <v>0</v>
      </c>
    </row>
    <row r="17" spans="1:10" ht="15">
      <c r="A17" s="2" t="s">
        <v>21</v>
      </c>
      <c r="B17" s="89">
        <v>75.2</v>
      </c>
      <c r="C17" s="21">
        <v>75.1</v>
      </c>
      <c r="D17" s="21">
        <v>74.8</v>
      </c>
      <c r="E17" s="21">
        <v>75.2</v>
      </c>
      <c r="F17" s="21">
        <v>75.1</v>
      </c>
      <c r="G17" s="89">
        <f>C17-B17</f>
        <v>-0.10000000000000853</v>
      </c>
      <c r="H17" s="21">
        <f>D17-C17</f>
        <v>-0.29999999999999716</v>
      </c>
      <c r="I17" s="21">
        <f>E17-D17</f>
        <v>0.4000000000000057</v>
      </c>
      <c r="J17" s="21">
        <f>F17-E17</f>
        <v>-0.10000000000000853</v>
      </c>
    </row>
    <row r="18" spans="1:10" ht="15">
      <c r="A18" s="2" t="s">
        <v>26</v>
      </c>
      <c r="B18" s="89">
        <v>76</v>
      </c>
      <c r="C18" s="21">
        <v>75.7</v>
      </c>
      <c r="D18" s="21">
        <v>73.8</v>
      </c>
      <c r="E18" s="21">
        <v>74.6</v>
      </c>
      <c r="F18" s="21">
        <v>75</v>
      </c>
      <c r="G18" s="89">
        <f>C18-B18</f>
        <v>-0.29999999999999716</v>
      </c>
      <c r="H18" s="21">
        <f>D18-C18</f>
        <v>-1.9000000000000057</v>
      </c>
      <c r="I18" s="21">
        <f>E18-D18</f>
        <v>0.7999999999999972</v>
      </c>
      <c r="J18" s="21">
        <f>F18-E18</f>
        <v>0.4000000000000057</v>
      </c>
    </row>
    <row r="19" spans="1:10" ht="15">
      <c r="A19" s="2" t="s">
        <v>17</v>
      </c>
      <c r="B19" s="89">
        <v>75.8</v>
      </c>
      <c r="C19" s="21">
        <v>75.5</v>
      </c>
      <c r="D19" s="21">
        <v>75</v>
      </c>
      <c r="E19" s="21">
        <v>74.7</v>
      </c>
      <c r="F19" s="21">
        <v>74.6</v>
      </c>
      <c r="G19" s="89">
        <f>C19-B19</f>
        <v>-0.29999999999999716</v>
      </c>
      <c r="H19" s="21">
        <f>D19-C19</f>
        <v>-0.5</v>
      </c>
      <c r="I19" s="21">
        <f>E19-D19</f>
        <v>-0.29999999999999716</v>
      </c>
      <c r="J19" s="21">
        <f>F19-E19</f>
        <v>-0.10000000000000853</v>
      </c>
    </row>
    <row r="20" spans="1:10" ht="15">
      <c r="A20" s="2" t="s">
        <v>25</v>
      </c>
      <c r="B20" s="89">
        <v>73.2</v>
      </c>
      <c r="C20" s="21">
        <v>73.4</v>
      </c>
      <c r="D20" s="21">
        <v>73.2</v>
      </c>
      <c r="E20" s="21">
        <v>73.7</v>
      </c>
      <c r="F20" s="21">
        <v>74.1</v>
      </c>
      <c r="G20" s="89">
        <f>C20-B20</f>
        <v>0.20000000000000284</v>
      </c>
      <c r="H20" s="21">
        <f>D20-C20</f>
        <v>-0.20000000000000284</v>
      </c>
      <c r="I20" s="21">
        <f>E20-D20</f>
        <v>0.5</v>
      </c>
      <c r="J20" s="21">
        <f>F20-E20</f>
        <v>0.3999999999999915</v>
      </c>
    </row>
    <row r="21" spans="1:10" ht="15">
      <c r="A21" s="2" t="s">
        <v>7</v>
      </c>
      <c r="B21" s="89">
        <v>75.1</v>
      </c>
      <c r="C21" s="21">
        <v>74.5</v>
      </c>
      <c r="D21" s="21">
        <v>71.8</v>
      </c>
      <c r="E21" s="21">
        <v>73.4</v>
      </c>
      <c r="F21" s="21">
        <v>74</v>
      </c>
      <c r="G21" s="89">
        <f>C21-B21</f>
        <v>-0.5999999999999943</v>
      </c>
      <c r="H21" s="21">
        <f>D21-C21</f>
        <v>-2.700000000000003</v>
      </c>
      <c r="I21" s="21">
        <f>E21-D21</f>
        <v>1.6000000000000085</v>
      </c>
      <c r="J21" s="21">
        <f>F21-E21</f>
        <v>0.5999999999999943</v>
      </c>
    </row>
    <row r="22" spans="1:10" ht="15">
      <c r="A22" s="2" t="s">
        <v>11</v>
      </c>
      <c r="B22" s="89">
        <v>75.5</v>
      </c>
      <c r="C22" s="21">
        <v>75.5</v>
      </c>
      <c r="D22" s="21">
        <v>71.5</v>
      </c>
      <c r="E22" s="21">
        <v>72.9</v>
      </c>
      <c r="F22" s="21">
        <v>73.6</v>
      </c>
      <c r="G22" s="89">
        <f>C22-B22</f>
        <v>0</v>
      </c>
      <c r="H22" s="21">
        <f>D22-C22</f>
        <v>-4</v>
      </c>
      <c r="I22" s="21">
        <f>E22-D22</f>
        <v>1.4000000000000057</v>
      </c>
      <c r="J22" s="21">
        <f>F22-E22</f>
        <v>0.6999999999999886</v>
      </c>
    </row>
    <row r="23" spans="1:10" ht="15">
      <c r="A23" s="2" t="s">
        <v>20</v>
      </c>
      <c r="B23" s="89">
        <v>72.9</v>
      </c>
      <c r="C23" s="21">
        <v>71.7</v>
      </c>
      <c r="D23" s="21">
        <v>71.9</v>
      </c>
      <c r="E23" s="21">
        <v>71.4</v>
      </c>
      <c r="F23" s="21">
        <v>73.5</v>
      </c>
      <c r="G23" s="89">
        <f>C23-B23</f>
        <v>-1.2000000000000028</v>
      </c>
      <c r="H23" s="21">
        <f>D23-C23</f>
        <v>0.20000000000000284</v>
      </c>
      <c r="I23" s="21">
        <f>E23-D23</f>
        <v>-0.5</v>
      </c>
      <c r="J23" s="21">
        <f>F23-E23</f>
        <v>2.0999999999999943</v>
      </c>
    </row>
    <row r="24" spans="1:10" ht="15">
      <c r="A24" s="2" t="s">
        <v>161</v>
      </c>
      <c r="B24" s="89">
        <v>72.3</v>
      </c>
      <c r="C24" s="21">
        <v>72.4</v>
      </c>
      <c r="D24" s="21">
        <v>70.9</v>
      </c>
      <c r="E24" s="21">
        <v>72</v>
      </c>
      <c r="F24" s="21">
        <v>72.2</v>
      </c>
      <c r="G24" s="89">
        <f>C24-B24</f>
        <v>0.10000000000000853</v>
      </c>
      <c r="H24" s="21">
        <f>D24-C24</f>
        <v>-1.5</v>
      </c>
      <c r="I24" s="21">
        <f>E24-D24</f>
        <v>1.0999999999999943</v>
      </c>
      <c r="J24" s="21">
        <f>F24-E24</f>
        <v>0.20000000000000284</v>
      </c>
    </row>
    <row r="25" spans="1:10" ht="15">
      <c r="A25" s="2" t="s">
        <v>29</v>
      </c>
      <c r="B25" s="89">
        <v>73</v>
      </c>
      <c r="C25" s="21">
        <v>73.1</v>
      </c>
      <c r="D25" s="21">
        <v>72.5</v>
      </c>
      <c r="E25" s="21">
        <v>72.4</v>
      </c>
      <c r="F25" s="21">
        <v>72.1</v>
      </c>
      <c r="G25" s="89">
        <f>C25-B25</f>
        <v>0.09999999999999432</v>
      </c>
      <c r="H25" s="21">
        <f>D25-C25</f>
        <v>-0.5999999999999943</v>
      </c>
      <c r="I25" s="21">
        <f>E25-D25</f>
        <v>-0.09999999999999432</v>
      </c>
      <c r="J25" s="21">
        <f>F25-E25</f>
        <v>-0.30000000000001137</v>
      </c>
    </row>
    <row r="26" spans="1:10" ht="15">
      <c r="A26" s="2" t="s">
        <v>14</v>
      </c>
      <c r="B26" s="89">
        <v>71.9</v>
      </c>
      <c r="C26" s="21">
        <v>72</v>
      </c>
      <c r="D26" s="21">
        <v>70.5</v>
      </c>
      <c r="E26" s="21">
        <v>71.5</v>
      </c>
      <c r="F26" s="21">
        <v>71.7</v>
      </c>
      <c r="G26" s="89">
        <f>C26-B26</f>
        <v>0.09999999999999432</v>
      </c>
      <c r="H26" s="21">
        <f>D26-C26</f>
        <v>-1.5</v>
      </c>
      <c r="I26" s="21">
        <f>E26-D26</f>
        <v>1</v>
      </c>
      <c r="J26" s="21">
        <f>F26-E26</f>
        <v>0.20000000000000284</v>
      </c>
    </row>
    <row r="27" spans="1:10" ht="15">
      <c r="A27" s="2" t="s">
        <v>27</v>
      </c>
      <c r="B27" s="89">
        <v>71.5</v>
      </c>
      <c r="C27" s="21">
        <v>71.9</v>
      </c>
      <c r="D27" s="21">
        <v>69.5</v>
      </c>
      <c r="E27" s="21">
        <v>70.4</v>
      </c>
      <c r="F27" s="21">
        <v>71.2</v>
      </c>
      <c r="G27" s="89">
        <f>C27-B27</f>
        <v>0.4000000000000057</v>
      </c>
      <c r="H27" s="21">
        <f>D27-C27</f>
        <v>-2.4000000000000057</v>
      </c>
      <c r="I27" s="21">
        <f>E27-D27</f>
        <v>0.9000000000000057</v>
      </c>
      <c r="J27" s="21">
        <f>F27-E27</f>
        <v>0.7999999999999972</v>
      </c>
    </row>
    <row r="28" spans="1:10" ht="15">
      <c r="A28" s="2" t="s">
        <v>6</v>
      </c>
      <c r="B28" s="89">
        <v>70.5</v>
      </c>
      <c r="C28" s="21">
        <v>70.4</v>
      </c>
      <c r="D28" s="21">
        <v>69.6</v>
      </c>
      <c r="E28" s="21">
        <v>70.2</v>
      </c>
      <c r="F28" s="21">
        <v>69.9</v>
      </c>
      <c r="G28" s="89">
        <f>C28-B28</f>
        <v>-0.09999999999999432</v>
      </c>
      <c r="H28" s="21">
        <f>D28-C28</f>
        <v>-0.8000000000000114</v>
      </c>
      <c r="I28" s="21">
        <f>E28-D28</f>
        <v>0.6000000000000085</v>
      </c>
      <c r="J28" s="21">
        <f>F28-E28</f>
        <v>-0.29999999999999716</v>
      </c>
    </row>
    <row r="29" spans="1:10" ht="15">
      <c r="A29" s="2" t="s">
        <v>15</v>
      </c>
      <c r="B29" s="89">
        <v>67.5</v>
      </c>
      <c r="C29" s="21">
        <v>67.1</v>
      </c>
      <c r="D29" s="21">
        <v>66.8</v>
      </c>
      <c r="E29" s="21">
        <v>66.6</v>
      </c>
      <c r="F29" s="21">
        <v>66.9</v>
      </c>
      <c r="G29" s="89">
        <f>C29-B29</f>
        <v>-0.4000000000000057</v>
      </c>
      <c r="H29" s="21">
        <f>D29-C29</f>
        <v>-0.29999999999999716</v>
      </c>
      <c r="I29" s="21">
        <f>E29-D29</f>
        <v>-0.20000000000000284</v>
      </c>
      <c r="J29" s="21">
        <f>F29-E29</f>
        <v>0.30000000000001137</v>
      </c>
    </row>
    <row r="30" spans="1:10" ht="15">
      <c r="A30" s="2" t="s">
        <v>13</v>
      </c>
      <c r="B30" s="89">
        <v>68.3</v>
      </c>
      <c r="C30" s="21">
        <v>67.9</v>
      </c>
      <c r="D30" s="21">
        <v>63.7</v>
      </c>
      <c r="E30" s="21">
        <v>65.3</v>
      </c>
      <c r="F30" s="21">
        <v>66</v>
      </c>
      <c r="G30" s="89">
        <f>C30-B30</f>
        <v>-0.3999999999999915</v>
      </c>
      <c r="H30" s="21">
        <f>D30-C30</f>
        <v>-4.200000000000003</v>
      </c>
      <c r="I30" s="21">
        <f>E30-D30</f>
        <v>1.5999999999999943</v>
      </c>
      <c r="J30" s="21">
        <f>F30-E30</f>
        <v>0.7000000000000028</v>
      </c>
    </row>
    <row r="31" spans="1:10" ht="15">
      <c r="A31" s="2" t="s">
        <v>16</v>
      </c>
      <c r="B31" s="89">
        <v>63.8</v>
      </c>
      <c r="C31" s="21">
        <v>63.6</v>
      </c>
      <c r="D31" s="21">
        <v>61.5</v>
      </c>
      <c r="E31" s="21">
        <v>62.2</v>
      </c>
      <c r="F31" s="21">
        <v>62.9</v>
      </c>
      <c r="G31" s="89">
        <f>C31-B31</f>
        <v>-0.19999999999999574</v>
      </c>
      <c r="H31" s="21">
        <f>D31-C31</f>
        <v>-2.1000000000000014</v>
      </c>
      <c r="I31" s="21">
        <f>E31-D31</f>
        <v>0.7000000000000028</v>
      </c>
      <c r="J31" s="21">
        <f>F31-E31</f>
        <v>0.6999999999999957</v>
      </c>
    </row>
    <row r="32" spans="1:10" ht="15">
      <c r="A32" s="2" t="s">
        <v>12</v>
      </c>
      <c r="B32" s="89">
        <v>61.3</v>
      </c>
      <c r="C32" s="21">
        <v>61.2</v>
      </c>
      <c r="D32" s="21">
        <v>60.8</v>
      </c>
      <c r="E32" s="21">
        <v>61.3</v>
      </c>
      <c r="F32" s="21">
        <v>61.4</v>
      </c>
      <c r="G32" s="89">
        <f>C32-B32</f>
        <v>-0.09999999999999432</v>
      </c>
      <c r="H32" s="21">
        <f>D32-C32</f>
        <v>-0.4000000000000057</v>
      </c>
      <c r="I32" s="21">
        <f>E32-D32</f>
        <v>0.5</v>
      </c>
      <c r="J32" s="21">
        <f>F32-E32</f>
        <v>0.10000000000000142</v>
      </c>
    </row>
    <row r="33" spans="1:10" ht="15">
      <c r="A33" s="2"/>
      <c r="B33" s="89"/>
      <c r="C33" s="21"/>
      <c r="D33" s="21"/>
      <c r="E33" s="21"/>
      <c r="F33" s="21"/>
      <c r="G33" s="89"/>
      <c r="H33" s="21"/>
      <c r="I33" s="21"/>
      <c r="J33" s="21"/>
    </row>
    <row r="34" spans="1:10" ht="15">
      <c r="A34" s="2" t="s">
        <v>33</v>
      </c>
      <c r="B34" s="89">
        <v>83</v>
      </c>
      <c r="C34" s="21">
        <v>82.8</v>
      </c>
      <c r="D34" s="21">
        <v>82.2</v>
      </c>
      <c r="E34" s="21">
        <v>82.4</v>
      </c>
      <c r="F34" s="21">
        <v>82.5</v>
      </c>
      <c r="G34" s="89">
        <f aca="true" t="shared" si="1" ref="G34:J36">C34-B34</f>
        <v>-0.20000000000000284</v>
      </c>
      <c r="H34" s="21">
        <f t="shared" si="1"/>
        <v>-0.5999999999999943</v>
      </c>
      <c r="I34" s="21">
        <f t="shared" si="1"/>
        <v>0.20000000000000284</v>
      </c>
      <c r="J34" s="21">
        <f t="shared" si="1"/>
        <v>0.09999999999999432</v>
      </c>
    </row>
    <row r="35" spans="1:10" ht="15">
      <c r="A35" s="2" t="s">
        <v>44</v>
      </c>
      <c r="B35" s="89">
        <v>85.7</v>
      </c>
      <c r="C35" s="21">
        <v>84</v>
      </c>
      <c r="D35" s="21">
        <v>81.8</v>
      </c>
      <c r="E35" s="21">
        <v>83.9</v>
      </c>
      <c r="F35" s="21">
        <v>79.5</v>
      </c>
      <c r="G35" s="89">
        <f t="shared" si="1"/>
        <v>-1.7000000000000028</v>
      </c>
      <c r="H35" s="21">
        <f t="shared" si="1"/>
        <v>-2.200000000000003</v>
      </c>
      <c r="I35" s="21">
        <f t="shared" si="1"/>
        <v>2.1000000000000085</v>
      </c>
      <c r="J35" s="21">
        <f t="shared" si="1"/>
        <v>-4.400000000000006</v>
      </c>
    </row>
    <row r="36" spans="1:10" ht="15">
      <c r="A36" s="2" t="s">
        <v>32</v>
      </c>
      <c r="B36" s="89">
        <v>79.4</v>
      </c>
      <c r="C36" s="21">
        <v>79.6</v>
      </c>
      <c r="D36" s="21">
        <v>78.6</v>
      </c>
      <c r="E36" s="21">
        <v>78.4</v>
      </c>
      <c r="F36" s="21">
        <v>78.7</v>
      </c>
      <c r="G36" s="89">
        <f t="shared" si="1"/>
        <v>0.19999999999998863</v>
      </c>
      <c r="H36" s="21">
        <f t="shared" si="1"/>
        <v>-1</v>
      </c>
      <c r="I36" s="21">
        <f t="shared" si="1"/>
        <v>-0.19999999999998863</v>
      </c>
      <c r="J36" s="21">
        <f t="shared" si="1"/>
        <v>0.29999999999999716</v>
      </c>
    </row>
    <row r="37" spans="1:10" ht="15">
      <c r="A37" s="2"/>
      <c r="B37" s="89"/>
      <c r="C37" s="21"/>
      <c r="D37" s="21"/>
      <c r="E37" s="21"/>
      <c r="F37" s="21"/>
      <c r="G37" s="89"/>
      <c r="H37" s="21"/>
      <c r="I37" s="21"/>
      <c r="J37" s="21"/>
    </row>
    <row r="38" spans="1:10" ht="15">
      <c r="A38" s="2" t="s">
        <v>35</v>
      </c>
      <c r="B38" s="89">
        <v>65.7</v>
      </c>
      <c r="C38" s="21">
        <v>66</v>
      </c>
      <c r="D38" s="21">
        <v>65.5</v>
      </c>
      <c r="E38" s="21">
        <v>66.2</v>
      </c>
      <c r="F38" s="21">
        <v>66</v>
      </c>
      <c r="G38" s="89">
        <f aca="true" t="shared" si="2" ref="G38:J40">C38-B38</f>
        <v>0.29999999999999716</v>
      </c>
      <c r="H38" s="21">
        <f t="shared" si="2"/>
        <v>-0.5</v>
      </c>
      <c r="I38" s="21">
        <f t="shared" si="2"/>
        <v>0.7000000000000028</v>
      </c>
      <c r="J38" s="21">
        <f t="shared" si="2"/>
        <v>-0.20000000000000284</v>
      </c>
    </row>
    <row r="39" spans="1:10" ht="15">
      <c r="A39" s="2" t="s">
        <v>34</v>
      </c>
      <c r="B39" s="89">
        <v>60.2</v>
      </c>
      <c r="C39" s="21">
        <v>60.2</v>
      </c>
      <c r="D39" s="21">
        <v>59</v>
      </c>
      <c r="E39" s="21">
        <v>58.4</v>
      </c>
      <c r="F39" s="21">
        <v>58.7</v>
      </c>
      <c r="G39" s="89">
        <f t="shared" si="2"/>
        <v>0</v>
      </c>
      <c r="H39" s="21">
        <f t="shared" si="2"/>
        <v>-1.2000000000000028</v>
      </c>
      <c r="I39" s="21">
        <f t="shared" si="2"/>
        <v>-0.6000000000000014</v>
      </c>
      <c r="J39" s="21">
        <f t="shared" si="2"/>
        <v>0.30000000000000426</v>
      </c>
    </row>
    <row r="40" spans="1:10" ht="15">
      <c r="A40" s="31" t="s">
        <v>36</v>
      </c>
      <c r="B40" s="90">
        <v>53.4</v>
      </c>
      <c r="C40" s="84">
        <v>52.7</v>
      </c>
      <c r="D40" s="84">
        <v>49.2</v>
      </c>
      <c r="E40" s="84">
        <v>51.4</v>
      </c>
      <c r="F40" s="84">
        <v>50.9</v>
      </c>
      <c r="G40" s="90">
        <f t="shared" si="2"/>
        <v>-0.6999999999999957</v>
      </c>
      <c r="H40" s="84">
        <f t="shared" si="2"/>
        <v>-3.5</v>
      </c>
      <c r="I40" s="84">
        <f t="shared" si="2"/>
        <v>2.1999999999999957</v>
      </c>
      <c r="J40" s="84">
        <f t="shared" si="2"/>
        <v>-0.5</v>
      </c>
    </row>
  </sheetData>
  <autoFilter ref="A4:K4">
    <sortState ref="A5:K40">
      <sortCondition descending="1" sortBy="value" ref="F5:F40"/>
    </sortState>
  </autoFilter>
  <mergeCells count="1">
    <mergeCell ref="G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workbookViewId="0" topLeftCell="A1">
      <selection activeCell="A2" sqref="A2"/>
    </sheetView>
  </sheetViews>
  <sheetFormatPr defaultColWidth="9.140625" defaultRowHeight="15"/>
  <cols>
    <col min="1" max="16384" width="9.140625" style="1" customWidth="1"/>
  </cols>
  <sheetData>
    <row r="2" ht="18">
      <c r="A2" s="67" t="s">
        <v>158</v>
      </c>
    </row>
    <row r="3" ht="15">
      <c r="A3" s="55" t="s">
        <v>63</v>
      </c>
    </row>
    <row r="4" ht="18">
      <c r="A4" s="67" t="s">
        <v>64</v>
      </c>
    </row>
    <row r="5" ht="15">
      <c r="A5" s="55" t="s">
        <v>159</v>
      </c>
    </row>
    <row r="7" spans="2:10" ht="12">
      <c r="B7" s="101" t="s">
        <v>45</v>
      </c>
      <c r="C7" s="102"/>
      <c r="D7" s="102"/>
      <c r="E7" s="102"/>
      <c r="F7" s="102"/>
      <c r="G7" s="103"/>
      <c r="H7" s="101" t="s">
        <v>157</v>
      </c>
      <c r="I7" s="102"/>
      <c r="J7" s="103"/>
    </row>
    <row r="8" spans="1:10" ht="15" customHeight="1">
      <c r="A8" s="70"/>
      <c r="B8" s="104" t="s">
        <v>147</v>
      </c>
      <c r="C8" s="105"/>
      <c r="D8" s="106"/>
      <c r="E8" s="104" t="s">
        <v>151</v>
      </c>
      <c r="F8" s="105"/>
      <c r="G8" s="106"/>
      <c r="H8" s="23"/>
      <c r="I8" s="23"/>
      <c r="J8" s="24"/>
    </row>
    <row r="9" spans="1:11" ht="36">
      <c r="A9" s="8"/>
      <c r="B9" s="9" t="s">
        <v>5</v>
      </c>
      <c r="C9" s="8" t="s">
        <v>38</v>
      </c>
      <c r="D9" s="25" t="s">
        <v>39</v>
      </c>
      <c r="E9" s="9" t="s">
        <v>5</v>
      </c>
      <c r="F9" s="8" t="s">
        <v>38</v>
      </c>
      <c r="G9" s="25" t="s">
        <v>39</v>
      </c>
      <c r="H9" s="8" t="s">
        <v>5</v>
      </c>
      <c r="I9" s="8" t="s">
        <v>38</v>
      </c>
      <c r="J9" s="25" t="s">
        <v>39</v>
      </c>
      <c r="K9" s="25" t="s">
        <v>177</v>
      </c>
    </row>
    <row r="10" spans="1:11" ht="12">
      <c r="A10" s="30" t="s">
        <v>152</v>
      </c>
      <c r="B10" s="10">
        <v>73.2</v>
      </c>
      <c r="C10" s="7">
        <v>79.1</v>
      </c>
      <c r="D10" s="26">
        <v>67.4</v>
      </c>
      <c r="E10" s="11">
        <v>72.6</v>
      </c>
      <c r="F10" s="7">
        <v>78.2</v>
      </c>
      <c r="G10" s="26">
        <v>67</v>
      </c>
      <c r="H10" s="7">
        <f>E10-B10</f>
        <v>-0.6000000000000085</v>
      </c>
      <c r="I10" s="7">
        <f>F10-C10</f>
        <v>-0.8999999999999915</v>
      </c>
      <c r="J10" s="26">
        <f>G10-D10</f>
        <v>-0.4000000000000057</v>
      </c>
      <c r="K10" s="1">
        <f>F10-G10</f>
        <v>11.200000000000003</v>
      </c>
    </row>
    <row r="11" spans="1:10" ht="12">
      <c r="A11" s="2"/>
      <c r="B11" s="11"/>
      <c r="C11" s="3"/>
      <c r="D11" s="27"/>
      <c r="E11" s="29"/>
      <c r="F11" s="3"/>
      <c r="G11" s="27"/>
      <c r="H11" s="7"/>
      <c r="I11" s="7"/>
      <c r="J11" s="26"/>
    </row>
    <row r="12" spans="1:12" ht="12">
      <c r="A12" s="2" t="s">
        <v>31</v>
      </c>
      <c r="B12" s="11">
        <v>81.8</v>
      </c>
      <c r="C12" s="3">
        <v>84.2</v>
      </c>
      <c r="D12" s="27">
        <v>79.3</v>
      </c>
      <c r="E12" s="11">
        <v>80.6</v>
      </c>
      <c r="F12" s="3">
        <v>83.2</v>
      </c>
      <c r="G12" s="27">
        <v>77.9</v>
      </c>
      <c r="H12" s="7">
        <f aca="true" t="shared" si="0" ref="H12:H39">E12-B12</f>
        <v>-1.2000000000000028</v>
      </c>
      <c r="I12" s="7">
        <f aca="true" t="shared" si="1" ref="I12:I39">F12-C12</f>
        <v>-1</v>
      </c>
      <c r="J12" s="26">
        <f aca="true" t="shared" si="2" ref="J12:J39">G12-D12</f>
        <v>-1.3999999999999915</v>
      </c>
      <c r="K12" s="1">
        <f aca="true" t="shared" si="3" ref="K12:K39">F12-G12</f>
        <v>5.299999999999997</v>
      </c>
      <c r="L12" s="1">
        <f aca="true" t="shared" si="4" ref="L12:L39">ABS(J12-I12)</f>
        <v>0.3999999999999915</v>
      </c>
    </row>
    <row r="13" spans="1:12" ht="12">
      <c r="A13" s="2" t="s">
        <v>162</v>
      </c>
      <c r="B13" s="11">
        <v>80.4</v>
      </c>
      <c r="C13" s="3">
        <v>84.4</v>
      </c>
      <c r="D13" s="27">
        <v>76.3</v>
      </c>
      <c r="E13" s="11">
        <v>80</v>
      </c>
      <c r="F13" s="3">
        <v>83</v>
      </c>
      <c r="G13" s="27">
        <v>76.8</v>
      </c>
      <c r="H13" s="7">
        <f t="shared" si="0"/>
        <v>-0.4000000000000057</v>
      </c>
      <c r="I13" s="7">
        <f t="shared" si="1"/>
        <v>-1.4000000000000057</v>
      </c>
      <c r="J13" s="26">
        <f t="shared" si="2"/>
        <v>0.5</v>
      </c>
      <c r="K13" s="1">
        <f t="shared" si="3"/>
        <v>6.200000000000003</v>
      </c>
      <c r="L13" s="1">
        <f t="shared" si="4"/>
        <v>1.9000000000000057</v>
      </c>
    </row>
    <row r="14" spans="1:12" ht="12">
      <c r="A14" s="2" t="s">
        <v>23</v>
      </c>
      <c r="B14" s="11">
        <v>80.2</v>
      </c>
      <c r="C14" s="3">
        <v>84.8</v>
      </c>
      <c r="D14" s="27">
        <v>75.6</v>
      </c>
      <c r="E14" s="11">
        <v>79.9</v>
      </c>
      <c r="F14" s="3">
        <v>84.2</v>
      </c>
      <c r="G14" s="27">
        <v>75.6</v>
      </c>
      <c r="H14" s="7">
        <f t="shared" si="0"/>
        <v>-0.29999999999999716</v>
      </c>
      <c r="I14" s="7">
        <f t="shared" si="1"/>
        <v>-0.5999999999999943</v>
      </c>
      <c r="J14" s="26">
        <f t="shared" si="2"/>
        <v>0</v>
      </c>
      <c r="K14" s="1">
        <f t="shared" si="3"/>
        <v>8.600000000000009</v>
      </c>
      <c r="L14" s="1">
        <f t="shared" si="4"/>
        <v>0.5999999999999943</v>
      </c>
    </row>
    <row r="15" spans="1:12" ht="12">
      <c r="A15" s="2" t="s">
        <v>8</v>
      </c>
      <c r="B15" s="11">
        <v>80.3</v>
      </c>
      <c r="C15" s="3">
        <v>87.7</v>
      </c>
      <c r="D15" s="27">
        <v>72.6</v>
      </c>
      <c r="E15" s="11">
        <v>79.6</v>
      </c>
      <c r="F15" s="3">
        <v>87.3</v>
      </c>
      <c r="G15" s="27">
        <v>71.7</v>
      </c>
      <c r="H15" s="7">
        <f t="shared" si="0"/>
        <v>-0.7000000000000028</v>
      </c>
      <c r="I15" s="7">
        <f t="shared" si="1"/>
        <v>-0.4000000000000057</v>
      </c>
      <c r="J15" s="26">
        <f t="shared" si="2"/>
        <v>-0.8999999999999915</v>
      </c>
      <c r="K15" s="1">
        <f t="shared" si="3"/>
        <v>15.599999999999994</v>
      </c>
      <c r="L15" s="1">
        <f t="shared" si="4"/>
        <v>0.4999999999999858</v>
      </c>
    </row>
    <row r="16" spans="1:12" ht="12">
      <c r="A16" s="2" t="s">
        <v>10</v>
      </c>
      <c r="B16" s="11">
        <v>81.1</v>
      </c>
      <c r="C16" s="3">
        <v>84.3</v>
      </c>
      <c r="D16" s="27">
        <v>77.9</v>
      </c>
      <c r="E16" s="11">
        <v>79.1</v>
      </c>
      <c r="F16" s="3">
        <v>81.4</v>
      </c>
      <c r="G16" s="27">
        <v>76.9</v>
      </c>
      <c r="H16" s="7">
        <f t="shared" si="0"/>
        <v>-2</v>
      </c>
      <c r="I16" s="7">
        <f t="shared" si="1"/>
        <v>-2.8999999999999915</v>
      </c>
      <c r="J16" s="26">
        <f t="shared" si="2"/>
        <v>-1</v>
      </c>
      <c r="K16" s="1">
        <f t="shared" si="3"/>
        <v>4.5</v>
      </c>
      <c r="L16" s="1">
        <f t="shared" si="4"/>
        <v>1.8999999999999915</v>
      </c>
    </row>
    <row r="17" spans="1:12" ht="12">
      <c r="A17" s="2" t="s">
        <v>9</v>
      </c>
      <c r="B17" s="11">
        <v>78.5</v>
      </c>
      <c r="C17" s="3">
        <v>82.1</v>
      </c>
      <c r="D17" s="27">
        <v>74.8</v>
      </c>
      <c r="E17" s="11">
        <v>77.8</v>
      </c>
      <c r="F17" s="3">
        <v>81.3</v>
      </c>
      <c r="G17" s="27">
        <v>74.3</v>
      </c>
      <c r="H17" s="7">
        <f t="shared" si="0"/>
        <v>-0.7000000000000028</v>
      </c>
      <c r="I17" s="7">
        <f t="shared" si="1"/>
        <v>-0.7999999999999972</v>
      </c>
      <c r="J17" s="26">
        <f t="shared" si="2"/>
        <v>-0.5</v>
      </c>
      <c r="K17" s="1">
        <f t="shared" si="3"/>
        <v>7</v>
      </c>
      <c r="L17" s="1">
        <f t="shared" si="4"/>
        <v>0.29999999999999716</v>
      </c>
    </row>
    <row r="18" spans="1:12" ht="12">
      <c r="A18" s="2" t="s">
        <v>22</v>
      </c>
      <c r="B18" s="11">
        <v>76.9</v>
      </c>
      <c r="C18" s="3">
        <v>86.8</v>
      </c>
      <c r="D18" s="27">
        <v>65.5</v>
      </c>
      <c r="E18" s="11">
        <v>77.4</v>
      </c>
      <c r="F18" s="3">
        <v>85.8</v>
      </c>
      <c r="G18" s="27">
        <v>67.8</v>
      </c>
      <c r="H18" s="7">
        <f t="shared" si="0"/>
        <v>0.5</v>
      </c>
      <c r="I18" s="7">
        <f t="shared" si="1"/>
        <v>-1</v>
      </c>
      <c r="J18" s="26">
        <f t="shared" si="2"/>
        <v>2.299999999999997</v>
      </c>
      <c r="K18" s="1">
        <f t="shared" si="3"/>
        <v>18</v>
      </c>
      <c r="L18" s="1">
        <f t="shared" si="4"/>
        <v>3.299999999999997</v>
      </c>
    </row>
    <row r="19" spans="1:12" ht="12">
      <c r="A19" s="2" t="s">
        <v>18</v>
      </c>
      <c r="B19" s="11">
        <v>77.6</v>
      </c>
      <c r="C19" s="3">
        <v>79.7</v>
      </c>
      <c r="D19" s="27">
        <v>75.7</v>
      </c>
      <c r="E19" s="11">
        <v>76.8</v>
      </c>
      <c r="F19" s="3">
        <v>79</v>
      </c>
      <c r="G19" s="27">
        <v>74.7</v>
      </c>
      <c r="H19" s="7">
        <f t="shared" si="0"/>
        <v>-0.7999999999999972</v>
      </c>
      <c r="I19" s="7">
        <f t="shared" si="1"/>
        <v>-0.7000000000000028</v>
      </c>
      <c r="J19" s="26">
        <f t="shared" si="2"/>
        <v>-1</v>
      </c>
      <c r="K19" s="1">
        <f t="shared" si="3"/>
        <v>4.299999999999997</v>
      </c>
      <c r="L19" s="1">
        <f t="shared" si="4"/>
        <v>0.29999999999999716</v>
      </c>
    </row>
    <row r="20" spans="1:12" ht="12">
      <c r="A20" s="2" t="s">
        <v>30</v>
      </c>
      <c r="B20" s="11">
        <v>77.2</v>
      </c>
      <c r="C20" s="3">
        <v>78.5</v>
      </c>
      <c r="D20" s="27">
        <v>75.8</v>
      </c>
      <c r="E20" s="11">
        <v>76.4</v>
      </c>
      <c r="F20" s="3">
        <v>78.2</v>
      </c>
      <c r="G20" s="27">
        <v>74.5</v>
      </c>
      <c r="H20" s="7">
        <f t="shared" si="0"/>
        <v>-0.7999999999999972</v>
      </c>
      <c r="I20" s="7">
        <f t="shared" si="1"/>
        <v>-0.29999999999999716</v>
      </c>
      <c r="J20" s="26">
        <f t="shared" si="2"/>
        <v>-1.2999999999999972</v>
      </c>
      <c r="K20" s="1">
        <f t="shared" si="3"/>
        <v>3.700000000000003</v>
      </c>
      <c r="L20" s="1">
        <f t="shared" si="4"/>
        <v>1</v>
      </c>
    </row>
    <row r="21" spans="1:12" ht="12">
      <c r="A21" s="2" t="s">
        <v>19</v>
      </c>
      <c r="B21" s="11">
        <v>78.1</v>
      </c>
      <c r="C21" s="3">
        <v>78.4</v>
      </c>
      <c r="D21" s="27">
        <v>77.8</v>
      </c>
      <c r="E21" s="11">
        <v>76.1</v>
      </c>
      <c r="F21" s="3">
        <v>76.7</v>
      </c>
      <c r="G21" s="27">
        <v>75.5</v>
      </c>
      <c r="H21" s="7">
        <f t="shared" si="0"/>
        <v>-2</v>
      </c>
      <c r="I21" s="7">
        <f t="shared" si="1"/>
        <v>-1.7000000000000028</v>
      </c>
      <c r="J21" s="26">
        <f t="shared" si="2"/>
        <v>-2.299999999999997</v>
      </c>
      <c r="K21" s="1">
        <f t="shared" si="3"/>
        <v>1.2000000000000028</v>
      </c>
      <c r="L21" s="1">
        <f t="shared" si="4"/>
        <v>0.5999999999999943</v>
      </c>
    </row>
    <row r="22" spans="1:12" ht="12">
      <c r="A22" s="2" t="s">
        <v>24</v>
      </c>
      <c r="B22" s="11">
        <v>76.8</v>
      </c>
      <c r="C22" s="3">
        <v>81.1</v>
      </c>
      <c r="D22" s="27">
        <v>72.4</v>
      </c>
      <c r="E22" s="11">
        <v>75.6</v>
      </c>
      <c r="F22" s="3">
        <v>79.6</v>
      </c>
      <c r="G22" s="27">
        <v>71.6</v>
      </c>
      <c r="H22" s="7">
        <f t="shared" si="0"/>
        <v>-1.2000000000000028</v>
      </c>
      <c r="I22" s="7">
        <f t="shared" si="1"/>
        <v>-1.5</v>
      </c>
      <c r="J22" s="26">
        <f t="shared" si="2"/>
        <v>-0.8000000000000114</v>
      </c>
      <c r="K22" s="1">
        <f t="shared" si="3"/>
        <v>8</v>
      </c>
      <c r="L22" s="1">
        <f t="shared" si="4"/>
        <v>0.6999999999999886</v>
      </c>
    </row>
    <row r="23" spans="1:12" ht="12">
      <c r="A23" s="2" t="s">
        <v>28</v>
      </c>
      <c r="B23" s="11">
        <v>76.2</v>
      </c>
      <c r="C23" s="3">
        <v>78.8</v>
      </c>
      <c r="D23" s="27">
        <v>73.4</v>
      </c>
      <c r="E23" s="11">
        <v>75.6</v>
      </c>
      <c r="F23" s="3">
        <v>78.9</v>
      </c>
      <c r="G23" s="27">
        <v>72</v>
      </c>
      <c r="H23" s="7">
        <f t="shared" si="0"/>
        <v>-0.6000000000000085</v>
      </c>
      <c r="I23" s="7">
        <f t="shared" si="1"/>
        <v>0.10000000000000853</v>
      </c>
      <c r="J23" s="26">
        <f t="shared" si="2"/>
        <v>-1.4000000000000057</v>
      </c>
      <c r="K23" s="1">
        <f t="shared" si="3"/>
        <v>6.900000000000006</v>
      </c>
      <c r="L23" s="1">
        <f t="shared" si="4"/>
        <v>1.5000000000000142</v>
      </c>
    </row>
    <row r="24" spans="1:12" ht="12">
      <c r="A24" s="2" t="s">
        <v>21</v>
      </c>
      <c r="B24" s="11">
        <v>75.2</v>
      </c>
      <c r="C24" s="3">
        <v>83.1</v>
      </c>
      <c r="D24" s="27">
        <v>67.4</v>
      </c>
      <c r="E24" s="11">
        <v>75.1</v>
      </c>
      <c r="F24" s="3">
        <v>83.2</v>
      </c>
      <c r="G24" s="27">
        <v>67.1</v>
      </c>
      <c r="H24" s="7">
        <f t="shared" si="0"/>
        <v>-0.10000000000000853</v>
      </c>
      <c r="I24" s="7">
        <f t="shared" si="1"/>
        <v>0.10000000000000853</v>
      </c>
      <c r="J24" s="26">
        <f t="shared" si="2"/>
        <v>-0.30000000000001137</v>
      </c>
      <c r="K24" s="1">
        <f t="shared" si="3"/>
        <v>16.10000000000001</v>
      </c>
      <c r="L24" s="1">
        <f t="shared" si="4"/>
        <v>0.4000000000000199</v>
      </c>
    </row>
    <row r="25" spans="1:12" ht="12">
      <c r="A25" s="2" t="s">
        <v>26</v>
      </c>
      <c r="B25" s="11">
        <v>76</v>
      </c>
      <c r="C25" s="3">
        <v>79.1</v>
      </c>
      <c r="D25" s="27">
        <v>73.1</v>
      </c>
      <c r="E25" s="11">
        <v>75</v>
      </c>
      <c r="F25" s="3">
        <v>77.7</v>
      </c>
      <c r="G25" s="27">
        <v>72.5</v>
      </c>
      <c r="H25" s="7">
        <f t="shared" si="0"/>
        <v>-1</v>
      </c>
      <c r="I25" s="7">
        <f t="shared" si="1"/>
        <v>-1.3999999999999915</v>
      </c>
      <c r="J25" s="26">
        <f t="shared" si="2"/>
        <v>-0.5999999999999943</v>
      </c>
      <c r="K25" s="1">
        <f t="shared" si="3"/>
        <v>5.200000000000003</v>
      </c>
      <c r="L25" s="1">
        <f t="shared" si="4"/>
        <v>0.7999999999999972</v>
      </c>
    </row>
    <row r="26" spans="1:12" ht="12">
      <c r="A26" s="2" t="s">
        <v>17</v>
      </c>
      <c r="B26" s="11">
        <v>75.8</v>
      </c>
      <c r="C26" s="3">
        <v>81.6</v>
      </c>
      <c r="D26" s="27">
        <v>70.3</v>
      </c>
      <c r="E26" s="11">
        <v>74.6</v>
      </c>
      <c r="F26" s="3">
        <v>81.2</v>
      </c>
      <c r="G26" s="27">
        <v>68.4</v>
      </c>
      <c r="H26" s="7">
        <f t="shared" si="0"/>
        <v>-1.2000000000000028</v>
      </c>
      <c r="I26" s="7">
        <f t="shared" si="1"/>
        <v>-0.3999999999999915</v>
      </c>
      <c r="J26" s="26">
        <f t="shared" si="2"/>
        <v>-1.8999999999999915</v>
      </c>
      <c r="K26" s="1">
        <f t="shared" si="3"/>
        <v>12.799999999999997</v>
      </c>
      <c r="L26" s="1">
        <f t="shared" si="4"/>
        <v>1.5</v>
      </c>
    </row>
    <row r="27" spans="1:12" ht="12">
      <c r="A27" s="2" t="s">
        <v>25</v>
      </c>
      <c r="B27" s="11">
        <v>73.2</v>
      </c>
      <c r="C27" s="3">
        <v>81.2</v>
      </c>
      <c r="D27" s="27">
        <v>65.2</v>
      </c>
      <c r="E27" s="11">
        <v>74.1</v>
      </c>
      <c r="F27" s="3">
        <v>81.7</v>
      </c>
      <c r="G27" s="27">
        <v>66.5</v>
      </c>
      <c r="H27" s="7">
        <f t="shared" si="0"/>
        <v>0.8999999999999915</v>
      </c>
      <c r="I27" s="7">
        <f t="shared" si="1"/>
        <v>0.5</v>
      </c>
      <c r="J27" s="26">
        <f t="shared" si="2"/>
        <v>1.2999999999999972</v>
      </c>
      <c r="K27" s="1">
        <f t="shared" si="3"/>
        <v>15.200000000000003</v>
      </c>
      <c r="L27" s="1">
        <f t="shared" si="4"/>
        <v>0.7999999999999972</v>
      </c>
    </row>
    <row r="28" spans="1:12" ht="12">
      <c r="A28" s="2" t="s">
        <v>7</v>
      </c>
      <c r="B28" s="11">
        <v>75.1</v>
      </c>
      <c r="C28" s="3">
        <v>79.5</v>
      </c>
      <c r="D28" s="27">
        <v>70.6</v>
      </c>
      <c r="E28" s="11">
        <v>74</v>
      </c>
      <c r="F28" s="3">
        <v>78.5</v>
      </c>
      <c r="G28" s="27">
        <v>69.4</v>
      </c>
      <c r="H28" s="7">
        <f t="shared" si="0"/>
        <v>-1.0999999999999943</v>
      </c>
      <c r="I28" s="7">
        <f t="shared" si="1"/>
        <v>-1</v>
      </c>
      <c r="J28" s="26">
        <f t="shared" si="2"/>
        <v>-1.1999999999999886</v>
      </c>
      <c r="K28" s="1">
        <f t="shared" si="3"/>
        <v>9.099999999999994</v>
      </c>
      <c r="L28" s="1">
        <f t="shared" si="4"/>
        <v>0.19999999999998863</v>
      </c>
    </row>
    <row r="29" spans="1:12" ht="12">
      <c r="A29" s="2" t="s">
        <v>11</v>
      </c>
      <c r="B29" s="11">
        <v>75.5</v>
      </c>
      <c r="C29" s="3">
        <v>81.9</v>
      </c>
      <c r="D29" s="27">
        <v>69.2</v>
      </c>
      <c r="E29" s="11">
        <v>73.6</v>
      </c>
      <c r="F29" s="3">
        <v>79.4</v>
      </c>
      <c r="G29" s="27">
        <v>67.9</v>
      </c>
      <c r="H29" s="7">
        <f t="shared" si="0"/>
        <v>-1.9000000000000057</v>
      </c>
      <c r="I29" s="7">
        <f t="shared" si="1"/>
        <v>-2.5</v>
      </c>
      <c r="J29" s="26">
        <f t="shared" si="2"/>
        <v>-1.2999999999999972</v>
      </c>
      <c r="K29" s="1">
        <f t="shared" si="3"/>
        <v>11.5</v>
      </c>
      <c r="L29" s="1">
        <f t="shared" si="4"/>
        <v>1.2000000000000028</v>
      </c>
    </row>
    <row r="30" spans="1:12" ht="12">
      <c r="A30" s="2" t="s">
        <v>20</v>
      </c>
      <c r="B30" s="11">
        <v>72.9</v>
      </c>
      <c r="C30" s="3">
        <v>77.2</v>
      </c>
      <c r="D30" s="27">
        <v>68.4</v>
      </c>
      <c r="E30" s="11">
        <v>73.5</v>
      </c>
      <c r="F30" s="3">
        <v>77.2</v>
      </c>
      <c r="G30" s="27">
        <v>69.6</v>
      </c>
      <c r="H30" s="7">
        <f t="shared" si="0"/>
        <v>0.5999999999999943</v>
      </c>
      <c r="I30" s="7">
        <f t="shared" si="1"/>
        <v>0</v>
      </c>
      <c r="J30" s="26">
        <f t="shared" si="2"/>
        <v>1.1999999999999886</v>
      </c>
      <c r="K30" s="1">
        <f t="shared" si="3"/>
        <v>7.6000000000000085</v>
      </c>
      <c r="L30" s="1">
        <f t="shared" si="4"/>
        <v>1.1999999999999886</v>
      </c>
    </row>
    <row r="31" spans="1:12" ht="12">
      <c r="A31" s="2" t="s">
        <v>161</v>
      </c>
      <c r="B31" s="11">
        <v>72.3</v>
      </c>
      <c r="C31" s="3">
        <v>75.8</v>
      </c>
      <c r="D31" s="27">
        <v>69</v>
      </c>
      <c r="E31" s="11">
        <v>72.2</v>
      </c>
      <c r="F31" s="3">
        <v>75.7</v>
      </c>
      <c r="G31" s="27">
        <v>68.9</v>
      </c>
      <c r="H31" s="7">
        <f t="shared" si="0"/>
        <v>-0.09999999999999432</v>
      </c>
      <c r="I31" s="7">
        <f t="shared" si="1"/>
        <v>-0.09999999999999432</v>
      </c>
      <c r="J31" s="26">
        <f t="shared" si="2"/>
        <v>-0.09999999999999432</v>
      </c>
      <c r="K31" s="1">
        <f t="shared" si="3"/>
        <v>6.799999999999997</v>
      </c>
      <c r="L31" s="1">
        <f t="shared" si="4"/>
        <v>0</v>
      </c>
    </row>
    <row r="32" spans="1:12" ht="12">
      <c r="A32" s="2" t="s">
        <v>29</v>
      </c>
      <c r="B32" s="11">
        <v>73</v>
      </c>
      <c r="C32" s="3">
        <v>79.4</v>
      </c>
      <c r="D32" s="27">
        <v>66.6</v>
      </c>
      <c r="E32" s="11">
        <v>72.1</v>
      </c>
      <c r="F32" s="3">
        <v>78.3</v>
      </c>
      <c r="G32" s="27">
        <v>65.8</v>
      </c>
      <c r="H32" s="7">
        <f t="shared" si="0"/>
        <v>-0.9000000000000057</v>
      </c>
      <c r="I32" s="7">
        <f t="shared" si="1"/>
        <v>-1.1000000000000085</v>
      </c>
      <c r="J32" s="26">
        <f t="shared" si="2"/>
        <v>-0.7999999999999972</v>
      </c>
      <c r="K32" s="1">
        <f t="shared" si="3"/>
        <v>12.5</v>
      </c>
      <c r="L32" s="1">
        <f t="shared" si="4"/>
        <v>0.30000000000001137</v>
      </c>
    </row>
    <row r="33" spans="1:12" ht="12">
      <c r="A33" s="2" t="s">
        <v>14</v>
      </c>
      <c r="B33" s="11">
        <v>71.9</v>
      </c>
      <c r="C33" s="3">
        <v>75.4</v>
      </c>
      <c r="D33" s="27">
        <v>68.5</v>
      </c>
      <c r="E33" s="11">
        <v>71.7</v>
      </c>
      <c r="F33" s="3">
        <v>75.2</v>
      </c>
      <c r="G33" s="27">
        <v>68.4</v>
      </c>
      <c r="H33" s="7">
        <f t="shared" si="0"/>
        <v>-0.20000000000000284</v>
      </c>
      <c r="I33" s="7">
        <f t="shared" si="1"/>
        <v>-0.20000000000000284</v>
      </c>
      <c r="J33" s="26">
        <f t="shared" si="2"/>
        <v>-0.09999999999999432</v>
      </c>
      <c r="K33" s="1">
        <f t="shared" si="3"/>
        <v>6.799999999999997</v>
      </c>
      <c r="L33" s="1">
        <f t="shared" si="4"/>
        <v>0.10000000000000853</v>
      </c>
    </row>
    <row r="34" spans="1:12" ht="12">
      <c r="A34" s="2" t="s">
        <v>27</v>
      </c>
      <c r="B34" s="11">
        <v>71.5</v>
      </c>
      <c r="C34" s="3">
        <v>81.2</v>
      </c>
      <c r="D34" s="27">
        <v>61.6</v>
      </c>
      <c r="E34" s="11">
        <v>71.2</v>
      </c>
      <c r="F34" s="3">
        <v>80.8</v>
      </c>
      <c r="G34" s="27">
        <v>61.4</v>
      </c>
      <c r="H34" s="7">
        <f t="shared" si="0"/>
        <v>-0.29999999999999716</v>
      </c>
      <c r="I34" s="7">
        <f t="shared" si="1"/>
        <v>-0.4000000000000057</v>
      </c>
      <c r="J34" s="26">
        <f t="shared" si="2"/>
        <v>-0.20000000000000284</v>
      </c>
      <c r="K34" s="1">
        <f t="shared" si="3"/>
        <v>19.4</v>
      </c>
      <c r="L34" s="1">
        <f t="shared" si="4"/>
        <v>0.20000000000000284</v>
      </c>
    </row>
    <row r="35" spans="1:12" ht="12">
      <c r="A35" s="2" t="s">
        <v>6</v>
      </c>
      <c r="B35" s="11">
        <v>70.5</v>
      </c>
      <c r="C35" s="3">
        <v>74.3</v>
      </c>
      <c r="D35" s="27">
        <v>66.7</v>
      </c>
      <c r="E35" s="11">
        <v>69.9</v>
      </c>
      <c r="F35" s="3">
        <v>73.8</v>
      </c>
      <c r="G35" s="27">
        <v>66</v>
      </c>
      <c r="H35" s="7">
        <f t="shared" si="0"/>
        <v>-0.5999999999999943</v>
      </c>
      <c r="I35" s="7">
        <f t="shared" si="1"/>
        <v>-0.5</v>
      </c>
      <c r="J35" s="26">
        <f t="shared" si="2"/>
        <v>-0.7000000000000028</v>
      </c>
      <c r="K35" s="1">
        <f t="shared" si="3"/>
        <v>7.799999999999997</v>
      </c>
      <c r="L35" s="1">
        <f t="shared" si="4"/>
        <v>0.20000000000000284</v>
      </c>
    </row>
    <row r="36" spans="1:12" ht="12">
      <c r="A36" s="2" t="s">
        <v>15</v>
      </c>
      <c r="B36" s="11">
        <v>67.5</v>
      </c>
      <c r="C36" s="3">
        <v>72.3</v>
      </c>
      <c r="D36" s="27">
        <v>62.7</v>
      </c>
      <c r="E36" s="11">
        <v>66.9</v>
      </c>
      <c r="F36" s="3">
        <v>72.4</v>
      </c>
      <c r="G36" s="27">
        <v>61.4</v>
      </c>
      <c r="H36" s="7">
        <f t="shared" si="0"/>
        <v>-0.5999999999999943</v>
      </c>
      <c r="I36" s="7">
        <f t="shared" si="1"/>
        <v>0.10000000000000853</v>
      </c>
      <c r="J36" s="26">
        <f t="shared" si="2"/>
        <v>-1.3000000000000043</v>
      </c>
      <c r="K36" s="1">
        <f t="shared" si="3"/>
        <v>11.000000000000007</v>
      </c>
      <c r="L36" s="1">
        <f t="shared" si="4"/>
        <v>1.4000000000000128</v>
      </c>
    </row>
    <row r="37" spans="1:12" ht="12">
      <c r="A37" s="2" t="s">
        <v>13</v>
      </c>
      <c r="B37" s="11">
        <v>68.3</v>
      </c>
      <c r="C37" s="3">
        <v>74.2</v>
      </c>
      <c r="D37" s="27">
        <v>62.4</v>
      </c>
      <c r="E37" s="11">
        <v>66</v>
      </c>
      <c r="F37" s="3">
        <v>71.7</v>
      </c>
      <c r="G37" s="27">
        <v>60.3</v>
      </c>
      <c r="H37" s="7">
        <f t="shared" si="0"/>
        <v>-2.299999999999997</v>
      </c>
      <c r="I37" s="7">
        <f t="shared" si="1"/>
        <v>-2.5</v>
      </c>
      <c r="J37" s="26">
        <f t="shared" si="2"/>
        <v>-2.1000000000000014</v>
      </c>
      <c r="K37" s="1">
        <f t="shared" si="3"/>
        <v>11.400000000000006</v>
      </c>
      <c r="L37" s="1">
        <f t="shared" si="4"/>
        <v>0.3999999999999986</v>
      </c>
    </row>
    <row r="38" spans="1:12" ht="12">
      <c r="A38" s="2" t="s">
        <v>16</v>
      </c>
      <c r="B38" s="11">
        <v>63.8</v>
      </c>
      <c r="C38" s="3">
        <v>73.8</v>
      </c>
      <c r="D38" s="27">
        <v>53.9</v>
      </c>
      <c r="E38" s="11">
        <v>62.9</v>
      </c>
      <c r="F38" s="3">
        <v>72.7</v>
      </c>
      <c r="G38" s="27">
        <v>53.2</v>
      </c>
      <c r="H38" s="7">
        <f t="shared" si="0"/>
        <v>-0.8999999999999986</v>
      </c>
      <c r="I38" s="7">
        <f t="shared" si="1"/>
        <v>-1.0999999999999943</v>
      </c>
      <c r="J38" s="26">
        <f t="shared" si="2"/>
        <v>-0.6999999999999957</v>
      </c>
      <c r="K38" s="1">
        <f t="shared" si="3"/>
        <v>19.5</v>
      </c>
      <c r="L38" s="1">
        <f t="shared" si="4"/>
        <v>0.3999999999999986</v>
      </c>
    </row>
    <row r="39" spans="1:12" ht="12">
      <c r="A39" s="2" t="s">
        <v>12</v>
      </c>
      <c r="B39" s="11">
        <v>61.3</v>
      </c>
      <c r="C39" s="3">
        <v>71.1</v>
      </c>
      <c r="D39" s="27">
        <v>51.6</v>
      </c>
      <c r="E39" s="11">
        <v>61.4</v>
      </c>
      <c r="F39" s="3">
        <v>70.7</v>
      </c>
      <c r="G39" s="27">
        <v>52.2</v>
      </c>
      <c r="H39" s="7">
        <f t="shared" si="0"/>
        <v>0.10000000000000142</v>
      </c>
      <c r="I39" s="7">
        <f t="shared" si="1"/>
        <v>-0.3999999999999915</v>
      </c>
      <c r="J39" s="26">
        <f t="shared" si="2"/>
        <v>0.6000000000000014</v>
      </c>
      <c r="K39" s="1">
        <f t="shared" si="3"/>
        <v>18.5</v>
      </c>
      <c r="L39" s="1">
        <f t="shared" si="4"/>
        <v>0.9999999999999929</v>
      </c>
    </row>
    <row r="40" spans="1:10" ht="12">
      <c r="A40" s="2"/>
      <c r="B40" s="11"/>
      <c r="C40" s="3"/>
      <c r="D40" s="27"/>
      <c r="E40" s="11"/>
      <c r="F40" s="3"/>
      <c r="G40" s="27"/>
      <c r="H40" s="7"/>
      <c r="I40" s="7"/>
      <c r="J40" s="26"/>
    </row>
    <row r="41" spans="1:10" ht="12">
      <c r="A41" s="2" t="s">
        <v>33</v>
      </c>
      <c r="B41" s="11">
        <v>83</v>
      </c>
      <c r="C41" s="3">
        <v>87</v>
      </c>
      <c r="D41" s="27">
        <v>78.8</v>
      </c>
      <c r="E41" s="11">
        <v>82.5</v>
      </c>
      <c r="F41" s="3">
        <v>86.2</v>
      </c>
      <c r="G41" s="27">
        <v>78.8</v>
      </c>
      <c r="H41" s="7">
        <f aca="true" t="shared" si="5" ref="H41:J43">E41-B41</f>
        <v>-0.5</v>
      </c>
      <c r="I41" s="7">
        <f t="shared" si="5"/>
        <v>-0.7999999999999972</v>
      </c>
      <c r="J41" s="26">
        <f t="shared" si="5"/>
        <v>0</v>
      </c>
    </row>
    <row r="42" spans="1:10" ht="12">
      <c r="A42" s="2" t="s">
        <v>163</v>
      </c>
      <c r="B42" s="11">
        <v>85.7</v>
      </c>
      <c r="C42" s="3">
        <v>88.8</v>
      </c>
      <c r="D42" s="27">
        <v>82.3</v>
      </c>
      <c r="E42" s="11">
        <v>79.5</v>
      </c>
      <c r="F42" s="3">
        <v>82.3</v>
      </c>
      <c r="G42" s="27">
        <v>76.5</v>
      </c>
      <c r="H42" s="7">
        <f t="shared" si="5"/>
        <v>-6.200000000000003</v>
      </c>
      <c r="I42" s="7">
        <f t="shared" si="5"/>
        <v>-6.5</v>
      </c>
      <c r="J42" s="26">
        <f t="shared" si="5"/>
        <v>-5.799999999999997</v>
      </c>
    </row>
    <row r="43" spans="1:10" ht="11.1" customHeight="1">
      <c r="A43" s="2" t="s">
        <v>32</v>
      </c>
      <c r="B43" s="11">
        <v>79.4</v>
      </c>
      <c r="C43" s="3">
        <v>81.9</v>
      </c>
      <c r="D43" s="27">
        <v>76.7</v>
      </c>
      <c r="E43" s="11">
        <v>78.7</v>
      </c>
      <c r="F43" s="3">
        <v>81.1</v>
      </c>
      <c r="G43" s="27">
        <v>76.2</v>
      </c>
      <c r="H43" s="7">
        <f t="shared" si="5"/>
        <v>-0.7000000000000028</v>
      </c>
      <c r="I43" s="7">
        <f t="shared" si="5"/>
        <v>-0.8000000000000114</v>
      </c>
      <c r="J43" s="26">
        <f t="shared" si="5"/>
        <v>-0.5</v>
      </c>
    </row>
    <row r="44" spans="1:10" ht="12">
      <c r="A44" s="2"/>
      <c r="B44" s="11"/>
      <c r="C44" s="3"/>
      <c r="D44" s="27"/>
      <c r="E44" s="11"/>
      <c r="F44" s="3"/>
      <c r="G44" s="27"/>
      <c r="H44" s="7"/>
      <c r="I44" s="7"/>
      <c r="J44" s="26"/>
    </row>
    <row r="45" spans="1:10" ht="12">
      <c r="A45" s="2" t="s">
        <v>34</v>
      </c>
      <c r="B45" s="11">
        <v>60.2</v>
      </c>
      <c r="C45" s="3">
        <v>69.9</v>
      </c>
      <c r="D45" s="27">
        <v>50.2</v>
      </c>
      <c r="E45" s="11">
        <v>58.7</v>
      </c>
      <c r="F45" s="3">
        <v>68.8</v>
      </c>
      <c r="G45" s="27">
        <v>48.3</v>
      </c>
      <c r="H45" s="7">
        <f aca="true" t="shared" si="6" ref="H45:J47">E45-B45</f>
        <v>-1.5</v>
      </c>
      <c r="I45" s="7">
        <f t="shared" si="6"/>
        <v>-1.1000000000000085</v>
      </c>
      <c r="J45" s="26">
        <f t="shared" si="6"/>
        <v>-1.9000000000000057</v>
      </c>
    </row>
    <row r="46" spans="1:10" ht="12">
      <c r="A46" s="31" t="s">
        <v>34</v>
      </c>
      <c r="B46" s="12">
        <v>60.1</v>
      </c>
      <c r="C46" s="4">
        <v>69.9</v>
      </c>
      <c r="D46" s="28">
        <v>50</v>
      </c>
      <c r="E46" s="12">
        <v>58.3</v>
      </c>
      <c r="F46" s="4">
        <v>67.5</v>
      </c>
      <c r="G46" s="28">
        <v>48.9</v>
      </c>
      <c r="H46" s="7">
        <f t="shared" si="6"/>
        <v>-1.8000000000000043</v>
      </c>
      <c r="I46" s="7">
        <f t="shared" si="6"/>
        <v>-2.4000000000000057</v>
      </c>
      <c r="J46" s="26">
        <f t="shared" si="6"/>
        <v>-1.1000000000000014</v>
      </c>
    </row>
    <row r="47" spans="1:10" ht="12">
      <c r="A47" s="2" t="s">
        <v>36</v>
      </c>
      <c r="B47" s="11">
        <v>53.4</v>
      </c>
      <c r="C47" s="3">
        <v>73</v>
      </c>
      <c r="D47" s="27">
        <v>33.8</v>
      </c>
      <c r="E47" s="11">
        <v>50.9</v>
      </c>
      <c r="F47" s="3">
        <v>70.2</v>
      </c>
      <c r="G47" s="27">
        <v>31.6</v>
      </c>
      <c r="H47" s="7">
        <f t="shared" si="6"/>
        <v>-2.5</v>
      </c>
      <c r="I47" s="7">
        <f t="shared" si="6"/>
        <v>-2.799999999999997</v>
      </c>
      <c r="J47" s="26">
        <f t="shared" si="6"/>
        <v>-2.1999999999999957</v>
      </c>
    </row>
    <row r="48" ht="12">
      <c r="A48" s="1" t="s">
        <v>160</v>
      </c>
    </row>
    <row r="49" ht="12">
      <c r="A49" s="6" t="s">
        <v>4</v>
      </c>
    </row>
  </sheetData>
  <autoFilter ref="A11:L11">
    <sortState ref="A12:L49">
      <sortCondition descending="1" sortBy="value" ref="E12:E49"/>
    </sortState>
  </autoFilter>
  <mergeCells count="4">
    <mergeCell ref="B7:G7"/>
    <mergeCell ref="H7:J7"/>
    <mergeCell ref="B8:D8"/>
    <mergeCell ref="E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H43"/>
  <sheetViews>
    <sheetView workbookViewId="0" topLeftCell="A1">
      <selection activeCell="A72" sqref="A72:I112"/>
    </sheetView>
  </sheetViews>
  <sheetFormatPr defaultColWidth="9.140625" defaultRowHeight="15"/>
  <cols>
    <col min="1" max="16384" width="9.140625" style="15" customWidth="1"/>
  </cols>
  <sheetData>
    <row r="1" spans="1:16362" ht="18">
      <c r="A1" s="67" t="s">
        <v>164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</row>
    <row r="2" spans="1:16362" ht="15">
      <c r="A2" s="55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</row>
    <row r="4" spans="1:10" ht="36.75" customHeight="1" thickBot="1">
      <c r="A4" s="19"/>
      <c r="B4" s="107" t="s">
        <v>147</v>
      </c>
      <c r="C4" s="108"/>
      <c r="D4" s="109"/>
      <c r="E4" s="107" t="s">
        <v>151</v>
      </c>
      <c r="F4" s="108"/>
      <c r="G4" s="109"/>
      <c r="H4" s="107" t="s">
        <v>48</v>
      </c>
      <c r="I4" s="108"/>
      <c r="J4" s="109"/>
    </row>
    <row r="5" spans="1:10" ht="45" customHeight="1">
      <c r="A5" s="58" t="s">
        <v>61</v>
      </c>
      <c r="B5" s="59" t="s">
        <v>40</v>
      </c>
      <c r="C5" s="57" t="s">
        <v>41</v>
      </c>
      <c r="D5" s="60" t="s">
        <v>42</v>
      </c>
      <c r="E5" s="59" t="s">
        <v>40</v>
      </c>
      <c r="F5" s="57" t="s">
        <v>41</v>
      </c>
      <c r="G5" s="60" t="s">
        <v>42</v>
      </c>
      <c r="H5" s="59" t="s">
        <v>40</v>
      </c>
      <c r="I5" s="57" t="s">
        <v>41</v>
      </c>
      <c r="J5" s="60" t="s">
        <v>42</v>
      </c>
    </row>
    <row r="6" spans="1:10" ht="15">
      <c r="A6" s="56" t="s">
        <v>152</v>
      </c>
      <c r="B6" s="65">
        <v>33.5</v>
      </c>
      <c r="C6" s="56">
        <v>80.7</v>
      </c>
      <c r="D6" s="66">
        <v>59.7</v>
      </c>
      <c r="E6" s="65">
        <v>31.1</v>
      </c>
      <c r="F6" s="56">
        <v>80.1</v>
      </c>
      <c r="G6" s="66">
        <v>60.2</v>
      </c>
      <c r="H6" s="65">
        <f>E6-B6</f>
        <v>-2.3999999999999986</v>
      </c>
      <c r="I6" s="56">
        <f aca="true" t="shared" si="0" ref="I6:J6">F6-C6</f>
        <v>-0.6000000000000085</v>
      </c>
      <c r="J6" s="66">
        <f t="shared" si="0"/>
        <v>0.5</v>
      </c>
    </row>
    <row r="7" spans="1:10" ht="15">
      <c r="A7" s="32"/>
      <c r="B7" s="63"/>
      <c r="C7" s="32"/>
      <c r="D7" s="64"/>
      <c r="E7" s="63"/>
      <c r="F7" s="32"/>
      <c r="G7" s="64"/>
      <c r="H7" s="63"/>
      <c r="I7" s="32"/>
      <c r="J7" s="64"/>
    </row>
    <row r="8" spans="1:10" ht="15">
      <c r="A8" s="21" t="s">
        <v>23</v>
      </c>
      <c r="B8" s="61">
        <v>65.5</v>
      </c>
      <c r="C8" s="21">
        <v>85</v>
      </c>
      <c r="D8" s="62">
        <v>70.4</v>
      </c>
      <c r="E8" s="61">
        <v>62.5</v>
      </c>
      <c r="F8" s="21">
        <v>85.1</v>
      </c>
      <c r="G8" s="62">
        <v>71</v>
      </c>
      <c r="H8" s="61">
        <f>E8-B8</f>
        <v>-3</v>
      </c>
      <c r="I8" s="21">
        <f>F8-C8</f>
        <v>0.09999999999999432</v>
      </c>
      <c r="J8" s="62">
        <f>G8-D8</f>
        <v>0.5999999999999943</v>
      </c>
    </row>
    <row r="9" spans="1:10" ht="15">
      <c r="A9" s="21" t="s">
        <v>9</v>
      </c>
      <c r="B9" s="61">
        <v>55.6</v>
      </c>
      <c r="C9" s="21">
        <v>82.9</v>
      </c>
      <c r="D9" s="62">
        <v>71.8</v>
      </c>
      <c r="E9" s="61">
        <v>53</v>
      </c>
      <c r="F9" s="21">
        <v>82.4</v>
      </c>
      <c r="G9" s="62">
        <v>72.2</v>
      </c>
      <c r="H9" s="61">
        <f>E9-B9</f>
        <v>-2.6000000000000014</v>
      </c>
      <c r="I9" s="21">
        <f>F9-C9</f>
        <v>-0.5</v>
      </c>
      <c r="J9" s="62">
        <f>G9-D9</f>
        <v>0.4000000000000057</v>
      </c>
    </row>
    <row r="10" spans="1:10" ht="15">
      <c r="A10" s="21" t="s">
        <v>24</v>
      </c>
      <c r="B10" s="61">
        <v>51.5</v>
      </c>
      <c r="C10" s="21">
        <v>85.4</v>
      </c>
      <c r="D10" s="62">
        <v>54.3</v>
      </c>
      <c r="E10" s="61">
        <v>50.3</v>
      </c>
      <c r="F10" s="21">
        <v>83.9</v>
      </c>
      <c r="G10" s="62">
        <v>55.2</v>
      </c>
      <c r="H10" s="61">
        <f>E10-B10</f>
        <v>-1.2000000000000028</v>
      </c>
      <c r="I10" s="21">
        <f>F10-C10</f>
        <v>-1.5</v>
      </c>
      <c r="J10" s="62">
        <f>G10-D10</f>
        <v>0.9000000000000057</v>
      </c>
    </row>
    <row r="11" spans="1:10" ht="15">
      <c r="A11" s="21" t="s">
        <v>162</v>
      </c>
      <c r="B11" s="61">
        <v>48.4</v>
      </c>
      <c r="C11" s="21">
        <v>85.1</v>
      </c>
      <c r="D11" s="62">
        <v>73.6</v>
      </c>
      <c r="E11" s="61">
        <v>47.5</v>
      </c>
      <c r="F11" s="21">
        <v>85.3</v>
      </c>
      <c r="G11" s="62">
        <v>72</v>
      </c>
      <c r="H11" s="61">
        <f>E11-B11</f>
        <v>-0.8999999999999986</v>
      </c>
      <c r="I11" s="21">
        <f>F11-C11</f>
        <v>0.20000000000000284</v>
      </c>
      <c r="J11" s="62">
        <f>G11-D11</f>
        <v>-1.5999999999999943</v>
      </c>
    </row>
    <row r="12" spans="1:10" ht="15">
      <c r="A12" s="21" t="s">
        <v>22</v>
      </c>
      <c r="B12" s="61">
        <v>52.1</v>
      </c>
      <c r="C12" s="21">
        <v>84.8</v>
      </c>
      <c r="D12" s="62">
        <v>52.5</v>
      </c>
      <c r="E12" s="61">
        <v>46.7</v>
      </c>
      <c r="F12" s="21">
        <v>85.9</v>
      </c>
      <c r="G12" s="62">
        <v>51.4</v>
      </c>
      <c r="H12" s="61">
        <f>E12-B12</f>
        <v>-5.399999999999999</v>
      </c>
      <c r="I12" s="21">
        <f>F12-C12</f>
        <v>1.1000000000000085</v>
      </c>
      <c r="J12" s="62">
        <f>G12-D12</f>
        <v>-1.1000000000000014</v>
      </c>
    </row>
    <row r="13" spans="1:10" ht="15">
      <c r="A13" s="21" t="s">
        <v>30</v>
      </c>
      <c r="B13" s="61">
        <v>44.5</v>
      </c>
      <c r="C13" s="21">
        <v>83.4</v>
      </c>
      <c r="D13" s="62">
        <v>67.1</v>
      </c>
      <c r="E13" s="61">
        <v>41.3</v>
      </c>
      <c r="F13" s="21">
        <v>82.6</v>
      </c>
      <c r="G13" s="62">
        <v>67.8</v>
      </c>
      <c r="H13" s="61">
        <f>E13-B13</f>
        <v>-3.200000000000003</v>
      </c>
      <c r="I13" s="21">
        <f>F13-C13</f>
        <v>-0.8000000000000114</v>
      </c>
      <c r="J13" s="62">
        <f>G13-D13</f>
        <v>0.7000000000000028</v>
      </c>
    </row>
    <row r="14" spans="1:10" ht="15">
      <c r="A14" s="21" t="s">
        <v>31</v>
      </c>
      <c r="B14" s="61">
        <v>42.8</v>
      </c>
      <c r="C14" s="21">
        <v>86.1</v>
      </c>
      <c r="D14" s="62">
        <v>77.4</v>
      </c>
      <c r="E14" s="61">
        <v>39.1</v>
      </c>
      <c r="F14" s="21">
        <v>84.6</v>
      </c>
      <c r="G14" s="62">
        <v>78.4</v>
      </c>
      <c r="H14" s="61">
        <f>E14-B14</f>
        <v>-3.6999999999999957</v>
      </c>
      <c r="I14" s="21">
        <f>F14-C14</f>
        <v>-1.5</v>
      </c>
      <c r="J14" s="62">
        <f>G14-D14</f>
        <v>1</v>
      </c>
    </row>
    <row r="15" spans="1:10" ht="15">
      <c r="A15" s="21" t="s">
        <v>11</v>
      </c>
      <c r="B15" s="61">
        <v>41.7</v>
      </c>
      <c r="C15" s="21">
        <v>80.3</v>
      </c>
      <c r="D15" s="62">
        <v>62.8</v>
      </c>
      <c r="E15" s="61">
        <v>35.4</v>
      </c>
      <c r="F15" s="21">
        <v>78.8</v>
      </c>
      <c r="G15" s="62">
        <v>61.8</v>
      </c>
      <c r="H15" s="61">
        <f>E15-B15</f>
        <v>-6.300000000000004</v>
      </c>
      <c r="I15" s="21">
        <f>F15-C15</f>
        <v>-1.5</v>
      </c>
      <c r="J15" s="62">
        <f>G15-D15</f>
        <v>-1</v>
      </c>
    </row>
    <row r="16" spans="1:10" ht="15">
      <c r="A16" s="21" t="s">
        <v>10</v>
      </c>
      <c r="B16" s="61">
        <v>39.6</v>
      </c>
      <c r="C16" s="21">
        <v>85</v>
      </c>
      <c r="D16" s="62">
        <v>73.7</v>
      </c>
      <c r="E16" s="61">
        <v>35.1</v>
      </c>
      <c r="F16" s="21">
        <v>83.9</v>
      </c>
      <c r="G16" s="62">
        <v>72.5</v>
      </c>
      <c r="H16" s="61">
        <f>E16-B16</f>
        <v>-4.5</v>
      </c>
      <c r="I16" s="21">
        <f>F16-C16</f>
        <v>-1.0999999999999943</v>
      </c>
      <c r="J16" s="62">
        <f>G16-D16</f>
        <v>-1.2000000000000028</v>
      </c>
    </row>
    <row r="17" spans="1:10" ht="15">
      <c r="A17" s="21" t="s">
        <v>17</v>
      </c>
      <c r="B17" s="61">
        <v>32.3</v>
      </c>
      <c r="C17" s="21">
        <v>82.9</v>
      </c>
      <c r="D17" s="62">
        <v>61.5</v>
      </c>
      <c r="E17" s="61">
        <v>32.2</v>
      </c>
      <c r="F17" s="21">
        <v>81.1</v>
      </c>
      <c r="G17" s="62">
        <v>61.6</v>
      </c>
      <c r="H17" s="61">
        <f>E17-B17</f>
        <v>-0.09999999999999432</v>
      </c>
      <c r="I17" s="21">
        <f>F17-C17</f>
        <v>-1.8000000000000114</v>
      </c>
      <c r="J17" s="62">
        <f>G17-D17</f>
        <v>0.10000000000000142</v>
      </c>
    </row>
    <row r="18" spans="1:10" ht="15">
      <c r="A18" s="21" t="s">
        <v>19</v>
      </c>
      <c r="B18" s="61">
        <v>32.3</v>
      </c>
      <c r="C18" s="21">
        <v>85.5</v>
      </c>
      <c r="D18" s="62">
        <v>68.7</v>
      </c>
      <c r="E18" s="61">
        <v>30.6</v>
      </c>
      <c r="F18" s="21">
        <v>83.4</v>
      </c>
      <c r="G18" s="62">
        <v>67.5</v>
      </c>
      <c r="H18" s="61">
        <f>E18-B18</f>
        <v>-1.6999999999999957</v>
      </c>
      <c r="I18" s="21">
        <f>F18-C18</f>
        <v>-2.0999999999999943</v>
      </c>
      <c r="J18" s="62">
        <f>G18-D18</f>
        <v>-1.2000000000000028</v>
      </c>
    </row>
    <row r="19" spans="1:10" ht="15">
      <c r="A19" s="21" t="s">
        <v>161</v>
      </c>
      <c r="B19" s="61">
        <v>29.9</v>
      </c>
      <c r="C19" s="21">
        <v>82</v>
      </c>
      <c r="D19" s="62">
        <v>54</v>
      </c>
      <c r="E19" s="61">
        <v>29.5</v>
      </c>
      <c r="F19" s="21">
        <v>81.8</v>
      </c>
      <c r="G19" s="62">
        <v>54.2</v>
      </c>
      <c r="H19" s="61">
        <f>E19-B19</f>
        <v>-0.3999999999999986</v>
      </c>
      <c r="I19" s="21">
        <f>F19-C19</f>
        <v>-0.20000000000000284</v>
      </c>
      <c r="J19" s="62">
        <f>G19-D19</f>
        <v>0.20000000000000284</v>
      </c>
    </row>
    <row r="20" spans="1:10" ht="15">
      <c r="A20" s="21" t="s">
        <v>14</v>
      </c>
      <c r="B20" s="61">
        <v>29.3</v>
      </c>
      <c r="C20" s="21">
        <v>81.4</v>
      </c>
      <c r="D20" s="62">
        <v>53.9</v>
      </c>
      <c r="E20" s="61">
        <v>29</v>
      </c>
      <c r="F20" s="21">
        <v>81.1</v>
      </c>
      <c r="G20" s="62">
        <v>54.3</v>
      </c>
      <c r="H20" s="61">
        <f>E20-B20</f>
        <v>-0.3000000000000007</v>
      </c>
      <c r="I20" s="21">
        <f>F20-C20</f>
        <v>-0.30000000000001137</v>
      </c>
      <c r="J20" s="62">
        <f>G20-D20</f>
        <v>0.3999999999999986</v>
      </c>
    </row>
    <row r="21" spans="1:10" ht="15">
      <c r="A21" s="21" t="s">
        <v>18</v>
      </c>
      <c r="B21" s="61">
        <v>33.3</v>
      </c>
      <c r="C21" s="21">
        <v>82.9</v>
      </c>
      <c r="D21" s="62">
        <v>67.9</v>
      </c>
      <c r="E21" s="61">
        <v>28.5</v>
      </c>
      <c r="F21" s="21">
        <v>82.4</v>
      </c>
      <c r="G21" s="62">
        <v>67.5</v>
      </c>
      <c r="H21" s="61">
        <f>E21-B21</f>
        <v>-4.799999999999997</v>
      </c>
      <c r="I21" s="21">
        <f>F21-C21</f>
        <v>-0.5</v>
      </c>
      <c r="J21" s="62">
        <f>G21-D21</f>
        <v>-0.4000000000000057</v>
      </c>
    </row>
    <row r="22" spans="1:10" ht="15">
      <c r="A22" s="21" t="s">
        <v>25</v>
      </c>
      <c r="B22" s="61">
        <v>32.2</v>
      </c>
      <c r="C22" s="21">
        <v>82.8</v>
      </c>
      <c r="D22" s="62">
        <v>49.6</v>
      </c>
      <c r="E22" s="61">
        <v>26.8</v>
      </c>
      <c r="F22" s="21">
        <v>83.8</v>
      </c>
      <c r="G22" s="62">
        <v>53.6</v>
      </c>
      <c r="H22" s="61">
        <f>E22-B22</f>
        <v>-5.400000000000002</v>
      </c>
      <c r="I22" s="21">
        <f>F22-C22</f>
        <v>1</v>
      </c>
      <c r="J22" s="62">
        <f>G22-D22</f>
        <v>4</v>
      </c>
    </row>
    <row r="23" spans="1:10" ht="15">
      <c r="A23" s="21" t="s">
        <v>28</v>
      </c>
      <c r="B23" s="61">
        <v>31.6</v>
      </c>
      <c r="C23" s="21">
        <v>88.5</v>
      </c>
      <c r="D23" s="62">
        <v>48.3</v>
      </c>
      <c r="E23" s="61">
        <v>26.7</v>
      </c>
      <c r="F23" s="21">
        <v>87.7</v>
      </c>
      <c r="G23" s="62">
        <v>52.5</v>
      </c>
      <c r="H23" s="61">
        <f>E23-B23</f>
        <v>-4.900000000000002</v>
      </c>
      <c r="I23" s="21">
        <f>F23-C23</f>
        <v>-0.7999999999999972</v>
      </c>
      <c r="J23" s="62">
        <f>G23-D23</f>
        <v>4.200000000000003</v>
      </c>
    </row>
    <row r="24" spans="1:10" ht="15">
      <c r="A24" s="21" t="s">
        <v>21</v>
      </c>
      <c r="B24" s="61">
        <v>28.1</v>
      </c>
      <c r="C24" s="21">
        <v>84.2</v>
      </c>
      <c r="D24" s="62">
        <v>57.5</v>
      </c>
      <c r="E24" s="61">
        <v>26.4</v>
      </c>
      <c r="F24" s="21">
        <v>83</v>
      </c>
      <c r="G24" s="62">
        <v>60.8</v>
      </c>
      <c r="H24" s="61">
        <f>E24-B24</f>
        <v>-1.7000000000000028</v>
      </c>
      <c r="I24" s="21">
        <f>F24-C24</f>
        <v>-1.2000000000000028</v>
      </c>
      <c r="J24" s="62">
        <f>G24-D24</f>
        <v>3.299999999999997</v>
      </c>
    </row>
    <row r="25" spans="1:10" ht="15">
      <c r="A25" s="21" t="s">
        <v>15</v>
      </c>
      <c r="B25" s="61">
        <v>26.7</v>
      </c>
      <c r="C25" s="21">
        <v>79.3</v>
      </c>
      <c r="D25" s="62">
        <v>44.5</v>
      </c>
      <c r="E25" s="61">
        <v>26.2</v>
      </c>
      <c r="F25" s="21">
        <v>77.5</v>
      </c>
      <c r="G25" s="62">
        <v>45.4</v>
      </c>
      <c r="H25" s="61">
        <f>E25-B25</f>
        <v>-0.5</v>
      </c>
      <c r="I25" s="21">
        <f>F25-C25</f>
        <v>-1.7999999999999972</v>
      </c>
      <c r="J25" s="62">
        <f>G25-D25</f>
        <v>0.8999999999999986</v>
      </c>
    </row>
    <row r="26" spans="1:10" ht="15">
      <c r="A26" s="21" t="s">
        <v>27</v>
      </c>
      <c r="B26" s="61">
        <v>25.1</v>
      </c>
      <c r="C26" s="21">
        <v>81.9</v>
      </c>
      <c r="D26" s="62">
        <v>48.1</v>
      </c>
      <c r="E26" s="61">
        <v>25.8</v>
      </c>
      <c r="F26" s="21">
        <v>80.9</v>
      </c>
      <c r="G26" s="62">
        <v>48.7</v>
      </c>
      <c r="H26" s="61">
        <f>E26-B26</f>
        <v>0.6999999999999993</v>
      </c>
      <c r="I26" s="21">
        <f>F26-C26</f>
        <v>-1</v>
      </c>
      <c r="J26" s="62">
        <f>G26-D26</f>
        <v>0.6000000000000014</v>
      </c>
    </row>
    <row r="27" spans="1:10" ht="15">
      <c r="A27" s="21" t="s">
        <v>20</v>
      </c>
      <c r="B27" s="61">
        <v>26.7</v>
      </c>
      <c r="C27" s="21">
        <v>84.7</v>
      </c>
      <c r="D27" s="62">
        <v>44.1</v>
      </c>
      <c r="E27" s="61">
        <v>25.6</v>
      </c>
      <c r="F27" s="21">
        <v>85.7</v>
      </c>
      <c r="G27" s="62">
        <v>44.8</v>
      </c>
      <c r="H27" s="61">
        <f>E27-B27</f>
        <v>-1.0999999999999979</v>
      </c>
      <c r="I27" s="21">
        <f>F27-C27</f>
        <v>1</v>
      </c>
      <c r="J27" s="62">
        <f>G27-D27</f>
        <v>0.6999999999999957</v>
      </c>
    </row>
    <row r="28" spans="1:10" ht="15">
      <c r="A28" s="21" t="s">
        <v>8</v>
      </c>
      <c r="B28" s="61">
        <v>27.2</v>
      </c>
      <c r="C28" s="21">
        <v>87.3</v>
      </c>
      <c r="D28" s="62">
        <v>67.4</v>
      </c>
      <c r="E28" s="61">
        <v>24.3</v>
      </c>
      <c r="F28" s="21">
        <v>86.3</v>
      </c>
      <c r="G28" s="62">
        <v>69.2</v>
      </c>
      <c r="H28" s="61">
        <f>E28-B28</f>
        <v>-2.8999999999999986</v>
      </c>
      <c r="I28" s="21">
        <f>F28-C28</f>
        <v>-1</v>
      </c>
      <c r="J28" s="62">
        <f>G28-D28</f>
        <v>1.7999999999999972</v>
      </c>
    </row>
    <row r="29" spans="1:10" ht="15">
      <c r="A29" s="21" t="s">
        <v>6</v>
      </c>
      <c r="B29" s="61">
        <v>26.5</v>
      </c>
      <c r="C29" s="21">
        <v>80.6</v>
      </c>
      <c r="D29" s="62">
        <v>52.4</v>
      </c>
      <c r="E29" s="61">
        <v>22.7</v>
      </c>
      <c r="F29" s="21">
        <v>80.3</v>
      </c>
      <c r="G29" s="62">
        <v>53.6</v>
      </c>
      <c r="H29" s="61">
        <f>E29-B29</f>
        <v>-3.8000000000000007</v>
      </c>
      <c r="I29" s="21">
        <f>F29-C29</f>
        <v>-0.29999999999999716</v>
      </c>
      <c r="J29" s="62">
        <f>G29-D29</f>
        <v>1.2000000000000028</v>
      </c>
    </row>
    <row r="30" spans="1:10" ht="15">
      <c r="A30" s="21" t="s">
        <v>26</v>
      </c>
      <c r="B30" s="61">
        <v>27.8</v>
      </c>
      <c r="C30" s="21">
        <v>85.3</v>
      </c>
      <c r="D30" s="62">
        <v>60.7</v>
      </c>
      <c r="E30" s="61">
        <v>22.4</v>
      </c>
      <c r="F30" s="21">
        <v>84.6</v>
      </c>
      <c r="G30" s="62">
        <v>62.4</v>
      </c>
      <c r="H30" s="61">
        <f>E30-B30</f>
        <v>-5.400000000000002</v>
      </c>
      <c r="I30" s="21">
        <f>F30-C30</f>
        <v>-0.7000000000000028</v>
      </c>
      <c r="J30" s="62">
        <f>G30-D30</f>
        <v>1.6999999999999957</v>
      </c>
    </row>
    <row r="31" spans="1:10" ht="15">
      <c r="A31" s="21" t="s">
        <v>29</v>
      </c>
      <c r="B31" s="61">
        <v>24.3</v>
      </c>
      <c r="C31" s="21">
        <v>81.4</v>
      </c>
      <c r="D31" s="62">
        <v>57.9</v>
      </c>
      <c r="E31" s="61">
        <v>22</v>
      </c>
      <c r="F31" s="21">
        <v>80.3</v>
      </c>
      <c r="G31" s="62">
        <v>59.1</v>
      </c>
      <c r="H31" s="61">
        <f>E31-B31</f>
        <v>-2.3000000000000007</v>
      </c>
      <c r="I31" s="21">
        <f>F31-C31</f>
        <v>-1.1000000000000085</v>
      </c>
      <c r="J31" s="62">
        <f>G31-D31</f>
        <v>1.2000000000000028</v>
      </c>
    </row>
    <row r="32" spans="1:10" ht="15">
      <c r="A32" s="21" t="s">
        <v>7</v>
      </c>
      <c r="B32" s="61">
        <v>22</v>
      </c>
      <c r="C32" s="21">
        <v>82.3</v>
      </c>
      <c r="D32" s="62">
        <v>64.8</v>
      </c>
      <c r="E32" s="61">
        <v>19.5</v>
      </c>
      <c r="F32" s="21">
        <v>80.8</v>
      </c>
      <c r="G32" s="62">
        <v>65</v>
      </c>
      <c r="H32" s="61">
        <f>E32-B32</f>
        <v>-2.5</v>
      </c>
      <c r="I32" s="21">
        <f>F32-C32</f>
        <v>-1.5</v>
      </c>
      <c r="J32" s="62">
        <f>G32-D32</f>
        <v>0.20000000000000284</v>
      </c>
    </row>
    <row r="33" spans="1:10" s="1" customFormat="1" ht="15">
      <c r="A33" s="21" t="s">
        <v>13</v>
      </c>
      <c r="B33" s="61">
        <v>22.4</v>
      </c>
      <c r="C33" s="21">
        <v>76</v>
      </c>
      <c r="D33" s="62">
        <v>54.5</v>
      </c>
      <c r="E33" s="61">
        <v>17.8</v>
      </c>
      <c r="F33" s="21">
        <v>73.6</v>
      </c>
      <c r="G33" s="62">
        <v>55</v>
      </c>
      <c r="H33" s="61">
        <f>E33-B33</f>
        <v>-4.599999999999998</v>
      </c>
      <c r="I33" s="21">
        <f>F33-C33</f>
        <v>-2.4000000000000057</v>
      </c>
      <c r="J33" s="62">
        <f>G33-D33</f>
        <v>0.5</v>
      </c>
    </row>
    <row r="34" spans="1:10" ht="15">
      <c r="A34" s="21" t="s">
        <v>16</v>
      </c>
      <c r="B34" s="61">
        <v>18.7</v>
      </c>
      <c r="C34" s="21">
        <v>70.5</v>
      </c>
      <c r="D34" s="62">
        <v>54.4</v>
      </c>
      <c r="E34" s="61">
        <v>16.7</v>
      </c>
      <c r="F34" s="21">
        <v>69.8</v>
      </c>
      <c r="G34" s="62">
        <v>54.4</v>
      </c>
      <c r="H34" s="61">
        <f>E34-B34</f>
        <v>-2</v>
      </c>
      <c r="I34" s="21">
        <f>F34-C34</f>
        <v>-0.7000000000000028</v>
      </c>
      <c r="J34" s="62">
        <f>G34-D34</f>
        <v>0</v>
      </c>
    </row>
    <row r="35" spans="1:10" ht="15">
      <c r="A35" s="21" t="s">
        <v>12</v>
      </c>
      <c r="B35" s="61">
        <v>14.9</v>
      </c>
      <c r="C35" s="21">
        <v>70.9</v>
      </c>
      <c r="D35" s="62">
        <v>43.6</v>
      </c>
      <c r="E35" s="61">
        <v>13.3</v>
      </c>
      <c r="F35" s="21">
        <v>70.2</v>
      </c>
      <c r="G35" s="62">
        <v>45.9</v>
      </c>
      <c r="H35" s="61">
        <f>E35-B35</f>
        <v>-1.5999999999999996</v>
      </c>
      <c r="I35" s="21">
        <f>F35-C35</f>
        <v>-0.7000000000000028</v>
      </c>
      <c r="J35" s="62">
        <f>G35-D35</f>
        <v>2.299999999999997</v>
      </c>
    </row>
    <row r="36" spans="1:10" ht="15">
      <c r="A36" s="21"/>
      <c r="B36" s="61"/>
      <c r="C36" s="21"/>
      <c r="D36" s="62"/>
      <c r="E36" s="61"/>
      <c r="F36" s="21"/>
      <c r="G36" s="62"/>
      <c r="H36" s="61"/>
      <c r="I36" s="21"/>
      <c r="J36" s="62"/>
    </row>
    <row r="37" spans="1:10" ht="15">
      <c r="A37" s="21" t="s">
        <v>33</v>
      </c>
      <c r="B37" s="61">
        <v>61.6</v>
      </c>
      <c r="C37" s="21">
        <v>87.8</v>
      </c>
      <c r="D37" s="62">
        <v>73.3</v>
      </c>
      <c r="E37" s="61">
        <v>60.8</v>
      </c>
      <c r="F37" s="21">
        <v>87.2</v>
      </c>
      <c r="G37" s="62">
        <v>73.9</v>
      </c>
      <c r="H37" s="61">
        <f aca="true" t="shared" si="1" ref="H37:J39">E37-B37</f>
        <v>-0.8000000000000043</v>
      </c>
      <c r="I37" s="21">
        <f t="shared" si="1"/>
        <v>-0.5999999999999943</v>
      </c>
      <c r="J37" s="62">
        <f t="shared" si="1"/>
        <v>0.6000000000000085</v>
      </c>
    </row>
    <row r="38" spans="1:10" ht="15">
      <c r="A38" s="21" t="s">
        <v>163</v>
      </c>
      <c r="B38" s="61">
        <v>69.5</v>
      </c>
      <c r="C38" s="21">
        <v>88.6</v>
      </c>
      <c r="D38" s="62">
        <v>80.2</v>
      </c>
      <c r="E38" s="61">
        <v>60.4</v>
      </c>
      <c r="F38" s="21">
        <v>80.6</v>
      </c>
      <c r="G38" s="62">
        <v>79.1</v>
      </c>
      <c r="H38" s="61">
        <f t="shared" si="1"/>
        <v>-9.100000000000001</v>
      </c>
      <c r="I38" s="21">
        <f t="shared" si="1"/>
        <v>-8</v>
      </c>
      <c r="J38" s="62">
        <f t="shared" si="1"/>
        <v>-1.1000000000000085</v>
      </c>
    </row>
    <row r="39" spans="1:10" ht="15">
      <c r="A39" s="21" t="s">
        <v>32</v>
      </c>
      <c r="B39" s="61">
        <v>51.2</v>
      </c>
      <c r="C39" s="21">
        <v>83.1</v>
      </c>
      <c r="D39" s="62">
        <v>73.4</v>
      </c>
      <c r="E39" s="61">
        <v>48.9</v>
      </c>
      <c r="F39" s="21">
        <v>82.5</v>
      </c>
      <c r="G39" s="62">
        <v>72.9</v>
      </c>
      <c r="H39" s="61">
        <f t="shared" si="1"/>
        <v>-2.3000000000000043</v>
      </c>
      <c r="I39" s="21">
        <f t="shared" si="1"/>
        <v>-0.5999999999999943</v>
      </c>
      <c r="J39" s="62">
        <f t="shared" si="1"/>
        <v>-0.5</v>
      </c>
    </row>
    <row r="40" spans="1:10" ht="15">
      <c r="A40" s="21"/>
      <c r="B40" s="61"/>
      <c r="C40" s="21"/>
      <c r="D40" s="62"/>
      <c r="E40" s="61"/>
      <c r="F40" s="21"/>
      <c r="G40" s="62"/>
      <c r="H40" s="61"/>
      <c r="I40" s="21"/>
      <c r="J40" s="62"/>
    </row>
    <row r="41" spans="1:10" ht="15">
      <c r="A41" s="21" t="s">
        <v>36</v>
      </c>
      <c r="B41" s="61">
        <v>32.2</v>
      </c>
      <c r="C41" s="21">
        <v>59.4</v>
      </c>
      <c r="D41" s="62">
        <v>32.8</v>
      </c>
      <c r="E41" s="61">
        <v>29</v>
      </c>
      <c r="F41" s="21">
        <v>57.2</v>
      </c>
      <c r="G41" s="62">
        <v>30.5</v>
      </c>
      <c r="H41" s="61">
        <f>E41-B41</f>
        <v>-3.200000000000003</v>
      </c>
      <c r="I41" s="21">
        <f>F41-C41</f>
        <v>-2.1999999999999957</v>
      </c>
      <c r="J41" s="62">
        <f>G41-D41</f>
        <v>-2.299999999999997</v>
      </c>
    </row>
    <row r="42" spans="1:10" ht="15">
      <c r="A42" s="21" t="s">
        <v>35</v>
      </c>
      <c r="B42" s="61">
        <v>22</v>
      </c>
      <c r="C42" s="21">
        <v>74.9</v>
      </c>
      <c r="D42" s="62">
        <v>52</v>
      </c>
      <c r="E42" s="61">
        <v>21.2</v>
      </c>
      <c r="F42" s="21">
        <v>74.9</v>
      </c>
      <c r="G42" s="62">
        <v>53</v>
      </c>
      <c r="H42" s="61"/>
      <c r="I42" s="21"/>
      <c r="J42" s="62"/>
    </row>
    <row r="43" spans="1:10" ht="15">
      <c r="A43" s="21" t="s">
        <v>34</v>
      </c>
      <c r="B43" s="61">
        <v>21.5</v>
      </c>
      <c r="C43" s="21">
        <v>67.8</v>
      </c>
      <c r="D43" s="62">
        <v>46.2</v>
      </c>
      <c r="E43" s="61">
        <v>19.2</v>
      </c>
      <c r="F43" s="21">
        <v>66.3</v>
      </c>
      <c r="G43" s="62">
        <v>45.9</v>
      </c>
      <c r="H43" s="61">
        <f>E43-B43</f>
        <v>-2.3000000000000007</v>
      </c>
      <c r="I43" s="21">
        <f>F43-C43</f>
        <v>-1.5</v>
      </c>
      <c r="J43" s="62">
        <f>G43-D43</f>
        <v>-0.30000000000000426</v>
      </c>
    </row>
  </sheetData>
  <autoFilter ref="A7:J7">
    <sortState ref="A8:J43">
      <sortCondition descending="1" sortBy="value" ref="E8:E43"/>
    </sortState>
  </autoFilter>
  <mergeCells count="3">
    <mergeCell ref="B4:D4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showGridLines="0" workbookViewId="0" topLeftCell="A1">
      <selection activeCell="G73" sqref="G73"/>
    </sheetView>
  </sheetViews>
  <sheetFormatPr defaultColWidth="9.140625" defaultRowHeight="15"/>
  <cols>
    <col min="1" max="16384" width="9.140625" style="15" customWidth="1"/>
  </cols>
  <sheetData>
    <row r="1" ht="18">
      <c r="A1" s="67" t="s">
        <v>65</v>
      </c>
    </row>
    <row r="2" ht="15">
      <c r="A2" s="55" t="s">
        <v>165</v>
      </c>
    </row>
    <row r="3" ht="18" customHeight="1"/>
    <row r="4" spans="1:7" ht="15">
      <c r="A4" s="19"/>
      <c r="B4" s="108" t="s">
        <v>38</v>
      </c>
      <c r="C4" s="108"/>
      <c r="D4" s="108"/>
      <c r="E4" s="108" t="s">
        <v>39</v>
      </c>
      <c r="F4" s="108"/>
      <c r="G4" s="108"/>
    </row>
    <row r="5" spans="1:7" ht="15">
      <c r="A5" s="18"/>
      <c r="B5" s="33" t="s">
        <v>50</v>
      </c>
      <c r="C5" s="33" t="s">
        <v>51</v>
      </c>
      <c r="D5" s="33" t="s">
        <v>52</v>
      </c>
      <c r="E5" s="33" t="s">
        <v>50</v>
      </c>
      <c r="F5" s="33" t="s">
        <v>51</v>
      </c>
      <c r="G5" s="33" t="s">
        <v>52</v>
      </c>
    </row>
    <row r="6" spans="1:8" ht="15">
      <c r="A6" s="20" t="s">
        <v>88</v>
      </c>
      <c r="B6" s="32">
        <v>67.7</v>
      </c>
      <c r="C6" s="32">
        <v>74.7</v>
      </c>
      <c r="D6" s="32">
        <v>85.6</v>
      </c>
      <c r="E6" s="32">
        <v>41.8</v>
      </c>
      <c r="F6" s="32">
        <v>61.3</v>
      </c>
      <c r="G6" s="32">
        <v>77.9</v>
      </c>
      <c r="H6" s="15">
        <f>E6-B6</f>
        <v>-25.900000000000006</v>
      </c>
    </row>
    <row r="7" spans="1:7" ht="15">
      <c r="A7" s="21" t="s">
        <v>89</v>
      </c>
      <c r="B7" s="21">
        <v>68</v>
      </c>
      <c r="C7" s="21">
        <v>74.8</v>
      </c>
      <c r="D7" s="21">
        <v>85.5</v>
      </c>
      <c r="E7" s="21">
        <v>42</v>
      </c>
      <c r="F7" s="21">
        <v>61.4</v>
      </c>
      <c r="G7" s="21">
        <v>78.1</v>
      </c>
    </row>
    <row r="8" spans="1:7" ht="15">
      <c r="A8" s="21" t="s">
        <v>90</v>
      </c>
      <c r="B8" s="21">
        <v>68.4</v>
      </c>
      <c r="C8" s="21">
        <v>74.8</v>
      </c>
      <c r="D8" s="21">
        <v>85.3</v>
      </c>
      <c r="E8" s="21">
        <v>41.9</v>
      </c>
      <c r="F8" s="21">
        <v>61.4</v>
      </c>
      <c r="G8" s="21">
        <v>78</v>
      </c>
    </row>
    <row r="9" spans="1:7" ht="15">
      <c r="A9" s="21" t="s">
        <v>91</v>
      </c>
      <c r="B9" s="21">
        <v>68.5</v>
      </c>
      <c r="C9" s="21">
        <v>75.1</v>
      </c>
      <c r="D9" s="21">
        <v>85.6</v>
      </c>
      <c r="E9" s="21">
        <v>42</v>
      </c>
      <c r="F9" s="21">
        <v>61.7</v>
      </c>
      <c r="G9" s="21">
        <v>78.2</v>
      </c>
    </row>
    <row r="10" spans="1:7" ht="15">
      <c r="A10" s="21" t="s">
        <v>92</v>
      </c>
      <c r="B10" s="21">
        <v>68.6</v>
      </c>
      <c r="C10" s="21">
        <v>75.4</v>
      </c>
      <c r="D10" s="21">
        <v>85.9</v>
      </c>
      <c r="E10" s="21">
        <v>42.5</v>
      </c>
      <c r="F10" s="21">
        <v>62.1</v>
      </c>
      <c r="G10" s="21">
        <v>78.5</v>
      </c>
    </row>
    <row r="11" spans="1:7" ht="15">
      <c r="A11" s="21" t="s">
        <v>93</v>
      </c>
      <c r="B11" s="21">
        <v>68.9</v>
      </c>
      <c r="C11" s="21">
        <v>75.8</v>
      </c>
      <c r="D11" s="21">
        <v>86.1</v>
      </c>
      <c r="E11" s="21">
        <v>42.9</v>
      </c>
      <c r="F11" s="21">
        <v>62.3</v>
      </c>
      <c r="G11" s="21">
        <v>78.7</v>
      </c>
    </row>
    <row r="12" spans="1:7" ht="15">
      <c r="A12" s="21" t="s">
        <v>94</v>
      </c>
      <c r="B12" s="21">
        <v>69</v>
      </c>
      <c r="C12" s="21">
        <v>76.2</v>
      </c>
      <c r="D12" s="21">
        <v>86.3</v>
      </c>
      <c r="E12" s="21">
        <v>42.9</v>
      </c>
      <c r="F12" s="21">
        <v>62.7</v>
      </c>
      <c r="G12" s="21">
        <v>78.8</v>
      </c>
    </row>
    <row r="13" spans="1:7" ht="15">
      <c r="A13" s="21" t="s">
        <v>95</v>
      </c>
      <c r="B13" s="21">
        <v>69.2</v>
      </c>
      <c r="C13" s="21">
        <v>76.3</v>
      </c>
      <c r="D13" s="21">
        <v>86.4</v>
      </c>
      <c r="E13" s="21">
        <v>43.2</v>
      </c>
      <c r="F13" s="21">
        <v>62.9</v>
      </c>
      <c r="G13" s="21">
        <v>79</v>
      </c>
    </row>
    <row r="14" spans="1:7" ht="15">
      <c r="A14" s="21" t="s">
        <v>96</v>
      </c>
      <c r="B14" s="21">
        <v>69.2</v>
      </c>
      <c r="C14" s="21">
        <v>76.7</v>
      </c>
      <c r="D14" s="21">
        <v>86.9</v>
      </c>
      <c r="E14" s="21">
        <v>43.3</v>
      </c>
      <c r="F14" s="21">
        <v>63.2</v>
      </c>
      <c r="G14" s="21">
        <v>79.1</v>
      </c>
    </row>
    <row r="15" spans="1:7" ht="15">
      <c r="A15" s="21" t="s">
        <v>97</v>
      </c>
      <c r="B15" s="21">
        <v>69.4</v>
      </c>
      <c r="C15" s="21">
        <v>77</v>
      </c>
      <c r="D15" s="21">
        <v>87.2</v>
      </c>
      <c r="E15" s="21">
        <v>43.6</v>
      </c>
      <c r="F15" s="21">
        <v>63.4</v>
      </c>
      <c r="G15" s="21">
        <v>79.4</v>
      </c>
    </row>
    <row r="16" spans="1:7" ht="15">
      <c r="A16" s="21" t="s">
        <v>98</v>
      </c>
      <c r="B16" s="21">
        <v>69.6</v>
      </c>
      <c r="C16" s="21">
        <v>77.3</v>
      </c>
      <c r="D16" s="21">
        <v>87</v>
      </c>
      <c r="E16" s="21">
        <v>43.9</v>
      </c>
      <c r="F16" s="21">
        <v>63.7</v>
      </c>
      <c r="G16" s="21">
        <v>79.4</v>
      </c>
    </row>
    <row r="17" spans="1:7" ht="15">
      <c r="A17" s="21" t="s">
        <v>99</v>
      </c>
      <c r="B17" s="21">
        <v>69.5</v>
      </c>
      <c r="C17" s="21">
        <v>77.2</v>
      </c>
      <c r="D17" s="21">
        <v>87.3</v>
      </c>
      <c r="E17" s="21">
        <v>43.8</v>
      </c>
      <c r="F17" s="21">
        <v>63.9</v>
      </c>
      <c r="G17" s="21">
        <v>79.8</v>
      </c>
    </row>
    <row r="18" spans="1:7" ht="15">
      <c r="A18" s="21" t="s">
        <v>100</v>
      </c>
      <c r="B18" s="21">
        <v>69.4</v>
      </c>
      <c r="C18" s="21">
        <v>77.5</v>
      </c>
      <c r="D18" s="21">
        <v>87.5</v>
      </c>
      <c r="E18" s="21">
        <v>43.8</v>
      </c>
      <c r="F18" s="21">
        <v>64.2</v>
      </c>
      <c r="G18" s="21">
        <v>79.9</v>
      </c>
    </row>
    <row r="19" spans="1:7" ht="15">
      <c r="A19" s="21" t="s">
        <v>101</v>
      </c>
      <c r="B19" s="21">
        <v>69.2</v>
      </c>
      <c r="C19" s="21">
        <v>77.7</v>
      </c>
      <c r="D19" s="21">
        <v>87.3</v>
      </c>
      <c r="E19" s="21">
        <v>43.9</v>
      </c>
      <c r="F19" s="21">
        <v>64.1</v>
      </c>
      <c r="G19" s="21">
        <v>79.8</v>
      </c>
    </row>
    <row r="20" spans="1:7" ht="15">
      <c r="A20" s="21" t="s">
        <v>102</v>
      </c>
      <c r="B20" s="21">
        <v>68.6</v>
      </c>
      <c r="C20" s="21">
        <v>77.8</v>
      </c>
      <c r="D20" s="21">
        <v>87.3</v>
      </c>
      <c r="E20" s="21">
        <v>43.9</v>
      </c>
      <c r="F20" s="21">
        <v>64.2</v>
      </c>
      <c r="G20" s="21">
        <v>79.9</v>
      </c>
    </row>
    <row r="21" spans="1:7" ht="15">
      <c r="A21" s="21" t="s">
        <v>103</v>
      </c>
      <c r="B21" s="21">
        <v>68</v>
      </c>
      <c r="C21" s="21">
        <v>77.3</v>
      </c>
      <c r="D21" s="21">
        <v>87.1</v>
      </c>
      <c r="E21" s="21">
        <v>43.9</v>
      </c>
      <c r="F21" s="21">
        <v>63.9</v>
      </c>
      <c r="G21" s="21">
        <v>80</v>
      </c>
    </row>
    <row r="22" spans="1:7" ht="15">
      <c r="A22" s="21" t="s">
        <v>104</v>
      </c>
      <c r="B22" s="21">
        <v>66.7</v>
      </c>
      <c r="C22" s="21">
        <v>76.3</v>
      </c>
      <c r="D22" s="21">
        <v>86.7</v>
      </c>
      <c r="E22" s="21">
        <v>43.1</v>
      </c>
      <c r="F22" s="21">
        <v>63.6</v>
      </c>
      <c r="G22" s="21">
        <v>79.8</v>
      </c>
    </row>
    <row r="23" spans="1:7" ht="15">
      <c r="A23" s="21" t="s">
        <v>105</v>
      </c>
      <c r="B23" s="21">
        <v>65.8</v>
      </c>
      <c r="C23" s="21">
        <v>75.7</v>
      </c>
      <c r="D23" s="21">
        <v>86.4</v>
      </c>
      <c r="E23" s="21">
        <v>43.1</v>
      </c>
      <c r="F23" s="21">
        <v>63.4</v>
      </c>
      <c r="G23" s="21">
        <v>79.6</v>
      </c>
    </row>
    <row r="24" spans="1:7" ht="15">
      <c r="A24" s="21" t="s">
        <v>106</v>
      </c>
      <c r="B24" s="21">
        <v>64.7</v>
      </c>
      <c r="C24" s="21">
        <v>75.4</v>
      </c>
      <c r="D24" s="21">
        <v>85.9</v>
      </c>
      <c r="E24" s="21">
        <v>42.5</v>
      </c>
      <c r="F24" s="21">
        <v>63.3</v>
      </c>
      <c r="G24" s="21">
        <v>79</v>
      </c>
    </row>
    <row r="25" spans="1:7" ht="15">
      <c r="A25" s="21" t="s">
        <v>107</v>
      </c>
      <c r="B25" s="21">
        <v>64.5</v>
      </c>
      <c r="C25" s="21">
        <v>75</v>
      </c>
      <c r="D25" s="21">
        <v>85.7</v>
      </c>
      <c r="E25" s="21">
        <v>42.6</v>
      </c>
      <c r="F25" s="21">
        <v>63.2</v>
      </c>
      <c r="G25" s="21">
        <v>79</v>
      </c>
    </row>
    <row r="26" spans="1:7" ht="15">
      <c r="A26" s="21" t="s">
        <v>108</v>
      </c>
      <c r="B26" s="21">
        <v>64.2</v>
      </c>
      <c r="C26" s="21">
        <v>75</v>
      </c>
      <c r="D26" s="21">
        <v>85.5</v>
      </c>
      <c r="E26" s="21">
        <v>42.6</v>
      </c>
      <c r="F26" s="21">
        <v>63.1</v>
      </c>
      <c r="G26" s="21">
        <v>78.8</v>
      </c>
    </row>
    <row r="27" spans="1:7" ht="15">
      <c r="A27" s="21" t="s">
        <v>109</v>
      </c>
      <c r="B27" s="21">
        <v>64.1</v>
      </c>
      <c r="C27" s="21">
        <v>75.1</v>
      </c>
      <c r="D27" s="21">
        <v>85.8</v>
      </c>
      <c r="E27" s="21">
        <v>42.7</v>
      </c>
      <c r="F27" s="21">
        <v>63</v>
      </c>
      <c r="G27" s="21">
        <v>78.9</v>
      </c>
    </row>
    <row r="28" spans="1:7" ht="15">
      <c r="A28" s="21" t="s">
        <v>110</v>
      </c>
      <c r="B28" s="21">
        <v>63.8</v>
      </c>
      <c r="C28" s="21">
        <v>75.2</v>
      </c>
      <c r="D28" s="21">
        <v>85.6</v>
      </c>
      <c r="E28" s="21">
        <v>42.6</v>
      </c>
      <c r="F28" s="21">
        <v>63</v>
      </c>
      <c r="G28" s="21">
        <v>78.7</v>
      </c>
    </row>
    <row r="29" spans="1:7" ht="15">
      <c r="A29" s="21" t="s">
        <v>111</v>
      </c>
      <c r="B29" s="21">
        <v>63.6</v>
      </c>
      <c r="C29" s="21">
        <v>75.1</v>
      </c>
      <c r="D29" s="21">
        <v>85.7</v>
      </c>
      <c r="E29" s="21">
        <v>42.6</v>
      </c>
      <c r="F29" s="21">
        <v>63</v>
      </c>
      <c r="G29" s="21">
        <v>78.6</v>
      </c>
    </row>
    <row r="30" spans="1:7" ht="15">
      <c r="A30" s="21" t="s">
        <v>112</v>
      </c>
      <c r="B30" s="21">
        <v>63.5</v>
      </c>
      <c r="C30" s="21">
        <v>75.1</v>
      </c>
      <c r="D30" s="21">
        <v>85.8</v>
      </c>
      <c r="E30" s="21">
        <v>42.6</v>
      </c>
      <c r="F30" s="21">
        <v>62.9</v>
      </c>
      <c r="G30" s="21">
        <v>78.7</v>
      </c>
    </row>
    <row r="31" spans="1:7" ht="15">
      <c r="A31" s="21" t="s">
        <v>113</v>
      </c>
      <c r="B31" s="21">
        <v>63.3</v>
      </c>
      <c r="C31" s="21">
        <v>75.2</v>
      </c>
      <c r="D31" s="21">
        <v>85.8</v>
      </c>
      <c r="E31" s="21">
        <v>42.6</v>
      </c>
      <c r="F31" s="21">
        <v>63</v>
      </c>
      <c r="G31" s="21">
        <v>78.8</v>
      </c>
    </row>
    <row r="32" spans="1:7" ht="15">
      <c r="A32" s="21" t="s">
        <v>114</v>
      </c>
      <c r="B32" s="21">
        <v>62.7</v>
      </c>
      <c r="C32" s="21">
        <v>75.1</v>
      </c>
      <c r="D32" s="21">
        <v>85.6</v>
      </c>
      <c r="E32" s="21">
        <v>42.3</v>
      </c>
      <c r="F32" s="21">
        <v>62.8</v>
      </c>
      <c r="G32" s="21">
        <v>78.6</v>
      </c>
    </row>
    <row r="33" spans="1:7" ht="15">
      <c r="A33" s="21" t="s">
        <v>115</v>
      </c>
      <c r="B33" s="21">
        <v>62.2</v>
      </c>
      <c r="C33" s="21">
        <v>75.1</v>
      </c>
      <c r="D33" s="21">
        <v>85.5</v>
      </c>
      <c r="E33" s="21">
        <v>42.3</v>
      </c>
      <c r="F33" s="21">
        <v>62.9</v>
      </c>
      <c r="G33" s="21">
        <v>78.7</v>
      </c>
    </row>
    <row r="34" spans="1:7" ht="15">
      <c r="A34" s="21" t="s">
        <v>116</v>
      </c>
      <c r="B34" s="21">
        <v>61.8</v>
      </c>
      <c r="C34" s="21">
        <v>74.7</v>
      </c>
      <c r="D34" s="21">
        <v>85.5</v>
      </c>
      <c r="E34" s="21">
        <v>42.1</v>
      </c>
      <c r="F34" s="21">
        <v>62.9</v>
      </c>
      <c r="G34" s="21">
        <v>78.4</v>
      </c>
    </row>
    <row r="35" spans="1:7" ht="15">
      <c r="A35" s="21" t="s">
        <v>117</v>
      </c>
      <c r="B35" s="21">
        <v>61.3</v>
      </c>
      <c r="C35" s="21">
        <v>74.9</v>
      </c>
      <c r="D35" s="21">
        <v>85.4</v>
      </c>
      <c r="E35" s="21">
        <v>42.3</v>
      </c>
      <c r="F35" s="21">
        <v>62.7</v>
      </c>
      <c r="G35" s="21">
        <v>78.4</v>
      </c>
    </row>
    <row r="36" spans="1:7" ht="15">
      <c r="A36" s="21" t="s">
        <v>118</v>
      </c>
      <c r="B36" s="21">
        <v>61.1</v>
      </c>
      <c r="C36" s="21">
        <v>74.8</v>
      </c>
      <c r="D36" s="21">
        <v>85.4</v>
      </c>
      <c r="E36" s="21">
        <v>42</v>
      </c>
      <c r="F36" s="21">
        <v>62.8</v>
      </c>
      <c r="G36" s="21">
        <v>78.3</v>
      </c>
    </row>
    <row r="37" spans="1:7" ht="15">
      <c r="A37" s="21" t="s">
        <v>119</v>
      </c>
      <c r="B37" s="21">
        <v>60.8</v>
      </c>
      <c r="C37" s="21">
        <v>74.6</v>
      </c>
      <c r="D37" s="21">
        <v>85.3</v>
      </c>
      <c r="E37" s="21">
        <v>41.8</v>
      </c>
      <c r="F37" s="21">
        <v>62.6</v>
      </c>
      <c r="G37" s="21">
        <v>78.3</v>
      </c>
    </row>
    <row r="38" spans="1:7" ht="15">
      <c r="A38" s="21" t="s">
        <v>120</v>
      </c>
      <c r="B38" s="21">
        <v>60</v>
      </c>
      <c r="C38" s="21">
        <v>74.2</v>
      </c>
      <c r="D38" s="21">
        <v>85.1</v>
      </c>
      <c r="E38" s="21">
        <v>41.4</v>
      </c>
      <c r="F38" s="21">
        <v>62.4</v>
      </c>
      <c r="G38" s="21">
        <v>78</v>
      </c>
    </row>
    <row r="39" spans="1:7" ht="15">
      <c r="A39" s="21" t="s">
        <v>121</v>
      </c>
      <c r="B39" s="21">
        <v>60</v>
      </c>
      <c r="C39" s="21">
        <v>74.3</v>
      </c>
      <c r="D39" s="21">
        <v>85</v>
      </c>
      <c r="E39" s="21">
        <v>41.3</v>
      </c>
      <c r="F39" s="21">
        <v>62.6</v>
      </c>
      <c r="G39" s="21">
        <v>78</v>
      </c>
    </row>
    <row r="40" spans="1:7" ht="15">
      <c r="A40" s="21" t="s">
        <v>122</v>
      </c>
      <c r="B40" s="21">
        <v>60</v>
      </c>
      <c r="C40" s="21">
        <v>74.3</v>
      </c>
      <c r="D40" s="21">
        <v>85</v>
      </c>
      <c r="E40" s="21">
        <v>41.7</v>
      </c>
      <c r="F40" s="21">
        <v>62.7</v>
      </c>
      <c r="G40" s="21">
        <v>78</v>
      </c>
    </row>
    <row r="41" spans="1:7" ht="15">
      <c r="A41" s="21" t="s">
        <v>123</v>
      </c>
      <c r="B41" s="21">
        <v>60</v>
      </c>
      <c r="C41" s="21">
        <v>74.6</v>
      </c>
      <c r="D41" s="21">
        <v>85.1</v>
      </c>
      <c r="E41" s="21">
        <v>41.5</v>
      </c>
      <c r="F41" s="21">
        <v>62.8</v>
      </c>
      <c r="G41" s="21">
        <v>78.1</v>
      </c>
    </row>
    <row r="42" spans="1:7" ht="15">
      <c r="A42" s="21" t="s">
        <v>124</v>
      </c>
      <c r="B42" s="21">
        <v>60.2</v>
      </c>
      <c r="C42" s="21">
        <v>74.6</v>
      </c>
      <c r="D42" s="21">
        <v>84.9</v>
      </c>
      <c r="E42" s="21">
        <v>41.5</v>
      </c>
      <c r="F42" s="21">
        <v>63.2</v>
      </c>
      <c r="G42" s="21">
        <v>78.1</v>
      </c>
    </row>
    <row r="43" spans="1:7" ht="15">
      <c r="A43" s="21" t="s">
        <v>125</v>
      </c>
      <c r="B43" s="21">
        <v>60.4</v>
      </c>
      <c r="C43" s="21">
        <v>74.7</v>
      </c>
      <c r="D43" s="21">
        <v>85.1</v>
      </c>
      <c r="E43" s="21">
        <v>41.7</v>
      </c>
      <c r="F43" s="21">
        <v>63.2</v>
      </c>
      <c r="G43" s="21">
        <v>78.2</v>
      </c>
    </row>
    <row r="44" spans="1:7" ht="15">
      <c r="A44" s="21" t="s">
        <v>126</v>
      </c>
      <c r="B44" s="21">
        <v>60.5</v>
      </c>
      <c r="C44" s="21">
        <v>75.2</v>
      </c>
      <c r="D44" s="21">
        <v>85.3</v>
      </c>
      <c r="E44" s="21">
        <v>41.9</v>
      </c>
      <c r="F44" s="21">
        <v>63.5</v>
      </c>
      <c r="G44" s="21">
        <v>78.3</v>
      </c>
    </row>
    <row r="45" spans="1:7" ht="15">
      <c r="A45" s="21" t="s">
        <v>127</v>
      </c>
      <c r="B45" s="21">
        <v>60.7</v>
      </c>
      <c r="C45" s="21">
        <v>75.2</v>
      </c>
      <c r="D45" s="21">
        <v>85.6</v>
      </c>
      <c r="E45" s="21">
        <v>41.8</v>
      </c>
      <c r="F45" s="21">
        <v>63.7</v>
      </c>
      <c r="G45" s="21">
        <v>78.6</v>
      </c>
    </row>
    <row r="46" spans="1:7" ht="15">
      <c r="A46" s="21" t="s">
        <v>128</v>
      </c>
      <c r="B46" s="21">
        <v>60.9</v>
      </c>
      <c r="C46" s="21">
        <v>75.3</v>
      </c>
      <c r="D46" s="21">
        <v>85.6</v>
      </c>
      <c r="E46" s="21">
        <v>41.5</v>
      </c>
      <c r="F46" s="21">
        <v>63.8</v>
      </c>
      <c r="G46" s="21">
        <v>78.7</v>
      </c>
    </row>
    <row r="47" spans="1:7" ht="15">
      <c r="A47" s="21" t="s">
        <v>129</v>
      </c>
      <c r="B47" s="21">
        <v>61.2</v>
      </c>
      <c r="C47" s="21">
        <v>75.4</v>
      </c>
      <c r="D47" s="21">
        <v>85.8</v>
      </c>
      <c r="E47" s="21">
        <v>42</v>
      </c>
      <c r="F47" s="21">
        <v>63.9</v>
      </c>
      <c r="G47" s="21">
        <v>79</v>
      </c>
    </row>
    <row r="48" spans="1:7" ht="15">
      <c r="A48" s="21" t="s">
        <v>130</v>
      </c>
      <c r="B48" s="21">
        <v>61.9</v>
      </c>
      <c r="C48" s="21">
        <v>75.8</v>
      </c>
      <c r="D48" s="21">
        <v>86.1</v>
      </c>
      <c r="E48" s="21">
        <v>42.2</v>
      </c>
      <c r="F48" s="21">
        <v>64.2</v>
      </c>
      <c r="G48" s="21">
        <v>79.1</v>
      </c>
    </row>
    <row r="49" spans="1:7" ht="15">
      <c r="A49" s="21" t="s">
        <v>131</v>
      </c>
      <c r="B49" s="21">
        <v>62.3</v>
      </c>
      <c r="C49" s="21">
        <v>75.8</v>
      </c>
      <c r="D49" s="21">
        <v>86.4</v>
      </c>
      <c r="E49" s="21">
        <v>41.9</v>
      </c>
      <c r="F49" s="21">
        <v>64.3</v>
      </c>
      <c r="G49" s="21">
        <v>79.3</v>
      </c>
    </row>
    <row r="50" spans="1:7" ht="15">
      <c r="A50" s="21" t="s">
        <v>132</v>
      </c>
      <c r="B50" s="21">
        <v>62.3</v>
      </c>
      <c r="C50" s="21">
        <v>76.1</v>
      </c>
      <c r="D50" s="21">
        <v>86.4</v>
      </c>
      <c r="E50" s="21">
        <v>42.1</v>
      </c>
      <c r="F50" s="21">
        <v>64.5</v>
      </c>
      <c r="G50" s="21">
        <v>79.7</v>
      </c>
    </row>
    <row r="51" spans="1:7" ht="15">
      <c r="A51" s="21" t="s">
        <v>133</v>
      </c>
      <c r="B51" s="21">
        <v>62.8</v>
      </c>
      <c r="C51" s="21">
        <v>76.6</v>
      </c>
      <c r="D51" s="21">
        <v>86.6</v>
      </c>
      <c r="E51" s="21">
        <v>42.2</v>
      </c>
      <c r="F51" s="21">
        <v>64.8</v>
      </c>
      <c r="G51" s="21">
        <v>80</v>
      </c>
    </row>
    <row r="52" spans="1:7" ht="15">
      <c r="A52" s="21" t="s">
        <v>134</v>
      </c>
      <c r="B52" s="21">
        <v>62.8</v>
      </c>
      <c r="C52" s="21">
        <v>76.7</v>
      </c>
      <c r="D52" s="21">
        <v>86.9</v>
      </c>
      <c r="E52" s="21">
        <v>42.3</v>
      </c>
      <c r="F52" s="21">
        <v>65.2</v>
      </c>
      <c r="G52" s="21">
        <v>80</v>
      </c>
    </row>
    <row r="53" spans="1:7" ht="15">
      <c r="A53" s="21" t="s">
        <v>135</v>
      </c>
      <c r="B53" s="21">
        <v>63</v>
      </c>
      <c r="C53" s="21">
        <v>77</v>
      </c>
      <c r="D53" s="21">
        <v>86.9</v>
      </c>
      <c r="E53" s="21">
        <v>42.7</v>
      </c>
      <c r="F53" s="21">
        <v>65.5</v>
      </c>
      <c r="G53" s="21">
        <v>80</v>
      </c>
    </row>
    <row r="54" spans="1:7" ht="15">
      <c r="A54" s="21" t="s">
        <v>136</v>
      </c>
      <c r="B54" s="21">
        <v>63.6</v>
      </c>
      <c r="C54" s="21">
        <v>77.2</v>
      </c>
      <c r="D54" s="21">
        <v>87.1</v>
      </c>
      <c r="E54" s="21">
        <v>42.9</v>
      </c>
      <c r="F54" s="21">
        <v>65.4</v>
      </c>
      <c r="G54" s="21">
        <v>80.2</v>
      </c>
    </row>
    <row r="55" spans="1:7" ht="15">
      <c r="A55" s="21" t="s">
        <v>137</v>
      </c>
      <c r="B55" s="21">
        <v>64</v>
      </c>
      <c r="C55" s="21">
        <v>77.7</v>
      </c>
      <c r="D55" s="21">
        <v>87.6</v>
      </c>
      <c r="E55" s="21">
        <v>43.1</v>
      </c>
      <c r="F55" s="21">
        <v>66</v>
      </c>
      <c r="G55" s="21">
        <v>80.5</v>
      </c>
    </row>
    <row r="56" spans="1:7" ht="15">
      <c r="A56" s="21" t="s">
        <v>138</v>
      </c>
      <c r="B56" s="21">
        <v>64.5</v>
      </c>
      <c r="C56" s="21">
        <v>77.8</v>
      </c>
      <c r="D56" s="21">
        <v>87.7</v>
      </c>
      <c r="E56" s="21">
        <v>43.6</v>
      </c>
      <c r="F56" s="21">
        <v>66</v>
      </c>
      <c r="G56" s="21">
        <v>80.7</v>
      </c>
    </row>
    <row r="57" spans="1:7" ht="15">
      <c r="A57" s="21" t="s">
        <v>139</v>
      </c>
      <c r="B57" s="21">
        <v>65</v>
      </c>
      <c r="C57" s="21">
        <v>78.1</v>
      </c>
      <c r="D57" s="21">
        <v>87.6</v>
      </c>
      <c r="E57" s="21">
        <v>43.6</v>
      </c>
      <c r="F57" s="21">
        <v>66.2</v>
      </c>
      <c r="G57" s="21">
        <v>81.1</v>
      </c>
    </row>
    <row r="58" spans="1:7" ht="15">
      <c r="A58" s="21" t="s">
        <v>140</v>
      </c>
      <c r="B58" s="21">
        <v>65.2</v>
      </c>
      <c r="C58" s="21">
        <v>78.2</v>
      </c>
      <c r="D58" s="21">
        <v>87.9</v>
      </c>
      <c r="E58" s="21">
        <v>43.6</v>
      </c>
      <c r="F58" s="21">
        <v>66.3</v>
      </c>
      <c r="G58" s="21">
        <v>81</v>
      </c>
    </row>
    <row r="59" spans="1:7" ht="15">
      <c r="A59" s="21" t="s">
        <v>141</v>
      </c>
      <c r="B59" s="21">
        <v>65.5</v>
      </c>
      <c r="C59" s="21">
        <v>78.6</v>
      </c>
      <c r="D59" s="21">
        <v>88.1</v>
      </c>
      <c r="E59" s="21">
        <v>44.1</v>
      </c>
      <c r="F59" s="21">
        <v>66.7</v>
      </c>
      <c r="G59" s="21">
        <v>81.2</v>
      </c>
    </row>
    <row r="60" spans="1:7" ht="15">
      <c r="A60" s="21" t="s">
        <v>142</v>
      </c>
      <c r="B60" s="21">
        <v>65.9</v>
      </c>
      <c r="C60" s="21">
        <v>78.9</v>
      </c>
      <c r="D60" s="21">
        <v>88</v>
      </c>
      <c r="E60" s="21">
        <v>44.2</v>
      </c>
      <c r="F60" s="21">
        <v>66.8</v>
      </c>
      <c r="G60" s="21">
        <v>81.3</v>
      </c>
    </row>
    <row r="61" spans="1:7" ht="15">
      <c r="A61" s="21" t="s">
        <v>143</v>
      </c>
      <c r="B61" s="21">
        <v>66.1</v>
      </c>
      <c r="C61" s="21">
        <v>78.9</v>
      </c>
      <c r="D61" s="21">
        <v>88</v>
      </c>
      <c r="E61" s="21">
        <v>44.1</v>
      </c>
      <c r="F61" s="21">
        <v>66.9</v>
      </c>
      <c r="G61" s="21">
        <v>81.5</v>
      </c>
    </row>
    <row r="62" spans="1:7" ht="15">
      <c r="A62" s="21" t="s">
        <v>144</v>
      </c>
      <c r="B62" s="21">
        <v>66.4</v>
      </c>
      <c r="C62" s="21">
        <v>79</v>
      </c>
      <c r="D62" s="21">
        <v>88.1</v>
      </c>
      <c r="E62" s="21">
        <v>44.2</v>
      </c>
      <c r="F62" s="21">
        <v>67</v>
      </c>
      <c r="G62" s="21">
        <v>81.7</v>
      </c>
    </row>
    <row r="63" spans="1:7" ht="15">
      <c r="A63" s="21" t="s">
        <v>145</v>
      </c>
      <c r="B63" s="21">
        <v>66.6</v>
      </c>
      <c r="C63" s="21">
        <v>79.3</v>
      </c>
      <c r="D63" s="21">
        <v>88.4</v>
      </c>
      <c r="E63" s="21">
        <v>44.5</v>
      </c>
      <c r="F63" s="21">
        <v>67.1</v>
      </c>
      <c r="G63" s="21">
        <v>81.9</v>
      </c>
    </row>
    <row r="64" spans="1:7" ht="15">
      <c r="A64" s="21" t="s">
        <v>146</v>
      </c>
      <c r="B64" s="21">
        <v>66.6</v>
      </c>
      <c r="C64" s="21">
        <v>79.4</v>
      </c>
      <c r="D64" s="21">
        <v>88.2</v>
      </c>
      <c r="E64" s="21">
        <v>44.6</v>
      </c>
      <c r="F64" s="21">
        <v>67.1</v>
      </c>
      <c r="G64" s="21">
        <v>81.7</v>
      </c>
    </row>
    <row r="65" spans="1:7" ht="15">
      <c r="A65" s="21" t="s">
        <v>147</v>
      </c>
      <c r="B65" s="21">
        <v>66.7</v>
      </c>
      <c r="C65" s="21">
        <v>79.4</v>
      </c>
      <c r="D65" s="21">
        <v>88.4</v>
      </c>
      <c r="E65" s="21">
        <v>44.5</v>
      </c>
      <c r="F65" s="21">
        <v>67.3</v>
      </c>
      <c r="G65" s="21">
        <v>82</v>
      </c>
    </row>
    <row r="66" spans="1:7" ht="15">
      <c r="A66" s="21" t="s">
        <v>148</v>
      </c>
      <c r="B66" s="21">
        <v>66.7</v>
      </c>
      <c r="C66" s="21">
        <v>79</v>
      </c>
      <c r="D66" s="21">
        <v>87.9</v>
      </c>
      <c r="E66" s="21">
        <v>44.6</v>
      </c>
      <c r="F66" s="21">
        <v>67</v>
      </c>
      <c r="G66" s="21">
        <v>81.7</v>
      </c>
    </row>
    <row r="67" spans="1:7" ht="15">
      <c r="A67" s="21" t="s">
        <v>149</v>
      </c>
      <c r="B67" s="21">
        <v>64.4</v>
      </c>
      <c r="C67" s="21">
        <v>77.4</v>
      </c>
      <c r="D67" s="21">
        <v>86.7</v>
      </c>
      <c r="E67" s="21">
        <v>43.1</v>
      </c>
      <c r="F67" s="21">
        <v>64.9</v>
      </c>
      <c r="G67" s="21">
        <v>80.8</v>
      </c>
    </row>
    <row r="68" spans="1:7" ht="15">
      <c r="A68" s="16" t="s">
        <v>150</v>
      </c>
      <c r="B68" s="16">
        <v>65.6</v>
      </c>
      <c r="C68" s="16">
        <v>78</v>
      </c>
      <c r="D68" s="16">
        <v>87</v>
      </c>
      <c r="E68" s="16">
        <v>43.4</v>
      </c>
      <c r="F68" s="16">
        <v>65.7</v>
      </c>
      <c r="G68" s="16">
        <v>81.1</v>
      </c>
    </row>
    <row r="69" spans="1:7" ht="15">
      <c r="A69" s="15" t="s">
        <v>151</v>
      </c>
      <c r="B69" s="15">
        <v>65.8</v>
      </c>
      <c r="C69" s="15">
        <v>78.1</v>
      </c>
      <c r="D69" s="15">
        <v>87.4</v>
      </c>
      <c r="E69" s="15">
        <v>43.6</v>
      </c>
      <c r="F69" s="15">
        <v>66.3</v>
      </c>
      <c r="G69" s="15">
        <v>81.4</v>
      </c>
    </row>
    <row r="71" ht="15">
      <c r="A71" s="22" t="s">
        <v>53</v>
      </c>
    </row>
  </sheetData>
  <mergeCells count="2"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81"/>
  <sheetViews>
    <sheetView workbookViewId="0" topLeftCell="A1">
      <selection activeCell="E60" sqref="E60:K66"/>
    </sheetView>
  </sheetViews>
  <sheetFormatPr defaultColWidth="11.00390625" defaultRowHeight="15"/>
  <cols>
    <col min="1" max="3" width="11.00390625" style="14" customWidth="1"/>
    <col min="4" max="4" width="15.7109375" style="14" customWidth="1"/>
    <col min="5" max="5" width="10.421875" style="14" customWidth="1"/>
    <col min="6" max="7" width="8.28125" style="14" customWidth="1"/>
    <col min="8" max="9" width="7.28125" style="14" customWidth="1"/>
    <col min="10" max="10" width="7.7109375" style="14" customWidth="1"/>
    <col min="11" max="16384" width="11.00390625" style="14" customWidth="1"/>
  </cols>
  <sheetData>
    <row r="1" spans="1:3" ht="18">
      <c r="A1" s="67" t="s">
        <v>66</v>
      </c>
      <c r="C1" s="13"/>
    </row>
    <row r="2" ht="15">
      <c r="A2" s="55" t="s">
        <v>166</v>
      </c>
    </row>
    <row r="3" spans="1:9" ht="48">
      <c r="A3" s="41" t="s">
        <v>60</v>
      </c>
      <c r="B3" s="42" t="s">
        <v>43</v>
      </c>
      <c r="C3" s="42" t="s">
        <v>47</v>
      </c>
      <c r="D3" s="42" t="s">
        <v>46</v>
      </c>
      <c r="E3" s="43" t="s">
        <v>59</v>
      </c>
      <c r="F3" s="43" t="s">
        <v>58</v>
      </c>
      <c r="G3" s="43" t="s">
        <v>3</v>
      </c>
      <c r="H3" s="42" t="s">
        <v>43</v>
      </c>
      <c r="I3" s="42" t="s">
        <v>47</v>
      </c>
    </row>
    <row r="4" spans="1:10" ht="14.25">
      <c r="A4" s="44" t="s">
        <v>100</v>
      </c>
      <c r="B4" s="45">
        <v>22486</v>
      </c>
      <c r="C4" s="45">
        <v>29490</v>
      </c>
      <c r="D4" s="45">
        <v>185461</v>
      </c>
      <c r="E4" s="46">
        <v>35000</v>
      </c>
      <c r="F4" s="46">
        <v>5000</v>
      </c>
      <c r="G4" s="46">
        <f>D4-170000</f>
        <v>15461</v>
      </c>
      <c r="H4" s="47"/>
      <c r="I4" s="48"/>
      <c r="J4" s="14">
        <f>C4/D4</f>
        <v>0.15900917173961102</v>
      </c>
    </row>
    <row r="5" spans="1:10" ht="14.25">
      <c r="A5" s="35" t="s">
        <v>101</v>
      </c>
      <c r="B5" s="36">
        <v>22207</v>
      </c>
      <c r="C5" s="36">
        <v>29621</v>
      </c>
      <c r="D5" s="36">
        <v>185673</v>
      </c>
      <c r="E5" s="49">
        <v>35000</v>
      </c>
      <c r="F5" s="49">
        <v>5000</v>
      </c>
      <c r="G5" s="49">
        <f aca="true" t="shared" si="0" ref="G5:G55">D5-170000</f>
        <v>15673</v>
      </c>
      <c r="H5" s="50">
        <f>(B5-B4)/B4</f>
        <v>-0.012407720359334698</v>
      </c>
      <c r="I5" s="50">
        <f>(C5-C4)/C4</f>
        <v>0.004442183791115633</v>
      </c>
      <c r="J5" s="14">
        <f aca="true" t="shared" si="1" ref="J5:J54">C5/D5</f>
        <v>0.15953315775583957</v>
      </c>
    </row>
    <row r="6" spans="1:10" ht="14.25">
      <c r="A6" s="35" t="s">
        <v>102</v>
      </c>
      <c r="B6" s="36">
        <v>21940</v>
      </c>
      <c r="C6" s="36">
        <v>29555</v>
      </c>
      <c r="D6" s="36">
        <v>186029</v>
      </c>
      <c r="E6" s="49">
        <v>35000</v>
      </c>
      <c r="F6" s="49">
        <v>5000</v>
      </c>
      <c r="G6" s="49">
        <f t="shared" si="0"/>
        <v>16029</v>
      </c>
      <c r="H6" s="50">
        <f aca="true" t="shared" si="2" ref="H6:H54">(B6-B5)/B5</f>
        <v>-0.012023235916602874</v>
      </c>
      <c r="I6" s="50">
        <f aca="true" t="shared" si="3" ref="I6:I54">(C6-C5)/C5</f>
        <v>-0.002228148948381216</v>
      </c>
      <c r="J6" s="14">
        <f t="shared" si="1"/>
        <v>0.15887307892855415</v>
      </c>
    </row>
    <row r="7" spans="1:10" ht="14.25">
      <c r="A7" s="35" t="s">
        <v>103</v>
      </c>
      <c r="B7" s="36">
        <v>21627</v>
      </c>
      <c r="C7" s="36">
        <v>29702</v>
      </c>
      <c r="D7" s="36">
        <v>185317</v>
      </c>
      <c r="E7" s="49">
        <v>35000</v>
      </c>
      <c r="F7" s="49">
        <v>5000</v>
      </c>
      <c r="G7" s="49">
        <f t="shared" si="0"/>
        <v>15317</v>
      </c>
      <c r="H7" s="50">
        <f t="shared" si="2"/>
        <v>-0.014266180492251595</v>
      </c>
      <c r="I7" s="50">
        <f t="shared" si="3"/>
        <v>0.004973777702588394</v>
      </c>
      <c r="J7" s="14">
        <f t="shared" si="1"/>
        <v>0.16027671503423863</v>
      </c>
    </row>
    <row r="8" spans="1:10" ht="14.25">
      <c r="A8" s="35" t="s">
        <v>104</v>
      </c>
      <c r="B8" s="36">
        <v>20958</v>
      </c>
      <c r="C8" s="36">
        <v>29633</v>
      </c>
      <c r="D8" s="36">
        <v>184091</v>
      </c>
      <c r="E8" s="49">
        <v>35000</v>
      </c>
      <c r="F8" s="49">
        <v>5000</v>
      </c>
      <c r="G8" s="49">
        <f t="shared" si="0"/>
        <v>14091</v>
      </c>
      <c r="H8" s="50">
        <f t="shared" si="2"/>
        <v>-0.030933555278124567</v>
      </c>
      <c r="I8" s="50">
        <f t="shared" si="3"/>
        <v>-0.002323075887145647</v>
      </c>
      <c r="J8" s="14">
        <f t="shared" si="1"/>
        <v>0.16096930322503544</v>
      </c>
    </row>
    <row r="9" spans="1:10" ht="14.25">
      <c r="A9" s="35" t="s">
        <v>105</v>
      </c>
      <c r="B9" s="36">
        <v>20720</v>
      </c>
      <c r="C9" s="36">
        <v>30031</v>
      </c>
      <c r="D9" s="36">
        <v>183062</v>
      </c>
      <c r="E9" s="49">
        <v>35000</v>
      </c>
      <c r="F9" s="49">
        <v>5000</v>
      </c>
      <c r="G9" s="49">
        <f t="shared" si="0"/>
        <v>13062</v>
      </c>
      <c r="H9" s="50">
        <f t="shared" si="2"/>
        <v>-0.011356045424181697</v>
      </c>
      <c r="I9" s="50">
        <f t="shared" si="3"/>
        <v>0.013430972226909189</v>
      </c>
      <c r="J9" s="14">
        <f t="shared" si="1"/>
        <v>0.16404824594945974</v>
      </c>
    </row>
    <row r="10" spans="1:10" ht="14.25">
      <c r="A10" s="35" t="s">
        <v>106</v>
      </c>
      <c r="B10" s="36">
        <v>20699</v>
      </c>
      <c r="C10" s="36">
        <v>30112</v>
      </c>
      <c r="D10" s="36">
        <v>182002</v>
      </c>
      <c r="E10" s="49">
        <v>35000</v>
      </c>
      <c r="F10" s="49">
        <v>5000</v>
      </c>
      <c r="G10" s="49">
        <f t="shared" si="0"/>
        <v>12002</v>
      </c>
      <c r="H10" s="50">
        <f t="shared" si="2"/>
        <v>-0.0010135135135135136</v>
      </c>
      <c r="I10" s="50">
        <f t="shared" si="3"/>
        <v>0.002697212880023975</v>
      </c>
      <c r="J10" s="14">
        <f t="shared" si="1"/>
        <v>0.16544873133262272</v>
      </c>
    </row>
    <row r="11" spans="1:10" ht="14.25">
      <c r="A11" s="35" t="s">
        <v>107</v>
      </c>
      <c r="B11" s="36">
        <v>20819</v>
      </c>
      <c r="C11" s="36">
        <v>30386</v>
      </c>
      <c r="D11" s="36">
        <v>181698</v>
      </c>
      <c r="E11" s="49">
        <v>35000</v>
      </c>
      <c r="F11" s="49">
        <v>5000</v>
      </c>
      <c r="G11" s="49">
        <f t="shared" si="0"/>
        <v>11698</v>
      </c>
      <c r="H11" s="50">
        <f t="shared" si="2"/>
        <v>0.005797381516015267</v>
      </c>
      <c r="I11" s="50">
        <f t="shared" si="3"/>
        <v>0.009099362380446334</v>
      </c>
      <c r="J11" s="14">
        <f t="shared" si="1"/>
        <v>0.16723354137084612</v>
      </c>
    </row>
    <row r="12" spans="1:10" ht="14.25">
      <c r="A12" s="35" t="s">
        <v>108</v>
      </c>
      <c r="B12" s="36">
        <v>20844</v>
      </c>
      <c r="C12" s="36">
        <v>30250</v>
      </c>
      <c r="D12" s="36">
        <v>180450</v>
      </c>
      <c r="E12" s="49">
        <v>35000</v>
      </c>
      <c r="F12" s="49">
        <v>5000</v>
      </c>
      <c r="G12" s="49">
        <f t="shared" si="0"/>
        <v>10450</v>
      </c>
      <c r="H12" s="50">
        <f t="shared" si="2"/>
        <v>0.001200826168403862</v>
      </c>
      <c r="I12" s="50">
        <f t="shared" si="3"/>
        <v>-0.004475745409069967</v>
      </c>
      <c r="J12" s="14">
        <f t="shared" si="1"/>
        <v>0.16763646439456914</v>
      </c>
    </row>
    <row r="13" spans="1:10" ht="14.25">
      <c r="A13" s="35" t="s">
        <v>109</v>
      </c>
      <c r="B13" s="36">
        <v>21009</v>
      </c>
      <c r="C13" s="36">
        <v>30715</v>
      </c>
      <c r="D13" s="36">
        <v>180412</v>
      </c>
      <c r="E13" s="49">
        <v>35000</v>
      </c>
      <c r="F13" s="49">
        <v>5000</v>
      </c>
      <c r="G13" s="49">
        <f t="shared" si="0"/>
        <v>10412</v>
      </c>
      <c r="H13" s="50">
        <f t="shared" si="2"/>
        <v>0.00791594703511802</v>
      </c>
      <c r="I13" s="50">
        <f t="shared" si="3"/>
        <v>0.01537190082644628</v>
      </c>
      <c r="J13" s="14">
        <f t="shared" si="1"/>
        <v>0.170249207369798</v>
      </c>
    </row>
    <row r="14" spans="1:10" ht="14.25">
      <c r="A14" s="35" t="s">
        <v>110</v>
      </c>
      <c r="B14" s="36">
        <v>21210</v>
      </c>
      <c r="C14" s="36">
        <v>30685</v>
      </c>
      <c r="D14" s="36">
        <v>180332</v>
      </c>
      <c r="E14" s="49">
        <v>35000</v>
      </c>
      <c r="F14" s="49">
        <v>5000</v>
      </c>
      <c r="G14" s="49">
        <f t="shared" si="0"/>
        <v>10332</v>
      </c>
      <c r="H14" s="50">
        <f t="shared" si="2"/>
        <v>0.009567328287876624</v>
      </c>
      <c r="I14" s="50">
        <f t="shared" si="3"/>
        <v>-0.0009767214715936839</v>
      </c>
      <c r="J14" s="14">
        <f t="shared" si="1"/>
        <v>0.17015837455360114</v>
      </c>
    </row>
    <row r="15" spans="1:10" ht="14.25">
      <c r="A15" s="35" t="s">
        <v>111</v>
      </c>
      <c r="B15" s="36">
        <v>21328</v>
      </c>
      <c r="C15" s="36">
        <v>30756</v>
      </c>
      <c r="D15" s="36">
        <v>180358</v>
      </c>
      <c r="E15" s="49">
        <v>35000</v>
      </c>
      <c r="F15" s="49">
        <v>5000</v>
      </c>
      <c r="G15" s="49">
        <f t="shared" si="0"/>
        <v>10358</v>
      </c>
      <c r="H15" s="50">
        <f t="shared" si="2"/>
        <v>0.005563413484205563</v>
      </c>
      <c r="I15" s="50">
        <f t="shared" si="3"/>
        <v>0.00231383412090598</v>
      </c>
      <c r="J15" s="14">
        <f t="shared" si="1"/>
        <v>0.17052750640392997</v>
      </c>
    </row>
    <row r="16" spans="1:10" ht="14.25">
      <c r="A16" s="35" t="s">
        <v>112</v>
      </c>
      <c r="B16" s="36">
        <v>21365</v>
      </c>
      <c r="C16" s="36">
        <v>30949</v>
      </c>
      <c r="D16" s="36">
        <v>180766</v>
      </c>
      <c r="E16" s="49">
        <v>35000</v>
      </c>
      <c r="F16" s="49">
        <v>5000</v>
      </c>
      <c r="G16" s="49">
        <f t="shared" si="0"/>
        <v>10766</v>
      </c>
      <c r="H16" s="50">
        <f t="shared" si="2"/>
        <v>0.0017348087021755438</v>
      </c>
      <c r="I16" s="50">
        <f t="shared" si="3"/>
        <v>0.006275198335284172</v>
      </c>
      <c r="J16" s="14">
        <f t="shared" si="1"/>
        <v>0.1712102939712114</v>
      </c>
    </row>
    <row r="17" spans="1:10" ht="14.25">
      <c r="A17" s="35" t="s">
        <v>113</v>
      </c>
      <c r="B17" s="36">
        <v>21519</v>
      </c>
      <c r="C17" s="36">
        <v>31110</v>
      </c>
      <c r="D17" s="36">
        <v>180613</v>
      </c>
      <c r="E17" s="49">
        <v>35000</v>
      </c>
      <c r="F17" s="49">
        <v>5000</v>
      </c>
      <c r="G17" s="49">
        <f t="shared" si="0"/>
        <v>10613</v>
      </c>
      <c r="H17" s="50">
        <f t="shared" si="2"/>
        <v>0.007208050549964896</v>
      </c>
      <c r="I17" s="50">
        <f t="shared" si="3"/>
        <v>0.005202106691654012</v>
      </c>
      <c r="J17" s="14">
        <f t="shared" si="1"/>
        <v>0.17224673749951555</v>
      </c>
    </row>
    <row r="18" spans="1:10" ht="14.25">
      <c r="A18" s="35" t="s">
        <v>114</v>
      </c>
      <c r="B18" s="36">
        <v>21488</v>
      </c>
      <c r="C18" s="36">
        <v>31087</v>
      </c>
      <c r="D18" s="36">
        <v>180240</v>
      </c>
      <c r="E18" s="49">
        <v>35000</v>
      </c>
      <c r="F18" s="49">
        <v>5000</v>
      </c>
      <c r="G18" s="49">
        <f t="shared" si="0"/>
        <v>10240</v>
      </c>
      <c r="H18" s="50">
        <f t="shared" si="2"/>
        <v>-0.0014405873878897719</v>
      </c>
      <c r="I18" s="50">
        <f t="shared" si="3"/>
        <v>-0.0007393121182899389</v>
      </c>
      <c r="J18" s="14">
        <f t="shared" si="1"/>
        <v>0.17247558810474922</v>
      </c>
    </row>
    <row r="19" spans="1:10" ht="14.25">
      <c r="A19" s="35" t="s">
        <v>115</v>
      </c>
      <c r="B19" s="36">
        <v>21529</v>
      </c>
      <c r="C19" s="36">
        <v>31358</v>
      </c>
      <c r="D19" s="36">
        <v>180153</v>
      </c>
      <c r="E19" s="49">
        <v>35000</v>
      </c>
      <c r="F19" s="49">
        <v>5000</v>
      </c>
      <c r="G19" s="49">
        <f t="shared" si="0"/>
        <v>10153</v>
      </c>
      <c r="H19" s="50">
        <f t="shared" si="2"/>
        <v>0.001908041697691735</v>
      </c>
      <c r="I19" s="50">
        <f t="shared" si="3"/>
        <v>0.008717470325216328</v>
      </c>
      <c r="J19" s="14">
        <f t="shared" si="1"/>
        <v>0.17406315742729792</v>
      </c>
    </row>
    <row r="20" spans="1:10" ht="14.25">
      <c r="A20" s="35" t="s">
        <v>116</v>
      </c>
      <c r="B20" s="36">
        <v>21076</v>
      </c>
      <c r="C20" s="36">
        <v>31464</v>
      </c>
      <c r="D20" s="36">
        <v>179968</v>
      </c>
      <c r="E20" s="49">
        <v>35000</v>
      </c>
      <c r="F20" s="49">
        <v>5000</v>
      </c>
      <c r="G20" s="49">
        <f t="shared" si="0"/>
        <v>9968</v>
      </c>
      <c r="H20" s="50">
        <f t="shared" si="2"/>
        <v>-0.021041386037437874</v>
      </c>
      <c r="I20" s="50">
        <f t="shared" si="3"/>
        <v>0.0033803176222973403</v>
      </c>
      <c r="J20" s="14">
        <f t="shared" si="1"/>
        <v>0.17483108108108109</v>
      </c>
    </row>
    <row r="21" spans="1:10" ht="14.25">
      <c r="A21" s="35" t="s">
        <v>117</v>
      </c>
      <c r="B21" s="36">
        <v>21038</v>
      </c>
      <c r="C21" s="36">
        <v>31695</v>
      </c>
      <c r="D21" s="36">
        <v>179790</v>
      </c>
      <c r="E21" s="49">
        <v>35000</v>
      </c>
      <c r="F21" s="49">
        <v>5000</v>
      </c>
      <c r="G21" s="49">
        <f t="shared" si="0"/>
        <v>9790</v>
      </c>
      <c r="H21" s="50">
        <f t="shared" si="2"/>
        <v>-0.001802998671474663</v>
      </c>
      <c r="I21" s="50">
        <f t="shared" si="3"/>
        <v>0.007341723874904653</v>
      </c>
      <c r="J21" s="14">
        <f t="shared" si="1"/>
        <v>0.1762890038378108</v>
      </c>
    </row>
    <row r="22" spans="1:10" ht="14.25">
      <c r="A22" s="35" t="s">
        <v>118</v>
      </c>
      <c r="B22" s="36">
        <v>20772</v>
      </c>
      <c r="C22" s="36">
        <v>31737</v>
      </c>
      <c r="D22" s="36">
        <v>179677</v>
      </c>
      <c r="E22" s="49">
        <v>35000</v>
      </c>
      <c r="F22" s="49">
        <v>5000</v>
      </c>
      <c r="G22" s="49">
        <f t="shared" si="0"/>
        <v>9677</v>
      </c>
      <c r="H22" s="50">
        <f t="shared" si="2"/>
        <v>-0.012643787432265425</v>
      </c>
      <c r="I22" s="50">
        <f t="shared" si="3"/>
        <v>0.0013251301467108376</v>
      </c>
      <c r="J22" s="14">
        <f t="shared" si="1"/>
        <v>0.17663362589535667</v>
      </c>
    </row>
    <row r="23" spans="1:10" ht="14.25">
      <c r="A23" s="35" t="s">
        <v>119</v>
      </c>
      <c r="B23" s="36">
        <v>20681</v>
      </c>
      <c r="C23" s="36">
        <v>31973</v>
      </c>
      <c r="D23" s="36">
        <v>179280</v>
      </c>
      <c r="E23" s="49">
        <v>35000</v>
      </c>
      <c r="F23" s="49">
        <v>5000</v>
      </c>
      <c r="G23" s="49">
        <f t="shared" si="0"/>
        <v>9280</v>
      </c>
      <c r="H23" s="50">
        <f t="shared" si="2"/>
        <v>-0.004380897361833237</v>
      </c>
      <c r="I23" s="50">
        <f t="shared" si="3"/>
        <v>0.0074361155748810534</v>
      </c>
      <c r="J23" s="14">
        <f t="shared" si="1"/>
        <v>0.17834114234716644</v>
      </c>
    </row>
    <row r="24" spans="1:10" ht="14.25">
      <c r="A24" s="35" t="s">
        <v>120</v>
      </c>
      <c r="B24" s="36">
        <v>20519</v>
      </c>
      <c r="C24" s="36">
        <v>32400</v>
      </c>
      <c r="D24" s="36">
        <v>178741</v>
      </c>
      <c r="E24" s="49">
        <v>35000</v>
      </c>
      <c r="F24" s="49">
        <v>5000</v>
      </c>
      <c r="G24" s="49">
        <f t="shared" si="0"/>
        <v>8741</v>
      </c>
      <c r="H24" s="50">
        <f t="shared" si="2"/>
        <v>-0.00783327692084522</v>
      </c>
      <c r="I24" s="50">
        <f t="shared" si="3"/>
        <v>0.01335501829668783</v>
      </c>
      <c r="J24" s="14">
        <f t="shared" si="1"/>
        <v>0.18126786803251632</v>
      </c>
    </row>
    <row r="25" spans="1:10" ht="14.25">
      <c r="A25" s="35" t="s">
        <v>121</v>
      </c>
      <c r="B25" s="36">
        <v>20706</v>
      </c>
      <c r="C25" s="36">
        <v>32587</v>
      </c>
      <c r="D25" s="36">
        <v>178930</v>
      </c>
      <c r="E25" s="49">
        <v>35000</v>
      </c>
      <c r="F25" s="49">
        <v>5000</v>
      </c>
      <c r="G25" s="49">
        <f t="shared" si="0"/>
        <v>8930</v>
      </c>
      <c r="H25" s="50">
        <f t="shared" si="2"/>
        <v>0.009113504556752278</v>
      </c>
      <c r="I25" s="50">
        <f t="shared" si="3"/>
        <v>0.005771604938271605</v>
      </c>
      <c r="J25" s="14">
        <f t="shared" si="1"/>
        <v>0.1821215000279439</v>
      </c>
    </row>
    <row r="26" spans="1:10" ht="14.25">
      <c r="A26" s="35" t="s">
        <v>122</v>
      </c>
      <c r="B26" s="36">
        <v>20977</v>
      </c>
      <c r="C26" s="36">
        <v>32566</v>
      </c>
      <c r="D26" s="36">
        <v>178955</v>
      </c>
      <c r="E26" s="49">
        <v>35000</v>
      </c>
      <c r="F26" s="49">
        <v>5000</v>
      </c>
      <c r="G26" s="49">
        <f t="shared" si="0"/>
        <v>8955</v>
      </c>
      <c r="H26" s="50">
        <f t="shared" si="2"/>
        <v>0.013087993818216941</v>
      </c>
      <c r="I26" s="50">
        <f t="shared" si="3"/>
        <v>-0.0006444287599349434</v>
      </c>
      <c r="J26" s="14">
        <f t="shared" si="1"/>
        <v>0.18197870973149674</v>
      </c>
    </row>
    <row r="27" spans="1:10" ht="14.25">
      <c r="A27" s="35" t="s">
        <v>123</v>
      </c>
      <c r="B27" s="36">
        <v>20937</v>
      </c>
      <c r="C27" s="36">
        <v>32734</v>
      </c>
      <c r="D27" s="36">
        <v>179254</v>
      </c>
      <c r="E27" s="49">
        <v>35000</v>
      </c>
      <c r="F27" s="49">
        <v>5000</v>
      </c>
      <c r="G27" s="49">
        <f t="shared" si="0"/>
        <v>9254</v>
      </c>
      <c r="H27" s="50">
        <f t="shared" si="2"/>
        <v>-0.0019068503599180054</v>
      </c>
      <c r="I27" s="50">
        <f t="shared" si="3"/>
        <v>0.005158754529263649</v>
      </c>
      <c r="J27" s="14">
        <f t="shared" si="1"/>
        <v>0.18261238242940186</v>
      </c>
    </row>
    <row r="28" spans="1:10" ht="14.25">
      <c r="A28" s="35" t="s">
        <v>124</v>
      </c>
      <c r="B28" s="36">
        <v>21113</v>
      </c>
      <c r="C28" s="36">
        <v>32715</v>
      </c>
      <c r="D28" s="36">
        <v>179710</v>
      </c>
      <c r="E28" s="49">
        <v>35000</v>
      </c>
      <c r="F28" s="49">
        <v>5000</v>
      </c>
      <c r="G28" s="49">
        <f t="shared" si="0"/>
        <v>9710</v>
      </c>
      <c r="H28" s="50">
        <f t="shared" si="2"/>
        <v>0.008406170893633281</v>
      </c>
      <c r="I28" s="50">
        <f t="shared" si="3"/>
        <v>-0.0005804362436610252</v>
      </c>
      <c r="J28" s="14">
        <f t="shared" si="1"/>
        <v>0.18204329197039676</v>
      </c>
    </row>
    <row r="29" spans="1:10" ht="14.25">
      <c r="A29" s="35" t="s">
        <v>125</v>
      </c>
      <c r="B29" s="36">
        <v>21381</v>
      </c>
      <c r="C29" s="36">
        <v>32973</v>
      </c>
      <c r="D29" s="36">
        <v>180149</v>
      </c>
      <c r="E29" s="49">
        <v>35000</v>
      </c>
      <c r="F29" s="49">
        <v>5000</v>
      </c>
      <c r="G29" s="49">
        <f t="shared" si="0"/>
        <v>10149</v>
      </c>
      <c r="H29" s="50">
        <f t="shared" si="2"/>
        <v>0.012693601098849051</v>
      </c>
      <c r="I29" s="50">
        <f t="shared" si="3"/>
        <v>0.007886290692342961</v>
      </c>
      <c r="J29" s="14">
        <f t="shared" si="1"/>
        <v>0.18303182365708387</v>
      </c>
    </row>
    <row r="30" spans="1:10" ht="14.25">
      <c r="A30" s="35" t="s">
        <v>126</v>
      </c>
      <c r="B30" s="36">
        <v>21632</v>
      </c>
      <c r="C30" s="36">
        <v>32841</v>
      </c>
      <c r="D30" s="36">
        <v>180693</v>
      </c>
      <c r="E30" s="49">
        <v>35000</v>
      </c>
      <c r="F30" s="49">
        <v>5000</v>
      </c>
      <c r="G30" s="49">
        <f t="shared" si="0"/>
        <v>10693</v>
      </c>
      <c r="H30" s="50">
        <f t="shared" si="2"/>
        <v>0.011739394789766615</v>
      </c>
      <c r="I30" s="50">
        <f t="shared" si="3"/>
        <v>-0.0040032754071513054</v>
      </c>
      <c r="J30" s="14">
        <f t="shared" si="1"/>
        <v>0.181750261493251</v>
      </c>
    </row>
    <row r="31" spans="1:10" ht="14.25">
      <c r="A31" s="35" t="s">
        <v>127</v>
      </c>
      <c r="B31" s="36">
        <v>21651</v>
      </c>
      <c r="C31" s="36">
        <v>32926</v>
      </c>
      <c r="D31" s="36">
        <v>181034</v>
      </c>
      <c r="E31" s="49">
        <v>35000</v>
      </c>
      <c r="F31" s="49">
        <v>5000</v>
      </c>
      <c r="G31" s="49">
        <f t="shared" si="0"/>
        <v>11034</v>
      </c>
      <c r="H31" s="50">
        <f t="shared" si="2"/>
        <v>0.0008783284023668639</v>
      </c>
      <c r="I31" s="50">
        <f t="shared" si="3"/>
        <v>0.002588228129472306</v>
      </c>
      <c r="J31" s="14">
        <f t="shared" si="1"/>
        <v>0.18187743738745207</v>
      </c>
    </row>
    <row r="32" spans="1:10" ht="14.25">
      <c r="A32" s="35" t="s">
        <v>128</v>
      </c>
      <c r="B32" s="36">
        <v>21753</v>
      </c>
      <c r="C32" s="36">
        <v>33137</v>
      </c>
      <c r="D32" s="36">
        <v>181370</v>
      </c>
      <c r="E32" s="49">
        <v>35000</v>
      </c>
      <c r="F32" s="49">
        <v>5000</v>
      </c>
      <c r="G32" s="49">
        <f t="shared" si="0"/>
        <v>11370</v>
      </c>
      <c r="H32" s="50">
        <f t="shared" si="2"/>
        <v>0.004711098794512956</v>
      </c>
      <c r="I32" s="50">
        <f t="shared" si="3"/>
        <v>0.006408309542610703</v>
      </c>
      <c r="J32" s="14">
        <f t="shared" si="1"/>
        <v>0.18270386502729227</v>
      </c>
    </row>
    <row r="33" spans="1:10" ht="14.25">
      <c r="A33" s="35" t="s">
        <v>129</v>
      </c>
      <c r="B33" s="36">
        <v>22152</v>
      </c>
      <c r="C33" s="36">
        <v>33193</v>
      </c>
      <c r="D33" s="36">
        <v>181903</v>
      </c>
      <c r="E33" s="49">
        <v>35000</v>
      </c>
      <c r="F33" s="49">
        <v>5000</v>
      </c>
      <c r="G33" s="49">
        <f t="shared" si="0"/>
        <v>11903</v>
      </c>
      <c r="H33" s="50">
        <f t="shared" si="2"/>
        <v>0.01834229761412219</v>
      </c>
      <c r="I33" s="50">
        <f t="shared" si="3"/>
        <v>0.001689953828047198</v>
      </c>
      <c r="J33" s="14">
        <f t="shared" si="1"/>
        <v>0.18247637477116924</v>
      </c>
    </row>
    <row r="34" spans="1:10" ht="14.25">
      <c r="A34" s="35" t="s">
        <v>130</v>
      </c>
      <c r="B34" s="36">
        <v>22434</v>
      </c>
      <c r="C34" s="36">
        <v>33252</v>
      </c>
      <c r="D34" s="36">
        <v>182570</v>
      </c>
      <c r="E34" s="49">
        <v>35000</v>
      </c>
      <c r="F34" s="49">
        <v>5000</v>
      </c>
      <c r="G34" s="49">
        <f t="shared" si="0"/>
        <v>12570</v>
      </c>
      <c r="H34" s="50">
        <f t="shared" si="2"/>
        <v>0.012730227518959913</v>
      </c>
      <c r="I34" s="50">
        <f t="shared" si="3"/>
        <v>0.001777483204290061</v>
      </c>
      <c r="J34" s="14">
        <f t="shared" si="1"/>
        <v>0.18213288053897136</v>
      </c>
    </row>
    <row r="35" spans="1:10" ht="14.25">
      <c r="A35" s="35" t="s">
        <v>131</v>
      </c>
      <c r="B35" s="36">
        <v>22446</v>
      </c>
      <c r="C35" s="36">
        <v>33205</v>
      </c>
      <c r="D35" s="36">
        <v>183152</v>
      </c>
      <c r="E35" s="49">
        <v>35000</v>
      </c>
      <c r="F35" s="49">
        <v>5000</v>
      </c>
      <c r="G35" s="49">
        <f t="shared" si="0"/>
        <v>13152</v>
      </c>
      <c r="H35" s="50">
        <f t="shared" si="2"/>
        <v>0.0005349023803155924</v>
      </c>
      <c r="I35" s="50">
        <f t="shared" si="3"/>
        <v>-0.0014134488151088657</v>
      </c>
      <c r="J35" s="14">
        <f t="shared" si="1"/>
        <v>0.18129750152878482</v>
      </c>
    </row>
    <row r="36" spans="1:10" ht="15">
      <c r="A36" s="35" t="s">
        <v>132</v>
      </c>
      <c r="B36" s="36">
        <v>22512</v>
      </c>
      <c r="C36" s="36">
        <v>33506</v>
      </c>
      <c r="D36" s="36">
        <v>184116</v>
      </c>
      <c r="E36" s="49">
        <v>35000</v>
      </c>
      <c r="F36" s="49">
        <v>5000</v>
      </c>
      <c r="G36" s="49">
        <f t="shared" si="0"/>
        <v>14116</v>
      </c>
      <c r="H36" s="50">
        <f t="shared" si="2"/>
        <v>0.0029403902699812884</v>
      </c>
      <c r="I36" s="50">
        <f t="shared" si="3"/>
        <v>0.009064899864478242</v>
      </c>
      <c r="J36" s="14">
        <f t="shared" si="1"/>
        <v>0.1819830976123748</v>
      </c>
    </row>
    <row r="37" spans="1:10" ht="15">
      <c r="A37" s="35" t="s">
        <v>133</v>
      </c>
      <c r="B37" s="36">
        <v>22762</v>
      </c>
      <c r="C37" s="36">
        <v>33354</v>
      </c>
      <c r="D37" s="36">
        <v>184603</v>
      </c>
      <c r="E37" s="49">
        <v>35000</v>
      </c>
      <c r="F37" s="49">
        <v>5000</v>
      </c>
      <c r="G37" s="49">
        <f t="shared" si="0"/>
        <v>14603</v>
      </c>
      <c r="H37" s="50">
        <f t="shared" si="2"/>
        <v>0.011105188343994314</v>
      </c>
      <c r="I37" s="50">
        <f t="shared" si="3"/>
        <v>-0.004536500925207425</v>
      </c>
      <c r="J37" s="14">
        <f t="shared" si="1"/>
        <v>0.18067962059121467</v>
      </c>
    </row>
    <row r="38" spans="1:10" ht="15">
      <c r="A38" s="35" t="s">
        <v>134</v>
      </c>
      <c r="B38" s="36">
        <v>22771</v>
      </c>
      <c r="C38" s="36">
        <v>33378</v>
      </c>
      <c r="D38" s="36">
        <v>185080</v>
      </c>
      <c r="E38" s="49">
        <v>35000</v>
      </c>
      <c r="F38" s="49">
        <v>5000</v>
      </c>
      <c r="G38" s="49">
        <f t="shared" si="0"/>
        <v>15080</v>
      </c>
      <c r="H38" s="50">
        <f t="shared" si="2"/>
        <v>0.0003953958351638696</v>
      </c>
      <c r="I38" s="50">
        <f t="shared" si="3"/>
        <v>0.0007195538765965102</v>
      </c>
      <c r="J38" s="14">
        <f t="shared" si="1"/>
        <v>0.18034363518478497</v>
      </c>
    </row>
    <row r="39" spans="1:10" ht="15">
      <c r="A39" s="35" t="s">
        <v>135</v>
      </c>
      <c r="B39" s="36">
        <v>22862</v>
      </c>
      <c r="C39" s="36">
        <v>33541</v>
      </c>
      <c r="D39" s="36">
        <v>185563</v>
      </c>
      <c r="E39" s="49">
        <v>35000</v>
      </c>
      <c r="F39" s="49">
        <v>5000</v>
      </c>
      <c r="G39" s="49">
        <f t="shared" si="0"/>
        <v>15563</v>
      </c>
      <c r="H39" s="50">
        <f t="shared" si="2"/>
        <v>0.003996311097448509</v>
      </c>
      <c r="I39" s="50">
        <f t="shared" si="3"/>
        <v>0.004883456168733896</v>
      </c>
      <c r="J39" s="14">
        <f t="shared" si="1"/>
        <v>0.1807526284873601</v>
      </c>
    </row>
    <row r="40" spans="1:10" ht="15">
      <c r="A40" s="35" t="s">
        <v>136</v>
      </c>
      <c r="B40" s="36">
        <v>23029</v>
      </c>
      <c r="C40" s="36">
        <v>33607</v>
      </c>
      <c r="D40" s="36">
        <v>186163</v>
      </c>
      <c r="E40" s="49">
        <v>35000</v>
      </c>
      <c r="F40" s="49">
        <v>5000</v>
      </c>
      <c r="G40" s="49">
        <f t="shared" si="0"/>
        <v>16163</v>
      </c>
      <c r="H40" s="50">
        <f t="shared" si="2"/>
        <v>0.007304697751727758</v>
      </c>
      <c r="I40" s="50">
        <f t="shared" si="3"/>
        <v>0.0019677409737336392</v>
      </c>
      <c r="J40" s="14">
        <f t="shared" si="1"/>
        <v>0.1805245940385576</v>
      </c>
    </row>
    <row r="41" spans="1:10" ht="15">
      <c r="A41" s="35" t="s">
        <v>137</v>
      </c>
      <c r="B41" s="36">
        <v>23383</v>
      </c>
      <c r="C41" s="36">
        <v>33809</v>
      </c>
      <c r="D41" s="36">
        <v>187175</v>
      </c>
      <c r="E41" s="49">
        <v>35000</v>
      </c>
      <c r="F41" s="49">
        <v>5000</v>
      </c>
      <c r="G41" s="49">
        <f t="shared" si="0"/>
        <v>17175</v>
      </c>
      <c r="H41" s="50">
        <f t="shared" si="2"/>
        <v>0.015371922358765035</v>
      </c>
      <c r="I41" s="50">
        <f t="shared" si="3"/>
        <v>0.006010652542625048</v>
      </c>
      <c r="J41" s="14">
        <f t="shared" si="1"/>
        <v>0.18062775477494322</v>
      </c>
    </row>
    <row r="42" spans="1:10" ht="15">
      <c r="A42" s="35" t="s">
        <v>138</v>
      </c>
      <c r="B42" s="36">
        <v>23489</v>
      </c>
      <c r="C42" s="36">
        <v>33581</v>
      </c>
      <c r="D42" s="36">
        <v>187790</v>
      </c>
      <c r="E42" s="49">
        <v>35000</v>
      </c>
      <c r="F42" s="49">
        <v>5000</v>
      </c>
      <c r="G42" s="49">
        <f t="shared" si="0"/>
        <v>17790</v>
      </c>
      <c r="H42" s="50">
        <f t="shared" si="2"/>
        <v>0.004533207886071078</v>
      </c>
      <c r="I42" s="50">
        <f t="shared" si="3"/>
        <v>-0.00674376645271969</v>
      </c>
      <c r="J42" s="14">
        <f t="shared" si="1"/>
        <v>0.17882208850311518</v>
      </c>
    </row>
    <row r="43" spans="1:10" ht="15">
      <c r="A43" s="35" t="s">
        <v>139</v>
      </c>
      <c r="B43" s="36">
        <v>23436</v>
      </c>
      <c r="C43" s="36">
        <v>33653</v>
      </c>
      <c r="D43" s="36">
        <v>188157</v>
      </c>
      <c r="E43" s="49">
        <v>35000</v>
      </c>
      <c r="F43" s="49">
        <v>5000</v>
      </c>
      <c r="G43" s="49">
        <f t="shared" si="0"/>
        <v>18157</v>
      </c>
      <c r="H43" s="50">
        <f t="shared" si="2"/>
        <v>-0.002256375324620035</v>
      </c>
      <c r="I43" s="50">
        <f t="shared" si="3"/>
        <v>0.0021440695631458266</v>
      </c>
      <c r="J43" s="14">
        <f t="shared" si="1"/>
        <v>0.17885595539894875</v>
      </c>
    </row>
    <row r="44" spans="1:10" ht="15">
      <c r="A44" s="35" t="s">
        <v>140</v>
      </c>
      <c r="B44" s="36">
        <v>23586</v>
      </c>
      <c r="C44" s="36">
        <v>33572</v>
      </c>
      <c r="D44" s="36">
        <v>188482</v>
      </c>
      <c r="E44" s="49">
        <v>35000</v>
      </c>
      <c r="F44" s="49">
        <v>5000</v>
      </c>
      <c r="G44" s="49">
        <f t="shared" si="0"/>
        <v>18482</v>
      </c>
      <c r="H44" s="50">
        <f t="shared" si="2"/>
        <v>0.006400409626216078</v>
      </c>
      <c r="I44" s="50">
        <f t="shared" si="3"/>
        <v>-0.002406917659644014</v>
      </c>
      <c r="J44" s="14">
        <f t="shared" si="1"/>
        <v>0.17811780435267027</v>
      </c>
    </row>
    <row r="45" spans="1:10" ht="15">
      <c r="A45" s="35" t="s">
        <v>141</v>
      </c>
      <c r="B45" s="36">
        <v>23477</v>
      </c>
      <c r="C45" s="36">
        <v>33765</v>
      </c>
      <c r="D45" s="36">
        <v>189124</v>
      </c>
      <c r="E45" s="49">
        <v>35000</v>
      </c>
      <c r="F45" s="49">
        <v>5000</v>
      </c>
      <c r="G45" s="49">
        <f t="shared" si="0"/>
        <v>19124</v>
      </c>
      <c r="H45" s="50">
        <f t="shared" si="2"/>
        <v>-0.004621385567709658</v>
      </c>
      <c r="I45" s="50">
        <f t="shared" si="3"/>
        <v>0.005748838317645657</v>
      </c>
      <c r="J45" s="14">
        <f t="shared" si="1"/>
        <v>0.17853366045557412</v>
      </c>
    </row>
    <row r="46" spans="1:10" ht="15">
      <c r="A46" s="35" t="s">
        <v>142</v>
      </c>
      <c r="B46" s="36">
        <v>23253</v>
      </c>
      <c r="C46" s="36">
        <v>33469</v>
      </c>
      <c r="D46" s="36">
        <v>189657</v>
      </c>
      <c r="E46" s="49">
        <v>35000</v>
      </c>
      <c r="F46" s="49">
        <v>5000</v>
      </c>
      <c r="G46" s="49">
        <f t="shared" si="0"/>
        <v>19657</v>
      </c>
      <c r="H46" s="50">
        <f t="shared" si="2"/>
        <v>-0.009541253141372406</v>
      </c>
      <c r="I46" s="50">
        <f t="shared" si="3"/>
        <v>-0.008766474159632756</v>
      </c>
      <c r="J46" s="14">
        <f t="shared" si="1"/>
        <v>0.17647120855017215</v>
      </c>
    </row>
    <row r="47" spans="1:10" ht="15">
      <c r="A47" s="35" t="s">
        <v>143</v>
      </c>
      <c r="B47" s="36">
        <v>23114</v>
      </c>
      <c r="C47" s="36">
        <v>33612</v>
      </c>
      <c r="D47" s="36">
        <v>189760</v>
      </c>
      <c r="E47" s="49">
        <v>35000</v>
      </c>
      <c r="F47" s="49">
        <v>5000</v>
      </c>
      <c r="G47" s="49">
        <f t="shared" si="0"/>
        <v>19760</v>
      </c>
      <c r="H47" s="50">
        <f t="shared" si="2"/>
        <v>-0.005977723304519847</v>
      </c>
      <c r="I47" s="50">
        <f t="shared" si="3"/>
        <v>0.004272610475365263</v>
      </c>
      <c r="J47" s="14">
        <f t="shared" si="1"/>
        <v>0.17712900505902193</v>
      </c>
    </row>
    <row r="48" spans="1:10" ht="15">
      <c r="A48" s="35" t="s">
        <v>144</v>
      </c>
      <c r="B48" s="36">
        <v>22985</v>
      </c>
      <c r="C48" s="36">
        <v>33728</v>
      </c>
      <c r="D48" s="36">
        <v>190341</v>
      </c>
      <c r="E48" s="49">
        <v>35000</v>
      </c>
      <c r="F48" s="49">
        <v>5000</v>
      </c>
      <c r="G48" s="49">
        <f t="shared" si="0"/>
        <v>20341</v>
      </c>
      <c r="H48" s="50">
        <f t="shared" si="2"/>
        <v>-0.005581033140088258</v>
      </c>
      <c r="I48" s="50">
        <f t="shared" si="3"/>
        <v>0.0034511483993811733</v>
      </c>
      <c r="J48" s="14">
        <f t="shared" si="1"/>
        <v>0.17719776611449978</v>
      </c>
    </row>
    <row r="49" spans="1:10" ht="15">
      <c r="A49" s="35" t="s">
        <v>145</v>
      </c>
      <c r="B49" s="36">
        <v>22779</v>
      </c>
      <c r="C49" s="36">
        <v>33959</v>
      </c>
      <c r="D49" s="36">
        <v>190882</v>
      </c>
      <c r="E49" s="49">
        <v>35000</v>
      </c>
      <c r="F49" s="49">
        <v>5000</v>
      </c>
      <c r="G49" s="49">
        <f t="shared" si="0"/>
        <v>20882</v>
      </c>
      <c r="H49" s="50">
        <f t="shared" si="2"/>
        <v>-0.008962366760931042</v>
      </c>
      <c r="I49" s="50">
        <f t="shared" si="3"/>
        <v>0.0068489089184060725</v>
      </c>
      <c r="J49" s="14">
        <f t="shared" si="1"/>
        <v>0.17790572185957818</v>
      </c>
    </row>
    <row r="50" spans="1:10" ht="15">
      <c r="A50" s="35" t="s">
        <v>146</v>
      </c>
      <c r="B50" s="36">
        <v>22413</v>
      </c>
      <c r="C50" s="36">
        <v>33950</v>
      </c>
      <c r="D50" s="36">
        <v>190861</v>
      </c>
      <c r="E50" s="49">
        <v>35000</v>
      </c>
      <c r="F50" s="49">
        <v>5000</v>
      </c>
      <c r="G50" s="49">
        <f t="shared" si="0"/>
        <v>20861</v>
      </c>
      <c r="H50" s="50">
        <f t="shared" si="2"/>
        <v>-0.016067430528118005</v>
      </c>
      <c r="I50" s="50">
        <f t="shared" si="3"/>
        <v>-0.00026502547189257634</v>
      </c>
      <c r="J50" s="14">
        <f t="shared" si="1"/>
        <v>0.17787814168426236</v>
      </c>
    </row>
    <row r="51" spans="1:10" ht="15">
      <c r="A51" s="35" t="s">
        <v>147</v>
      </c>
      <c r="B51" s="36">
        <v>22326</v>
      </c>
      <c r="C51" s="36">
        <v>34011</v>
      </c>
      <c r="D51" s="36">
        <v>191387</v>
      </c>
      <c r="E51" s="49">
        <v>35000</v>
      </c>
      <c r="F51" s="49">
        <v>5000</v>
      </c>
      <c r="G51" s="49">
        <f t="shared" si="0"/>
        <v>21387</v>
      </c>
      <c r="H51" s="50">
        <f t="shared" si="2"/>
        <v>-0.0038816758131441573</v>
      </c>
      <c r="I51" s="50">
        <f t="shared" si="3"/>
        <v>0.001796759941089838</v>
      </c>
      <c r="J51" s="14">
        <f t="shared" si="1"/>
        <v>0.17770799479588478</v>
      </c>
    </row>
    <row r="52" spans="1:10" ht="15">
      <c r="A52" s="35" t="s">
        <v>148</v>
      </c>
      <c r="B52" s="36">
        <v>21851</v>
      </c>
      <c r="C52" s="36">
        <v>31953</v>
      </c>
      <c r="D52" s="36">
        <v>190506</v>
      </c>
      <c r="E52" s="49">
        <v>35000</v>
      </c>
      <c r="F52" s="49">
        <v>5000</v>
      </c>
      <c r="G52" s="49">
        <f t="shared" si="0"/>
        <v>20506</v>
      </c>
      <c r="H52" s="50">
        <f t="shared" si="2"/>
        <v>-0.021275642748365135</v>
      </c>
      <c r="I52" s="50">
        <f t="shared" si="3"/>
        <v>-0.06050983505336509</v>
      </c>
      <c r="J52" s="14">
        <f t="shared" si="1"/>
        <v>0.16772700072438662</v>
      </c>
    </row>
    <row r="53" spans="1:11" ht="15">
      <c r="A53" s="35" t="s">
        <v>149</v>
      </c>
      <c r="B53" s="36">
        <v>18954</v>
      </c>
      <c r="C53" s="36">
        <v>30841</v>
      </c>
      <c r="D53" s="36">
        <v>186573</v>
      </c>
      <c r="E53" s="49">
        <v>35000</v>
      </c>
      <c r="F53" s="49">
        <v>5000</v>
      </c>
      <c r="G53" s="49">
        <f t="shared" si="0"/>
        <v>16573</v>
      </c>
      <c r="H53" s="50">
        <f t="shared" si="2"/>
        <v>-0.13257974463411284</v>
      </c>
      <c r="I53" s="50">
        <f t="shared" si="3"/>
        <v>-0.03480111413638782</v>
      </c>
      <c r="J53" s="14">
        <f t="shared" si="1"/>
        <v>0.1653025893350056</v>
      </c>
      <c r="K53" s="69"/>
    </row>
    <row r="54" spans="1:11" ht="15">
      <c r="A54" s="35" t="s">
        <v>150</v>
      </c>
      <c r="B54" s="36">
        <v>19711</v>
      </c>
      <c r="C54" s="36">
        <v>31182</v>
      </c>
      <c r="D54" s="36">
        <v>187910</v>
      </c>
      <c r="E54" s="49">
        <v>35000</v>
      </c>
      <c r="F54" s="49">
        <v>5000</v>
      </c>
      <c r="G54" s="49">
        <f t="shared" si="0"/>
        <v>17910</v>
      </c>
      <c r="H54" s="50">
        <f t="shared" si="2"/>
        <v>0.039938799198058456</v>
      </c>
      <c r="I54" s="50">
        <f t="shared" si="3"/>
        <v>0.01105671022340391</v>
      </c>
      <c r="J54" s="14">
        <f t="shared" si="1"/>
        <v>0.1659411420360811</v>
      </c>
      <c r="K54" s="69"/>
    </row>
    <row r="55" spans="1:11" ht="15">
      <c r="A55" s="35" t="s">
        <v>151</v>
      </c>
      <c r="B55" s="36">
        <v>20082</v>
      </c>
      <c r="C55" s="36">
        <v>31274</v>
      </c>
      <c r="D55" s="36">
        <v>188657</v>
      </c>
      <c r="E55" s="49">
        <v>35000</v>
      </c>
      <c r="F55" s="49">
        <v>5000</v>
      </c>
      <c r="G55" s="49">
        <f t="shared" si="0"/>
        <v>18657</v>
      </c>
      <c r="H55" s="50">
        <f aca="true" t="shared" si="4" ref="H55">(B55-B54)/B54</f>
        <v>0.018821977575972808</v>
      </c>
      <c r="I55" s="50">
        <f aca="true" t="shared" si="5" ref="I55">(C55-C54)/C54</f>
        <v>0.0029504201141684304</v>
      </c>
      <c r="J55" s="14">
        <f aca="true" t="shared" si="6" ref="J55">C55/D55</f>
        <v>0.1657717444886752</v>
      </c>
      <c r="K55" s="69"/>
    </row>
    <row r="56" spans="1:4" ht="15.6">
      <c r="A56" s="17" t="s">
        <v>49</v>
      </c>
      <c r="D56" s="37"/>
    </row>
    <row r="58" spans="1:103" ht="15">
      <c r="A58" s="38" t="s">
        <v>54</v>
      </c>
      <c r="B58" s="38"/>
      <c r="C58" s="38"/>
      <c r="D58" s="75"/>
      <c r="E58" s="110"/>
      <c r="F58" s="110"/>
      <c r="G58" s="110"/>
      <c r="H58" s="110"/>
      <c r="I58" s="110"/>
      <c r="J58" s="110"/>
      <c r="K58" s="110"/>
      <c r="L58" s="75"/>
      <c r="M58" s="110"/>
      <c r="N58" s="110"/>
      <c r="O58" s="110"/>
      <c r="P58" s="110"/>
      <c r="Q58" s="110"/>
      <c r="R58" s="110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</row>
    <row r="59" spans="1:103" ht="15">
      <c r="A59" s="38" t="s">
        <v>55</v>
      </c>
      <c r="B59" s="38" t="s">
        <v>56</v>
      </c>
      <c r="C59" s="38" t="s">
        <v>57</v>
      </c>
      <c r="D59" s="75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</row>
    <row r="60" spans="1:103" ht="15">
      <c r="A60" s="38">
        <v>0</v>
      </c>
      <c r="B60" s="38">
        <v>0</v>
      </c>
      <c r="C60" s="38">
        <v>0</v>
      </c>
      <c r="D60" s="75"/>
      <c r="E60" s="78"/>
      <c r="F60" s="78"/>
      <c r="G60" s="78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</row>
    <row r="61" spans="1:103" ht="15">
      <c r="A61" s="39">
        <v>5000</v>
      </c>
      <c r="B61" s="38">
        <v>0</v>
      </c>
      <c r="C61" s="39">
        <v>5000</v>
      </c>
      <c r="D61" s="75"/>
      <c r="E61" s="79"/>
      <c r="F61" s="79"/>
      <c r="G61" s="79"/>
      <c r="H61" s="51"/>
      <c r="I61" s="52"/>
      <c r="J61" s="52"/>
      <c r="K61" s="52"/>
      <c r="L61" s="51"/>
      <c r="M61" s="76"/>
      <c r="N61" s="76"/>
      <c r="O61" s="76"/>
      <c r="P61" s="76"/>
      <c r="Q61" s="76"/>
      <c r="R61" s="76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</row>
    <row r="62" spans="1:103" ht="15">
      <c r="A62" s="39">
        <v>10000</v>
      </c>
      <c r="B62" s="38">
        <v>0</v>
      </c>
      <c r="C62" s="39">
        <v>10000</v>
      </c>
      <c r="D62" s="75"/>
      <c r="E62" s="51"/>
      <c r="F62" s="82"/>
      <c r="G62" s="52"/>
      <c r="H62" s="52"/>
      <c r="I62" s="52"/>
      <c r="J62" s="52"/>
      <c r="K62" s="52"/>
      <c r="L62" s="51"/>
      <c r="M62" s="76"/>
      <c r="N62" s="76"/>
      <c r="O62" s="76"/>
      <c r="P62" s="76"/>
      <c r="Q62" s="76"/>
      <c r="R62" s="76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</row>
    <row r="63" spans="1:103" ht="15">
      <c r="A63" s="39">
        <v>15000</v>
      </c>
      <c r="B63" s="38">
        <v>0</v>
      </c>
      <c r="C63" s="39">
        <v>15000</v>
      </c>
      <c r="D63" s="75"/>
      <c r="E63" s="80"/>
      <c r="F63" s="52"/>
      <c r="G63" s="52"/>
      <c r="H63" s="52"/>
      <c r="I63" s="52"/>
      <c r="J63" s="52"/>
      <c r="K63" s="52"/>
      <c r="L63" s="51"/>
      <c r="M63" s="76"/>
      <c r="N63" s="76"/>
      <c r="O63" s="76"/>
      <c r="P63" s="76"/>
      <c r="Q63" s="76"/>
      <c r="R63" s="76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</row>
    <row r="64" spans="1:103" ht="15">
      <c r="A64" s="39">
        <v>20000</v>
      </c>
      <c r="B64" s="38">
        <v>0</v>
      </c>
      <c r="C64" s="39">
        <v>20000</v>
      </c>
      <c r="D64" s="75"/>
      <c r="E64" s="51"/>
      <c r="F64" s="52"/>
      <c r="G64" s="52"/>
      <c r="H64" s="52"/>
      <c r="I64" s="52"/>
      <c r="J64" s="52"/>
      <c r="K64" s="52"/>
      <c r="L64" s="51"/>
      <c r="M64" s="53"/>
      <c r="N64" s="53"/>
      <c r="O64" s="53"/>
      <c r="P64" s="53"/>
      <c r="Q64" s="53"/>
      <c r="R64" s="53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</row>
    <row r="65" spans="1:103" ht="15">
      <c r="A65" s="39">
        <v>25000</v>
      </c>
      <c r="B65" s="38">
        <v>0</v>
      </c>
      <c r="C65" s="39">
        <v>25000</v>
      </c>
      <c r="D65" s="75"/>
      <c r="E65" s="51"/>
      <c r="F65" s="52"/>
      <c r="G65" s="52"/>
      <c r="H65" s="52"/>
      <c r="I65" s="52"/>
      <c r="J65" s="52"/>
      <c r="K65" s="52"/>
      <c r="L65" s="51"/>
      <c r="M65" s="53"/>
      <c r="N65" s="53"/>
      <c r="O65" s="53"/>
      <c r="P65" s="53"/>
      <c r="Q65" s="53"/>
      <c r="R65" s="53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</row>
    <row r="66" spans="1:103" ht="15">
      <c r="A66" s="39">
        <v>30000</v>
      </c>
      <c r="B66" s="38">
        <v>0</v>
      </c>
      <c r="C66" s="39">
        <v>30000</v>
      </c>
      <c r="D66" s="75"/>
      <c r="E66" s="110"/>
      <c r="F66" s="110"/>
      <c r="G66" s="110"/>
      <c r="H66" s="110"/>
      <c r="I66" s="110"/>
      <c r="J66" s="110"/>
      <c r="K66" s="110"/>
      <c r="L66" s="75"/>
      <c r="M66" s="110"/>
      <c r="N66" s="110"/>
      <c r="O66" s="110"/>
      <c r="P66" s="110"/>
      <c r="Q66" s="110"/>
      <c r="R66" s="110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</row>
    <row r="67" spans="1:103" ht="15">
      <c r="A67" s="39">
        <v>35000</v>
      </c>
      <c r="B67" s="38">
        <v>0</v>
      </c>
      <c r="C67" s="39">
        <v>35000</v>
      </c>
      <c r="D67" s="75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</row>
    <row r="68" spans="1:103" ht="15">
      <c r="A68" s="38"/>
      <c r="B68" s="38">
        <v>3</v>
      </c>
      <c r="C68" s="39">
        <v>37500</v>
      </c>
      <c r="D68" s="75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</row>
    <row r="69" spans="1:103" ht="15">
      <c r="A69" s="40">
        <v>170000</v>
      </c>
      <c r="B69" s="38">
        <v>0</v>
      </c>
      <c r="C69" s="39">
        <v>40000</v>
      </c>
      <c r="D69" s="75"/>
      <c r="E69" s="51"/>
      <c r="F69" s="52"/>
      <c r="G69" s="52"/>
      <c r="H69" s="52"/>
      <c r="I69" s="52"/>
      <c r="J69" s="52"/>
      <c r="K69" s="52"/>
      <c r="L69" s="51"/>
      <c r="M69" s="76"/>
      <c r="N69" s="76"/>
      <c r="O69" s="76"/>
      <c r="P69" s="76"/>
      <c r="Q69" s="76"/>
      <c r="R69" s="76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</row>
    <row r="70" spans="1:103" ht="15">
      <c r="A70" s="40">
        <v>175000</v>
      </c>
      <c r="B70" s="38">
        <v>0</v>
      </c>
      <c r="C70" s="39">
        <v>45000</v>
      </c>
      <c r="D70" s="75"/>
      <c r="E70" s="51"/>
      <c r="F70" s="52"/>
      <c r="G70" s="52"/>
      <c r="H70" s="52"/>
      <c r="I70" s="52"/>
      <c r="J70" s="52"/>
      <c r="K70" s="52"/>
      <c r="L70" s="51"/>
      <c r="M70" s="76"/>
      <c r="N70" s="76"/>
      <c r="O70" s="76"/>
      <c r="P70" s="76"/>
      <c r="Q70" s="76"/>
      <c r="R70" s="76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</row>
    <row r="71" spans="1:103" ht="15">
      <c r="A71" s="40">
        <v>180000</v>
      </c>
      <c r="B71" s="38">
        <v>0</v>
      </c>
      <c r="C71" s="39">
        <v>50000</v>
      </c>
      <c r="D71" s="75"/>
      <c r="E71" s="51"/>
      <c r="F71" s="52"/>
      <c r="G71" s="52"/>
      <c r="H71" s="52"/>
      <c r="I71" s="52"/>
      <c r="J71" s="52"/>
      <c r="K71" s="52"/>
      <c r="L71" s="51"/>
      <c r="M71" s="76"/>
      <c r="N71" s="76"/>
      <c r="O71" s="76"/>
      <c r="P71" s="76"/>
      <c r="Q71" s="76"/>
      <c r="R71" s="76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</row>
    <row r="72" spans="1:103" ht="15">
      <c r="A72" s="40">
        <v>185000</v>
      </c>
      <c r="B72" s="38">
        <v>0</v>
      </c>
      <c r="C72" s="39">
        <v>55000</v>
      </c>
      <c r="D72" s="75"/>
      <c r="E72" s="51"/>
      <c r="F72" s="52"/>
      <c r="G72" s="52"/>
      <c r="H72" s="52"/>
      <c r="I72" s="52"/>
      <c r="J72" s="52"/>
      <c r="K72" s="52"/>
      <c r="L72" s="51"/>
      <c r="M72" s="53"/>
      <c r="N72" s="53"/>
      <c r="O72" s="53"/>
      <c r="P72" s="53"/>
      <c r="Q72" s="53"/>
      <c r="R72" s="53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</row>
    <row r="73" spans="1:103" ht="15">
      <c r="A73" s="40">
        <v>190000</v>
      </c>
      <c r="B73" s="38">
        <v>0</v>
      </c>
      <c r="C73" s="39">
        <v>60000</v>
      </c>
      <c r="D73" s="75"/>
      <c r="E73" s="51"/>
      <c r="F73" s="110"/>
      <c r="G73" s="110"/>
      <c r="H73" s="110"/>
      <c r="I73" s="110"/>
      <c r="J73" s="110"/>
      <c r="K73" s="110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</row>
    <row r="74" spans="1:103" ht="15">
      <c r="A74" s="40">
        <v>195000</v>
      </c>
      <c r="B74" s="38">
        <v>0</v>
      </c>
      <c r="C74" s="39">
        <v>65000</v>
      </c>
      <c r="D74" s="75"/>
      <c r="E74" s="77"/>
      <c r="F74" s="77"/>
      <c r="G74" s="77"/>
      <c r="H74" s="77"/>
      <c r="I74" s="77"/>
      <c r="J74" s="77"/>
      <c r="K74" s="77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</row>
    <row r="75" spans="1:103" ht="15">
      <c r="A75" s="40">
        <v>200000</v>
      </c>
      <c r="B75" s="38">
        <v>0</v>
      </c>
      <c r="C75" s="39">
        <v>70000</v>
      </c>
      <c r="D75" s="75"/>
      <c r="E75" s="77"/>
      <c r="F75" s="77"/>
      <c r="G75" s="77"/>
      <c r="H75" s="77"/>
      <c r="I75" s="77"/>
      <c r="J75" s="77"/>
      <c r="K75" s="77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</row>
    <row r="76" spans="4:103" ht="15">
      <c r="D76" s="75"/>
      <c r="E76" s="51"/>
      <c r="F76" s="76"/>
      <c r="G76" s="76"/>
      <c r="H76" s="76"/>
      <c r="I76" s="76"/>
      <c r="J76" s="76"/>
      <c r="K76" s="76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</row>
    <row r="77" spans="4:103" ht="15">
      <c r="D77" s="75"/>
      <c r="E77" s="51"/>
      <c r="F77" s="76"/>
      <c r="G77" s="76"/>
      <c r="H77" s="76"/>
      <c r="I77" s="76"/>
      <c r="J77" s="76"/>
      <c r="K77" s="76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</row>
    <row r="78" spans="4:103" ht="15">
      <c r="D78" s="75"/>
      <c r="E78" s="51"/>
      <c r="F78" s="76"/>
      <c r="G78" s="76"/>
      <c r="H78" s="76"/>
      <c r="I78" s="76"/>
      <c r="J78" s="76"/>
      <c r="K78" s="76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</row>
    <row r="79" spans="4:103" ht="15">
      <c r="D79" s="75"/>
      <c r="E79" s="51"/>
      <c r="F79" s="76"/>
      <c r="G79" s="76"/>
      <c r="H79" s="76"/>
      <c r="I79" s="76"/>
      <c r="J79" s="76"/>
      <c r="K79" s="76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</row>
    <row r="80" spans="4:103" ht="15"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</row>
    <row r="81" spans="4:103" ht="15"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</row>
  </sheetData>
  <mergeCells count="5">
    <mergeCell ref="E58:K58"/>
    <mergeCell ref="M58:R58"/>
    <mergeCell ref="E66:K66"/>
    <mergeCell ref="M66:R66"/>
    <mergeCell ref="F73:K73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 topLeftCell="A1">
      <selection activeCell="A2" sqref="A2"/>
    </sheetView>
  </sheetViews>
  <sheetFormatPr defaultColWidth="9.140625" defaultRowHeight="15"/>
  <cols>
    <col min="1" max="6" width="8.8515625" style="15" customWidth="1"/>
    <col min="7" max="7" width="7.00390625" style="15" customWidth="1"/>
    <col min="8" max="16384" width="8.8515625" style="15" customWidth="1"/>
  </cols>
  <sheetData>
    <row r="1" spans="2:8" ht="15">
      <c r="B1" s="114" t="s">
        <v>181</v>
      </c>
      <c r="C1" s="114"/>
      <c r="D1" s="114" t="s">
        <v>43</v>
      </c>
      <c r="E1" s="114"/>
      <c r="H1" s="15" t="s">
        <v>182</v>
      </c>
    </row>
    <row r="2" spans="1:8" ht="60">
      <c r="A2" s="73" t="s">
        <v>183</v>
      </c>
      <c r="B2" s="5" t="s">
        <v>235</v>
      </c>
      <c r="C2" s="5" t="s">
        <v>184</v>
      </c>
      <c r="D2" s="5" t="s">
        <v>185</v>
      </c>
      <c r="E2" s="5" t="s">
        <v>186</v>
      </c>
      <c r="F2" s="5" t="s">
        <v>236</v>
      </c>
      <c r="G2" s="5" t="s">
        <v>237</v>
      </c>
      <c r="H2" s="15" t="s">
        <v>187</v>
      </c>
    </row>
    <row r="3" spans="1:8" ht="15">
      <c r="A3" s="20" t="s">
        <v>188</v>
      </c>
      <c r="B3" s="20">
        <v>28.2</v>
      </c>
      <c r="C3" s="20">
        <v>6</v>
      </c>
      <c r="D3" s="20">
        <v>13.7</v>
      </c>
      <c r="E3" s="20">
        <v>10.9</v>
      </c>
      <c r="F3" s="20">
        <f>B3-C3</f>
        <v>22.2</v>
      </c>
      <c r="G3" s="20">
        <f>D3-E3</f>
        <v>2.799999999999999</v>
      </c>
      <c r="H3" s="72" t="s">
        <v>174</v>
      </c>
    </row>
    <row r="4" spans="1:7" ht="15">
      <c r="A4" s="21" t="s">
        <v>189</v>
      </c>
      <c r="B4" s="21">
        <v>28.2</v>
      </c>
      <c r="C4" s="21">
        <v>6.1</v>
      </c>
      <c r="D4" s="21">
        <v>13.5</v>
      </c>
      <c r="E4" s="21">
        <v>10.7</v>
      </c>
      <c r="F4" s="21">
        <f>B4-C4</f>
        <v>22.1</v>
      </c>
      <c r="G4" s="21">
        <f>D4-E4</f>
        <v>2.8000000000000007</v>
      </c>
    </row>
    <row r="5" spans="1:7" ht="15">
      <c r="A5" s="21" t="s">
        <v>190</v>
      </c>
      <c r="B5" s="21">
        <v>28.1</v>
      </c>
      <c r="C5" s="21">
        <v>6</v>
      </c>
      <c r="D5" s="21">
        <v>13.4</v>
      </c>
      <c r="E5" s="21">
        <v>10.5</v>
      </c>
      <c r="F5" s="21">
        <f>B5-C5</f>
        <v>22.1</v>
      </c>
      <c r="G5" s="21">
        <f>D5-E5</f>
        <v>2.9000000000000004</v>
      </c>
    </row>
    <row r="6" spans="1:7" ht="15">
      <c r="A6" s="21" t="s">
        <v>191</v>
      </c>
      <c r="B6" s="21">
        <v>28.4</v>
      </c>
      <c r="C6" s="21">
        <v>6</v>
      </c>
      <c r="D6" s="21">
        <v>13.3</v>
      </c>
      <c r="E6" s="21">
        <v>10.4</v>
      </c>
      <c r="F6" s="21">
        <f>B6-C6</f>
        <v>22.4</v>
      </c>
      <c r="G6" s="21">
        <f>D6-E6</f>
        <v>2.9000000000000004</v>
      </c>
    </row>
    <row r="7" spans="1:7" ht="15">
      <c r="A7" s="21" t="s">
        <v>192</v>
      </c>
      <c r="B7" s="21">
        <v>28.2</v>
      </c>
      <c r="C7" s="21">
        <v>6.2</v>
      </c>
      <c r="D7" s="21">
        <v>13</v>
      </c>
      <c r="E7" s="21">
        <v>10</v>
      </c>
      <c r="F7" s="21">
        <f>B7-C7</f>
        <v>22</v>
      </c>
      <c r="G7" s="21">
        <f>D7-E7</f>
        <v>3</v>
      </c>
    </row>
    <row r="8" spans="1:7" ht="15">
      <c r="A8" s="21" t="s">
        <v>193</v>
      </c>
      <c r="B8" s="21">
        <v>28.5</v>
      </c>
      <c r="C8" s="21">
        <v>6.4</v>
      </c>
      <c r="D8" s="21">
        <v>12.9</v>
      </c>
      <c r="E8" s="21">
        <v>10</v>
      </c>
      <c r="F8" s="21">
        <f>B8-C8</f>
        <v>22.1</v>
      </c>
      <c r="G8" s="21">
        <f>D8-E8</f>
        <v>2.9000000000000004</v>
      </c>
    </row>
    <row r="9" spans="1:7" ht="15">
      <c r="A9" s="21" t="s">
        <v>194</v>
      </c>
      <c r="B9" s="21">
        <v>28.6</v>
      </c>
      <c r="C9" s="21">
        <v>6.6</v>
      </c>
      <c r="D9" s="21">
        <v>13</v>
      </c>
      <c r="E9" s="21">
        <v>10.1</v>
      </c>
      <c r="F9" s="21">
        <f>B9-C9</f>
        <v>22</v>
      </c>
      <c r="G9" s="21">
        <f>D9-E9</f>
        <v>2.9000000000000004</v>
      </c>
    </row>
    <row r="10" spans="1:7" ht="15">
      <c r="A10" s="21" t="s">
        <v>195</v>
      </c>
      <c r="B10" s="21">
        <v>29</v>
      </c>
      <c r="C10" s="21">
        <v>6.5</v>
      </c>
      <c r="D10" s="21">
        <v>13</v>
      </c>
      <c r="E10" s="21">
        <v>10.2</v>
      </c>
      <c r="F10" s="21">
        <f>B10-C10</f>
        <v>22.5</v>
      </c>
      <c r="G10" s="21">
        <f>D10-E10</f>
        <v>2.8000000000000007</v>
      </c>
    </row>
    <row r="11" spans="1:7" ht="15">
      <c r="A11" s="21" t="s">
        <v>196</v>
      </c>
      <c r="B11" s="21">
        <v>29</v>
      </c>
      <c r="C11" s="21">
        <v>6.6</v>
      </c>
      <c r="D11" s="21">
        <v>13</v>
      </c>
      <c r="E11" s="21">
        <v>10.3</v>
      </c>
      <c r="F11" s="21">
        <f>B11-C11</f>
        <v>22.4</v>
      </c>
      <c r="G11" s="21">
        <f>D11-E11</f>
        <v>2.6999999999999993</v>
      </c>
    </row>
    <row r="12" spans="1:7" ht="15">
      <c r="A12" s="21" t="s">
        <v>197</v>
      </c>
      <c r="B12" s="21">
        <v>29.3</v>
      </c>
      <c r="C12" s="21">
        <v>6.8</v>
      </c>
      <c r="D12" s="21">
        <v>13.1</v>
      </c>
      <c r="E12" s="21">
        <v>10.5</v>
      </c>
      <c r="F12" s="21">
        <f>B12-C12</f>
        <v>22.5</v>
      </c>
      <c r="G12" s="21">
        <f>D12-E12</f>
        <v>2.5999999999999996</v>
      </c>
    </row>
    <row r="13" spans="1:7" ht="15">
      <c r="A13" s="21" t="s">
        <v>198</v>
      </c>
      <c r="B13" s="21">
        <v>29.1</v>
      </c>
      <c r="C13" s="21">
        <v>7</v>
      </c>
      <c r="D13" s="21">
        <v>13.1</v>
      </c>
      <c r="E13" s="21">
        <v>10.6</v>
      </c>
      <c r="F13" s="21">
        <f>B13-C13</f>
        <v>22.1</v>
      </c>
      <c r="G13" s="21">
        <f>D13-E13</f>
        <v>2.5</v>
      </c>
    </row>
    <row r="14" spans="1:7" ht="15">
      <c r="A14" s="21" t="s">
        <v>199</v>
      </c>
      <c r="B14" s="21">
        <v>29.2</v>
      </c>
      <c r="C14" s="21">
        <v>7</v>
      </c>
      <c r="D14" s="21">
        <v>13.1</v>
      </c>
      <c r="E14" s="21">
        <v>10.8</v>
      </c>
      <c r="F14" s="21">
        <f>B14-C14</f>
        <v>22.2</v>
      </c>
      <c r="G14" s="21">
        <f>D14-E14</f>
        <v>2.299999999999999</v>
      </c>
    </row>
    <row r="15" spans="1:7" ht="15">
      <c r="A15" s="21" t="s">
        <v>200</v>
      </c>
      <c r="B15" s="21">
        <v>29.4</v>
      </c>
      <c r="C15" s="21">
        <v>6.9</v>
      </c>
      <c r="D15" s="21">
        <v>13</v>
      </c>
      <c r="E15" s="21">
        <v>10.8</v>
      </c>
      <c r="F15" s="21">
        <f>B15-C15</f>
        <v>22.5</v>
      </c>
      <c r="G15" s="21">
        <f>D15-E15</f>
        <v>2.1999999999999993</v>
      </c>
    </row>
    <row r="16" spans="1:7" ht="15">
      <c r="A16" s="21" t="s">
        <v>201</v>
      </c>
      <c r="B16" s="21">
        <v>29.4</v>
      </c>
      <c r="C16" s="21">
        <v>7.1</v>
      </c>
      <c r="D16" s="21">
        <v>13.2</v>
      </c>
      <c r="E16" s="21">
        <v>10.9</v>
      </c>
      <c r="F16" s="21">
        <f>B16-C16</f>
        <v>22.299999999999997</v>
      </c>
      <c r="G16" s="21">
        <f>D16-E16</f>
        <v>2.299999999999999</v>
      </c>
    </row>
    <row r="17" spans="1:7" ht="15">
      <c r="A17" s="21" t="s">
        <v>202</v>
      </c>
      <c r="B17" s="21">
        <v>29.4</v>
      </c>
      <c r="C17" s="21">
        <v>7.1</v>
      </c>
      <c r="D17" s="21">
        <v>13.1</v>
      </c>
      <c r="E17" s="21">
        <v>10.9</v>
      </c>
      <c r="F17" s="21">
        <f>B17-C17</f>
        <v>22.299999999999997</v>
      </c>
      <c r="G17" s="21">
        <f>D17-E17</f>
        <v>2.1999999999999993</v>
      </c>
    </row>
    <row r="18" spans="1:7" ht="15">
      <c r="A18" s="21" t="s">
        <v>203</v>
      </c>
      <c r="B18" s="21">
        <v>29.6</v>
      </c>
      <c r="C18" s="21">
        <v>7.2</v>
      </c>
      <c r="D18" s="21">
        <v>13.1</v>
      </c>
      <c r="E18" s="21">
        <v>11</v>
      </c>
      <c r="F18" s="21">
        <f>B18-C18</f>
        <v>22.400000000000002</v>
      </c>
      <c r="G18" s="21">
        <f>D18-E18</f>
        <v>2.0999999999999996</v>
      </c>
    </row>
    <row r="19" spans="1:7" ht="15">
      <c r="A19" s="21" t="s">
        <v>204</v>
      </c>
      <c r="B19" s="21">
        <v>29.7</v>
      </c>
      <c r="C19" s="21">
        <v>7.2</v>
      </c>
      <c r="D19" s="21">
        <v>12.9</v>
      </c>
      <c r="E19" s="21">
        <v>10.7</v>
      </c>
      <c r="F19" s="21">
        <f>B19-C19</f>
        <v>22.5</v>
      </c>
      <c r="G19" s="21">
        <f>D19-E19</f>
        <v>2.200000000000001</v>
      </c>
    </row>
    <row r="20" spans="1:7" ht="15">
      <c r="A20" s="21" t="s">
        <v>205</v>
      </c>
      <c r="B20" s="21">
        <v>29.8</v>
      </c>
      <c r="C20" s="21">
        <v>7.4</v>
      </c>
      <c r="D20" s="21">
        <v>12.9</v>
      </c>
      <c r="E20" s="21">
        <v>10.7</v>
      </c>
      <c r="F20" s="21">
        <f>B20-C20</f>
        <v>22.4</v>
      </c>
      <c r="G20" s="21">
        <f>D20-E20</f>
        <v>2.200000000000001</v>
      </c>
    </row>
    <row r="21" spans="1:7" ht="15">
      <c r="A21" s="21" t="s">
        <v>206</v>
      </c>
      <c r="B21" s="21">
        <v>29.9</v>
      </c>
      <c r="C21" s="21">
        <v>7.4</v>
      </c>
      <c r="D21" s="21">
        <v>12.8</v>
      </c>
      <c r="E21" s="21">
        <v>10.6</v>
      </c>
      <c r="F21" s="21">
        <f>B21-C21</f>
        <v>22.5</v>
      </c>
      <c r="G21" s="21">
        <f>D21-E21</f>
        <v>2.200000000000001</v>
      </c>
    </row>
    <row r="22" spans="1:7" ht="15">
      <c r="A22" s="21" t="s">
        <v>207</v>
      </c>
      <c r="B22" s="21">
        <v>30</v>
      </c>
      <c r="C22" s="21">
        <v>7.6</v>
      </c>
      <c r="D22" s="21">
        <v>12.7</v>
      </c>
      <c r="E22" s="21">
        <v>10.5</v>
      </c>
      <c r="F22" s="21">
        <f>B22-C22</f>
        <v>22.4</v>
      </c>
      <c r="G22" s="21">
        <f>D22-E22</f>
        <v>2.1999999999999993</v>
      </c>
    </row>
    <row r="23" spans="1:7" ht="15">
      <c r="A23" s="21" t="s">
        <v>208</v>
      </c>
      <c r="B23" s="21">
        <v>30.5</v>
      </c>
      <c r="C23" s="21">
        <v>7.7</v>
      </c>
      <c r="D23" s="21">
        <v>12.6</v>
      </c>
      <c r="E23" s="21">
        <v>10.5</v>
      </c>
      <c r="F23" s="21">
        <f>B23-C23</f>
        <v>22.8</v>
      </c>
      <c r="G23" s="21">
        <f>D23-E23</f>
        <v>2.0999999999999996</v>
      </c>
    </row>
    <row r="24" spans="1:7" ht="15">
      <c r="A24" s="21" t="s">
        <v>209</v>
      </c>
      <c r="B24" s="21">
        <v>30.6</v>
      </c>
      <c r="C24" s="21">
        <v>7.7</v>
      </c>
      <c r="D24" s="21">
        <v>12.7</v>
      </c>
      <c r="E24" s="21">
        <v>10.6</v>
      </c>
      <c r="F24" s="21">
        <f>B24-C24</f>
        <v>22.900000000000002</v>
      </c>
      <c r="G24" s="21">
        <f>D24-E24</f>
        <v>2.0999999999999996</v>
      </c>
    </row>
    <row r="25" spans="1:7" ht="15">
      <c r="A25" s="21" t="s">
        <v>210</v>
      </c>
      <c r="B25" s="21">
        <v>30.5</v>
      </c>
      <c r="C25" s="21">
        <v>7.8</v>
      </c>
      <c r="D25" s="21">
        <v>12.9</v>
      </c>
      <c r="E25" s="21">
        <v>10.7</v>
      </c>
      <c r="F25" s="21">
        <f>B25-C25</f>
        <v>22.7</v>
      </c>
      <c r="G25" s="21">
        <f>D25-E25</f>
        <v>2.200000000000001</v>
      </c>
    </row>
    <row r="26" spans="1:7" ht="15">
      <c r="A26" s="21" t="s">
        <v>211</v>
      </c>
      <c r="B26" s="21">
        <v>30.5</v>
      </c>
      <c r="C26" s="21">
        <v>7.9</v>
      </c>
      <c r="D26" s="21">
        <v>12.8</v>
      </c>
      <c r="E26" s="21">
        <v>10.8</v>
      </c>
      <c r="F26" s="21">
        <f>B26-C26</f>
        <v>22.6</v>
      </c>
      <c r="G26" s="21">
        <f>D26-E26</f>
        <v>2</v>
      </c>
    </row>
    <row r="27" spans="1:7" ht="15">
      <c r="A27" s="21" t="s">
        <v>212</v>
      </c>
      <c r="B27" s="21">
        <v>30.4</v>
      </c>
      <c r="C27" s="21">
        <v>7.9</v>
      </c>
      <c r="D27" s="21">
        <v>12.9</v>
      </c>
      <c r="E27" s="21">
        <v>10.8</v>
      </c>
      <c r="F27" s="21">
        <f>B27-C27</f>
        <v>22.5</v>
      </c>
      <c r="G27" s="21">
        <f>D27-E27</f>
        <v>2.0999999999999996</v>
      </c>
    </row>
    <row r="28" spans="1:7" ht="15">
      <c r="A28" s="21" t="s">
        <v>213</v>
      </c>
      <c r="B28" s="21">
        <v>30.5</v>
      </c>
      <c r="C28" s="21">
        <v>7.9</v>
      </c>
      <c r="D28" s="21">
        <v>13</v>
      </c>
      <c r="E28" s="21">
        <v>10.9</v>
      </c>
      <c r="F28" s="21">
        <f>B28-C28</f>
        <v>22.6</v>
      </c>
      <c r="G28" s="21">
        <f>D28-E28</f>
        <v>2.0999999999999996</v>
      </c>
    </row>
    <row r="29" spans="1:7" ht="15">
      <c r="A29" s="21" t="s">
        <v>214</v>
      </c>
      <c r="B29" s="21">
        <v>30.1</v>
      </c>
      <c r="C29" s="21">
        <v>8</v>
      </c>
      <c r="D29" s="21">
        <v>13</v>
      </c>
      <c r="E29" s="21">
        <v>11.1</v>
      </c>
      <c r="F29" s="21">
        <f>B29-C29</f>
        <v>22.1</v>
      </c>
      <c r="G29" s="21">
        <f>D29-E29</f>
        <v>1.9000000000000004</v>
      </c>
    </row>
    <row r="30" spans="1:7" ht="15">
      <c r="A30" s="21" t="s">
        <v>215</v>
      </c>
      <c r="B30" s="21">
        <v>30.3</v>
      </c>
      <c r="C30" s="21">
        <v>7.9</v>
      </c>
      <c r="D30" s="21">
        <v>12.9</v>
      </c>
      <c r="E30" s="21">
        <v>11.1</v>
      </c>
      <c r="F30" s="21">
        <f>B30-C30</f>
        <v>22.4</v>
      </c>
      <c r="G30" s="21">
        <f>D30-E30</f>
        <v>1.8000000000000007</v>
      </c>
    </row>
    <row r="31" spans="1:7" ht="15">
      <c r="A31" s="21" t="s">
        <v>216</v>
      </c>
      <c r="B31" s="21">
        <v>30.4</v>
      </c>
      <c r="C31" s="21">
        <v>8</v>
      </c>
      <c r="D31" s="21">
        <v>13</v>
      </c>
      <c r="E31" s="21">
        <v>11.2</v>
      </c>
      <c r="F31" s="21">
        <f>B31-C31</f>
        <v>22.4</v>
      </c>
      <c r="G31" s="21">
        <f>D31-E31</f>
        <v>1.8000000000000007</v>
      </c>
    </row>
    <row r="32" spans="1:7" ht="15">
      <c r="A32" s="21" t="s">
        <v>217</v>
      </c>
      <c r="B32" s="21">
        <v>30.2</v>
      </c>
      <c r="C32" s="21">
        <v>8</v>
      </c>
      <c r="D32" s="21">
        <v>13.2</v>
      </c>
      <c r="E32" s="21">
        <v>11.3</v>
      </c>
      <c r="F32" s="21">
        <f>B32-C32</f>
        <v>22.2</v>
      </c>
      <c r="G32" s="21">
        <f>D32-E32</f>
        <v>1.8999999999999986</v>
      </c>
    </row>
    <row r="33" spans="1:7" ht="15">
      <c r="A33" s="21" t="s">
        <v>218</v>
      </c>
      <c r="B33" s="21">
        <v>30.2</v>
      </c>
      <c r="C33" s="21">
        <v>8</v>
      </c>
      <c r="D33" s="21">
        <v>13.3</v>
      </c>
      <c r="E33" s="21">
        <v>11.4</v>
      </c>
      <c r="F33" s="21">
        <f>B33-C33</f>
        <v>22.2</v>
      </c>
      <c r="G33" s="21">
        <f>D33-E33</f>
        <v>1.9000000000000004</v>
      </c>
    </row>
    <row r="34" spans="1:7" ht="15">
      <c r="A34" s="21" t="s">
        <v>219</v>
      </c>
      <c r="B34" s="21">
        <v>30.1</v>
      </c>
      <c r="C34" s="21">
        <v>8</v>
      </c>
      <c r="D34" s="21">
        <v>13.3</v>
      </c>
      <c r="E34" s="21">
        <v>11.4</v>
      </c>
      <c r="F34" s="21">
        <f>B34-C34</f>
        <v>22.1</v>
      </c>
      <c r="G34" s="21">
        <f>D34-E34</f>
        <v>1.9000000000000004</v>
      </c>
    </row>
    <row r="35" spans="1:7" ht="15">
      <c r="A35" s="21" t="s">
        <v>220</v>
      </c>
      <c r="B35" s="21">
        <v>30.3</v>
      </c>
      <c r="C35" s="21">
        <v>7.9</v>
      </c>
      <c r="D35" s="21">
        <v>13.2</v>
      </c>
      <c r="E35" s="21">
        <v>11.4</v>
      </c>
      <c r="F35" s="21">
        <f>B35-C35</f>
        <v>22.4</v>
      </c>
      <c r="G35" s="21">
        <f>D35-E35</f>
        <v>1.799999999999999</v>
      </c>
    </row>
    <row r="36" spans="1:7" ht="15">
      <c r="A36" s="21" t="s">
        <v>221</v>
      </c>
      <c r="B36" s="21">
        <v>29.9</v>
      </c>
      <c r="C36" s="21">
        <v>8</v>
      </c>
      <c r="D36" s="21">
        <v>13.4</v>
      </c>
      <c r="E36" s="21">
        <v>11.4</v>
      </c>
      <c r="F36" s="21">
        <f>B36-C36</f>
        <v>21.9</v>
      </c>
      <c r="G36" s="21">
        <f>D36-E36</f>
        <v>2</v>
      </c>
    </row>
    <row r="37" spans="1:7" ht="15">
      <c r="A37" s="21" t="s">
        <v>222</v>
      </c>
      <c r="B37" s="21">
        <v>30</v>
      </c>
      <c r="C37" s="21">
        <v>7.9</v>
      </c>
      <c r="D37" s="21">
        <v>13.3</v>
      </c>
      <c r="E37" s="21">
        <v>11.4</v>
      </c>
      <c r="F37" s="21">
        <f>B37-C37</f>
        <v>22.1</v>
      </c>
      <c r="G37" s="21">
        <f>D37-E37</f>
        <v>1.9000000000000004</v>
      </c>
    </row>
    <row r="38" spans="1:7" ht="15">
      <c r="A38" s="21" t="s">
        <v>223</v>
      </c>
      <c r="B38" s="21">
        <v>30</v>
      </c>
      <c r="C38" s="21">
        <v>7.9</v>
      </c>
      <c r="D38" s="21">
        <v>13.4</v>
      </c>
      <c r="E38" s="21">
        <v>11.4</v>
      </c>
      <c r="F38" s="21">
        <f>B38-C38</f>
        <v>22.1</v>
      </c>
      <c r="G38" s="21">
        <f>D38-E38</f>
        <v>2</v>
      </c>
    </row>
    <row r="39" spans="1:7" ht="15">
      <c r="A39" s="21" t="s">
        <v>224</v>
      </c>
      <c r="B39" s="21">
        <v>30</v>
      </c>
      <c r="C39" s="21">
        <v>7.9</v>
      </c>
      <c r="D39" s="21">
        <v>13.5</v>
      </c>
      <c r="E39" s="21">
        <v>11.4</v>
      </c>
      <c r="F39" s="21">
        <f>B39-C39</f>
        <v>22.1</v>
      </c>
      <c r="G39" s="21">
        <f>D39-E39</f>
        <v>2.0999999999999996</v>
      </c>
    </row>
    <row r="40" spans="1:7" ht="15">
      <c r="A40" s="21" t="s">
        <v>225</v>
      </c>
      <c r="B40" s="21">
        <v>30</v>
      </c>
      <c r="C40" s="21">
        <v>7.9</v>
      </c>
      <c r="D40" s="21">
        <v>13.6</v>
      </c>
      <c r="E40" s="21">
        <v>11.6</v>
      </c>
      <c r="F40" s="21">
        <f>B40-C40</f>
        <v>22.1</v>
      </c>
      <c r="G40" s="21">
        <f>D40-E40</f>
        <v>2</v>
      </c>
    </row>
    <row r="41" spans="1:7" ht="15">
      <c r="A41" s="21" t="s">
        <v>226</v>
      </c>
      <c r="B41" s="21">
        <v>29.6</v>
      </c>
      <c r="C41" s="21">
        <v>7.9</v>
      </c>
      <c r="D41" s="21">
        <v>13.6</v>
      </c>
      <c r="E41" s="21">
        <v>11.6</v>
      </c>
      <c r="F41" s="21">
        <f>B41-C41</f>
        <v>21.700000000000003</v>
      </c>
      <c r="G41" s="21">
        <f>D41-E41</f>
        <v>2</v>
      </c>
    </row>
    <row r="42" spans="1:7" ht="15">
      <c r="A42" s="21" t="s">
        <v>227</v>
      </c>
      <c r="B42" s="21">
        <v>29.6</v>
      </c>
      <c r="C42" s="21">
        <v>7.9</v>
      </c>
      <c r="D42" s="21">
        <v>13.6</v>
      </c>
      <c r="E42" s="21">
        <v>11.4</v>
      </c>
      <c r="F42" s="21">
        <f>B42-C42</f>
        <v>21.700000000000003</v>
      </c>
      <c r="G42" s="21">
        <f>D42-E42</f>
        <v>2.1999999999999993</v>
      </c>
    </row>
    <row r="43" spans="1:7" ht="15">
      <c r="A43" s="21" t="s">
        <v>228</v>
      </c>
      <c r="B43" s="21">
        <v>29.6</v>
      </c>
      <c r="C43" s="21">
        <v>7.7</v>
      </c>
      <c r="D43" s="21">
        <v>13.6</v>
      </c>
      <c r="E43" s="21">
        <v>11.5</v>
      </c>
      <c r="F43" s="21">
        <f>B43-C43</f>
        <v>21.900000000000002</v>
      </c>
      <c r="G43" s="21">
        <f>D43-E43</f>
        <v>2.0999999999999996</v>
      </c>
    </row>
    <row r="44" spans="1:7" ht="15">
      <c r="A44" s="21" t="s">
        <v>229</v>
      </c>
      <c r="B44" s="21">
        <v>29.6</v>
      </c>
      <c r="C44" s="21">
        <v>7.9</v>
      </c>
      <c r="D44" s="21">
        <v>13.6</v>
      </c>
      <c r="E44" s="21">
        <v>11.4</v>
      </c>
      <c r="F44" s="21">
        <f>B44-C44</f>
        <v>21.700000000000003</v>
      </c>
      <c r="G44" s="21">
        <f>D44-E44</f>
        <v>2.1999999999999993</v>
      </c>
    </row>
    <row r="45" spans="1:7" ht="15">
      <c r="A45" s="21" t="s">
        <v>230</v>
      </c>
      <c r="B45" s="21">
        <v>29.4</v>
      </c>
      <c r="C45" s="21">
        <v>7.7</v>
      </c>
      <c r="D45" s="21">
        <v>13.5</v>
      </c>
      <c r="E45" s="21">
        <v>11.2</v>
      </c>
      <c r="F45" s="21">
        <f>B45-C45</f>
        <v>21.7</v>
      </c>
      <c r="G45" s="21">
        <f>D45-E45</f>
        <v>2.3000000000000007</v>
      </c>
    </row>
    <row r="46" spans="1:7" ht="15">
      <c r="A46" s="21" t="s">
        <v>231</v>
      </c>
      <c r="B46" s="21">
        <v>29.4</v>
      </c>
      <c r="C46" s="21">
        <v>7.7</v>
      </c>
      <c r="D46" s="21">
        <v>13.4</v>
      </c>
      <c r="E46" s="21">
        <v>11.2</v>
      </c>
      <c r="F46" s="21">
        <f>B46-C46</f>
        <v>21.7</v>
      </c>
      <c r="G46" s="21">
        <f>D46-E46</f>
        <v>2.200000000000001</v>
      </c>
    </row>
    <row r="47" spans="1:7" ht="15">
      <c r="A47" s="21" t="s">
        <v>232</v>
      </c>
      <c r="B47" s="21">
        <v>29.4</v>
      </c>
      <c r="C47" s="21">
        <v>7.7</v>
      </c>
      <c r="D47" s="21">
        <v>13.2</v>
      </c>
      <c r="E47" s="21">
        <v>11.1</v>
      </c>
      <c r="F47" s="21">
        <f>B47-C47</f>
        <v>21.7</v>
      </c>
      <c r="G47" s="21">
        <f>D47-E47</f>
        <v>2.0999999999999996</v>
      </c>
    </row>
    <row r="48" spans="1:7" ht="15">
      <c r="A48" s="21" t="s">
        <v>233</v>
      </c>
      <c r="B48" s="21">
        <v>29.4</v>
      </c>
      <c r="C48" s="21">
        <v>7.8</v>
      </c>
      <c r="D48" s="21">
        <v>13</v>
      </c>
      <c r="E48" s="21">
        <v>11</v>
      </c>
      <c r="F48" s="21">
        <f aca="true" t="shared" si="0" ref="F48:F54">B48-C48</f>
        <v>21.599999999999998</v>
      </c>
      <c r="G48" s="21">
        <f aca="true" t="shared" si="1" ref="G48:G54">D48-E48</f>
        <v>2</v>
      </c>
    </row>
    <row r="49" spans="1:7" ht="15">
      <c r="A49" s="21" t="s">
        <v>234</v>
      </c>
      <c r="B49" s="21">
        <v>29.5</v>
      </c>
      <c r="C49" s="21">
        <v>7.8</v>
      </c>
      <c r="D49" s="21">
        <v>12.8</v>
      </c>
      <c r="E49" s="21">
        <v>10.8</v>
      </c>
      <c r="F49" s="21">
        <f t="shared" si="0"/>
        <v>21.7</v>
      </c>
      <c r="G49" s="21">
        <f t="shared" si="1"/>
        <v>2</v>
      </c>
    </row>
    <row r="50" spans="1:7" ht="15">
      <c r="A50" s="21" t="s">
        <v>168</v>
      </c>
      <c r="B50" s="21">
        <v>29.4</v>
      </c>
      <c r="C50" s="21">
        <v>7.8</v>
      </c>
      <c r="D50" s="21">
        <v>12.8</v>
      </c>
      <c r="E50" s="21">
        <v>10.7</v>
      </c>
      <c r="F50" s="21">
        <f t="shared" si="0"/>
        <v>21.599999999999998</v>
      </c>
      <c r="G50" s="21">
        <f t="shared" si="1"/>
        <v>2.1000000000000014</v>
      </c>
    </row>
    <row r="51" spans="1:7" ht="15">
      <c r="A51" s="21" t="s">
        <v>169</v>
      </c>
      <c r="B51" s="21">
        <v>27.8</v>
      </c>
      <c r="C51" s="21">
        <v>7.3</v>
      </c>
      <c r="D51" s="21">
        <v>12.5</v>
      </c>
      <c r="E51" s="21">
        <v>10.6</v>
      </c>
      <c r="F51" s="21">
        <f t="shared" si="0"/>
        <v>20.5</v>
      </c>
      <c r="G51" s="21">
        <f t="shared" si="1"/>
        <v>1.9000000000000004</v>
      </c>
    </row>
    <row r="52" spans="1:7" ht="15">
      <c r="A52" s="21" t="s">
        <v>170</v>
      </c>
      <c r="B52" s="21">
        <v>27.5</v>
      </c>
      <c r="C52" s="21">
        <v>7.1</v>
      </c>
      <c r="D52" s="21">
        <v>11.2</v>
      </c>
      <c r="E52" s="21">
        <v>9.3</v>
      </c>
      <c r="F52" s="21">
        <f t="shared" si="0"/>
        <v>20.4</v>
      </c>
      <c r="G52" s="21">
        <f t="shared" si="1"/>
        <v>1.8999999999999986</v>
      </c>
    </row>
    <row r="53" spans="1:7" ht="15">
      <c r="A53" s="21" t="s">
        <v>171</v>
      </c>
      <c r="B53" s="21">
        <v>27.5</v>
      </c>
      <c r="C53" s="21">
        <v>7.2</v>
      </c>
      <c r="D53" s="21">
        <v>11.6</v>
      </c>
      <c r="E53" s="21">
        <v>9.5</v>
      </c>
      <c r="F53" s="21">
        <f t="shared" si="0"/>
        <v>20.3</v>
      </c>
      <c r="G53" s="21">
        <f t="shared" si="1"/>
        <v>2.0999999999999996</v>
      </c>
    </row>
    <row r="54" spans="1:7" ht="15">
      <c r="A54" s="84" t="s">
        <v>172</v>
      </c>
      <c r="B54" s="84">
        <v>27.3</v>
      </c>
      <c r="C54" s="84">
        <v>7.3</v>
      </c>
      <c r="D54" s="84">
        <v>11.9</v>
      </c>
      <c r="E54" s="84">
        <v>9.6</v>
      </c>
      <c r="F54" s="84">
        <f t="shared" si="0"/>
        <v>20</v>
      </c>
      <c r="G54" s="84">
        <f t="shared" si="1"/>
        <v>2.3000000000000007</v>
      </c>
    </row>
    <row r="76" ht="105.6" customHeight="1"/>
  </sheetData>
  <mergeCells count="2">
    <mergeCell ref="D1:E1"/>
    <mergeCell ref="B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 topLeftCell="A1"/>
  </sheetViews>
  <sheetFormatPr defaultColWidth="9.140625" defaultRowHeight="15"/>
  <cols>
    <col min="1" max="2" width="8.8515625" style="72" customWidth="1"/>
    <col min="3" max="8" width="8.8515625" style="71" customWidth="1"/>
    <col min="9" max="16384" width="8.8515625" style="15" customWidth="1"/>
  </cols>
  <sheetData>
    <row r="1" ht="15.75">
      <c r="A1" s="99" t="s">
        <v>173</v>
      </c>
    </row>
    <row r="2" ht="15.75" thickBot="1"/>
    <row r="3" spans="7:10" ht="15.75" thickBot="1">
      <c r="G3" s="111" t="s">
        <v>180</v>
      </c>
      <c r="H3" s="112"/>
      <c r="I3" s="112"/>
      <c r="J3" s="113"/>
    </row>
    <row r="4" spans="1:11" ht="36">
      <c r="A4" s="74" t="s">
        <v>167</v>
      </c>
      <c r="B4" s="73" t="s">
        <v>168</v>
      </c>
      <c r="C4" s="73" t="s">
        <v>169</v>
      </c>
      <c r="D4" s="73" t="s">
        <v>170</v>
      </c>
      <c r="E4" s="73" t="s">
        <v>171</v>
      </c>
      <c r="F4" s="73" t="s">
        <v>172</v>
      </c>
      <c r="G4" s="18" t="s">
        <v>169</v>
      </c>
      <c r="H4" s="18" t="s">
        <v>170</v>
      </c>
      <c r="I4" s="18" t="s">
        <v>171</v>
      </c>
      <c r="J4" s="18" t="s">
        <v>172</v>
      </c>
      <c r="K4" s="5" t="s">
        <v>175</v>
      </c>
    </row>
    <row r="5" spans="1:11" ht="15">
      <c r="A5" s="85" t="s">
        <v>152</v>
      </c>
      <c r="B5" s="91">
        <v>22326</v>
      </c>
      <c r="C5" s="91">
        <v>21851</v>
      </c>
      <c r="D5" s="91">
        <v>18954</v>
      </c>
      <c r="E5" s="91">
        <v>19711</v>
      </c>
      <c r="F5" s="91">
        <v>20082</v>
      </c>
      <c r="G5" s="92">
        <f>100*(C5/$B5)</f>
        <v>97.87243572516348</v>
      </c>
      <c r="H5" s="92">
        <f>100*(D5/$B5)</f>
        <v>84.89653319000269</v>
      </c>
      <c r="I5" s="92">
        <f>100*(E5/$B5)</f>
        <v>88.28719878168951</v>
      </c>
      <c r="J5" s="92">
        <f>100*(F5/$B5)</f>
        <v>89.94893845740393</v>
      </c>
      <c r="K5" s="56">
        <v>100</v>
      </c>
    </row>
    <row r="6" spans="1:11" ht="15">
      <c r="A6" s="30"/>
      <c r="B6" s="93"/>
      <c r="C6" s="93"/>
      <c r="D6" s="93"/>
      <c r="E6" s="93"/>
      <c r="F6" s="93"/>
      <c r="G6" s="94"/>
      <c r="H6" s="94"/>
      <c r="I6" s="94"/>
      <c r="J6" s="94"/>
      <c r="K6" s="32"/>
    </row>
    <row r="7" spans="1:11" ht="15">
      <c r="A7" s="2" t="s">
        <v>29</v>
      </c>
      <c r="B7" s="95">
        <v>172</v>
      </c>
      <c r="C7" s="95">
        <v>158</v>
      </c>
      <c r="D7" s="95">
        <v>131</v>
      </c>
      <c r="E7" s="95">
        <v>125</v>
      </c>
      <c r="F7" s="95">
        <v>119</v>
      </c>
      <c r="G7" s="96">
        <f aca="true" t="shared" si="0" ref="G7:G33">100*(C7/$B7)</f>
        <v>91.86046511627907</v>
      </c>
      <c r="H7" s="96">
        <f aca="true" t="shared" si="1" ref="H7:H33">100*(D7/$B7)</f>
        <v>76.16279069767442</v>
      </c>
      <c r="I7" s="96">
        <f aca="true" t="shared" si="2" ref="I7:I33">100*(E7/$B7)</f>
        <v>72.67441860465115</v>
      </c>
      <c r="J7" s="96">
        <f aca="true" t="shared" si="3" ref="J7:J33">100*(F7/$B7)</f>
        <v>69.18604651162791</v>
      </c>
      <c r="K7" s="21">
        <v>100</v>
      </c>
    </row>
    <row r="8" spans="1:11" ht="15">
      <c r="A8" s="2" t="s">
        <v>12</v>
      </c>
      <c r="B8" s="95">
        <v>338</v>
      </c>
      <c r="C8" s="95">
        <v>325</v>
      </c>
      <c r="D8" s="95">
        <v>233</v>
      </c>
      <c r="E8" s="95">
        <v>241</v>
      </c>
      <c r="F8" s="95">
        <v>256</v>
      </c>
      <c r="G8" s="96">
        <f t="shared" si="0"/>
        <v>96.15384615384616</v>
      </c>
      <c r="H8" s="96">
        <f t="shared" si="1"/>
        <v>68.93491124260355</v>
      </c>
      <c r="I8" s="96">
        <f t="shared" si="2"/>
        <v>71.30177514792899</v>
      </c>
      <c r="J8" s="96">
        <f t="shared" si="3"/>
        <v>75.7396449704142</v>
      </c>
      <c r="K8" s="21">
        <v>100</v>
      </c>
    </row>
    <row r="9" spans="1:11" ht="15">
      <c r="A9" s="2" t="s">
        <v>27</v>
      </c>
      <c r="B9" s="95">
        <v>88</v>
      </c>
      <c r="C9" s="95">
        <v>82</v>
      </c>
      <c r="D9" s="95">
        <v>82</v>
      </c>
      <c r="E9" s="95">
        <v>77</v>
      </c>
      <c r="F9" s="95">
        <v>68</v>
      </c>
      <c r="G9" s="96">
        <f t="shared" si="0"/>
        <v>93.18181818181817</v>
      </c>
      <c r="H9" s="96">
        <f t="shared" si="1"/>
        <v>93.18181818181817</v>
      </c>
      <c r="I9" s="96">
        <f t="shared" si="2"/>
        <v>87.5</v>
      </c>
      <c r="J9" s="96">
        <f t="shared" si="3"/>
        <v>77.27272727272727</v>
      </c>
      <c r="K9" s="21">
        <v>100</v>
      </c>
    </row>
    <row r="10" spans="1:11" ht="15">
      <c r="A10" s="2" t="s">
        <v>28</v>
      </c>
      <c r="B10" s="95">
        <v>103</v>
      </c>
      <c r="C10" s="95">
        <v>104</v>
      </c>
      <c r="D10" s="95">
        <v>76</v>
      </c>
      <c r="E10" s="95">
        <v>91</v>
      </c>
      <c r="F10" s="95">
        <v>80</v>
      </c>
      <c r="G10" s="96">
        <f t="shared" si="0"/>
        <v>100.97087378640776</v>
      </c>
      <c r="H10" s="96">
        <f t="shared" si="1"/>
        <v>73.7864077669903</v>
      </c>
      <c r="I10" s="96">
        <f t="shared" si="2"/>
        <v>88.3495145631068</v>
      </c>
      <c r="J10" s="96">
        <f t="shared" si="3"/>
        <v>77.66990291262135</v>
      </c>
      <c r="K10" s="21">
        <v>100</v>
      </c>
    </row>
    <row r="11" spans="1:11" ht="15">
      <c r="A11" s="2" t="s">
        <v>7</v>
      </c>
      <c r="B11" s="95">
        <v>120</v>
      </c>
      <c r="C11" s="95">
        <v>104</v>
      </c>
      <c r="D11" s="95">
        <v>82</v>
      </c>
      <c r="E11" s="95">
        <v>91</v>
      </c>
      <c r="F11" s="95">
        <v>94</v>
      </c>
      <c r="G11" s="96">
        <f t="shared" si="0"/>
        <v>86.66666666666667</v>
      </c>
      <c r="H11" s="96">
        <f t="shared" si="1"/>
        <v>68.33333333333333</v>
      </c>
      <c r="I11" s="96">
        <f t="shared" si="2"/>
        <v>75.83333333333333</v>
      </c>
      <c r="J11" s="96">
        <f t="shared" si="3"/>
        <v>78.33333333333333</v>
      </c>
      <c r="K11" s="21">
        <v>100</v>
      </c>
    </row>
    <row r="12" spans="1:11" ht="15">
      <c r="A12" s="2" t="s">
        <v>15</v>
      </c>
      <c r="B12" s="95">
        <v>250</v>
      </c>
      <c r="C12" s="95">
        <v>229</v>
      </c>
      <c r="D12" s="95">
        <v>202</v>
      </c>
      <c r="E12" s="95">
        <v>207</v>
      </c>
      <c r="F12" s="95">
        <v>204</v>
      </c>
      <c r="G12" s="96">
        <f t="shared" si="0"/>
        <v>91.60000000000001</v>
      </c>
      <c r="H12" s="96">
        <f t="shared" si="1"/>
        <v>80.80000000000001</v>
      </c>
      <c r="I12" s="96">
        <f t="shared" si="2"/>
        <v>82.8</v>
      </c>
      <c r="J12" s="96">
        <f t="shared" si="3"/>
        <v>81.6</v>
      </c>
      <c r="K12" s="21">
        <v>100</v>
      </c>
    </row>
    <row r="13" spans="1:11" ht="15">
      <c r="A13" s="2" t="s">
        <v>25</v>
      </c>
      <c r="B13" s="95">
        <v>2596</v>
      </c>
      <c r="C13" s="95">
        <v>2453</v>
      </c>
      <c r="D13" s="95">
        <v>2300</v>
      </c>
      <c r="E13" s="95">
        <v>2269</v>
      </c>
      <c r="F13" s="95">
        <v>2218</v>
      </c>
      <c r="G13" s="96">
        <f t="shared" si="0"/>
        <v>94.49152542372882</v>
      </c>
      <c r="H13" s="96">
        <f t="shared" si="1"/>
        <v>88.59784283513096</v>
      </c>
      <c r="I13" s="96">
        <f t="shared" si="2"/>
        <v>87.40369799691834</v>
      </c>
      <c r="J13" s="96">
        <f t="shared" si="3"/>
        <v>85.43913713405239</v>
      </c>
      <c r="K13" s="21">
        <v>100</v>
      </c>
    </row>
    <row r="14" spans="1:11" ht="15">
      <c r="A14" s="2" t="s">
        <v>26</v>
      </c>
      <c r="B14" s="95">
        <v>789</v>
      </c>
      <c r="C14" s="95">
        <v>747</v>
      </c>
      <c r="D14" s="95">
        <v>639</v>
      </c>
      <c r="E14" s="95">
        <v>650</v>
      </c>
      <c r="F14" s="95">
        <v>680</v>
      </c>
      <c r="G14" s="96">
        <f t="shared" si="0"/>
        <v>94.67680608365019</v>
      </c>
      <c r="H14" s="96">
        <f t="shared" si="1"/>
        <v>80.98859315589354</v>
      </c>
      <c r="I14" s="96">
        <f t="shared" si="2"/>
        <v>82.382762991128</v>
      </c>
      <c r="J14" s="96">
        <f t="shared" si="3"/>
        <v>86.1850443599493</v>
      </c>
      <c r="K14" s="21">
        <v>100</v>
      </c>
    </row>
    <row r="15" spans="1:11" ht="15">
      <c r="A15" s="2" t="s">
        <v>16</v>
      </c>
      <c r="B15" s="95">
        <v>2984</v>
      </c>
      <c r="C15" s="95">
        <v>2926</v>
      </c>
      <c r="D15" s="95">
        <v>2322</v>
      </c>
      <c r="E15" s="95">
        <v>2516</v>
      </c>
      <c r="F15" s="95">
        <v>2621</v>
      </c>
      <c r="G15" s="96">
        <f t="shared" si="0"/>
        <v>98.05630026809652</v>
      </c>
      <c r="H15" s="96">
        <f t="shared" si="1"/>
        <v>77.81501340482573</v>
      </c>
      <c r="I15" s="96">
        <f t="shared" si="2"/>
        <v>84.31635388739946</v>
      </c>
      <c r="J15" s="96">
        <f t="shared" si="3"/>
        <v>87.83512064343164</v>
      </c>
      <c r="K15" s="21">
        <v>100</v>
      </c>
    </row>
    <row r="16" spans="1:11" ht="15">
      <c r="A16" s="2" t="s">
        <v>21</v>
      </c>
      <c r="B16" s="95">
        <v>239</v>
      </c>
      <c r="C16" s="95">
        <v>243</v>
      </c>
      <c r="D16" s="95">
        <v>215</v>
      </c>
      <c r="E16" s="95">
        <v>219</v>
      </c>
      <c r="F16" s="95">
        <v>215</v>
      </c>
      <c r="G16" s="96">
        <f t="shared" si="0"/>
        <v>101.67364016736403</v>
      </c>
      <c r="H16" s="96">
        <f t="shared" si="1"/>
        <v>89.9581589958159</v>
      </c>
      <c r="I16" s="96">
        <f t="shared" si="2"/>
        <v>91.63179916317992</v>
      </c>
      <c r="J16" s="96">
        <f t="shared" si="3"/>
        <v>89.9581589958159</v>
      </c>
      <c r="K16" s="21">
        <v>100</v>
      </c>
    </row>
    <row r="17" spans="1:11" ht="15">
      <c r="A17" s="2" t="s">
        <v>6</v>
      </c>
      <c r="B17" s="95">
        <v>408</v>
      </c>
      <c r="C17" s="95">
        <v>395</v>
      </c>
      <c r="D17" s="95">
        <v>355</v>
      </c>
      <c r="E17" s="95">
        <v>372</v>
      </c>
      <c r="F17" s="95">
        <v>370</v>
      </c>
      <c r="G17" s="96">
        <f t="shared" si="0"/>
        <v>96.81372549019608</v>
      </c>
      <c r="H17" s="96">
        <f t="shared" si="1"/>
        <v>87.00980392156863</v>
      </c>
      <c r="I17" s="96">
        <f t="shared" si="2"/>
        <v>91.17647058823529</v>
      </c>
      <c r="J17" s="96">
        <f t="shared" si="3"/>
        <v>90.68627450980392</v>
      </c>
      <c r="K17" s="21">
        <v>100</v>
      </c>
    </row>
    <row r="18" spans="1:11" ht="15">
      <c r="A18" s="2" t="s">
        <v>20</v>
      </c>
      <c r="B18" s="95">
        <v>22</v>
      </c>
      <c r="C18" s="95">
        <v>19</v>
      </c>
      <c r="D18" s="95">
        <v>18</v>
      </c>
      <c r="E18" s="95">
        <v>18</v>
      </c>
      <c r="F18" s="95">
        <v>20</v>
      </c>
      <c r="G18" s="96">
        <f t="shared" si="0"/>
        <v>86.36363636363636</v>
      </c>
      <c r="H18" s="96">
        <f t="shared" si="1"/>
        <v>81.81818181818183</v>
      </c>
      <c r="I18" s="96">
        <f t="shared" si="2"/>
        <v>81.81818181818183</v>
      </c>
      <c r="J18" s="96">
        <f t="shared" si="3"/>
        <v>90.9090909090909</v>
      </c>
      <c r="K18" s="21">
        <v>100</v>
      </c>
    </row>
    <row r="19" spans="1:11" ht="15">
      <c r="A19" s="2" t="s">
        <v>18</v>
      </c>
      <c r="B19" s="95">
        <v>24</v>
      </c>
      <c r="C19" s="95">
        <v>29</v>
      </c>
      <c r="D19" s="95">
        <v>14</v>
      </c>
      <c r="E19" s="95">
        <v>16</v>
      </c>
      <c r="F19" s="95">
        <v>22</v>
      </c>
      <c r="G19" s="96">
        <f t="shared" si="0"/>
        <v>120.83333333333333</v>
      </c>
      <c r="H19" s="96">
        <f t="shared" si="1"/>
        <v>58.333333333333336</v>
      </c>
      <c r="I19" s="96">
        <f t="shared" si="2"/>
        <v>66.66666666666666</v>
      </c>
      <c r="J19" s="96">
        <f t="shared" si="3"/>
        <v>91.66666666666666</v>
      </c>
      <c r="K19" s="21">
        <v>100</v>
      </c>
    </row>
    <row r="20" spans="1:11" ht="15">
      <c r="A20" s="2" t="s">
        <v>13</v>
      </c>
      <c r="B20" s="95">
        <v>4230</v>
      </c>
      <c r="C20" s="95">
        <v>4166</v>
      </c>
      <c r="D20" s="95">
        <v>3373</v>
      </c>
      <c r="E20" s="95">
        <v>3701</v>
      </c>
      <c r="F20" s="95">
        <v>3887</v>
      </c>
      <c r="G20" s="96">
        <f t="shared" si="0"/>
        <v>98.4869976359338</v>
      </c>
      <c r="H20" s="96">
        <f t="shared" si="1"/>
        <v>79.73995271867612</v>
      </c>
      <c r="I20" s="96">
        <f t="shared" si="2"/>
        <v>87.49408983451536</v>
      </c>
      <c r="J20" s="96">
        <f t="shared" si="3"/>
        <v>91.89125295508275</v>
      </c>
      <c r="K20" s="21">
        <v>100</v>
      </c>
    </row>
    <row r="21" spans="1:11" ht="15">
      <c r="A21" s="2" t="s">
        <v>17</v>
      </c>
      <c r="B21" s="95">
        <v>50</v>
      </c>
      <c r="C21" s="95">
        <v>50</v>
      </c>
      <c r="D21" s="95">
        <v>47</v>
      </c>
      <c r="E21" s="95">
        <v>45</v>
      </c>
      <c r="F21" s="95">
        <v>46</v>
      </c>
      <c r="G21" s="96">
        <f t="shared" si="0"/>
        <v>100</v>
      </c>
      <c r="H21" s="96">
        <f t="shared" si="1"/>
        <v>94</v>
      </c>
      <c r="I21" s="96">
        <f t="shared" si="2"/>
        <v>90</v>
      </c>
      <c r="J21" s="96">
        <f t="shared" si="3"/>
        <v>92</v>
      </c>
      <c r="K21" s="21">
        <v>100</v>
      </c>
    </row>
    <row r="22" spans="1:11" ht="15">
      <c r="A22" s="2" t="s">
        <v>23</v>
      </c>
      <c r="B22" s="95">
        <v>1038</v>
      </c>
      <c r="C22" s="95">
        <v>1035</v>
      </c>
      <c r="D22" s="95">
        <v>954</v>
      </c>
      <c r="E22" s="95">
        <v>933</v>
      </c>
      <c r="F22" s="95">
        <v>959</v>
      </c>
      <c r="G22" s="96">
        <f t="shared" si="0"/>
        <v>99.71098265895954</v>
      </c>
      <c r="H22" s="96">
        <f t="shared" si="1"/>
        <v>91.90751445086705</v>
      </c>
      <c r="I22" s="96">
        <f t="shared" si="2"/>
        <v>89.88439306358381</v>
      </c>
      <c r="J22" s="96">
        <f t="shared" si="3"/>
        <v>92.38921001926782</v>
      </c>
      <c r="K22" s="21">
        <v>100</v>
      </c>
    </row>
    <row r="23" spans="1:11" ht="15">
      <c r="A23" s="2" t="s">
        <v>11</v>
      </c>
      <c r="B23" s="95">
        <v>161</v>
      </c>
      <c r="C23" s="95">
        <v>155</v>
      </c>
      <c r="D23" s="95">
        <v>136</v>
      </c>
      <c r="E23" s="95">
        <v>136</v>
      </c>
      <c r="F23" s="95">
        <v>149</v>
      </c>
      <c r="G23" s="96">
        <f t="shared" si="0"/>
        <v>96.27329192546584</v>
      </c>
      <c r="H23" s="96">
        <f t="shared" si="1"/>
        <v>84.472049689441</v>
      </c>
      <c r="I23" s="96">
        <f t="shared" si="2"/>
        <v>84.472049689441</v>
      </c>
      <c r="J23" s="96">
        <f t="shared" si="3"/>
        <v>92.54658385093167</v>
      </c>
      <c r="K23" s="21">
        <v>100</v>
      </c>
    </row>
    <row r="24" spans="1:11" ht="15">
      <c r="A24" s="2" t="s">
        <v>8</v>
      </c>
      <c r="B24" s="95">
        <v>309</v>
      </c>
      <c r="C24" s="95">
        <v>298</v>
      </c>
      <c r="D24" s="95">
        <v>278</v>
      </c>
      <c r="E24" s="95">
        <v>288</v>
      </c>
      <c r="F24" s="95">
        <v>288</v>
      </c>
      <c r="G24" s="96">
        <f t="shared" si="0"/>
        <v>96.44012944983818</v>
      </c>
      <c r="H24" s="96">
        <f t="shared" si="1"/>
        <v>89.96763754045307</v>
      </c>
      <c r="I24" s="96">
        <f t="shared" si="2"/>
        <v>93.20388349514563</v>
      </c>
      <c r="J24" s="96">
        <f t="shared" si="3"/>
        <v>93.20388349514563</v>
      </c>
      <c r="K24" s="21">
        <v>100</v>
      </c>
    </row>
    <row r="25" spans="1:11" ht="15">
      <c r="A25" s="2" t="s">
        <v>10</v>
      </c>
      <c r="B25" s="95">
        <v>16</v>
      </c>
      <c r="C25" s="95">
        <v>14</v>
      </c>
      <c r="D25" s="95">
        <v>12</v>
      </c>
      <c r="E25" s="95">
        <v>14</v>
      </c>
      <c r="F25" s="95">
        <v>15</v>
      </c>
      <c r="G25" s="96">
        <f t="shared" si="0"/>
        <v>87.5</v>
      </c>
      <c r="H25" s="96">
        <f t="shared" si="1"/>
        <v>75</v>
      </c>
      <c r="I25" s="96">
        <f t="shared" si="2"/>
        <v>87.5</v>
      </c>
      <c r="J25" s="96">
        <f t="shared" si="3"/>
        <v>93.75</v>
      </c>
      <c r="K25" s="21">
        <v>100</v>
      </c>
    </row>
    <row r="26" spans="1:11" ht="15">
      <c r="A26" s="2" t="s">
        <v>31</v>
      </c>
      <c r="B26" s="95">
        <v>599</v>
      </c>
      <c r="C26" s="95">
        <v>597</v>
      </c>
      <c r="D26" s="95">
        <v>561</v>
      </c>
      <c r="E26" s="95">
        <v>572</v>
      </c>
      <c r="F26" s="95">
        <v>568</v>
      </c>
      <c r="G26" s="96">
        <f t="shared" si="0"/>
        <v>99.6661101836394</v>
      </c>
      <c r="H26" s="96">
        <f t="shared" si="1"/>
        <v>93.65609348914859</v>
      </c>
      <c r="I26" s="96">
        <f t="shared" si="2"/>
        <v>95.49248747913188</v>
      </c>
      <c r="J26" s="96">
        <f t="shared" si="3"/>
        <v>94.82470784641069</v>
      </c>
      <c r="K26" s="21">
        <v>100</v>
      </c>
    </row>
    <row r="27" spans="1:11" ht="15">
      <c r="A27" s="2" t="s">
        <v>161</v>
      </c>
      <c r="B27" s="95">
        <v>3390</v>
      </c>
      <c r="C27" s="95">
        <v>3379</v>
      </c>
      <c r="D27" s="95">
        <v>2875</v>
      </c>
      <c r="E27" s="95">
        <v>3128</v>
      </c>
      <c r="F27" s="95">
        <v>3221</v>
      </c>
      <c r="G27" s="96">
        <f t="shared" si="0"/>
        <v>99.67551622418878</v>
      </c>
      <c r="H27" s="96">
        <f t="shared" si="1"/>
        <v>84.80825958702066</v>
      </c>
      <c r="I27" s="96">
        <f t="shared" si="2"/>
        <v>92.27138643067848</v>
      </c>
      <c r="J27" s="96">
        <f t="shared" si="3"/>
        <v>95.01474926253687</v>
      </c>
      <c r="K27" s="21">
        <v>100</v>
      </c>
    </row>
    <row r="28" spans="1:11" ht="15">
      <c r="A28" s="2" t="s">
        <v>14</v>
      </c>
      <c r="B28" s="95">
        <v>3513</v>
      </c>
      <c r="C28" s="95">
        <v>3448</v>
      </c>
      <c r="D28" s="95">
        <v>2945</v>
      </c>
      <c r="E28" s="95">
        <v>3255</v>
      </c>
      <c r="F28" s="95">
        <v>3340</v>
      </c>
      <c r="G28" s="96">
        <f t="shared" si="0"/>
        <v>98.14972957586109</v>
      </c>
      <c r="H28" s="96">
        <f t="shared" si="1"/>
        <v>83.8314830629092</v>
      </c>
      <c r="I28" s="96">
        <f t="shared" si="2"/>
        <v>92.65584970111016</v>
      </c>
      <c r="J28" s="96">
        <f t="shared" si="3"/>
        <v>95.07543410190719</v>
      </c>
      <c r="K28" s="21">
        <v>100</v>
      </c>
    </row>
    <row r="29" spans="1:11" ht="15">
      <c r="A29" s="2" t="s">
        <v>30</v>
      </c>
      <c r="B29" s="95">
        <v>298</v>
      </c>
      <c r="C29" s="95">
        <v>298</v>
      </c>
      <c r="D29" s="95">
        <v>272</v>
      </c>
      <c r="E29" s="95">
        <v>280</v>
      </c>
      <c r="F29" s="95">
        <v>284</v>
      </c>
      <c r="G29" s="96">
        <f t="shared" si="0"/>
        <v>100</v>
      </c>
      <c r="H29" s="96">
        <f t="shared" si="1"/>
        <v>91.2751677852349</v>
      </c>
      <c r="I29" s="96">
        <f t="shared" si="2"/>
        <v>93.95973154362416</v>
      </c>
      <c r="J29" s="96">
        <f t="shared" si="3"/>
        <v>95.30201342281879</v>
      </c>
      <c r="K29" s="21">
        <v>100</v>
      </c>
    </row>
    <row r="30" spans="1:11" ht="15">
      <c r="A30" s="2" t="s">
        <v>24</v>
      </c>
      <c r="B30" s="95">
        <v>221</v>
      </c>
      <c r="C30" s="95">
        <v>218</v>
      </c>
      <c r="D30" s="95">
        <v>198</v>
      </c>
      <c r="E30" s="95">
        <v>209</v>
      </c>
      <c r="F30" s="95">
        <v>212</v>
      </c>
      <c r="G30" s="96">
        <f t="shared" si="0"/>
        <v>98.64253393665159</v>
      </c>
      <c r="H30" s="96">
        <f t="shared" si="1"/>
        <v>89.59276018099548</v>
      </c>
      <c r="I30" s="96">
        <f t="shared" si="2"/>
        <v>94.57013574660633</v>
      </c>
      <c r="J30" s="96">
        <f t="shared" si="3"/>
        <v>95.92760180995475</v>
      </c>
      <c r="K30" s="21">
        <v>100</v>
      </c>
    </row>
    <row r="31" spans="1:11" ht="15">
      <c r="A31" s="2" t="s">
        <v>9</v>
      </c>
      <c r="B31" s="95">
        <v>222</v>
      </c>
      <c r="C31" s="95">
        <v>231</v>
      </c>
      <c r="D31" s="95">
        <v>228</v>
      </c>
      <c r="E31" s="95">
        <v>227</v>
      </c>
      <c r="F31" s="95">
        <v>222</v>
      </c>
      <c r="G31" s="96">
        <f t="shared" si="0"/>
        <v>104.05405405405406</v>
      </c>
      <c r="H31" s="96">
        <f t="shared" si="1"/>
        <v>102.7027027027027</v>
      </c>
      <c r="I31" s="96">
        <f t="shared" si="2"/>
        <v>102.25225225225225</v>
      </c>
      <c r="J31" s="96">
        <f t="shared" si="3"/>
        <v>100</v>
      </c>
      <c r="K31" s="21">
        <v>100</v>
      </c>
    </row>
    <row r="32" spans="1:11" ht="15">
      <c r="A32" s="2" t="s">
        <v>22</v>
      </c>
      <c r="B32" s="95">
        <v>19</v>
      </c>
      <c r="C32" s="95">
        <v>14</v>
      </c>
      <c r="D32" s="95">
        <v>14</v>
      </c>
      <c r="E32" s="95">
        <v>16</v>
      </c>
      <c r="F32" s="95">
        <v>19</v>
      </c>
      <c r="G32" s="96">
        <f t="shared" si="0"/>
        <v>73.68421052631578</v>
      </c>
      <c r="H32" s="96">
        <f t="shared" si="1"/>
        <v>73.68421052631578</v>
      </c>
      <c r="I32" s="96">
        <f t="shared" si="2"/>
        <v>84.21052631578947</v>
      </c>
      <c r="J32" s="96">
        <f t="shared" si="3"/>
        <v>100</v>
      </c>
      <c r="K32" s="21">
        <v>100</v>
      </c>
    </row>
    <row r="33" spans="1:11" ht="15">
      <c r="A33" s="2" t="s">
        <v>19</v>
      </c>
      <c r="B33" s="95">
        <v>12</v>
      </c>
      <c r="C33" s="95">
        <v>16</v>
      </c>
      <c r="D33" s="95">
        <v>11</v>
      </c>
      <c r="E33" s="95">
        <v>12</v>
      </c>
      <c r="F33" s="95">
        <v>14</v>
      </c>
      <c r="G33" s="96">
        <f t="shared" si="0"/>
        <v>133.33333333333331</v>
      </c>
      <c r="H33" s="96">
        <f t="shared" si="1"/>
        <v>91.66666666666666</v>
      </c>
      <c r="I33" s="96">
        <f t="shared" si="2"/>
        <v>100</v>
      </c>
      <c r="J33" s="96">
        <f t="shared" si="3"/>
        <v>116.66666666666667</v>
      </c>
      <c r="K33" s="21">
        <v>100</v>
      </c>
    </row>
    <row r="34" spans="1:11" ht="15">
      <c r="A34" s="2"/>
      <c r="B34" s="95"/>
      <c r="C34" s="95"/>
      <c r="D34" s="95"/>
      <c r="E34" s="95"/>
      <c r="F34" s="95"/>
      <c r="G34" s="96"/>
      <c r="H34" s="96"/>
      <c r="I34" s="96"/>
      <c r="J34" s="96"/>
      <c r="K34" s="21"/>
    </row>
    <row r="35" spans="1:11" ht="15">
      <c r="A35" s="2" t="s">
        <v>44</v>
      </c>
      <c r="B35" s="95">
        <v>11</v>
      </c>
      <c r="C35" s="95">
        <v>11</v>
      </c>
      <c r="D35" s="95">
        <v>11</v>
      </c>
      <c r="E35" s="95">
        <v>12</v>
      </c>
      <c r="F35" s="95">
        <v>11</v>
      </c>
      <c r="G35" s="96">
        <f aca="true" t="shared" si="4" ref="G35:J37">100*(C35/$B35)</f>
        <v>100</v>
      </c>
      <c r="H35" s="96">
        <f t="shared" si="4"/>
        <v>100</v>
      </c>
      <c r="I35" s="96">
        <f t="shared" si="4"/>
        <v>109.09090909090908</v>
      </c>
      <c r="J35" s="96">
        <f t="shared" si="4"/>
        <v>100</v>
      </c>
      <c r="K35" s="21">
        <v>100</v>
      </c>
    </row>
    <row r="36" spans="1:11" ht="15">
      <c r="A36" s="2" t="s">
        <v>32</v>
      </c>
      <c r="B36" s="95">
        <v>163</v>
      </c>
      <c r="C36" s="95">
        <v>161</v>
      </c>
      <c r="D36" s="95">
        <v>152</v>
      </c>
      <c r="E36" s="95">
        <v>161</v>
      </c>
      <c r="F36" s="95">
        <v>166</v>
      </c>
      <c r="G36" s="96">
        <f t="shared" si="4"/>
        <v>98.77300613496932</v>
      </c>
      <c r="H36" s="96">
        <f t="shared" si="4"/>
        <v>93.25153374233128</v>
      </c>
      <c r="I36" s="96">
        <f t="shared" si="4"/>
        <v>98.77300613496932</v>
      </c>
      <c r="J36" s="96">
        <f t="shared" si="4"/>
        <v>101.840490797546</v>
      </c>
      <c r="K36" s="21">
        <v>100</v>
      </c>
    </row>
    <row r="37" spans="1:11" ht="15">
      <c r="A37" s="2" t="s">
        <v>33</v>
      </c>
      <c r="B37" s="95">
        <v>326</v>
      </c>
      <c r="C37" s="95">
        <v>346</v>
      </c>
      <c r="D37" s="95">
        <v>344</v>
      </c>
      <c r="E37" s="95">
        <v>335</v>
      </c>
      <c r="F37" s="95">
        <v>341</v>
      </c>
      <c r="G37" s="96">
        <f t="shared" si="4"/>
        <v>106.13496932515338</v>
      </c>
      <c r="H37" s="96">
        <f t="shared" si="4"/>
        <v>105.52147239263803</v>
      </c>
      <c r="I37" s="96">
        <f t="shared" si="4"/>
        <v>102.76073619631903</v>
      </c>
      <c r="J37" s="96">
        <f t="shared" si="4"/>
        <v>104.60122699386503</v>
      </c>
      <c r="K37" s="21">
        <v>100</v>
      </c>
    </row>
    <row r="38" spans="1:11" ht="15">
      <c r="A38" s="2"/>
      <c r="B38" s="95"/>
      <c r="C38" s="95"/>
      <c r="D38" s="95"/>
      <c r="E38" s="95"/>
      <c r="F38" s="95"/>
      <c r="G38" s="96"/>
      <c r="H38" s="96"/>
      <c r="I38" s="96"/>
      <c r="J38" s="96"/>
      <c r="K38" s="21"/>
    </row>
    <row r="39" spans="1:11" ht="15">
      <c r="A39" s="2" t="s">
        <v>35</v>
      </c>
      <c r="B39" s="95">
        <v>447</v>
      </c>
      <c r="C39" s="95">
        <v>447</v>
      </c>
      <c r="D39" s="95">
        <v>415</v>
      </c>
      <c r="E39" s="95">
        <v>408</v>
      </c>
      <c r="F39" s="95">
        <v>414</v>
      </c>
      <c r="G39" s="96">
        <f aca="true" t="shared" si="5" ref="G39:J41">100*(C39/$B39)</f>
        <v>100</v>
      </c>
      <c r="H39" s="96">
        <f t="shared" si="5"/>
        <v>92.84116331096197</v>
      </c>
      <c r="I39" s="96">
        <f t="shared" si="5"/>
        <v>91.2751677852349</v>
      </c>
      <c r="J39" s="96">
        <f t="shared" si="5"/>
        <v>92.61744966442953</v>
      </c>
      <c r="K39" s="21">
        <v>100</v>
      </c>
    </row>
    <row r="40" spans="1:11" ht="15">
      <c r="A40" s="2" t="s">
        <v>34</v>
      </c>
      <c r="B40" s="95">
        <v>110</v>
      </c>
      <c r="C40" s="95">
        <v>115</v>
      </c>
      <c r="D40" s="95">
        <v>115</v>
      </c>
      <c r="E40" s="95">
        <v>113</v>
      </c>
      <c r="F40" s="95">
        <v>111</v>
      </c>
      <c r="G40" s="96">
        <f t="shared" si="5"/>
        <v>104.54545454545455</v>
      </c>
      <c r="H40" s="96">
        <f t="shared" si="5"/>
        <v>104.54545454545455</v>
      </c>
      <c r="I40" s="96">
        <f t="shared" si="5"/>
        <v>102.72727272727273</v>
      </c>
      <c r="J40" s="96">
        <f t="shared" si="5"/>
        <v>100.9090909090909</v>
      </c>
      <c r="K40" s="21">
        <v>100</v>
      </c>
    </row>
    <row r="41" spans="1:11" ht="15">
      <c r="A41" s="31" t="s">
        <v>36</v>
      </c>
      <c r="B41" s="97">
        <v>1663</v>
      </c>
      <c r="C41" s="97">
        <v>1771</v>
      </c>
      <c r="D41" s="97">
        <v>1511</v>
      </c>
      <c r="E41" s="97">
        <v>1776</v>
      </c>
      <c r="F41" s="97">
        <v>1766</v>
      </c>
      <c r="G41" s="98">
        <f t="shared" si="5"/>
        <v>106.49428743235117</v>
      </c>
      <c r="H41" s="98">
        <f t="shared" si="5"/>
        <v>90.85989176187613</v>
      </c>
      <c r="I41" s="98">
        <f t="shared" si="5"/>
        <v>106.79494888755261</v>
      </c>
      <c r="J41" s="98">
        <f t="shared" si="5"/>
        <v>106.19362597714972</v>
      </c>
      <c r="K41" s="84">
        <v>100</v>
      </c>
    </row>
    <row r="42" ht="15">
      <c r="A42" s="72" t="s">
        <v>174</v>
      </c>
    </row>
  </sheetData>
  <autoFilter ref="A6:K6">
    <sortState ref="A7:K42">
      <sortCondition sortBy="value" ref="J7:J42"/>
    </sortState>
  </autoFilter>
  <mergeCells count="1">
    <mergeCell ref="G3:J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workbookViewId="0" topLeftCell="A1">
      <selection activeCell="A45" sqref="A45:G83"/>
    </sheetView>
  </sheetViews>
  <sheetFormatPr defaultColWidth="9.140625" defaultRowHeight="15"/>
  <cols>
    <col min="1" max="2" width="8.8515625" style="72" customWidth="1"/>
    <col min="3" max="8" width="8.8515625" style="71" customWidth="1"/>
    <col min="9" max="16384" width="8.8515625" style="15" customWidth="1"/>
  </cols>
  <sheetData>
    <row r="1" ht="15"/>
    <row r="2" ht="16.5" thickBot="1">
      <c r="A2" s="99" t="s">
        <v>176</v>
      </c>
    </row>
    <row r="3" spans="7:10" ht="15.75" thickBot="1">
      <c r="G3" s="111" t="s">
        <v>180</v>
      </c>
      <c r="H3" s="112"/>
      <c r="I3" s="112"/>
      <c r="J3" s="113"/>
    </row>
    <row r="4" spans="1:11" ht="36">
      <c r="A4" s="74"/>
      <c r="B4" s="73" t="s">
        <v>168</v>
      </c>
      <c r="C4" s="73" t="s">
        <v>169</v>
      </c>
      <c r="D4" s="73" t="s">
        <v>170</v>
      </c>
      <c r="E4" s="73" t="s">
        <v>171</v>
      </c>
      <c r="F4" s="73" t="s">
        <v>172</v>
      </c>
      <c r="G4" s="18" t="s">
        <v>169</v>
      </c>
      <c r="H4" s="18" t="s">
        <v>170</v>
      </c>
      <c r="I4" s="18" t="s">
        <v>171</v>
      </c>
      <c r="J4" s="18" t="s">
        <v>172</v>
      </c>
      <c r="K4" s="5" t="s">
        <v>175</v>
      </c>
    </row>
    <row r="5" spans="1:11" ht="15">
      <c r="A5" s="85" t="s">
        <v>152</v>
      </c>
      <c r="B5" s="91">
        <v>34011</v>
      </c>
      <c r="C5" s="91">
        <v>31953</v>
      </c>
      <c r="D5" s="91">
        <v>30841</v>
      </c>
      <c r="E5" s="91">
        <v>31182</v>
      </c>
      <c r="F5" s="91">
        <v>31274</v>
      </c>
      <c r="G5" s="92">
        <f>100*(C5/$B5)</f>
        <v>93.9490164946635</v>
      </c>
      <c r="H5" s="92">
        <f>100*(D5/$B5)</f>
        <v>90.67948604863133</v>
      </c>
      <c r="I5" s="92">
        <f>100*(E5/$B5)</f>
        <v>91.68210284907823</v>
      </c>
      <c r="J5" s="92">
        <f>100*(F5/$B5)</f>
        <v>91.95260356943342</v>
      </c>
      <c r="K5" s="56">
        <v>100</v>
      </c>
    </row>
    <row r="6" spans="1:11" ht="15">
      <c r="A6" s="30"/>
      <c r="B6" s="93"/>
      <c r="C6" s="93"/>
      <c r="D6" s="93"/>
      <c r="E6" s="93"/>
      <c r="F6" s="93"/>
      <c r="G6" s="94"/>
      <c r="H6" s="94"/>
      <c r="I6" s="94"/>
      <c r="J6" s="94"/>
      <c r="K6" s="32"/>
    </row>
    <row r="7" spans="1:12" ht="15">
      <c r="A7" s="2" t="s">
        <v>12</v>
      </c>
      <c r="B7" s="95">
        <v>352</v>
      </c>
      <c r="C7" s="95">
        <v>346</v>
      </c>
      <c r="D7" s="95">
        <v>334</v>
      </c>
      <c r="E7" s="95">
        <v>309</v>
      </c>
      <c r="F7" s="95">
        <v>289</v>
      </c>
      <c r="G7" s="96">
        <f aca="true" t="shared" si="0" ref="G7:G33">100*(C7/$B7)</f>
        <v>98.29545454545455</v>
      </c>
      <c r="H7" s="96">
        <f aca="true" t="shared" si="1" ref="H7:H33">100*(D7/$B7)</f>
        <v>94.88636363636364</v>
      </c>
      <c r="I7" s="96">
        <f aca="true" t="shared" si="2" ref="I7:I33">100*(E7/$B7)</f>
        <v>87.7840909090909</v>
      </c>
      <c r="J7" s="96">
        <f aca="true" t="shared" si="3" ref="J7:J33">100*(F7/$B7)</f>
        <v>82.10227272727273</v>
      </c>
      <c r="K7" s="21">
        <v>100</v>
      </c>
      <c r="L7" s="81"/>
    </row>
    <row r="8" spans="1:12" ht="15">
      <c r="A8" s="2" t="s">
        <v>11</v>
      </c>
      <c r="B8" s="95">
        <v>400</v>
      </c>
      <c r="C8" s="95">
        <v>386</v>
      </c>
      <c r="D8" s="95">
        <v>343</v>
      </c>
      <c r="E8" s="95">
        <v>363</v>
      </c>
      <c r="F8" s="95">
        <v>357</v>
      </c>
      <c r="G8" s="96">
        <f t="shared" si="0"/>
        <v>96.5</v>
      </c>
      <c r="H8" s="96">
        <f t="shared" si="1"/>
        <v>85.75</v>
      </c>
      <c r="I8" s="96">
        <f t="shared" si="2"/>
        <v>90.75</v>
      </c>
      <c r="J8" s="96">
        <f t="shared" si="3"/>
        <v>89.25</v>
      </c>
      <c r="K8" s="21">
        <v>100</v>
      </c>
      <c r="L8" s="81"/>
    </row>
    <row r="9" spans="1:12" ht="15">
      <c r="A9" s="2" t="s">
        <v>22</v>
      </c>
      <c r="B9" s="95">
        <v>29</v>
      </c>
      <c r="C9" s="95">
        <v>29</v>
      </c>
      <c r="D9" s="95">
        <v>28</v>
      </c>
      <c r="E9" s="95">
        <v>26</v>
      </c>
      <c r="F9" s="95">
        <v>26</v>
      </c>
      <c r="G9" s="96">
        <f t="shared" si="0"/>
        <v>100</v>
      </c>
      <c r="H9" s="96">
        <f t="shared" si="1"/>
        <v>96.55172413793103</v>
      </c>
      <c r="I9" s="96">
        <f t="shared" si="2"/>
        <v>89.65517241379311</v>
      </c>
      <c r="J9" s="96">
        <f t="shared" si="3"/>
        <v>89.65517241379311</v>
      </c>
      <c r="K9" s="21">
        <v>100</v>
      </c>
      <c r="L9" s="81"/>
    </row>
    <row r="10" spans="1:12" ht="15">
      <c r="A10" s="2" t="s">
        <v>27</v>
      </c>
      <c r="B10" s="95">
        <v>504</v>
      </c>
      <c r="C10" s="95">
        <v>481</v>
      </c>
      <c r="D10" s="95">
        <v>472</v>
      </c>
      <c r="E10" s="95">
        <v>432</v>
      </c>
      <c r="F10" s="95">
        <v>453</v>
      </c>
      <c r="G10" s="96">
        <f t="shared" si="0"/>
        <v>95.43650793650794</v>
      </c>
      <c r="H10" s="96">
        <f t="shared" si="1"/>
        <v>93.65079365079364</v>
      </c>
      <c r="I10" s="96">
        <f t="shared" si="2"/>
        <v>85.71428571428571</v>
      </c>
      <c r="J10" s="96">
        <f t="shared" si="3"/>
        <v>89.88095238095238</v>
      </c>
      <c r="K10" s="21">
        <v>100</v>
      </c>
      <c r="L10" s="81"/>
    </row>
    <row r="11" spans="1:12" ht="15">
      <c r="A11" s="2" t="s">
        <v>26</v>
      </c>
      <c r="B11" s="95">
        <v>358</v>
      </c>
      <c r="C11" s="95">
        <v>341</v>
      </c>
      <c r="D11" s="95">
        <v>319</v>
      </c>
      <c r="E11" s="95">
        <v>334</v>
      </c>
      <c r="F11" s="95">
        <v>322</v>
      </c>
      <c r="G11" s="96">
        <f t="shared" si="0"/>
        <v>95.25139664804469</v>
      </c>
      <c r="H11" s="96">
        <f t="shared" si="1"/>
        <v>89.10614525139665</v>
      </c>
      <c r="I11" s="96">
        <f t="shared" si="2"/>
        <v>93.29608938547486</v>
      </c>
      <c r="J11" s="96">
        <f t="shared" si="3"/>
        <v>89.94413407821229</v>
      </c>
      <c r="K11" s="21">
        <v>100</v>
      </c>
      <c r="L11" s="81"/>
    </row>
    <row r="12" spans="1:12" ht="15">
      <c r="A12" s="2" t="s">
        <v>29</v>
      </c>
      <c r="B12" s="95">
        <v>120</v>
      </c>
      <c r="C12" s="95">
        <v>110</v>
      </c>
      <c r="D12" s="95">
        <v>117</v>
      </c>
      <c r="E12" s="95">
        <v>109</v>
      </c>
      <c r="F12" s="95">
        <v>108</v>
      </c>
      <c r="G12" s="96">
        <f t="shared" si="0"/>
        <v>91.66666666666666</v>
      </c>
      <c r="H12" s="96">
        <f t="shared" si="1"/>
        <v>97.5</v>
      </c>
      <c r="I12" s="96">
        <f t="shared" si="2"/>
        <v>90.83333333333333</v>
      </c>
      <c r="J12" s="96">
        <f t="shared" si="3"/>
        <v>90</v>
      </c>
      <c r="K12" s="21">
        <v>100</v>
      </c>
      <c r="L12" s="81"/>
    </row>
    <row r="13" spans="1:12" ht="15">
      <c r="A13" s="2" t="s">
        <v>8</v>
      </c>
      <c r="B13" s="95">
        <v>304</v>
      </c>
      <c r="C13" s="95">
        <v>298</v>
      </c>
      <c r="D13" s="95">
        <v>280</v>
      </c>
      <c r="E13" s="95">
        <v>283</v>
      </c>
      <c r="F13" s="95">
        <v>274</v>
      </c>
      <c r="G13" s="96">
        <f t="shared" si="0"/>
        <v>98.02631578947368</v>
      </c>
      <c r="H13" s="96">
        <f t="shared" si="1"/>
        <v>92.10526315789474</v>
      </c>
      <c r="I13" s="96">
        <f t="shared" si="2"/>
        <v>93.0921052631579</v>
      </c>
      <c r="J13" s="96">
        <f t="shared" si="3"/>
        <v>90.13157894736842</v>
      </c>
      <c r="K13" s="21">
        <v>100</v>
      </c>
      <c r="L13" s="81"/>
    </row>
    <row r="14" spans="1:12" ht="15">
      <c r="A14" s="2" t="s">
        <v>7</v>
      </c>
      <c r="B14" s="95">
        <v>54</v>
      </c>
      <c r="C14" s="95">
        <v>46</v>
      </c>
      <c r="D14" s="95">
        <v>64</v>
      </c>
      <c r="E14" s="95">
        <v>57</v>
      </c>
      <c r="F14" s="95">
        <v>50</v>
      </c>
      <c r="G14" s="96">
        <f t="shared" si="0"/>
        <v>85.18518518518519</v>
      </c>
      <c r="H14" s="96">
        <f t="shared" si="1"/>
        <v>118.5185185185185</v>
      </c>
      <c r="I14" s="96">
        <f t="shared" si="2"/>
        <v>105.55555555555556</v>
      </c>
      <c r="J14" s="96">
        <f t="shared" si="3"/>
        <v>92.5925925925926</v>
      </c>
      <c r="K14" s="21">
        <v>100</v>
      </c>
      <c r="L14" s="81"/>
    </row>
    <row r="15" spans="1:12" ht="15">
      <c r="A15" s="2" t="s">
        <v>16</v>
      </c>
      <c r="B15" s="95">
        <v>4215</v>
      </c>
      <c r="C15" s="95">
        <v>4152</v>
      </c>
      <c r="D15" s="95">
        <v>3977</v>
      </c>
      <c r="E15" s="95">
        <v>3989</v>
      </c>
      <c r="F15" s="95">
        <v>3948</v>
      </c>
      <c r="G15" s="96">
        <f t="shared" si="0"/>
        <v>98.50533807829181</v>
      </c>
      <c r="H15" s="96">
        <f t="shared" si="1"/>
        <v>94.35349940688019</v>
      </c>
      <c r="I15" s="96">
        <f t="shared" si="2"/>
        <v>94.63819691577699</v>
      </c>
      <c r="J15" s="96">
        <f t="shared" si="3"/>
        <v>93.66548042704626</v>
      </c>
      <c r="K15" s="21">
        <v>100</v>
      </c>
      <c r="L15" s="81"/>
    </row>
    <row r="16" spans="1:12" ht="15">
      <c r="A16" s="2" t="s">
        <v>9</v>
      </c>
      <c r="B16" s="95">
        <v>549</v>
      </c>
      <c r="C16" s="95">
        <v>534</v>
      </c>
      <c r="D16" s="95">
        <v>539</v>
      </c>
      <c r="E16" s="95">
        <v>520</v>
      </c>
      <c r="F16" s="95">
        <v>523</v>
      </c>
      <c r="G16" s="96">
        <f t="shared" si="0"/>
        <v>97.26775956284153</v>
      </c>
      <c r="H16" s="96">
        <f t="shared" si="1"/>
        <v>98.1785063752277</v>
      </c>
      <c r="I16" s="96">
        <f t="shared" si="2"/>
        <v>94.71766848816029</v>
      </c>
      <c r="J16" s="96">
        <f t="shared" si="3"/>
        <v>95.26411657559198</v>
      </c>
      <c r="K16" s="21">
        <v>100</v>
      </c>
      <c r="L16" s="81"/>
    </row>
    <row r="17" spans="1:12" ht="15">
      <c r="A17" s="2" t="s">
        <v>14</v>
      </c>
      <c r="B17" s="95">
        <v>4585</v>
      </c>
      <c r="C17" s="95">
        <v>4509</v>
      </c>
      <c r="D17" s="95">
        <v>4380</v>
      </c>
      <c r="E17" s="95">
        <v>4409</v>
      </c>
      <c r="F17" s="95">
        <v>4378</v>
      </c>
      <c r="G17" s="96">
        <f t="shared" si="0"/>
        <v>98.34242093784079</v>
      </c>
      <c r="H17" s="96">
        <f t="shared" si="1"/>
        <v>95.5288985823337</v>
      </c>
      <c r="I17" s="96">
        <f t="shared" si="2"/>
        <v>96.16139585605235</v>
      </c>
      <c r="J17" s="96">
        <f t="shared" si="3"/>
        <v>95.48527808069794</v>
      </c>
      <c r="K17" s="21">
        <v>100</v>
      </c>
      <c r="L17" s="81"/>
    </row>
    <row r="18" spans="1:12" ht="15">
      <c r="A18" s="2" t="s">
        <v>161</v>
      </c>
      <c r="B18" s="95">
        <v>4481</v>
      </c>
      <c r="C18" s="95">
        <v>4390</v>
      </c>
      <c r="D18" s="95">
        <v>4264</v>
      </c>
      <c r="E18" s="95">
        <v>4323</v>
      </c>
      <c r="F18" s="95">
        <v>4282</v>
      </c>
      <c r="G18" s="96">
        <f t="shared" si="0"/>
        <v>97.96920330283419</v>
      </c>
      <c r="H18" s="96">
        <f t="shared" si="1"/>
        <v>95.1573309529123</v>
      </c>
      <c r="I18" s="96">
        <f t="shared" si="2"/>
        <v>96.47400133898684</v>
      </c>
      <c r="J18" s="96">
        <f t="shared" si="3"/>
        <v>95.55902700290115</v>
      </c>
      <c r="K18" s="21">
        <v>100</v>
      </c>
      <c r="L18" s="81"/>
    </row>
    <row r="19" spans="1:12" ht="15">
      <c r="A19" s="2" t="s">
        <v>13</v>
      </c>
      <c r="B19" s="95">
        <v>2789</v>
      </c>
      <c r="C19" s="95">
        <v>2682</v>
      </c>
      <c r="D19" s="95">
        <v>2332</v>
      </c>
      <c r="E19" s="95">
        <v>2606</v>
      </c>
      <c r="F19" s="95">
        <v>2672</v>
      </c>
      <c r="G19" s="96">
        <f t="shared" si="0"/>
        <v>96.16349946217282</v>
      </c>
      <c r="H19" s="96">
        <f t="shared" si="1"/>
        <v>83.61419863750447</v>
      </c>
      <c r="I19" s="96">
        <f t="shared" si="2"/>
        <v>93.43850842595913</v>
      </c>
      <c r="J19" s="96">
        <f t="shared" si="3"/>
        <v>95.80494801003944</v>
      </c>
      <c r="K19" s="21">
        <v>100</v>
      </c>
      <c r="L19" s="81"/>
    </row>
    <row r="20" spans="1:12" ht="15">
      <c r="A20" s="2" t="s">
        <v>31</v>
      </c>
      <c r="B20" s="95">
        <v>1028</v>
      </c>
      <c r="C20" s="95">
        <v>1004</v>
      </c>
      <c r="D20" s="95">
        <v>995</v>
      </c>
      <c r="E20" s="95">
        <v>986</v>
      </c>
      <c r="F20" s="95">
        <v>985</v>
      </c>
      <c r="G20" s="96">
        <f t="shared" si="0"/>
        <v>97.66536964980544</v>
      </c>
      <c r="H20" s="96">
        <f t="shared" si="1"/>
        <v>96.78988326848248</v>
      </c>
      <c r="I20" s="96">
        <f t="shared" si="2"/>
        <v>95.91439688715954</v>
      </c>
      <c r="J20" s="96">
        <f t="shared" si="3"/>
        <v>95.8171206225681</v>
      </c>
      <c r="K20" s="21">
        <v>100</v>
      </c>
      <c r="L20" s="81"/>
    </row>
    <row r="21" spans="1:12" ht="15">
      <c r="A21" s="2" t="s">
        <v>6</v>
      </c>
      <c r="B21" s="95">
        <v>1148</v>
      </c>
      <c r="C21" s="95">
        <v>1158</v>
      </c>
      <c r="D21" s="95">
        <v>1094</v>
      </c>
      <c r="E21" s="95">
        <v>1112</v>
      </c>
      <c r="F21" s="95">
        <v>1106</v>
      </c>
      <c r="G21" s="96">
        <f t="shared" si="0"/>
        <v>100.87108013937282</v>
      </c>
      <c r="H21" s="96">
        <f t="shared" si="1"/>
        <v>95.29616724738676</v>
      </c>
      <c r="I21" s="96">
        <f t="shared" si="2"/>
        <v>96.86411149825784</v>
      </c>
      <c r="J21" s="96">
        <f t="shared" si="3"/>
        <v>96.34146341463415</v>
      </c>
      <c r="K21" s="21">
        <v>100</v>
      </c>
      <c r="L21" s="81"/>
    </row>
    <row r="22" spans="1:12" ht="15">
      <c r="A22" s="2" t="s">
        <v>30</v>
      </c>
      <c r="B22" s="95">
        <v>331</v>
      </c>
      <c r="C22" s="95">
        <v>331</v>
      </c>
      <c r="D22" s="95">
        <v>301</v>
      </c>
      <c r="E22" s="95">
        <v>315</v>
      </c>
      <c r="F22" s="95">
        <v>323</v>
      </c>
      <c r="G22" s="96">
        <f t="shared" si="0"/>
        <v>100</v>
      </c>
      <c r="H22" s="96">
        <f t="shared" si="1"/>
        <v>90.93655589123867</v>
      </c>
      <c r="I22" s="96">
        <f t="shared" si="2"/>
        <v>95.16616314199395</v>
      </c>
      <c r="J22" s="96">
        <f t="shared" si="3"/>
        <v>97.58308157099698</v>
      </c>
      <c r="K22" s="21">
        <v>100</v>
      </c>
      <c r="L22" s="81"/>
    </row>
    <row r="23" spans="1:12" ht="15">
      <c r="A23" s="2" t="s">
        <v>25</v>
      </c>
      <c r="B23" s="95">
        <v>922</v>
      </c>
      <c r="C23" s="95">
        <v>944</v>
      </c>
      <c r="D23" s="95">
        <v>914</v>
      </c>
      <c r="E23" s="95">
        <v>907</v>
      </c>
      <c r="F23" s="95">
        <v>912</v>
      </c>
      <c r="G23" s="96">
        <f t="shared" si="0"/>
        <v>102.38611713665944</v>
      </c>
      <c r="H23" s="96">
        <f t="shared" si="1"/>
        <v>99.13232104121475</v>
      </c>
      <c r="I23" s="96">
        <f t="shared" si="2"/>
        <v>98.37310195227765</v>
      </c>
      <c r="J23" s="96">
        <f t="shared" si="3"/>
        <v>98.91540130151843</v>
      </c>
      <c r="K23" s="21">
        <v>100</v>
      </c>
      <c r="L23" s="81"/>
    </row>
    <row r="24" spans="1:12" ht="15">
      <c r="A24" s="2" t="s">
        <v>24</v>
      </c>
      <c r="B24" s="95">
        <v>1147</v>
      </c>
      <c r="C24" s="95">
        <v>1134</v>
      </c>
      <c r="D24" s="95">
        <v>1097</v>
      </c>
      <c r="E24" s="95">
        <v>1139</v>
      </c>
      <c r="F24" s="95">
        <v>1145</v>
      </c>
      <c r="G24" s="96">
        <f t="shared" si="0"/>
        <v>98.8666085440279</v>
      </c>
      <c r="H24" s="96">
        <f t="shared" si="1"/>
        <v>95.640802092415</v>
      </c>
      <c r="I24" s="96">
        <f t="shared" si="2"/>
        <v>99.3025283347864</v>
      </c>
      <c r="J24" s="96">
        <f t="shared" si="3"/>
        <v>99.8256320836966</v>
      </c>
      <c r="K24" s="21">
        <v>100</v>
      </c>
      <c r="L24" s="81"/>
    </row>
    <row r="25" spans="1:12" ht="15">
      <c r="A25" s="2" t="s">
        <v>17</v>
      </c>
      <c r="B25" s="95">
        <v>40</v>
      </c>
      <c r="C25" s="95">
        <v>40</v>
      </c>
      <c r="D25" s="95">
        <v>39</v>
      </c>
      <c r="E25" s="95">
        <v>39</v>
      </c>
      <c r="F25" s="95">
        <v>40</v>
      </c>
      <c r="G25" s="96">
        <f t="shared" si="0"/>
        <v>100</v>
      </c>
      <c r="H25" s="96">
        <f t="shared" si="1"/>
        <v>97.5</v>
      </c>
      <c r="I25" s="96">
        <f t="shared" si="2"/>
        <v>97.5</v>
      </c>
      <c r="J25" s="96">
        <f t="shared" si="3"/>
        <v>100</v>
      </c>
      <c r="K25" s="21">
        <v>100</v>
      </c>
      <c r="L25" s="81"/>
    </row>
    <row r="26" spans="1:12" ht="15">
      <c r="A26" s="2" t="s">
        <v>19</v>
      </c>
      <c r="B26" s="95">
        <v>78</v>
      </c>
      <c r="C26" s="95">
        <v>78</v>
      </c>
      <c r="D26" s="95">
        <v>78</v>
      </c>
      <c r="E26" s="95">
        <v>77</v>
      </c>
      <c r="F26" s="95">
        <v>78</v>
      </c>
      <c r="G26" s="96">
        <f t="shared" si="0"/>
        <v>100</v>
      </c>
      <c r="H26" s="96">
        <f t="shared" si="1"/>
        <v>100</v>
      </c>
      <c r="I26" s="96">
        <f t="shared" si="2"/>
        <v>98.71794871794873</v>
      </c>
      <c r="J26" s="96">
        <f t="shared" si="3"/>
        <v>100</v>
      </c>
      <c r="K26" s="21">
        <v>100</v>
      </c>
      <c r="L26" s="81"/>
    </row>
    <row r="27" spans="1:12" ht="15">
      <c r="A27" s="2" t="s">
        <v>23</v>
      </c>
      <c r="B27" s="95">
        <v>3799</v>
      </c>
      <c r="C27" s="95">
        <v>3854</v>
      </c>
      <c r="D27" s="95">
        <v>3845</v>
      </c>
      <c r="E27" s="95">
        <v>3848</v>
      </c>
      <c r="F27" s="95">
        <v>3893</v>
      </c>
      <c r="G27" s="96">
        <f t="shared" si="0"/>
        <v>101.44774940773888</v>
      </c>
      <c r="H27" s="96">
        <f t="shared" si="1"/>
        <v>101.21084495919979</v>
      </c>
      <c r="I27" s="96">
        <f t="shared" si="2"/>
        <v>101.2898131087128</v>
      </c>
      <c r="J27" s="96">
        <f t="shared" si="3"/>
        <v>102.47433535140826</v>
      </c>
      <c r="K27" s="21">
        <v>100</v>
      </c>
      <c r="L27" s="81"/>
    </row>
    <row r="28" spans="1:12" ht="15">
      <c r="A28" s="2" t="s">
        <v>21</v>
      </c>
      <c r="B28" s="95">
        <v>187</v>
      </c>
      <c r="C28" s="95">
        <v>205</v>
      </c>
      <c r="D28" s="95">
        <v>233</v>
      </c>
      <c r="E28" s="95">
        <v>203</v>
      </c>
      <c r="F28" s="95">
        <v>194</v>
      </c>
      <c r="G28" s="96">
        <f t="shared" si="0"/>
        <v>109.62566844919786</v>
      </c>
      <c r="H28" s="96">
        <f t="shared" si="1"/>
        <v>124.59893048128343</v>
      </c>
      <c r="I28" s="96">
        <f t="shared" si="2"/>
        <v>108.55614973262031</v>
      </c>
      <c r="J28" s="96">
        <f t="shared" si="3"/>
        <v>103.74331550802138</v>
      </c>
      <c r="K28" s="21">
        <v>100</v>
      </c>
      <c r="L28" s="81"/>
    </row>
    <row r="29" spans="1:12" ht="15">
      <c r="A29" s="2" t="s">
        <v>28</v>
      </c>
      <c r="B29" s="95">
        <v>74</v>
      </c>
      <c r="C29" s="95">
        <v>78</v>
      </c>
      <c r="D29" s="95">
        <v>72</v>
      </c>
      <c r="E29" s="95">
        <v>81</v>
      </c>
      <c r="F29" s="95">
        <v>77</v>
      </c>
      <c r="G29" s="96">
        <f t="shared" si="0"/>
        <v>105.40540540540539</v>
      </c>
      <c r="H29" s="96">
        <f t="shared" si="1"/>
        <v>97.2972972972973</v>
      </c>
      <c r="I29" s="96">
        <f t="shared" si="2"/>
        <v>109.45945945945945</v>
      </c>
      <c r="J29" s="96">
        <f t="shared" si="3"/>
        <v>104.05405405405406</v>
      </c>
      <c r="K29" s="21">
        <v>100</v>
      </c>
      <c r="L29" s="81"/>
    </row>
    <row r="30" spans="1:12" ht="15">
      <c r="A30" s="2" t="s">
        <v>10</v>
      </c>
      <c r="B30" s="95">
        <v>71</v>
      </c>
      <c r="C30" s="95">
        <v>75</v>
      </c>
      <c r="D30" s="95">
        <v>71</v>
      </c>
      <c r="E30" s="95">
        <v>71</v>
      </c>
      <c r="F30" s="95">
        <v>75</v>
      </c>
      <c r="G30" s="96">
        <f t="shared" si="0"/>
        <v>105.63380281690141</v>
      </c>
      <c r="H30" s="96">
        <f t="shared" si="1"/>
        <v>100</v>
      </c>
      <c r="I30" s="96">
        <f t="shared" si="2"/>
        <v>100</v>
      </c>
      <c r="J30" s="96">
        <f t="shared" si="3"/>
        <v>105.63380281690141</v>
      </c>
      <c r="K30" s="21">
        <v>100</v>
      </c>
      <c r="L30" s="81"/>
    </row>
    <row r="31" spans="1:12" ht="15">
      <c r="A31" s="2" t="s">
        <v>18</v>
      </c>
      <c r="B31" s="95">
        <v>71</v>
      </c>
      <c r="C31" s="95">
        <v>91</v>
      </c>
      <c r="D31" s="95">
        <v>67</v>
      </c>
      <c r="E31" s="95">
        <v>62</v>
      </c>
      <c r="F31" s="95">
        <v>75</v>
      </c>
      <c r="G31" s="96">
        <f t="shared" si="0"/>
        <v>128.16901408450704</v>
      </c>
      <c r="H31" s="96">
        <f t="shared" si="1"/>
        <v>94.36619718309859</v>
      </c>
      <c r="I31" s="96">
        <f t="shared" si="2"/>
        <v>87.32394366197182</v>
      </c>
      <c r="J31" s="96">
        <f t="shared" si="3"/>
        <v>105.63380281690141</v>
      </c>
      <c r="K31" s="21">
        <v>100</v>
      </c>
      <c r="L31" s="81"/>
    </row>
    <row r="32" spans="1:12" ht="15">
      <c r="A32" s="2" t="s">
        <v>20</v>
      </c>
      <c r="B32" s="95">
        <v>47</v>
      </c>
      <c r="C32" s="95">
        <v>52</v>
      </c>
      <c r="D32" s="95">
        <v>50</v>
      </c>
      <c r="E32" s="95">
        <v>51</v>
      </c>
      <c r="F32" s="95">
        <v>50</v>
      </c>
      <c r="G32" s="96">
        <f t="shared" si="0"/>
        <v>110.63829787234043</v>
      </c>
      <c r="H32" s="96">
        <f t="shared" si="1"/>
        <v>106.38297872340425</v>
      </c>
      <c r="I32" s="96">
        <f t="shared" si="2"/>
        <v>108.51063829787233</v>
      </c>
      <c r="J32" s="96">
        <f t="shared" si="3"/>
        <v>106.38297872340425</v>
      </c>
      <c r="K32" s="21">
        <v>100</v>
      </c>
      <c r="L32" s="81"/>
    </row>
    <row r="33" spans="1:12" ht="15">
      <c r="A33" s="2" t="s">
        <v>15</v>
      </c>
      <c r="B33" s="95">
        <v>69</v>
      </c>
      <c r="C33" s="95">
        <v>74</v>
      </c>
      <c r="D33" s="95">
        <v>72</v>
      </c>
      <c r="E33" s="95">
        <v>71</v>
      </c>
      <c r="F33" s="95">
        <v>76</v>
      </c>
      <c r="G33" s="96">
        <f t="shared" si="0"/>
        <v>107.24637681159422</v>
      </c>
      <c r="H33" s="96">
        <f t="shared" si="1"/>
        <v>104.34782608695652</v>
      </c>
      <c r="I33" s="96">
        <f t="shared" si="2"/>
        <v>102.89855072463767</v>
      </c>
      <c r="J33" s="96">
        <f t="shared" si="3"/>
        <v>110.14492753623189</v>
      </c>
      <c r="K33" s="21">
        <v>100</v>
      </c>
      <c r="L33" s="81"/>
    </row>
    <row r="34" spans="1:12" ht="15">
      <c r="A34" s="2"/>
      <c r="B34" s="95"/>
      <c r="C34" s="95"/>
      <c r="D34" s="95"/>
      <c r="E34" s="95"/>
      <c r="F34" s="95"/>
      <c r="G34" s="96"/>
      <c r="H34" s="96"/>
      <c r="I34" s="96"/>
      <c r="J34" s="96"/>
      <c r="K34" s="21"/>
      <c r="L34" s="81"/>
    </row>
    <row r="35" spans="1:12" ht="15">
      <c r="A35" s="2" t="s">
        <v>32</v>
      </c>
      <c r="B35" s="95">
        <v>591</v>
      </c>
      <c r="C35" s="95">
        <v>592</v>
      </c>
      <c r="D35" s="95">
        <v>576</v>
      </c>
      <c r="E35" s="95">
        <v>578</v>
      </c>
      <c r="F35" s="95">
        <v>584</v>
      </c>
      <c r="G35" s="96">
        <f aca="true" t="shared" si="4" ref="G35:J37">100*(C35/$B35)</f>
        <v>100.16920473773266</v>
      </c>
      <c r="H35" s="96">
        <f t="shared" si="4"/>
        <v>97.46192893401016</v>
      </c>
      <c r="I35" s="96">
        <f t="shared" si="4"/>
        <v>97.80033840947546</v>
      </c>
      <c r="J35" s="96">
        <f t="shared" si="4"/>
        <v>98.81556683587141</v>
      </c>
      <c r="K35" s="21">
        <v>100</v>
      </c>
      <c r="L35" s="81"/>
    </row>
    <row r="36" spans="1:12" ht="15">
      <c r="A36" s="2" t="s">
        <v>33</v>
      </c>
      <c r="B36" s="95">
        <v>1701</v>
      </c>
      <c r="C36" s="95">
        <v>1695</v>
      </c>
      <c r="D36" s="95">
        <v>1694</v>
      </c>
      <c r="E36" s="95">
        <v>1711</v>
      </c>
      <c r="F36" s="95">
        <v>1706</v>
      </c>
      <c r="G36" s="96">
        <f t="shared" si="4"/>
        <v>99.64726631393297</v>
      </c>
      <c r="H36" s="96">
        <f t="shared" si="4"/>
        <v>99.58847736625515</v>
      </c>
      <c r="I36" s="96">
        <f t="shared" si="4"/>
        <v>100.58788947677837</v>
      </c>
      <c r="J36" s="96">
        <f t="shared" si="4"/>
        <v>100.29394473838917</v>
      </c>
      <c r="K36" s="21">
        <v>100</v>
      </c>
      <c r="L36" s="81"/>
    </row>
    <row r="37" spans="1:12" ht="15">
      <c r="A37" s="2" t="s">
        <v>44</v>
      </c>
      <c r="B37" s="95">
        <v>35</v>
      </c>
      <c r="C37" s="95">
        <v>35</v>
      </c>
      <c r="D37" s="95">
        <v>37</v>
      </c>
      <c r="E37" s="95">
        <v>37</v>
      </c>
      <c r="F37" s="95">
        <v>36</v>
      </c>
      <c r="G37" s="96">
        <f t="shared" si="4"/>
        <v>100</v>
      </c>
      <c r="H37" s="96">
        <f t="shared" si="4"/>
        <v>105.71428571428572</v>
      </c>
      <c r="I37" s="96">
        <f t="shared" si="4"/>
        <v>105.71428571428572</v>
      </c>
      <c r="J37" s="96">
        <f t="shared" si="4"/>
        <v>102.85714285714285</v>
      </c>
      <c r="K37" s="21">
        <v>100</v>
      </c>
      <c r="L37" s="81"/>
    </row>
    <row r="38" spans="1:12" ht="15">
      <c r="A38" s="2"/>
      <c r="B38" s="95"/>
      <c r="C38" s="95"/>
      <c r="D38" s="95"/>
      <c r="E38" s="95"/>
      <c r="F38" s="95"/>
      <c r="G38" s="96"/>
      <c r="H38" s="96"/>
      <c r="I38" s="96"/>
      <c r="J38" s="96"/>
      <c r="K38" s="21"/>
      <c r="L38" s="81"/>
    </row>
    <row r="39" spans="1:12" ht="15">
      <c r="A39" s="2" t="s">
        <v>34</v>
      </c>
      <c r="B39" s="95">
        <v>35</v>
      </c>
      <c r="C39" s="95">
        <v>30</v>
      </c>
      <c r="D39" s="95">
        <v>30</v>
      </c>
      <c r="E39" s="95">
        <v>27</v>
      </c>
      <c r="F39" s="95">
        <v>25</v>
      </c>
      <c r="G39" s="96">
        <f aca="true" t="shared" si="5" ref="G39:J41">100*(C39/$B39)</f>
        <v>85.71428571428571</v>
      </c>
      <c r="H39" s="96">
        <f t="shared" si="5"/>
        <v>85.71428571428571</v>
      </c>
      <c r="I39" s="96">
        <f t="shared" si="5"/>
        <v>77.14285714285715</v>
      </c>
      <c r="J39" s="96">
        <f t="shared" si="5"/>
        <v>71.42857142857143</v>
      </c>
      <c r="K39" s="21">
        <v>100</v>
      </c>
      <c r="L39" s="81"/>
    </row>
    <row r="40" spans="1:12" ht="15">
      <c r="A40" s="2" t="s">
        <v>35</v>
      </c>
      <c r="B40" s="95">
        <v>270</v>
      </c>
      <c r="C40" s="95">
        <v>277</v>
      </c>
      <c r="D40" s="95">
        <v>220</v>
      </c>
      <c r="E40" s="95">
        <v>221</v>
      </c>
      <c r="F40" s="95">
        <v>233</v>
      </c>
      <c r="G40" s="96">
        <f t="shared" si="5"/>
        <v>102.5925925925926</v>
      </c>
      <c r="H40" s="96">
        <f t="shared" si="5"/>
        <v>81.48148148148148</v>
      </c>
      <c r="I40" s="96">
        <f t="shared" si="5"/>
        <v>81.85185185185185</v>
      </c>
      <c r="J40" s="96">
        <f t="shared" si="5"/>
        <v>86.29629629629629</v>
      </c>
      <c r="K40" s="21">
        <v>100</v>
      </c>
      <c r="L40" s="81"/>
    </row>
    <row r="41" spans="1:12" ht="15">
      <c r="A41" s="31" t="s">
        <v>36</v>
      </c>
      <c r="B41" s="97">
        <v>2343</v>
      </c>
      <c r="C41" s="97">
        <v>2542</v>
      </c>
      <c r="D41" s="97">
        <v>2641</v>
      </c>
      <c r="E41" s="97">
        <v>2955</v>
      </c>
      <c r="F41" s="97">
        <v>2941</v>
      </c>
      <c r="G41" s="98">
        <f t="shared" si="5"/>
        <v>108.49338454972258</v>
      </c>
      <c r="H41" s="98">
        <f t="shared" si="5"/>
        <v>112.71873666239864</v>
      </c>
      <c r="I41" s="98">
        <f t="shared" si="5"/>
        <v>126.12035851472471</v>
      </c>
      <c r="J41" s="98">
        <f t="shared" si="5"/>
        <v>125.52283397353821</v>
      </c>
      <c r="K41" s="84">
        <v>100</v>
      </c>
      <c r="L41" s="81"/>
    </row>
    <row r="42" spans="1:12" ht="15">
      <c r="A42" s="72" t="s">
        <v>174</v>
      </c>
      <c r="L42" s="81"/>
    </row>
  </sheetData>
  <autoFilter ref="A38:L38">
    <sortState ref="A39:L42">
      <sortCondition sortBy="value" ref="J39:J42"/>
    </sortState>
  </autoFilter>
  <mergeCells count="1">
    <mergeCell ref="G3:J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2021-04-29T13:05:39Z</dcterms:modified>
  <cp:category/>
  <cp:version/>
  <cp:contentType/>
  <cp:contentStatus/>
</cp:coreProperties>
</file>