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5.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2585" yWindow="65521" windowWidth="12630" windowHeight="12435" tabRatio="928" activeTab="0"/>
  </bookViews>
  <sheets>
    <sheet name="Figure 1" sheetId="45" r:id="rId1"/>
    <sheet name="Map 1" sheetId="46" r:id="rId2"/>
    <sheet name="Figure 2" sheetId="47" r:id="rId3"/>
    <sheet name="Figure 3" sheetId="30" r:id="rId4"/>
    <sheet name="Table 1" sheetId="49" r:id="rId5"/>
    <sheet name="Table 2" sheetId="50" r:id="rId6"/>
    <sheet name="Figure 4" sheetId="51" r:id="rId7"/>
    <sheet name="Figure 5" sheetId="52" r:id="rId8"/>
    <sheet name="Figure 6" sheetId="41" r:id="rId9"/>
    <sheet name="Figure 7" sheetId="53" r:id="rId10"/>
    <sheet name="Table 3" sheetId="54" r:id="rId11"/>
    <sheet name="Table 4" sheetId="18" r:id="rId12"/>
    <sheet name="Figure 8" sheetId="57" r:id="rId13"/>
    <sheet name="Figure 9" sheetId="56" r:id="rId14"/>
  </sheets>
  <definedNames/>
  <calcPr calcId="145621"/>
</workbook>
</file>

<file path=xl/sharedStrings.xml><?xml version="1.0" encoding="utf-8"?>
<sst xmlns="http://schemas.openxmlformats.org/spreadsheetml/2006/main" count="549" uniqueCount="200">
  <si>
    <t>2008</t>
  </si>
  <si>
    <t>:</t>
  </si>
  <si>
    <t xml:space="preserve"> </t>
  </si>
  <si>
    <t>Croatia</t>
  </si>
  <si>
    <t>Total</t>
  </si>
  <si>
    <t>False visa or residence permit</t>
  </si>
  <si>
    <t>False travel document</t>
  </si>
  <si>
    <t>No valid travel document(s)</t>
  </si>
  <si>
    <t>Purpose and conditions of stay not justified</t>
  </si>
  <si>
    <t>No valid visa or residence permit</t>
  </si>
  <si>
    <t>Unknown</t>
  </si>
  <si>
    <t>Pakistan</t>
  </si>
  <si>
    <t>Brazil</t>
  </si>
  <si>
    <t>Morocco</t>
  </si>
  <si>
    <t>India</t>
  </si>
  <si>
    <t>Algeria</t>
  </si>
  <si>
    <t>Tunisia</t>
  </si>
  <si>
    <t>Bangladesh</t>
  </si>
  <si>
    <t>Nigeria</t>
  </si>
  <si>
    <t>Afghanistan</t>
  </si>
  <si>
    <t>Syria</t>
  </si>
  <si>
    <t>Egypt</t>
  </si>
  <si>
    <t>Senegal</t>
  </si>
  <si>
    <t>Iran</t>
  </si>
  <si>
    <t>Somalia</t>
  </si>
  <si>
    <t>Iraq</t>
  </si>
  <si>
    <t>Georgia</t>
  </si>
  <si>
    <t>Russia</t>
  </si>
  <si>
    <t>Serbia</t>
  </si>
  <si>
    <t>Albania</t>
  </si>
  <si>
    <t>Ukraine</t>
  </si>
  <si>
    <t>Turkey</t>
  </si>
  <si>
    <t>Refused at the land border</t>
  </si>
  <si>
    <t>Refused at the sea border</t>
  </si>
  <si>
    <t>Refused at the air border</t>
  </si>
  <si>
    <t>United States</t>
  </si>
  <si>
    <t>Belarus</t>
  </si>
  <si>
    <t>No sufficient means of subsistence</t>
  </si>
  <si>
    <t>An alert has been issued</t>
  </si>
  <si>
    <t>Person considered to be a public threat</t>
  </si>
  <si>
    <t>Moldova</t>
  </si>
  <si>
    <t>Iceland</t>
  </si>
  <si>
    <t>Liechtenstein</t>
  </si>
  <si>
    <t>Norway</t>
  </si>
  <si>
    <t>Switzerland</t>
  </si>
  <si>
    <t>Eritrea</t>
  </si>
  <si>
    <t>Sudan</t>
  </si>
  <si>
    <t>Ghana</t>
  </si>
  <si>
    <t>Bolivia</t>
  </si>
  <si>
    <t>Vietnam</t>
  </si>
  <si>
    <t>Palestine</t>
  </si>
  <si>
    <t>Sea</t>
  </si>
  <si>
    <t>Air</t>
  </si>
  <si>
    <t>(%)</t>
  </si>
  <si>
    <t>Belgium</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</si>
  <si>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</si>
  <si>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</si>
  <si>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</si>
  <si>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</si>
  <si>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</si>
  <si>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</si>
  <si>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</si>
  <si>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</si>
  <si>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</si>
  <si>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</si>
  <si>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</si>
  <si>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</si>
  <si>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</si>
  <si>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</si>
  <si>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</si>
  <si>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</si>
  <si>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</si>
  <si>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</si>
  <si>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</si>
  <si>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</si>
  <si>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</si>
  <si>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</si>
  <si>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</si>
  <si>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</si>
  <si>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</si>
  <si>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</si>
  <si>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FYR of Macedonia</t>
  </si>
  <si>
    <t>Voluntary return</t>
  </si>
  <si>
    <t>Enforced return</t>
  </si>
  <si>
    <t>Other</t>
  </si>
  <si>
    <t>(¹) Under United Nations Security Council Resolution 1244/99.</t>
  </si>
  <si>
    <t>Kosovo (¹)</t>
  </si>
  <si>
    <r>
      <rPr>
        <i/>
        <sz val="9"/>
        <rFont val="Arial"/>
        <family val="2"/>
      </rPr>
      <t>Source</t>
    </r>
    <r>
      <rPr>
        <sz val="9"/>
        <rFont val="Arial"/>
        <family val="2"/>
      </rPr>
      <t xml:space="preserve">: Eurostat (online data codes: migr_eirfs, migr_eipre, migr_eiord and migr_eirtn) </t>
    </r>
  </si>
  <si>
    <t>2015</t>
  </si>
  <si>
    <t>Class</t>
  </si>
  <si>
    <t>Legend</t>
  </si>
  <si>
    <t>Data not available</t>
  </si>
  <si>
    <t>http://appsso.eurostat.ec.europa.eu/nui/show.do?query=BOOKMARK_DS-062357_QID_-760501B1_UID_-3F171EB0&amp;layout=TIME,C,X,0;GEO,L,Y,0;CITIZEN,L,Z,0;SEX,L,Z,1;AGE,L,Z,2;UNIT,L,Z,3;INDICATORS,C,Z,4;&amp;zSelection=DS-062357AGE,TOTAL;DS-062357UNIT,PER;DS-062357CITIZEN,TOTAL;DS-062357INDICATORS,OBS_FLAG;DS-062357SEX,T;&amp;rankName1=UNIT_1_2_-1_2&amp;rankName2=AGE_1_2_-1_2&amp;rankName3=CITIZEN_1_2_-1_2&amp;rankName4=INDICATORS_1_2_-1_2&amp;rankName5=SEX_1_2_-1_2&amp;rankName6=TIME_1_0_0_0&amp;rankName7=GEO_1_2_0_1&amp;sortC=ASC_-1_FIRST&amp;rStp=&amp;cStp=&amp;rDCh=&amp;cDCh=&amp;rDM=true&amp;cDM=true&amp;footnes=false&amp;empty=false&amp;wai=false&amp;time_mode=NONE&amp;time_most_recent=false&amp;lang=EN&amp;cfo=%23%23%23%2C%23%23%23.%23%23%23</t>
  </si>
  <si>
    <t>China (²)</t>
  </si>
  <si>
    <t>(²) Including Hong Kong.</t>
  </si>
  <si>
    <t>EU-28 (¹)</t>
  </si>
  <si>
    <r>
      <t>Source:</t>
    </r>
    <r>
      <rPr>
        <sz val="9"/>
        <rFont val="Arial"/>
        <family val="2"/>
      </rPr>
      <t xml:space="preserve"> Eurostat (online data code: migr_eirt_vol)</t>
    </r>
  </si>
  <si>
    <t xml:space="preserve">Germany </t>
  </si>
  <si>
    <r>
      <t>Source:</t>
    </r>
    <r>
      <rPr>
        <sz val="9"/>
        <rFont val="Arial"/>
        <family val="2"/>
      </rPr>
      <t xml:space="preserve"> Eurostat (online data code: migr_eipre)</t>
    </r>
  </si>
  <si>
    <t>(¹) Including Hong Kong.</t>
  </si>
  <si>
    <t>Source: Eurostat (online data code: migr_eirfs)</t>
  </si>
  <si>
    <t>migr_eirtn</t>
  </si>
  <si>
    <t>http://appsso.eurostat.ec.europa.eu/nui/show.do?query=BOOKMARK_DS-062361_QID_7E341E41_UID_-3F171EB0&amp;layout=TIME,C,X,0;INDIC_MG,L,Y,0;CITIZEN,L,Z,0;UNIT,L,Z,1;GEO,L,Z,2;INDICATORS,C,Z,3;&amp;zSelection=DS-062361GEO,EU28;DS-062361INDICATORS,OBS_FLAG;DS-062361CITIZEN,TOTAL;DS-062361UNIT,PER;&amp;rankName1=UNIT_1_2_-1_2&amp;rankName2=CITIZEN_1_2_-1_2&amp;rankName3=INDICATORS_1_2_-1_2&amp;rankName4=GEO_1_0_1_1&amp;rankName5=TIME_1_0_0_0&amp;rankName6=INDIC-MG_1_2_0_1&amp;sortC=ASC_-1_FIRST&amp;rStp=&amp;cStp=&amp;rDCh=&amp;cDCh=&amp;rDM=true&amp;cDM=true&amp;footnes=false&amp;empty=false&amp;wai=false&amp;time_mode=ROLLING&amp;time_most_recent=false&amp;lang=EN&amp;cfo=%23%23%23%2C%23%23%23.%23%23%23</t>
  </si>
  <si>
    <t>migr_eiord</t>
  </si>
  <si>
    <t>http://appsso.eurostat.ec.europa.eu/nui/show.do?query=BOOKMARK_DS-062355_QID_-421E4385_UID_-3F171EB0&amp;layout=TIME,C,X,0;GEO,L,Y,0;CITIZEN,L,Z,0;UNIT,L,Z,1;INDICATORS,C,Z,2;&amp;zSelection=DS-062355UNIT,PER;DS-062355INDICATORS,OBS_FLAG;DS-062355CITIZEN,TOTAL;&amp;rankName1=UNIT_1_2_-1_2&amp;rankName2=CITIZEN_1_2_-1_2&amp;rankName3=INDICATORS_1_2_-1_2&amp;rankName4=TIME_1_0_0_0&amp;rankName5=GEO_1_0_0_1&amp;sortR=ASC_-1_FIRST&amp;sortC=ASC_-1_FIRST&amp;rStp=&amp;cStp=&amp;rDCh=&amp;cDCh=&amp;rDM=true&amp;cDM=true&amp;footnes=false&amp;empty=false&amp;wai=false&amp;time_mode=ROLLING&amp;time_most_recent=false&amp;lang=EN&amp;cfo=%23%23%23%2C%23%23%23.%23%23%23</t>
  </si>
  <si>
    <t>migr_eipre</t>
  </si>
  <si>
    <t>http://appsso.eurostat.ec.europa.eu/nui/show.do?query=BOOKMARK_DS-062357_QID_5E0119F4_UID_-3F171EB0&amp;layout=TIME,C,X,0;GEO,L,Y,0;CITIZEN,L,Z,0;SEX,L,Z,1;AGE,L,Z,2;UNIT,L,Z,3;INDICATORS,C,Z,4;&amp;zSelection=DS-062357AGE,TOTAL;DS-062357CITIZEN,TOTAL;DS-062357SEX,T;DS-062357UNIT,PER;DS-062357INDICATORS,OBS_FLAG;&amp;rankName1=UNIT_1_2_-1_2&amp;rankName2=AGE_1_2_-1_2&amp;rankName3=CITIZEN_1_2_-1_2&amp;rankName4=INDICATORS_1_2_-1_2&amp;rankName5=SEX_1_2_-1_2&amp;rankName6=TIME_1_0_0_0&amp;rankName7=GEO_1_0_0_1&amp;sortR=ASC_-1_FIRST&amp;sortC=ASC_-1_FIRST&amp;rStp=&amp;cStp=&amp;rDCh=&amp;cDCh=&amp;rDM=true&amp;cDM=true&amp;footnes=false&amp;empty=false&amp;wai=false&amp;time_mode=ROLLING&amp;time_most_recent=false&amp;lang=EN&amp;cfo=%23%23%23%2C%23%23%23.%23%23%23</t>
  </si>
  <si>
    <t>migr_eirfs</t>
  </si>
  <si>
    <t>Bookmarks:</t>
  </si>
  <si>
    <r>
      <rPr>
        <i/>
        <sz val="9"/>
        <rFont val="Arial"/>
        <family val="2"/>
      </rPr>
      <t>Source</t>
    </r>
    <r>
      <rPr>
        <sz val="9"/>
        <rFont val="Arial"/>
        <family val="2"/>
      </rPr>
      <t>: Eurostat (online data code: migr_eirfs)</t>
    </r>
  </si>
  <si>
    <r>
      <rPr>
        <i/>
        <sz val="9"/>
        <rFont val="Arial"/>
        <family val="2"/>
      </rPr>
      <t>Source</t>
    </r>
    <r>
      <rPr>
        <sz val="9"/>
        <rFont val="Arial"/>
        <family val="2"/>
      </rPr>
      <t>: Eurostat (online data code: migr_eirtn)</t>
    </r>
  </si>
  <si>
    <r>
      <rPr>
        <i/>
        <sz val="9"/>
        <rFont val="Arial"/>
        <family val="2"/>
      </rPr>
      <t>Source</t>
    </r>
    <r>
      <rPr>
        <sz val="9"/>
        <rFont val="Arial"/>
        <family val="2"/>
      </rPr>
      <t>: Eurostat (online data code: migr_eiord)</t>
    </r>
  </si>
  <si>
    <r>
      <rPr>
        <i/>
        <sz val="9"/>
        <rFont val="Arial"/>
        <family val="2"/>
      </rPr>
      <t>Source</t>
    </r>
    <r>
      <rPr>
        <sz val="9"/>
        <rFont val="Arial"/>
        <family val="2"/>
      </rPr>
      <t>: Eurostat (online data code: migr_eipre)</t>
    </r>
  </si>
  <si>
    <t>Asylum and migration</t>
  </si>
  <si>
    <t>Statistics on enforcement of immigration legislation</t>
  </si>
  <si>
    <t>Bookmark:</t>
  </si>
  <si>
    <t>http://appsso.eurostat.ec.europa.eu/nui/show.do?query=BOOKMARK_DS-062357_QID_-4F4FD9BA_UID_-3F171EB0&amp;layout=TIME,C,X,0;GEO,L,Y,0;CITIZEN,L,Z,0;SEX,L,Z,1;AGE,L,Z,2;UNIT,L,Z,3;INDICATORS,C,Z,4;&amp;zSelection=DS-062357AGE,TOTAL;DS-062357CITIZEN,TOTAL;DS-062357SEX,T;DS-062357UNIT,PER;DS-062357INDICATORS,OBS_FLAG;&amp;rankName1=UNIT_1_2_-1_2&amp;rankName2=AGE_1_2_-1_2&amp;rankName3=CITIZEN_1_2_-1_2&amp;rankName4=INDICATORS_1_2_-1_2&amp;rankName5=SEX_1_2_-1_2&amp;rankName6=TIME_1_0_0_0&amp;rankName7=GEO_1_2_0_1&amp;sortC=ASC_-1_FIRST&amp;rStp=&amp;cStp=&amp;rDCh=&amp;cDCh=&amp;rDM=true&amp;cDM=true&amp;footnes=false&amp;empty=false&amp;wai=false&amp;time_mode=ROLLING&amp;time_most_recent=false&amp;lang=EN&amp;cfo=%23%23%23%2C%23%23%23.%23%23%23</t>
  </si>
  <si>
    <t>&lt; 1 000</t>
  </si>
  <si>
    <t>1 000 – &lt; 5 000</t>
  </si>
  <si>
    <t>5 000 – &lt; 25 000</t>
  </si>
  <si>
    <t>Sum</t>
  </si>
  <si>
    <t>http://appsso.eurostat.ec.europa.eu/nui/show.do?query=BOOKMARK_DS-062357_QID_2DD89D15_UID_-3F171EB0&amp;layout=SEX,L,X,0;AGE,L,Y,0;TIME,C,Y,1;CITIZEN,L,Z,0;GEO,L,Z,1;UNIT,L,Z,2;INDICATORS,C,Z,3;&amp;zSelection=DS-062357CITIZEN,TOTAL;DS-062357GEO,EU28;DS-062357UNIT,PER;DS-062357INDICATORS,OBS_FLAG;&amp;rankName1=UNIT_1_2_-1_2&amp;rankName2=GEO_1_2_-1_2&amp;rankName3=CITIZEN_1_2_-1_2&amp;rankName4=INDICATORS_1_2_-1_2&amp;rankName5=SEX_1_2_0_0&amp;rankName6=AGE_1_2_0_1&amp;rankName7=TIME_1_0_1_1&amp;rStp=&amp;cStp=&amp;rDCh=&amp;cDCh=&amp;rDM=true&amp;cDM=true&amp;footnes=false&amp;empty=false&amp;wai=false&amp;time_mode=ROLLING&amp;time_most_recent=false&amp;lang=EN&amp;cfo=%23%23%23%2C%23%23%23.%23%23%23</t>
  </si>
  <si>
    <t>Men</t>
  </si>
  <si>
    <t>Women</t>
  </si>
  <si>
    <t>&lt; 14 years</t>
  </si>
  <si>
    <t>14-17 years</t>
  </si>
  <si>
    <t>18-34 years</t>
  </si>
  <si>
    <t>≥ 35 years</t>
  </si>
  <si>
    <t>http://appsso.eurostat.ec.europa.eu/nui/show.do?query=BOOKMARK_DS-062357_QID_5A6A0CF6_UID_-3F171EB0&amp;layout=TIME,C,X,0;CITIZEN,L,Y,0;GEO,L,Z,0;SEX,L,Z,1;AGE,L,Z,2;UNIT,L,Z,3;INDICATORS,C,Z,4;&amp;zSelection=DS-062357AGE,TOTAL;DS-062357GEO,EU28;DS-062357SEX,T;DS-062357UNIT,PER;DS-062357INDICATORS,OBS_FLAG;&amp;rankName1=UNIT_1_2_-1_2&amp;rankName2=AGE_1_2_-1_2&amp;rankName3=INDICATORS_1_2_-1_2&amp;rankName4=SEX_1_2_-1_2&amp;rankName5=GEO_1_0_0_1&amp;rankName6=TIME_1_0_0_0&amp;rankName7=CITIZEN_1_2_0_1&amp;sortC=ASC_-1_FIRST&amp;rStp=&amp;cStp=&amp;rDCh=&amp;cDCh=&amp;rDM=true&amp;cDM=true&amp;footnes=false&amp;empty=false&amp;wai=false&amp;time_mode=ROLLING&amp;time_most_recent=false&amp;lang=EN&amp;cfo=%23%23%23%2C%23%23%23.%23%23%23</t>
  </si>
  <si>
    <t>Total for 
2008-2016</t>
  </si>
  <si>
    <t>http://appsso.eurostat.ec.europa.eu/nui/show.do?query=BOOKMARK_DS-062355_QID_77CCBE40_UID_-3F171EB0&amp;layout=TIME,C,X,0;GEO,L,Y,0;CITIZEN,L,Z,0;UNIT,L,Z,1;INDICATORS,C,Z,2;&amp;zSelection=DS-062355UNIT,PER;DS-062355INDICATORS,OBS_FLAG;DS-062355CITIZEN,TOTAL;&amp;rankName1=UNIT_1_2_-1_2&amp;rankName2=CITIZEN_1_2_-1_2&amp;rankName3=INDICATORS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</si>
  <si>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-062355_QID_3239F7E9_UID_-3F171EB0&amp;layout=TIME,C,X,0;CITIZEN,L,Y,0;GEO,L,Z,0;UNIT,L,Z,1;INDICATORS,C,Z,2;&amp;zSelection=DS-062355UNIT,PER;DS-062355INDICATORS,OBS_FLAG;DS-062355GEO,EU28;&amp;rankName1=UNIT_1_2_-1_2&amp;rankName2=INDICATORS_1_2_-1_2&amp;rankName3=GEO_1_0_0_1&amp;rankName4=TIME_1_0_0_0&amp;rankName5=CITIZEN_1_2_0_1&amp;sortC=ASC_-1_FIRST&amp;rStp=&amp;cStp=&amp;rDCh=&amp;cDCh=&amp;rDM=true&amp;cDM=true&amp;footnes=false&amp;empty=false&amp;wai=false&amp;time_mode=ROLLING&amp;time_most_recent=false&amp;lang=EN&amp;cfo=%23%23%23%2C%23%23%23.%23%23%23</t>
  </si>
  <si>
    <t>http://appsso.eurostat.ec.europa.eu/nui/show.do?query=BOOKMARK_DS-062361_QID_-6E4BAE21_UID_-3F171EB0&amp;layout=TIME,C,X,0;CITIZEN,L,Y,0;GEO,L,Z,0;INDIC_MG,L,Z,1;UNIT,L,Z,2;INDICATORS,C,Z,3;&amp;zSelection=DS-062361GEO,EU28;DS-062361UNIT,PER;DS-062361INDIC_MG,RET_THRD;DS-062361INDICATORS,OBS_FLAG;&amp;rankName1=INDIC-MG_1_2_-1_2&amp;rankName2=UNIT_1_2_-1_2&amp;rankName3=INDICATORS_1_2_-1_2&amp;rankName4=GEO_1_0_0_1&amp;rankName5=TIME_1_0_0_0&amp;rankName6=CITIZEN_1_2_0_1&amp;sortC=ASC_-1_FIRST&amp;rStp=&amp;cStp=&amp;rDCh=&amp;cDCh=&amp;rDM=true&amp;cDM=true&amp;footnes=false&amp;empty=false&amp;wai=false&amp;time_mode=ROLLING&amp;time_most_recent=false&amp;lang=EN&amp;cfo=%23%23%23%2C%23%23%23.%23%23%23</t>
  </si>
  <si>
    <t>http://appsso.eurostat.ec.europa.eu/nui/show.do?query=BOOKMARK_DS-522954_QID_4CF5736A_UID_-3F171EB0&amp;layout=INDIC_MG,L,X,0;GEO,L,Y,0;TIME,C,Z,0;UNIT,L,Z,1;CITIZEN,L,Z,2;INDICATORS,C,Z,3;&amp;zSelection=DS-522954UNIT,PER;DS-522954CITIZEN,TOTAL;DS-522954INDICATORS,OBS_FLAG;DS-522954TIME,2014;&amp;rankName1=TIME_1_0_-1_2&amp;rankName2=UNIT_1_2_-1_2&amp;rankName3=CITIZEN_1_2_-1_2&amp;rankName4=INDICATORS_1_2_-1_2&amp;rankName5=INDIC-MG_1_2_0_0&amp;rankName6=GEO_1_2_0_1&amp;rStp=&amp;cStp=&amp;rDCh=&amp;cDCh=&amp;rDM=true&amp;cDM=true&amp;footnes=false&amp;empty=false&amp;wai=false&amp;time_mode=ROLLING&amp;time_most_recent=false&amp;lang=EN&amp;cfo=%23%23%23%2C%23%23%23.%23%23%23</t>
  </si>
  <si>
    <t>http://appsso.eurostat.ec.europa.eu/nui/show.do?query=BOOKMARK_DS-062359_QID_3BCBD1ED_UID_-3F171EB0&amp;layout=TIME,C,X,0;GEO,L,Y,0;REASON,L,Z,0;CITIZEN,L,Z,1;INDIC_MG,L,Z,2;UNIT,L,Z,3;INDICATORS,C,Z,4;&amp;zSelection=DS-062359INDICATORS,OBS_FLAG;DS-062359UNIT,PER;DS-062359REASON,TOTAL;DS-062359CITIZEN,TOTAL;DS-062359INDIC_MG,TOT_REF;&amp;rankName1=INDIC-MG_1_2_-1_2&amp;rankName2=UNIT_1_2_-1_2&amp;rankName3=REASON_1_2_-1_2&amp;rankName4=CITIZEN_1_2_-1_2&amp;rankName5=INDICATORS_1_2_-1_2&amp;rankName6=TIME_1_0_0_0&amp;rankName7=GEO_1_2_0_1&amp;sortC=ASC_-1_FIRST&amp;rStp=&amp;cStp=&amp;rDCh=&amp;cDCh=&amp;rDM=true&amp;cDM=true&amp;footnes=false&amp;empty=false&amp;wai=false&amp;time_mode=ROLLING&amp;time_most_recent=false&amp;lang=EN&amp;cfo=%23%23%23%2C%23%23%23.%23%23%23</t>
  </si>
  <si>
    <t>http://appsso.eurostat.ec.europa.eu/nui/show.do?query=BOOKMARK_DS-062359_QID_19F1CAF9_UID_-3F171EB0&amp;layout=TIME,C,X,0;GEO,L,Y,0;REASON,L,Z,0;CITIZEN,L,Z,1;INDIC_MG,L,Z,2;UNIT,L,Z,3;INDICATORS,C,Z,4;&amp;zSelection=DS-062359INDICATORS,OBS_FLAG;DS-062359UNIT,PER;DS-062359REASON,TOTAL;DS-062359CITIZEN,TOTAL;DS-062359INDIC_MG,TOT_REF;&amp;rankName1=INDIC-MG_1_2_-1_2&amp;rankName2=UNIT_1_2_-1_2&amp;rankName3=REASON_1_2_-1_2&amp;rankName4=CITIZEN_1_2_-1_2&amp;rankName5=INDICATORS_1_2_-1_2&amp;rankName6=TIME_1_0_0_0&amp;rankName7=GEO_1_2_0_1&amp;sortC=ASC_-1_FIRST&amp;rStp=&amp;cStp=&amp;rDCh=&amp;cDCh=&amp;rDM=true&amp;cDM=true&amp;footnes=false&amp;empty=false&amp;wai=false&amp;time_mode=ROLLING&amp;time_most_recent=false&amp;lang=EN&amp;cfo=%23%23%23%2C%23%23%23.%23%23%23</t>
  </si>
  <si>
    <t>http://appsso.eurostat.ec.europa.eu/nui/show.do?query=BOOKMARK_DS-062359_QID_2AE79BF9_UID_-3F171EB0&amp;layout=TIME,C,X,0;INDIC_MG,L,X,1;GEO,L,Y,0;REASON,L,Z,0;CITIZEN,L,Z,1;UNIT,L,Z,2;INDICATORS,C,Z,3;&amp;zSelection=DS-062359CITIZEN,TOTAL;DS-062359INDICATORS,OBS_FLAG;DS-062359REASON,TOTAL;DS-062359UNIT,PER;&amp;rankName1=UNIT_1_2_-1_2&amp;rankName2=REASON_1_2_-1_2&amp;rankName3=CITIZEN_1_2_-1_2&amp;rankName4=INDICATORS_1_2_-1_2&amp;rankName5=TIME_1_0_0_0&amp;rankName6=INDIC-MG_1_2_1_0&amp;rankName7=GEO_1_2_0_1&amp;sortC=ASC_-1_FIRST&amp;rStp=&amp;cStp=&amp;rDCh=&amp;cDCh=&amp;rDM=true&amp;cDM=true&amp;footnes=false&amp;empty=false&amp;wai=false&amp;time_mode=ROLLING&amp;time_most_recent=false&amp;lang=EN&amp;cfo=%23%23%23%2C%23%23%23.%23%23%23</t>
  </si>
  <si>
    <t>http://appsso.eurostat.ec.europa.eu/nui/show.do?query=BOOKMARK_DS-062359_QID_-4C3548C4_UID_-3F171EB0&amp;layout=INDIC_MG,L,X,0;TIME,C,X,1;CITIZEN,L,Y,0;REASON,L,Z,0;GEO,L,Z,1;UNIT,L,Z,2;INDICATORS,C,Z,3;&amp;zSelection=DS-062359INDICATORS,OBS_FLAG;DS-062359UNIT,PER;DS-062359REASON,TOTAL;DS-062359GEO,EU28;&amp;rankName1=UNIT_1_2_-1_2&amp;rankName2=GEO_1_2_-1_2&amp;rankName3=REASON_1_2_-1_2&amp;rankName4=INDICATORS_1_2_-1_2&amp;rankName5=INDIC-MG_1_2_0_0&amp;rankName6=TIME_1_0_1_0&amp;rankName7=CITIZEN_1_2_0_1&amp;rStp=&amp;cStp=&amp;rDCh=&amp;cDCh=&amp;rDM=true&amp;cDM=true&amp;footnes=false&amp;empty=false&amp;wai=false&amp;time_mode=ROLLING&amp;time_most_recent=false&amp;lang=EN&amp;cfo=%23%23%23%2C%23%23%23.%23%23%23</t>
  </si>
  <si>
    <t>http://appsso.eurostat.ec.europa.eu/nui/show.do?query=BOOKMARK_DS-062359_QID_7BE0C194_UID_-3F171EB0&amp;layout=TIME,C,X,0;REASON,L,Y,0;CITIZEN,L,Z,0;GEO,L,Z,1;INDIC_MG,L,Z,2;UNIT,L,Z,3;INDICATORS,C,Z,4;&amp;zSelection=DS-062359INDICATORS,OBS_FLAG;DS-062359UNIT,PER;DS-062359CITIZEN,TOTAL;DS-062359INDIC_MG,TOT_REF;DS-062359GEO,EU28;&amp;rankName1=INDIC-MG_1_2_-1_2&amp;rankName2=UNIT_1_2_-1_2&amp;rankName3=GEO_1_2_-1_2&amp;rankName4=INDICATORS_1_2_-1_2&amp;rankName5=CITIZEN_1_0_0_1&amp;rankName6=TIME_1_0_0_0&amp;rankName7=REASON_1_0_0_1&amp;sortR=ASC_-1_FIRST&amp;sortC=ASC_-1_FIRST&amp;rStp=&amp;cStp=&amp;rDCh=&amp;cDCh=&amp;rDM=true&amp;cDM=true&amp;footnes=false&amp;empty=false&amp;wai=false&amp;time_mode=ROLLING&amp;time_most_recent=false&amp;lang=EN&amp;cfo=%23%23%23%2C%23%23%23.%23%23%23</t>
  </si>
  <si>
    <t>2016</t>
  </si>
  <si>
    <t>Table 2: Non-EU citizens ordered to leave EU territories, 2008-2016</t>
  </si>
  <si>
    <t>Land</t>
  </si>
  <si>
    <t>China (¹)</t>
  </si>
  <si>
    <t>(% of total refusals)</t>
  </si>
  <si>
    <t>EU (¹)</t>
  </si>
  <si>
    <t>(% of EU-28)</t>
  </si>
  <si>
    <t>(number)</t>
  </si>
  <si>
    <t>Total refusals 
(number)</t>
  </si>
  <si>
    <t>Note: Belgium, Germany, Greece, Cyprus, Lithuania, the Netherlands, Austria, Finland and the United Kingdom, not available.</t>
  </si>
  <si>
    <t>Table 3: Non-EU citizens refused entry, 2008-2016</t>
  </si>
  <si>
    <t>Table 4: Non-EU citizens refused entry, by type of border, 2016</t>
  </si>
  <si>
    <t>Bosnia and 
Herzegovina</t>
  </si>
  <si>
    <t>Note: ranking based on the average for 2015 and 2016.</t>
  </si>
  <si>
    <t>(% of EU)</t>
  </si>
  <si>
    <t>Figure 1: Non-EU citizens subject to the enforcement of immigration legislation in EU Member States, 2008-2016</t>
  </si>
  <si>
    <t>Map 1: Non-EU citizens apprehended and found to be illegally present, 2016</t>
  </si>
  <si>
    <t>Figure 2: Non-EU citizens apprehended and found to be illegally present in the five most affected EU Member States, 2008-2016</t>
  </si>
  <si>
    <t>Figure 3: Non-EU citizens apprehended and found to be illegally present in the EU, by sex and age, 2008 and 2016</t>
  </si>
  <si>
    <t>http://appsso.eurostat.ec.europa.eu/nui/show.do?query=BOOKMARK_DS-062359_QID_45830A11_UID_-3F171EB0&amp;layout=TIME,C,X,0;GEO,L,Y,0;REASON,L,Z,0;CITIZEN,L,Z,1;INDIC_MG,L,Z,2;UNIT,L,Z,3;INDICATORS,C,Z,4;&amp;zSelection=DS-062359INDICATORS,OBS_FLAG;DS-062359UNIT,PER;DS-062359REASON,TOTAL;DS-062359CITIZEN,TOTAL;DS-062359INDIC_MG,TOT_REF;&amp;rankName1=INDIC-MG_1_2_-1_2&amp;rankName2=UNIT_1_2_-1_2&amp;rankName3=REASON_1_2_-1_2&amp;rankName4=CITIZEN_1_2_-1_2&amp;rankName5=INDICATORS_1_2_-1_2&amp;rankName6=TIME_1_0_0_0&amp;rankName7=GEO_1_2_0_1&amp;sortC=ASC_-1_FIRST&amp;rStp=&amp;cStp=&amp;rDCh=&amp;cDCh=&amp;rDM=true&amp;cDM=true&amp;footnes=false&amp;empty=false&amp;wai=false&amp;time_mode=ROLLING&amp;time_most_recent=false&amp;lang=EN&amp;cfo=%23%23%23%2C%23%23%23.%23%23%23</t>
  </si>
  <si>
    <t>(¹) Sum of data available for EU Member States.</t>
  </si>
  <si>
    <t>Apprehended (illegally present) (¹)</t>
  </si>
  <si>
    <t>Ordered to leave (²)</t>
  </si>
  <si>
    <t>Returned (³)</t>
  </si>
  <si>
    <t>Refused entry (⁵)</t>
  </si>
  <si>
    <t>Returned to a non-EU member (⁴)</t>
  </si>
  <si>
    <t>Note: coverage for the EU changes over time. The y-axis is interrupted.</t>
  </si>
  <si>
    <t>(¹) Coverage changes over time: sum of available data for EU Member States.</t>
  </si>
  <si>
    <t>Other EU
Member States</t>
  </si>
  <si>
    <t>(¹) 2008-2012: EU-27</t>
  </si>
  <si>
    <t>(²) 2008 and 2011: excluding Luxembourg. 2008-2010: excluding Denmark. 2008-2012: excluding Croatia. 2014: excluding Austria.</t>
  </si>
  <si>
    <t>(³) 2008: excluding Luxembourg. 2008-2012: excluding Croatia.</t>
  </si>
  <si>
    <t>(⁴) 2008: excluding Luxembourg and Finland. 2008-2012: excluding Croatia.</t>
  </si>
  <si>
    <t>(⁵) 2008-2012: excluding Croatia.</t>
  </si>
  <si>
    <t>Note: the selection of these five EU Member States is based on the cumulative number of persons for the entire period covering 2008-2016.</t>
  </si>
  <si>
    <t>Note: coverage changes over time. 2015: excluding Austria. Ranking based on the average for 2015 and 2016.</t>
  </si>
  <si>
    <t>(¹) 2008: excluding Luxembourg, Portugal and Sweden. 2008-2012: excluding Croatia. 2012-2014: excluding the Netherlands.</t>
  </si>
  <si>
    <t>25 000 – &lt; 50 000</t>
  </si>
  <si>
    <t>≥ 50 000</t>
  </si>
  <si>
    <t>Other EU Member States (¹)</t>
  </si>
  <si>
    <t>(¹) Includes an estimate for missing data for the Netherlands for 2012 (based on the average of 2011 and 2013).</t>
  </si>
  <si>
    <t>France (²)</t>
  </si>
  <si>
    <t>(²) 2014: break in series.</t>
  </si>
  <si>
    <t>Note: coverage for the EU changes over time. 2008:excluding Luxembourg, Portugal and Sweden. 2008-2012: excluding Croatia. 2012-2014: excluding the Netherlands. The selection of the top 30 nationalities is based on the cumulative number of persons for the entire period covering 2008-2016 (subject to data availability).</t>
  </si>
  <si>
    <t>Figure 6: Share of non-EU citizens returned to their country of origin, by type of return, 2016</t>
  </si>
  <si>
    <t>Figure 7: Share of non-EU citizens refused entry into the EU, 2016</t>
  </si>
  <si>
    <t>Figure 9: Non-EU citizens refused entry into the EU-28, by grounds of entry refusal, 2015-2016</t>
  </si>
  <si>
    <t>Average</t>
  </si>
  <si>
    <t>total</t>
  </si>
  <si>
    <t>Note: Belgium, the Czech Republic, Denmark, Germany, Luxembourg, the Netherlands, Portugal and Sweden, not available for land borders. Cyprus and Malta, not applicable for road borders. Sweden, not available for sea borders. The Czech Republic, Luxembourg, Hungary, Austria and Slovakia, not applicable for sea borders. The y-axis is interrupted.</t>
  </si>
  <si>
    <t>Bosnia and 
Herzegovina</t>
  </si>
  <si>
    <t>Person already stayed 3 months in a 6-months period</t>
  </si>
  <si>
    <t>Note: classification by grounds of entry refusal from the Schengen border code. Ranking based on the average for 2015 and 2016. A significant number 
of Moroccans (about 225 000 in 2016) are unclassified and therefore excluded, most of them belong to the category 'No valid travel documents'.</t>
  </si>
  <si>
    <t>Note: coverage for the EU changes. 2008: excluding Bulgaria, Germany, Spain, Croatia, Luxembourg, Portugal and Sweden. 2016: excluding 'unknown' category.</t>
  </si>
  <si>
    <t>Table 1: Top 30 citizenships of non-EU citizens apprehended and found to be illegally present in the EU, 2008-2016</t>
  </si>
  <si>
    <t>-</t>
  </si>
  <si>
    <t>: Not available</t>
  </si>
  <si>
    <t>- Not applicable</t>
  </si>
  <si>
    <t>Figure 4: Top 20 citizenships of non-EU citizens ordered to leave EU-28 territories, 2015-2016</t>
  </si>
  <si>
    <t>Figure 5: Top 20 citizenships of non-EU citizens returned to their country of origin from the EU, 2015-2016</t>
  </si>
  <si>
    <t>Figure 8: Top 20 citizenships of non-EU citizens refused entry into the EU, by type of border,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</si>
</sst>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quot;£&quot;* #,##0_-;\-&quot;£&quot;* #,##0_-;_-&quot;£&quot;* &quot;-&quot;_-;_-@_-"/>
    <numFmt numFmtId="165" formatCode="_-&quot;£&quot;* #,##0.00_-;\-&quot;£&quot;* #,##0.00_-;_-&quot;£&quot;* &quot;-&quot;??_-;_-@_-"/>
    <numFmt numFmtId="166" formatCode="dd\.mm\.yy"/>
    <numFmt numFmtId="167" formatCode="#,##0.0_i"/>
    <numFmt numFmtId="168" formatCode="#,##0_i"/>
    <numFmt numFmtId="169" formatCode="#,##0.0"/>
    <numFmt numFmtId="170" formatCode="0.0%"/>
    <numFmt numFmtId="171" formatCode="#,##0.000_i"/>
    <numFmt numFmtId="172" formatCode="0.0"/>
    <numFmt numFmtId="173" formatCode="#\ ###\ ###\ ###"/>
    <numFmt numFmtId="174" formatCode="@_i"/>
    <numFmt numFmtId="175" formatCode="_(* #,##0_);_(* \(#,##0\);_(* &quot;-&quot;_);_(@_)"/>
    <numFmt numFmtId="176" formatCode="_(* #,##0.00_);_(* \(#,##0.00\);_(* &quot;-&quot;??_);_(@_)"/>
    <numFmt numFmtId="177" formatCode="#,##0&quot; F&quot;;[Red]\-#,##0&quot; F&quot;"/>
  </numFmts>
  <fonts count="20">
    <font>
      <sz val="9"/>
      <name val="Arial"/>
      <family val="2"/>
    </font>
    <font>
      <sz val="10"/>
      <name val="Arial"/>
      <family val="2"/>
    </font>
    <font>
      <sz val="11"/>
      <name val="Arial"/>
      <family val="2"/>
    </font>
    <font>
      <b/>
      <sz val="9"/>
      <name val="Arial"/>
      <family val="2"/>
    </font>
    <font>
      <i/>
      <sz val="9"/>
      <name val="Arial"/>
      <family val="2"/>
    </font>
    <font>
      <b/>
      <sz val="9"/>
      <color theme="1"/>
      <name val="Arial"/>
      <family val="2"/>
    </font>
    <font>
      <sz val="9"/>
      <color theme="1"/>
      <name val="Arial"/>
      <family val="2"/>
    </font>
    <font>
      <b/>
      <sz val="11"/>
      <name val="Arial"/>
      <family val="2"/>
    </font>
    <font>
      <sz val="9"/>
      <color rgb="FFFF0000"/>
      <name val="Arial"/>
      <family val="2"/>
    </font>
    <font>
      <sz val="8"/>
      <color rgb="FF000000"/>
      <name val="Arial"/>
      <family val="2"/>
    </font>
    <font>
      <sz val="9"/>
      <color theme="0" tint="-0.24997000396251678"/>
      <name val="Arial"/>
      <family val="2"/>
    </font>
    <font>
      <sz val="9"/>
      <color theme="0"/>
      <name val="Arial"/>
      <family val="2"/>
    </font>
    <font>
      <sz val="10"/>
      <name val="Helv"/>
      <family val="2"/>
    </font>
    <font>
      <b/>
      <vertAlign val="superscript"/>
      <sz val="10"/>
      <name val="Times New Roman"/>
      <family val="1"/>
    </font>
    <font>
      <sz val="10"/>
      <name val="Helvetica"/>
      <family val="2"/>
    </font>
    <font>
      <i/>
      <sz val="10"/>
      <name val="Helvetica"/>
      <family val="2"/>
    </font>
    <font>
      <sz val="10"/>
      <name val="MS Sans Serif"/>
      <family val="2"/>
    </font>
    <font>
      <sz val="14"/>
      <name val="Arial"/>
      <family val="2"/>
    </font>
    <font>
      <b/>
      <sz val="9"/>
      <color rgb="FFFF0000"/>
      <name val="Arial"/>
      <family val="2"/>
    </font>
    <font>
      <sz val="9"/>
      <color rgb="FF000000"/>
      <name val="Arial"/>
      <family val="2"/>
    </font>
  </fonts>
  <fills count="12">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4"/>
        <bgColor indexed="64"/>
      </patternFill>
    </fill>
    <fill>
      <patternFill patternType="solid">
        <fgColor theme="5"/>
        <bgColor indexed="64"/>
      </patternFill>
    </fill>
    <fill>
      <patternFill patternType="solid">
        <fgColor theme="5" tint="0.7999799847602844"/>
        <bgColor indexed="64"/>
      </patternFill>
    </fill>
    <fill>
      <patternFill patternType="solid">
        <fgColor theme="0" tint="-0.24997000396251678"/>
        <bgColor indexed="64"/>
      </patternFill>
    </fill>
  </fills>
  <borders count="28">
    <border>
      <left/>
      <right/>
      <top/>
      <bottom/>
      <diagonal/>
    </border>
    <border>
      <left style="thin"/>
      <right/>
      <top/>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border>
    <border>
      <left style="hair">
        <color theme="0" tint="-0.24993999302387238"/>
      </left>
      <right/>
      <top style="hair">
        <color theme="0" tint="-0.24993999302387238"/>
      </top>
      <bottom/>
    </border>
    <border>
      <left style="hair">
        <color rgb="FFA6A6A6"/>
      </left>
      <right/>
      <top style="hair">
        <color theme="0" tint="-0.24993999302387238"/>
      </top>
      <bottom/>
    </border>
    <border>
      <left style="hair">
        <color rgb="FFA6A6A6"/>
      </left>
      <right/>
      <top style="thin">
        <color rgb="FF000000"/>
      </top>
      <bottom style="thin">
        <color rgb="FF000000"/>
      </bottom>
    </border>
    <border>
      <left/>
      <right/>
      <top/>
      <bottom style="hair">
        <color rgb="FFC0C0C0"/>
      </bottom>
    </border>
    <border>
      <left/>
      <right/>
      <top style="hair">
        <color rgb="FFC0C0C0"/>
      </top>
      <bottom/>
    </border>
    <border>
      <left/>
      <right/>
      <top style="thin">
        <color rgb="FF000000"/>
      </top>
      <bottom style="thin">
        <color rgb="FF000000"/>
      </bottom>
    </border>
    <border>
      <left style="thin"/>
      <right style="thin"/>
      <top style="thin"/>
      <bottom style="thin"/>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style="hair">
        <color rgb="FFA6A6A6"/>
      </left>
      <right style="hair">
        <color rgb="FFA6A6A6"/>
      </right>
      <top style="hair">
        <color rgb="FFC0C0C0"/>
      </top>
      <bottom/>
    </border>
    <border>
      <left style="hair">
        <color rgb="FFA6A6A6"/>
      </left>
      <right/>
      <top/>
      <bottom/>
    </border>
    <border>
      <left/>
      <right style="hair">
        <color rgb="FFA6A6A6"/>
      </right>
      <top/>
      <bottom/>
    </border>
    <border>
      <left/>
      <right style="hair">
        <color rgb="FFA6A6A6"/>
      </right>
      <top style="thin">
        <color rgb="FF000000"/>
      </top>
      <bottom style="hair">
        <color rgb="FFC0C0C0"/>
      </bottom>
    </border>
    <border>
      <left style="hair">
        <color theme="0" tint="-0.24993999302387238"/>
      </left>
      <right/>
      <top style="thin">
        <color rgb="FF000000"/>
      </top>
      <bottom style="hair">
        <color theme="0" tint="-0.24993999302387238"/>
      </bottom>
    </border>
    <border>
      <left style="hair">
        <color rgb="FFA6A6A6"/>
      </left>
      <right/>
      <top style="thin">
        <color rgb="FF000000"/>
      </top>
      <bottom style="hair">
        <color theme="0" tint="-0.24993999302387238"/>
      </bottom>
    </border>
    <border>
      <left/>
      <right style="hair">
        <color theme="0" tint="-0.24993999302387238"/>
      </right>
      <top style="thin">
        <color rgb="FF000000"/>
      </top>
      <bottom/>
    </border>
    <border>
      <left style="hair">
        <color rgb="FFA6A6A6"/>
      </left>
      <right style="hair">
        <color theme="0" tint="-0.24993999302387238"/>
      </right>
      <top style="thin">
        <color rgb="FF000000"/>
      </top>
      <bottom/>
    </border>
    <border>
      <left style="hair">
        <color rgb="FFA6A6A6"/>
      </left>
      <right style="hair">
        <color theme="0" tint="-0.24993999302387238"/>
      </right>
      <top/>
      <bottom/>
    </border>
  </borders>
  <cellStyleXfs count="4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67" fontId="0" fillId="0" borderId="0" applyFill="0" applyBorder="0" applyProtection="0">
      <alignment horizontal="right"/>
    </xf>
    <xf numFmtId="9" fontId="2" fillId="0" borderId="0" applyFont="0" applyFill="0" applyBorder="0" applyAlignment="0" applyProtection="0"/>
    <xf numFmtId="0" fontId="2" fillId="0" borderId="0">
      <alignment/>
      <protection/>
    </xf>
    <xf numFmtId="0" fontId="2" fillId="0" borderId="0">
      <alignment/>
      <protection/>
    </xf>
    <xf numFmtId="0" fontId="0" fillId="0" borderId="0" applyNumberFormat="0" applyFill="0" applyBorder="0" applyProtection="0">
      <alignment vertical="center"/>
    </xf>
    <xf numFmtId="9" fontId="2" fillId="0" borderId="0" applyFont="0" applyFill="0" applyBorder="0" applyAlignment="0" applyProtection="0"/>
    <xf numFmtId="0" fontId="12" fillId="0" borderId="0">
      <alignment/>
      <protection/>
    </xf>
    <xf numFmtId="0" fontId="0" fillId="0" borderId="0">
      <alignment/>
      <protection/>
    </xf>
    <xf numFmtId="169" fontId="13" fillId="0" borderId="0">
      <alignment horizontal="right"/>
      <protection/>
    </xf>
    <xf numFmtId="0" fontId="14" fillId="2" borderId="1" applyNumberFormat="0" applyFont="0" applyBorder="0" applyAlignment="0" applyProtection="0"/>
    <xf numFmtId="175" fontId="1" fillId="0" borderId="0" applyFont="0" applyFill="0" applyBorder="0" applyAlignment="0" applyProtection="0"/>
    <xf numFmtId="176" fontId="1" fillId="0" borderId="0" applyFont="0" applyFill="0" applyBorder="0" applyAlignment="0" applyProtection="0"/>
    <xf numFmtId="0" fontId="15" fillId="0" borderId="0" applyFont="0">
      <alignment/>
      <protection/>
    </xf>
    <xf numFmtId="38" fontId="16" fillId="0" borderId="0" applyFont="0" applyFill="0" applyBorder="0" applyAlignment="0" applyProtection="0"/>
    <xf numFmtId="177" fontId="16" fillId="0" borderId="0" applyFont="0" applyFill="0" applyBorder="0" applyAlignment="0" applyProtection="0"/>
    <xf numFmtId="0" fontId="1" fillId="0" borderId="0">
      <alignment/>
      <protection/>
    </xf>
    <xf numFmtId="0" fontId="1" fillId="0" borderId="0">
      <alignment/>
      <protection/>
    </xf>
    <xf numFmtId="0" fontId="17" fillId="0" borderId="0" applyNumberFormat="0" applyFont="0" applyFill="0" applyBorder="0">
      <alignment/>
      <protection hidden="1"/>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2" fillId="0" borderId="0">
      <alignment/>
      <protection/>
    </xf>
  </cellStyleXfs>
  <cellXfs count="296">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1" fontId="0" fillId="0" borderId="0" xfId="0" applyNumberFormat="1" applyFont="1" applyAlignment="1">
      <alignment vertical="center"/>
    </xf>
    <xf numFmtId="0" fontId="3" fillId="0" borderId="0" xfId="0" applyFont="1" applyAlignment="1">
      <alignment vertical="center"/>
    </xf>
    <xf numFmtId="0" fontId="0" fillId="0" borderId="0" xfId="0" applyFont="1" applyAlignment="1">
      <alignment horizontal="left"/>
    </xf>
    <xf numFmtId="0" fontId="0" fillId="0" borderId="0" xfId="25" applyFont="1">
      <alignment/>
      <protection/>
    </xf>
    <xf numFmtId="0" fontId="3" fillId="0" borderId="0" xfId="25" applyFont="1">
      <alignment/>
      <protection/>
    </xf>
    <xf numFmtId="0" fontId="0" fillId="0" borderId="0" xfId="26" applyNumberFormat="1" applyFont="1" applyFill="1" applyBorder="1" applyAlignment="1">
      <alignment/>
      <protection/>
    </xf>
    <xf numFmtId="0" fontId="0" fillId="0" borderId="0" xfId="26" applyFont="1">
      <alignment/>
      <protection/>
    </xf>
    <xf numFmtId="0" fontId="3" fillId="0" borderId="0" xfId="25" applyFont="1" applyAlignment="1">
      <alignment horizontal="left"/>
      <protection/>
    </xf>
    <xf numFmtId="0" fontId="4" fillId="0" borderId="0" xfId="25" applyFont="1" applyAlignment="1">
      <alignment horizontal="left"/>
      <protection/>
    </xf>
    <xf numFmtId="0" fontId="3" fillId="3" borderId="2" xfId="20" applyNumberFormat="1" applyFont="1" applyFill="1" applyBorder="1" applyAlignment="1">
      <alignment horizontal="left"/>
      <protection/>
    </xf>
    <xf numFmtId="0" fontId="3" fillId="3" borderId="3" xfId="20" applyNumberFormat="1" applyFont="1" applyFill="1" applyBorder="1" applyAlignment="1">
      <alignment horizontal="left"/>
      <protection/>
    </xf>
    <xf numFmtId="0" fontId="3" fillId="3" borderId="4" xfId="20" applyNumberFormat="1" applyFont="1" applyFill="1" applyBorder="1" applyAlignment="1">
      <alignment horizontal="left"/>
      <protection/>
    </xf>
    <xf numFmtId="3" fontId="0" fillId="0" borderId="0" xfId="25" applyNumberFormat="1" applyFont="1">
      <alignment/>
      <protection/>
    </xf>
    <xf numFmtId="9" fontId="0" fillId="0" borderId="0" xfId="15" applyFont="1"/>
    <xf numFmtId="0" fontId="5" fillId="0" borderId="0" xfId="0" applyFont="1" applyAlignment="1">
      <alignment horizontal="left" vertical="center"/>
    </xf>
    <xf numFmtId="0" fontId="3" fillId="0" borderId="0" xfId="0" applyFont="1" applyAlignment="1">
      <alignment horizontal="left"/>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xf>
    <xf numFmtId="0" fontId="0" fillId="0" borderId="0" xfId="20" applyNumberFormat="1" applyFont="1" applyFill="1" applyBorder="1" applyAlignment="1">
      <alignment horizontal="right"/>
      <protection/>
    </xf>
    <xf numFmtId="0" fontId="3" fillId="0" borderId="0" xfId="26" applyFont="1" applyAlignment="1">
      <alignment horizontal="left"/>
      <protection/>
    </xf>
    <xf numFmtId="0" fontId="0" fillId="3" borderId="0" xfId="26" applyNumberFormat="1" applyFont="1" applyFill="1" applyBorder="1" applyAlignment="1">
      <alignment/>
      <protection/>
    </xf>
    <xf numFmtId="0" fontId="0" fillId="3" borderId="0" xfId="26" applyFont="1" applyFill="1" applyBorder="1">
      <alignment/>
      <protection/>
    </xf>
    <xf numFmtId="3" fontId="0" fillId="3" borderId="0" xfId="26" applyNumberFormat="1" applyFont="1" applyFill="1" applyBorder="1" applyAlignment="1">
      <alignment/>
      <protection/>
    </xf>
    <xf numFmtId="0" fontId="3" fillId="0" borderId="0" xfId="26" applyFont="1">
      <alignment/>
      <protection/>
    </xf>
    <xf numFmtId="167" fontId="3" fillId="3" borderId="0" xfId="23" applyFont="1" applyFill="1" applyBorder="1" applyAlignment="1">
      <alignment horizontal="left"/>
    </xf>
    <xf numFmtId="0" fontId="0" fillId="0" borderId="0" xfId="26" applyFont="1" applyBorder="1">
      <alignment/>
      <protection/>
    </xf>
    <xf numFmtId="0" fontId="0" fillId="0" borderId="0" xfId="26" applyFont="1" applyAlignment="1">
      <alignment horizontal="left"/>
      <protection/>
    </xf>
    <xf numFmtId="0" fontId="0" fillId="0" borderId="0" xfId="26" applyFont="1" applyFill="1">
      <alignment/>
      <protection/>
    </xf>
    <xf numFmtId="0" fontId="6" fillId="0" borderId="0" xfId="0" applyFont="1" applyAlignment="1">
      <alignment vertical="center"/>
    </xf>
    <xf numFmtId="0" fontId="5" fillId="0" borderId="0" xfId="0" applyFont="1" applyAlignment="1">
      <alignment horizontal="left"/>
    </xf>
    <xf numFmtId="0" fontId="5" fillId="4" borderId="5" xfId="0" applyFont="1" applyFill="1" applyBorder="1" applyAlignment="1">
      <alignment horizontal="center"/>
    </xf>
    <xf numFmtId="168" fontId="6" fillId="0" borderId="0" xfId="0" applyNumberFormat="1" applyFont="1" applyAlignment="1">
      <alignment vertical="center"/>
    </xf>
    <xf numFmtId="0" fontId="5" fillId="4" borderId="0"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3" fillId="5" borderId="8" xfId="20" applyNumberFormat="1" applyFont="1" applyFill="1" applyBorder="1" applyAlignment="1">
      <alignment horizontal="left"/>
      <protection/>
    </xf>
    <xf numFmtId="0" fontId="3" fillId="3" borderId="9" xfId="20" applyNumberFormat="1" applyFont="1" applyFill="1" applyBorder="1" applyAlignment="1">
      <alignment horizontal="left"/>
      <protection/>
    </xf>
    <xf numFmtId="0" fontId="3" fillId="3" borderId="10" xfId="20" applyNumberFormat="1" applyFont="1" applyFill="1" applyBorder="1" applyAlignment="1">
      <alignment horizontal="left"/>
      <protection/>
    </xf>
    <xf numFmtId="0" fontId="0" fillId="3" borderId="0" xfId="0" applyFont="1" applyFill="1" applyBorder="1" applyAlignment="1">
      <alignment horizontal="left"/>
    </xf>
    <xf numFmtId="0" fontId="5" fillId="0" borderId="0" xfId="0" applyFont="1" applyAlignment="1">
      <alignment vertical="center"/>
    </xf>
    <xf numFmtId="0" fontId="0" fillId="0" borderId="0" xfId="20" applyFont="1">
      <alignment/>
      <protection/>
    </xf>
    <xf numFmtId="0" fontId="3" fillId="0" borderId="0" xfId="20" applyNumberFormat="1" applyFont="1" applyFill="1" applyBorder="1" applyAlignment="1">
      <alignment horizontal="left"/>
      <protection/>
    </xf>
    <xf numFmtId="0" fontId="0" fillId="0" borderId="0" xfId="20" applyFont="1" applyBorder="1">
      <alignment/>
      <protection/>
    </xf>
    <xf numFmtId="173" fontId="0" fillId="0" borderId="0" xfId="26" applyNumberFormat="1" applyFont="1">
      <alignment/>
      <protection/>
    </xf>
    <xf numFmtId="0" fontId="0" fillId="3" borderId="0" xfId="20" applyNumberFormat="1" applyFont="1" applyFill="1" applyBorder="1" applyAlignment="1">
      <alignment/>
      <protection/>
    </xf>
    <xf numFmtId="1" fontId="0" fillId="0" borderId="0" xfId="20" applyNumberFormat="1" applyFont="1">
      <alignment/>
      <protection/>
    </xf>
    <xf numFmtId="0" fontId="3" fillId="0" borderId="0" xfId="20" applyFont="1">
      <alignment/>
      <protection/>
    </xf>
    <xf numFmtId="0" fontId="3" fillId="0" borderId="0" xfId="20" applyNumberFormat="1" applyFont="1" applyFill="1" applyBorder="1" applyAlignment="1">
      <alignment horizontal="left" wrapText="1"/>
      <protection/>
    </xf>
    <xf numFmtId="0" fontId="3" fillId="0" borderId="0" xfId="20" applyNumberFormat="1" applyFont="1" applyFill="1" applyBorder="1" applyAlignment="1">
      <alignment/>
      <protection/>
    </xf>
    <xf numFmtId="0" fontId="0" fillId="0" borderId="0" xfId="20" applyNumberFormat="1" applyFont="1" applyFill="1" applyBorder="1" applyAlignment="1">
      <alignment/>
      <protection/>
    </xf>
    <xf numFmtId="0" fontId="0" fillId="0" borderId="0" xfId="20" applyFont="1" applyAlignment="1">
      <alignment horizontal="left"/>
      <protection/>
    </xf>
    <xf numFmtId="0" fontId="0" fillId="3" borderId="0" xfId="26" applyFont="1" applyFill="1">
      <alignment/>
      <protection/>
    </xf>
    <xf numFmtId="0" fontId="0" fillId="0" borderId="0" xfId="26" applyFont="1" applyAlignment="1">
      <alignment/>
      <protection/>
    </xf>
    <xf numFmtId="3" fontId="3" fillId="3" borderId="0" xfId="26" applyNumberFormat="1" applyFont="1" applyFill="1" applyBorder="1" applyAlignment="1">
      <alignment/>
      <protection/>
    </xf>
    <xf numFmtId="0" fontId="3" fillId="4" borderId="11" xfId="26" applyNumberFormat="1" applyFont="1" applyFill="1" applyBorder="1" applyAlignment="1">
      <alignment horizontal="center"/>
      <protection/>
    </xf>
    <xf numFmtId="0" fontId="0" fillId="0" borderId="0" xfId="26" applyFont="1" applyAlignment="1">
      <alignment horizontal="center"/>
      <protection/>
    </xf>
    <xf numFmtId="0" fontId="3" fillId="3" borderId="0" xfId="26" applyNumberFormat="1" applyFont="1" applyFill="1" applyBorder="1" applyAlignment="1">
      <alignment horizontal="left"/>
      <protection/>
    </xf>
    <xf numFmtId="168" fontId="0" fillId="3" borderId="0" xfId="23" applyNumberFormat="1" applyFont="1" applyFill="1" applyBorder="1" applyAlignment="1">
      <alignment horizontal="right"/>
    </xf>
    <xf numFmtId="168" fontId="0" fillId="3" borderId="0" xfId="23" applyNumberFormat="1" applyFont="1" applyFill="1" applyBorder="1" applyAlignment="1">
      <alignment horizontal="left"/>
    </xf>
    <xf numFmtId="0" fontId="3" fillId="4" borderId="5" xfId="26" applyNumberFormat="1" applyFont="1" applyFill="1" applyBorder="1" applyAlignment="1">
      <alignment horizontal="center"/>
      <protection/>
    </xf>
    <xf numFmtId="0" fontId="3" fillId="4" borderId="0" xfId="26" applyNumberFormat="1" applyFont="1" applyFill="1" applyBorder="1" applyAlignment="1">
      <alignment horizontal="center"/>
      <protection/>
    </xf>
    <xf numFmtId="0" fontId="5" fillId="5" borderId="5" xfId="26" applyNumberFormat="1" applyFont="1" applyFill="1" applyBorder="1" applyAlignment="1">
      <alignment horizontal="left"/>
      <protection/>
    </xf>
    <xf numFmtId="0" fontId="3" fillId="0" borderId="0" xfId="26" applyFont="1" applyAlignment="1">
      <alignment/>
      <protection/>
    </xf>
    <xf numFmtId="167" fontId="5" fillId="5" borderId="0" xfId="23" applyFont="1" applyFill="1" applyBorder="1" applyAlignment="1">
      <alignment horizontal="left"/>
    </xf>
    <xf numFmtId="167" fontId="5" fillId="3" borderId="2" xfId="23" applyFont="1" applyFill="1" applyBorder="1" applyAlignment="1">
      <alignment horizontal="left"/>
    </xf>
    <xf numFmtId="167" fontId="5" fillId="3" borderId="3" xfId="23" applyFont="1" applyFill="1" applyBorder="1" applyAlignment="1">
      <alignment horizontal="left"/>
    </xf>
    <xf numFmtId="167" fontId="5" fillId="3" borderId="3" xfId="23" applyFont="1" applyFill="1" applyBorder="1" applyAlignment="1">
      <alignment horizontal="left" wrapText="1"/>
    </xf>
    <xf numFmtId="167" fontId="5" fillId="3" borderId="4" xfId="23" applyFont="1" applyFill="1" applyBorder="1" applyAlignment="1">
      <alignment horizontal="left"/>
    </xf>
    <xf numFmtId="173" fontId="0" fillId="3" borderId="0" xfId="23" applyNumberFormat="1" applyFont="1" applyFill="1" applyBorder="1" applyAlignment="1">
      <alignment horizontal="right" indent="1"/>
    </xf>
    <xf numFmtId="167" fontId="6" fillId="3" borderId="0" xfId="23" applyFont="1" applyFill="1" applyBorder="1" applyAlignment="1">
      <alignment horizontal="left"/>
    </xf>
    <xf numFmtId="0" fontId="3" fillId="3" borderId="0" xfId="20" applyFont="1" applyFill="1" applyBorder="1" applyAlignment="1">
      <alignment horizontal="center"/>
      <protection/>
    </xf>
    <xf numFmtId="0" fontId="0" fillId="0" borderId="0" xfId="20" applyFont="1" applyBorder="1" applyAlignment="1">
      <alignment horizontal="center"/>
      <protection/>
    </xf>
    <xf numFmtId="0" fontId="0" fillId="3" borderId="0" xfId="20" applyFont="1" applyFill="1" applyBorder="1">
      <alignment/>
      <protection/>
    </xf>
    <xf numFmtId="0" fontId="3" fillId="3" borderId="0" xfId="20" applyNumberFormat="1" applyFont="1" applyFill="1" applyBorder="1" applyAlignment="1">
      <alignment horizontal="left"/>
      <protection/>
    </xf>
    <xf numFmtId="0" fontId="0" fillId="0" borderId="0" xfId="0" applyFont="1" applyAlignment="1">
      <alignment vertical="center"/>
    </xf>
    <xf numFmtId="0" fontId="7" fillId="0" borderId="0" xfId="25" applyFont="1" applyAlignment="1">
      <alignment horizontal="left"/>
      <protection/>
    </xf>
    <xf numFmtId="0" fontId="7" fillId="0" borderId="0" xfId="26" applyNumberFormat="1" applyFont="1" applyFill="1" applyBorder="1" applyAlignment="1">
      <alignment horizontal="left"/>
      <protection/>
    </xf>
    <xf numFmtId="0" fontId="7" fillId="0" borderId="0" xfId="20" applyNumberFormat="1" applyFont="1" applyFill="1" applyBorder="1" applyAlignment="1">
      <alignment horizontal="left"/>
      <protection/>
    </xf>
    <xf numFmtId="0" fontId="0" fillId="0" borderId="0" xfId="20" applyFont="1">
      <alignment/>
      <protection/>
    </xf>
    <xf numFmtId="0" fontId="7" fillId="0" borderId="0" xfId="26" applyFont="1" applyAlignment="1">
      <alignment horizontal="left"/>
      <protection/>
    </xf>
    <xf numFmtId="3" fontId="0" fillId="0" borderId="0" xfId="26" applyNumberFormat="1" applyFont="1" applyFill="1" applyBorder="1" applyAlignment="1">
      <alignment/>
      <protection/>
    </xf>
    <xf numFmtId="0" fontId="7" fillId="3" borderId="0" xfId="26" applyNumberFormat="1" applyFont="1" applyFill="1" applyBorder="1" applyAlignment="1">
      <alignment horizontal="left"/>
      <protection/>
    </xf>
    <xf numFmtId="0" fontId="7" fillId="0" borderId="0" xfId="0" applyFont="1" applyAlignment="1">
      <alignment horizontal="left"/>
    </xf>
    <xf numFmtId="0" fontId="8" fillId="0" borderId="0" xfId="20" applyFont="1">
      <alignment/>
      <protection/>
    </xf>
    <xf numFmtId="0" fontId="9" fillId="0" borderId="0" xfId="0" applyFont="1" applyAlignment="1">
      <alignment vertical="center"/>
    </xf>
    <xf numFmtId="0" fontId="7" fillId="0" borderId="0" xfId="26" applyFont="1" applyBorder="1" applyAlignment="1">
      <alignment horizontal="left"/>
      <protection/>
    </xf>
    <xf numFmtId="0" fontId="0" fillId="0" borderId="0" xfId="26" applyFont="1" applyAlignment="1">
      <alignment/>
      <protection/>
    </xf>
    <xf numFmtId="0" fontId="0" fillId="0" borderId="0" xfId="0" applyFont="1" applyFill="1" applyBorder="1" applyAlignment="1">
      <alignment horizontal="left"/>
    </xf>
    <xf numFmtId="0" fontId="10" fillId="0" borderId="0" xfId="20" applyNumberFormat="1" applyFont="1" applyFill="1" applyBorder="1" applyAlignment="1">
      <alignment horizontal="right"/>
      <protection/>
    </xf>
    <xf numFmtId="3" fontId="10" fillId="0" borderId="0" xfId="26" applyNumberFormat="1" applyFont="1" applyFill="1" applyBorder="1" applyAlignment="1">
      <alignment/>
      <protection/>
    </xf>
    <xf numFmtId="0" fontId="0" fillId="0" borderId="0" xfId="25" applyFont="1">
      <alignment/>
      <protection/>
    </xf>
    <xf numFmtId="0" fontId="0" fillId="0" borderId="0" xfId="25" applyFont="1" applyAlignment="1">
      <alignment horizontal="center"/>
      <protection/>
    </xf>
    <xf numFmtId="0" fontId="0" fillId="3" borderId="0" xfId="20" applyNumberFormat="1" applyFont="1" applyFill="1" applyBorder="1" applyAlignment="1">
      <alignment horizontal="left"/>
      <protection/>
    </xf>
    <xf numFmtId="0" fontId="7" fillId="0" borderId="0" xfId="0" applyFont="1" applyAlignment="1">
      <alignment horizontal="left" vertical="center"/>
    </xf>
    <xf numFmtId="0" fontId="0" fillId="6" borderId="12" xfId="25" applyFont="1" applyFill="1" applyBorder="1" applyAlignment="1">
      <alignment horizontal="center"/>
      <protection/>
    </xf>
    <xf numFmtId="0" fontId="0" fillId="7" borderId="12" xfId="25" applyFont="1" applyFill="1" applyBorder="1" applyAlignment="1">
      <alignment horizontal="center"/>
      <protection/>
    </xf>
    <xf numFmtId="0" fontId="0" fillId="8" borderId="12" xfId="25" applyFont="1" applyFill="1" applyBorder="1" applyAlignment="1">
      <alignment horizontal="center"/>
      <protection/>
    </xf>
    <xf numFmtId="0" fontId="11" fillId="9" borderId="12" xfId="25" applyFont="1" applyFill="1" applyBorder="1" applyAlignment="1">
      <alignment horizontal="center"/>
      <protection/>
    </xf>
    <xf numFmtId="0" fontId="0" fillId="10" borderId="12" xfId="25" applyFont="1" applyFill="1" applyBorder="1" applyAlignment="1">
      <alignment horizontal="center"/>
      <protection/>
    </xf>
    <xf numFmtId="0" fontId="0" fillId="11" borderId="12" xfId="25" applyFont="1" applyFill="1" applyBorder="1" applyAlignment="1">
      <alignment horizontal="center"/>
      <protection/>
    </xf>
    <xf numFmtId="0" fontId="0" fillId="3" borderId="0" xfId="20" applyNumberFormat="1" applyFont="1" applyFill="1" applyBorder="1" applyAlignment="1">
      <alignment horizontal="left"/>
      <protection/>
    </xf>
    <xf numFmtId="3" fontId="0" fillId="0" borderId="0" xfId="25" applyNumberFormat="1" applyFont="1" applyAlignment="1">
      <alignment horizontal="right"/>
      <protection/>
    </xf>
    <xf numFmtId="0" fontId="0" fillId="0" borderId="0" xfId="0" applyFont="1" applyAlignment="1">
      <alignment horizontal="right" vertical="center"/>
    </xf>
    <xf numFmtId="0" fontId="0" fillId="0" borderId="0" xfId="25" applyFont="1" applyAlignment="1">
      <alignment horizontal="center"/>
      <protection/>
    </xf>
    <xf numFmtId="0" fontId="0" fillId="0" borderId="0" xfId="26" applyFont="1">
      <alignment/>
      <protection/>
    </xf>
    <xf numFmtId="0" fontId="0" fillId="0" borderId="0" xfId="26" applyNumberFormat="1" applyFont="1" applyFill="1" applyBorder="1" applyAlignment="1">
      <alignment horizontal="right"/>
      <protection/>
    </xf>
    <xf numFmtId="3" fontId="10" fillId="0" borderId="0" xfId="26" applyNumberFormat="1" applyFont="1">
      <alignment/>
      <protection/>
    </xf>
    <xf numFmtId="0" fontId="10" fillId="0" borderId="0" xfId="26" applyFont="1" applyAlignment="1">
      <alignment horizontal="right"/>
      <protection/>
    </xf>
    <xf numFmtId="0" fontId="0" fillId="3" borderId="0" xfId="20" applyFont="1" applyFill="1" applyBorder="1">
      <alignment/>
      <protection/>
    </xf>
    <xf numFmtId="0" fontId="0" fillId="0" borderId="0" xfId="0" applyFont="1" applyBorder="1" applyAlignment="1">
      <alignment vertical="center"/>
    </xf>
    <xf numFmtId="0" fontId="0" fillId="0" borderId="0" xfId="0" applyFont="1" applyBorder="1" applyAlignment="1">
      <alignment horizontal="right"/>
    </xf>
    <xf numFmtId="1" fontId="0" fillId="0" borderId="0" xfId="0" applyNumberFormat="1" applyFont="1" applyBorder="1" applyAlignment="1">
      <alignment horizontal="left"/>
    </xf>
    <xf numFmtId="0" fontId="0" fillId="0" borderId="0" xfId="0" applyFont="1" applyFill="1" applyBorder="1" applyAlignment="1">
      <alignment horizontal="right"/>
    </xf>
    <xf numFmtId="172" fontId="0" fillId="0" borderId="0" xfId="0" applyNumberFormat="1" applyFont="1" applyBorder="1" applyAlignment="1">
      <alignment vertical="center"/>
    </xf>
    <xf numFmtId="172" fontId="0" fillId="0" borderId="0" xfId="0" applyNumberFormat="1" applyFont="1" applyFill="1" applyBorder="1" applyAlignment="1">
      <alignment vertical="center"/>
    </xf>
    <xf numFmtId="1" fontId="0" fillId="0" borderId="0" xfId="0" applyNumberFormat="1" applyFont="1" applyBorder="1" applyAlignment="1" quotePrefix="1">
      <alignment horizontal="left"/>
    </xf>
    <xf numFmtId="0" fontId="0" fillId="0" borderId="0" xfId="26" applyFont="1" applyAlignment="1">
      <alignment horizontal="left"/>
      <protection/>
    </xf>
    <xf numFmtId="0" fontId="3" fillId="4" borderId="5" xfId="26" applyNumberFormat="1" applyFont="1" applyFill="1" applyBorder="1" applyAlignment="1">
      <alignment horizontal="center"/>
      <protection/>
    </xf>
    <xf numFmtId="170" fontId="0" fillId="3" borderId="0" xfId="15" applyNumberFormat="1" applyFont="1" applyFill="1" applyBorder="1" applyAlignment="1">
      <alignment horizontal="left"/>
    </xf>
    <xf numFmtId="167" fontId="6" fillId="5" borderId="13" xfId="24" applyNumberFormat="1" applyFont="1" applyFill="1" applyBorder="1" applyAlignment="1">
      <alignment horizontal="right"/>
    </xf>
    <xf numFmtId="167" fontId="0" fillId="0" borderId="14" xfId="26" applyNumberFormat="1" applyFont="1" applyBorder="1" applyAlignment="1">
      <alignment horizontal="right"/>
      <protection/>
    </xf>
    <xf numFmtId="167" fontId="0" fillId="0" borderId="15" xfId="26" applyNumberFormat="1" applyFont="1" applyBorder="1" applyAlignment="1">
      <alignment horizontal="right"/>
      <protection/>
    </xf>
    <xf numFmtId="174" fontId="6" fillId="3" borderId="15" xfId="23" applyNumberFormat="1" applyFont="1" applyFill="1" applyBorder="1" applyAlignment="1">
      <alignment horizontal="right"/>
    </xf>
    <xf numFmtId="168" fontId="6" fillId="5" borderId="13" xfId="23" applyNumberFormat="1" applyFont="1" applyFill="1" applyBorder="1" applyAlignment="1">
      <alignment horizontal="right"/>
    </xf>
    <xf numFmtId="168" fontId="6" fillId="3" borderId="14" xfId="23" applyNumberFormat="1" applyFont="1" applyFill="1" applyBorder="1" applyAlignment="1">
      <alignment horizontal="right"/>
    </xf>
    <xf numFmtId="168" fontId="6" fillId="3" borderId="15" xfId="23" applyNumberFormat="1" applyFont="1" applyFill="1" applyBorder="1" applyAlignment="1">
      <alignment horizontal="right"/>
    </xf>
    <xf numFmtId="0" fontId="0" fillId="0" borderId="0" xfId="26" applyNumberFormat="1" applyFont="1" applyFill="1" applyBorder="1" applyAlignment="1">
      <alignment/>
      <protection/>
    </xf>
    <xf numFmtId="0" fontId="8" fillId="0" borderId="0" xfId="0" applyFont="1" applyAlignment="1">
      <alignment vertical="center"/>
    </xf>
    <xf numFmtId="3" fontId="10" fillId="0" borderId="0" xfId="26" applyNumberFormat="1" applyFont="1" applyFill="1" applyBorder="1">
      <alignment/>
      <protection/>
    </xf>
    <xf numFmtId="168" fontId="0" fillId="3" borderId="16" xfId="23" applyNumberFormat="1" applyFont="1" applyFill="1" applyBorder="1" applyAlignment="1">
      <alignment horizontal="right"/>
    </xf>
    <xf numFmtId="167" fontId="0" fillId="3" borderId="16" xfId="23" applyNumberFormat="1" applyFont="1" applyFill="1" applyBorder="1" applyAlignment="1">
      <alignment horizontal="right"/>
    </xf>
    <xf numFmtId="168" fontId="0" fillId="3" borderId="15" xfId="23" applyNumberFormat="1" applyFont="1" applyFill="1" applyBorder="1" applyAlignment="1">
      <alignment horizontal="right"/>
    </xf>
    <xf numFmtId="167" fontId="0" fillId="3" borderId="15" xfId="23" applyNumberFormat="1" applyFont="1" applyFill="1" applyBorder="1" applyAlignment="1">
      <alignment horizontal="right"/>
    </xf>
    <xf numFmtId="0" fontId="0" fillId="0" borderId="0" xfId="26" applyFont="1" applyAlignment="1">
      <alignment horizontal="right"/>
      <protection/>
    </xf>
    <xf numFmtId="169" fontId="6" fillId="0" borderId="0" xfId="0" applyNumberFormat="1" applyFont="1" applyAlignment="1">
      <alignment vertical="center"/>
    </xf>
    <xf numFmtId="168" fontId="6" fillId="5" borderId="8" xfId="0" applyNumberFormat="1" applyFont="1" applyFill="1" applyBorder="1" applyAlignment="1">
      <alignment horizontal="right"/>
    </xf>
    <xf numFmtId="167" fontId="6" fillId="5" borderId="8" xfId="0" applyNumberFormat="1" applyFont="1" applyFill="1" applyBorder="1" applyAlignment="1">
      <alignment horizontal="right"/>
    </xf>
    <xf numFmtId="0" fontId="3" fillId="5" borderId="11" xfId="20" applyNumberFormat="1" applyFont="1" applyFill="1" applyBorder="1" applyAlignment="1">
      <alignment horizontal="left"/>
      <protection/>
    </xf>
    <xf numFmtId="168" fontId="0" fillId="5" borderId="8" xfId="23" applyNumberFormat="1" applyFont="1" applyFill="1" applyBorder="1" applyAlignment="1">
      <alignment horizontal="right"/>
    </xf>
    <xf numFmtId="167" fontId="0" fillId="5" borderId="8" xfId="23" applyNumberFormat="1" applyFont="1" applyFill="1" applyBorder="1" applyAlignment="1">
      <alignment horizontal="right"/>
    </xf>
    <xf numFmtId="168" fontId="0" fillId="0" borderId="16" xfId="23" applyNumberFormat="1" applyFont="1" applyFill="1" applyBorder="1" applyAlignment="1">
      <alignment horizontal="right"/>
    </xf>
    <xf numFmtId="168" fontId="0" fillId="0" borderId="15" xfId="23" applyNumberFormat="1" applyFont="1" applyFill="1" applyBorder="1" applyAlignment="1">
      <alignment horizontal="right"/>
    </xf>
    <xf numFmtId="167" fontId="0" fillId="0" borderId="15" xfId="23" applyNumberFormat="1" applyFont="1" applyFill="1" applyBorder="1" applyAlignment="1">
      <alignment horizontal="right"/>
    </xf>
    <xf numFmtId="174" fontId="0" fillId="0" borderId="15" xfId="23" applyNumberFormat="1" applyFont="1" applyFill="1" applyBorder="1" applyAlignment="1">
      <alignment horizontal="right"/>
    </xf>
    <xf numFmtId="168" fontId="0" fillId="0" borderId="17" xfId="23" applyNumberFormat="1" applyFont="1" applyFill="1" applyBorder="1" applyAlignment="1">
      <alignment horizontal="right"/>
    </xf>
    <xf numFmtId="167" fontId="0" fillId="0" borderId="17" xfId="23" applyNumberFormat="1" applyFont="1" applyFill="1" applyBorder="1" applyAlignment="1">
      <alignment horizontal="right"/>
    </xf>
    <xf numFmtId="168" fontId="0" fillId="0" borderId="18" xfId="23" applyNumberFormat="1" applyFont="1" applyFill="1" applyBorder="1" applyAlignment="1">
      <alignment horizontal="right"/>
    </xf>
    <xf numFmtId="0" fontId="3" fillId="4" borderId="17" xfId="26" applyNumberFormat="1" applyFont="1" applyFill="1" applyBorder="1" applyAlignment="1">
      <alignment horizontal="center" vertical="center" wrapText="1"/>
      <protection/>
    </xf>
    <xf numFmtId="0" fontId="3" fillId="4" borderId="17" xfId="26" applyNumberFormat="1" applyFont="1" applyFill="1" applyBorder="1" applyAlignment="1">
      <alignment horizontal="center" vertical="center"/>
      <protection/>
    </xf>
    <xf numFmtId="168" fontId="0" fillId="0" borderId="4" xfId="23" applyNumberFormat="1" applyFont="1" applyFill="1" applyBorder="1" applyAlignment="1">
      <alignment horizontal="right"/>
    </xf>
    <xf numFmtId="173" fontId="0" fillId="0" borderId="5" xfId="26" applyNumberFormat="1" applyFont="1" applyBorder="1">
      <alignment/>
      <protection/>
    </xf>
    <xf numFmtId="167" fontId="0" fillId="0" borderId="19" xfId="23" applyNumberFormat="1" applyFont="1" applyFill="1" applyBorder="1" applyAlignment="1">
      <alignment horizontal="right"/>
    </xf>
    <xf numFmtId="167" fontId="0" fillId="0" borderId="0" xfId="20" applyNumberFormat="1" applyFont="1">
      <alignment/>
      <protection/>
    </xf>
    <xf numFmtId="168" fontId="0" fillId="0" borderId="0" xfId="20" applyNumberFormat="1" applyFont="1">
      <alignment/>
      <protection/>
    </xf>
    <xf numFmtId="169" fontId="0" fillId="0" borderId="0" xfId="20" applyNumberFormat="1" applyFont="1" applyFill="1" applyBorder="1" applyAlignment="1">
      <alignment/>
      <protection/>
    </xf>
    <xf numFmtId="0" fontId="0" fillId="0" borderId="0" xfId="0" applyFont="1" applyFill="1" applyBorder="1" applyAlignment="1">
      <alignment vertical="center"/>
    </xf>
    <xf numFmtId="3" fontId="0" fillId="0" borderId="0" xfId="26" applyNumberFormat="1" applyFont="1" applyFill="1" applyBorder="1" applyAlignment="1">
      <alignment/>
      <protection/>
    </xf>
    <xf numFmtId="0" fontId="0" fillId="0" borderId="0" xfId="26" applyNumberFormat="1" applyFont="1" applyFill="1" applyBorder="1" applyAlignment="1">
      <alignment wrapText="1"/>
      <protection/>
    </xf>
    <xf numFmtId="0" fontId="0" fillId="0" borderId="0" xfId="26" applyFont="1" applyFill="1" applyBorder="1">
      <alignment/>
      <protection/>
    </xf>
    <xf numFmtId="166" fontId="0" fillId="0" borderId="0" xfId="26" applyNumberFormat="1" applyFont="1" applyFill="1" applyBorder="1" applyAlignment="1">
      <alignment/>
      <protection/>
    </xf>
    <xf numFmtId="167" fontId="0" fillId="0" borderId="17" xfId="26" applyNumberFormat="1" applyFont="1" applyBorder="1" applyAlignment="1">
      <alignment horizontal="right"/>
      <protection/>
    </xf>
    <xf numFmtId="167" fontId="0" fillId="0" borderId="19" xfId="26" applyNumberFormat="1" applyFont="1" applyBorder="1" applyAlignment="1">
      <alignment horizontal="right"/>
      <protection/>
    </xf>
    <xf numFmtId="168" fontId="6" fillId="3" borderId="17" xfId="23" applyNumberFormat="1" applyFont="1" applyFill="1" applyBorder="1" applyAlignment="1">
      <alignment horizontal="right"/>
    </xf>
    <xf numFmtId="0" fontId="0" fillId="0" borderId="5" xfId="26" applyFont="1" applyBorder="1">
      <alignment/>
      <protection/>
    </xf>
    <xf numFmtId="168" fontId="6" fillId="3" borderId="10" xfId="23" applyNumberFormat="1" applyFont="1" applyFill="1" applyBorder="1" applyAlignment="1">
      <alignment horizontal="right"/>
    </xf>
    <xf numFmtId="174" fontId="0" fillId="0" borderId="15" xfId="26" applyNumberFormat="1" applyFont="1" applyBorder="1" applyAlignment="1">
      <alignment horizontal="right"/>
      <protection/>
    </xf>
    <xf numFmtId="0" fontId="0" fillId="0" borderId="0" xfId="30" applyFont="1" applyFill="1" applyBorder="1" applyAlignment="1">
      <alignment horizontal="left" vertical="center"/>
      <protection/>
    </xf>
    <xf numFmtId="0" fontId="0" fillId="0" borderId="0" xfId="0" applyFont="1" applyFill="1" applyBorder="1" applyAlignment="1">
      <alignment horizontal="left"/>
    </xf>
    <xf numFmtId="0" fontId="6" fillId="0" borderId="0" xfId="0" applyFont="1" applyAlignment="1">
      <alignment vertical="center"/>
    </xf>
    <xf numFmtId="3" fontId="0" fillId="0" borderId="0" xfId="20" applyNumberFormat="1" applyFont="1">
      <alignment/>
      <protection/>
    </xf>
    <xf numFmtId="172" fontId="0" fillId="0" borderId="0" xfId="26" applyNumberFormat="1" applyFont="1">
      <alignment/>
      <protection/>
    </xf>
    <xf numFmtId="168" fontId="0" fillId="0" borderId="5" xfId="26" applyNumberFormat="1" applyFont="1" applyBorder="1">
      <alignment/>
      <protection/>
    </xf>
    <xf numFmtId="168" fontId="0" fillId="0" borderId="0" xfId="26" applyNumberFormat="1" applyFont="1">
      <alignment/>
      <protection/>
    </xf>
    <xf numFmtId="3" fontId="0" fillId="0" borderId="0" xfId="0" applyNumberFormat="1" applyFont="1" applyFill="1" applyBorder="1" applyAlignment="1">
      <alignment vertical="center"/>
    </xf>
    <xf numFmtId="172" fontId="0" fillId="0" borderId="0" xfId="0" applyNumberFormat="1" applyFont="1" applyAlignment="1">
      <alignment vertical="center"/>
    </xf>
    <xf numFmtId="0" fontId="0" fillId="0" borderId="0" xfId="20" applyFont="1" applyFill="1">
      <alignment/>
      <protection/>
    </xf>
    <xf numFmtId="0" fontId="11" fillId="0" borderId="0" xfId="26" applyFont="1" applyAlignment="1">
      <alignment horizontal="right"/>
      <protection/>
    </xf>
    <xf numFmtId="3" fontId="11" fillId="0" borderId="0" xfId="26" applyNumberFormat="1" applyFont="1">
      <alignment/>
      <protection/>
    </xf>
    <xf numFmtId="0" fontId="0" fillId="0" borderId="0" xfId="26" applyNumberFormat="1" applyFont="1" applyFill="1" applyBorder="1" applyAlignment="1">
      <alignment horizontal="right" wrapText="1"/>
      <protection/>
    </xf>
    <xf numFmtId="0" fontId="0" fillId="0" borderId="0" xfId="0" applyFont="1" applyAlignment="1">
      <alignment vertical="center" wrapText="1"/>
    </xf>
    <xf numFmtId="172" fontId="0" fillId="0" borderId="0" xfId="0" applyNumberFormat="1" applyFont="1" applyBorder="1" applyAlignment="1">
      <alignment vertical="center"/>
    </xf>
    <xf numFmtId="0" fontId="0" fillId="0" borderId="20" xfId="26" applyNumberFormat="1" applyFont="1" applyFill="1" applyBorder="1" applyAlignment="1">
      <alignment horizontal="right" wrapText="1"/>
      <protection/>
    </xf>
    <xf numFmtId="0" fontId="0" fillId="0" borderId="21" xfId="26" applyNumberFormat="1" applyFont="1" applyFill="1" applyBorder="1" applyAlignment="1">
      <alignment horizontal="right" wrapText="1"/>
      <protection/>
    </xf>
    <xf numFmtId="3" fontId="0" fillId="0" borderId="21" xfId="26" applyNumberFormat="1" applyFont="1" applyFill="1" applyBorder="1" applyAlignment="1">
      <alignment/>
      <protection/>
    </xf>
    <xf numFmtId="3" fontId="0" fillId="0" borderId="20" xfId="26" applyNumberFormat="1" applyFont="1" applyFill="1" applyBorder="1" applyAlignment="1">
      <alignment/>
      <protection/>
    </xf>
    <xf numFmtId="0" fontId="0" fillId="0" borderId="0" xfId="20" applyNumberFormat="1" applyFont="1" applyFill="1" applyBorder="1" applyAlignment="1">
      <alignment wrapText="1"/>
      <protection/>
    </xf>
    <xf numFmtId="168" fontId="0" fillId="3" borderId="4" xfId="23" applyNumberFormat="1" applyFont="1" applyFill="1" applyBorder="1" applyAlignment="1">
      <alignment horizontal="right"/>
    </xf>
    <xf numFmtId="0" fontId="18" fillId="3" borderId="0" xfId="26" applyNumberFormat="1" applyFont="1" applyFill="1" applyBorder="1" applyAlignment="1">
      <alignment/>
      <protection/>
    </xf>
    <xf numFmtId="0" fontId="18" fillId="0" borderId="0" xfId="26" applyFont="1">
      <alignment/>
      <protection/>
    </xf>
    <xf numFmtId="3" fontId="10" fillId="0" borderId="0" xfId="26" applyNumberFormat="1" applyFont="1" applyFill="1" applyBorder="1" applyAlignment="1">
      <alignment/>
      <protection/>
    </xf>
    <xf numFmtId="3" fontId="0" fillId="0" borderId="0" xfId="26" applyNumberFormat="1" applyFont="1" applyFill="1" applyBorder="1" applyAlignment="1">
      <alignment/>
      <protection/>
    </xf>
    <xf numFmtId="3" fontId="0" fillId="0" borderId="0" xfId="25" applyNumberFormat="1" applyFont="1">
      <alignment/>
      <protection/>
    </xf>
    <xf numFmtId="0" fontId="0" fillId="7" borderId="12" xfId="25" applyFont="1" applyFill="1" applyBorder="1" applyAlignment="1">
      <alignment horizontal="center"/>
      <protection/>
    </xf>
    <xf numFmtId="0" fontId="0" fillId="8" borderId="12" xfId="25" applyFont="1" applyFill="1" applyBorder="1" applyAlignment="1">
      <alignment horizontal="center"/>
      <protection/>
    </xf>
    <xf numFmtId="0" fontId="0" fillId="10" borderId="12" xfId="25" applyFont="1" applyFill="1" applyBorder="1" applyAlignment="1">
      <alignment horizontal="center"/>
      <protection/>
    </xf>
    <xf numFmtId="168" fontId="0" fillId="3" borderId="3" xfId="23" applyNumberFormat="1" applyFont="1" applyFill="1" applyBorder="1" applyAlignment="1">
      <alignment horizontal="right"/>
    </xf>
    <xf numFmtId="3" fontId="0" fillId="0" borderId="0" xfId="26" applyNumberFormat="1" applyFont="1" applyFill="1" applyBorder="1">
      <alignment/>
      <protection/>
    </xf>
    <xf numFmtId="3" fontId="0" fillId="0" borderId="0" xfId="26" applyNumberFormat="1" applyFont="1">
      <alignment/>
      <protection/>
    </xf>
    <xf numFmtId="3" fontId="0" fillId="0" borderId="0" xfId="26" applyNumberFormat="1" applyFont="1" applyFill="1" applyBorder="1" applyAlignment="1">
      <alignment horizontal="right"/>
      <protection/>
    </xf>
    <xf numFmtId="0" fontId="0" fillId="0" borderId="0" xfId="26" applyFont="1">
      <alignment/>
      <protection/>
    </xf>
    <xf numFmtId="0" fontId="11" fillId="0" borderId="0" xfId="26" applyFont="1" applyAlignment="1">
      <alignment horizontal="right"/>
      <protection/>
    </xf>
    <xf numFmtId="0" fontId="0" fillId="0" borderId="0" xfId="26" applyFont="1">
      <alignment/>
      <protection/>
    </xf>
    <xf numFmtId="168" fontId="0" fillId="3" borderId="2" xfId="23" applyNumberFormat="1" applyFont="1" applyFill="1" applyBorder="1" applyAlignment="1">
      <alignment horizontal="right"/>
    </xf>
    <xf numFmtId="0" fontId="0" fillId="0" borderId="0" xfId="26" applyFont="1" applyBorder="1">
      <alignment/>
      <protection/>
    </xf>
    <xf numFmtId="0" fontId="3" fillId="4" borderId="11" xfId="26" applyNumberFormat="1" applyFont="1" applyFill="1" applyBorder="1" applyAlignment="1">
      <alignment horizontal="right" vertical="center"/>
      <protection/>
    </xf>
    <xf numFmtId="168" fontId="0" fillId="5" borderId="0" xfId="23" applyNumberFormat="1" applyFont="1" applyFill="1" applyBorder="1" applyAlignment="1">
      <alignment horizontal="right"/>
    </xf>
    <xf numFmtId="168" fontId="0" fillId="0" borderId="0" xfId="26" applyNumberFormat="1" applyFont="1">
      <alignment/>
      <protection/>
    </xf>
    <xf numFmtId="3" fontId="0" fillId="0" borderId="0" xfId="26" applyNumberFormat="1" applyFont="1" applyFill="1" applyBorder="1" applyAlignment="1">
      <alignment/>
      <protection/>
    </xf>
    <xf numFmtId="0" fontId="10" fillId="0" borderId="0" xfId="26" applyFont="1" applyAlignment="1">
      <alignment horizontal="right"/>
      <protection/>
    </xf>
    <xf numFmtId="3" fontId="10" fillId="0" borderId="0" xfId="26" applyNumberFormat="1" applyFont="1" applyFill="1" applyBorder="1">
      <alignment/>
      <protection/>
    </xf>
    <xf numFmtId="3" fontId="0" fillId="0" borderId="0" xfId="26" applyNumberFormat="1" applyFont="1" applyFill="1" applyBorder="1" applyAlignment="1">
      <alignment/>
      <protection/>
    </xf>
    <xf numFmtId="0" fontId="10" fillId="0" borderId="0" xfId="26" applyFont="1" applyAlignment="1">
      <alignment horizontal="right"/>
      <protection/>
    </xf>
    <xf numFmtId="3" fontId="10" fillId="0" borderId="0" xfId="26" applyNumberFormat="1" applyFont="1" applyFill="1" applyBorder="1">
      <alignment/>
      <protection/>
    </xf>
    <xf numFmtId="0" fontId="0" fillId="0" borderId="0" xfId="0" applyFont="1" applyAlignment="1">
      <alignment vertical="center"/>
    </xf>
    <xf numFmtId="172" fontId="0" fillId="0" borderId="0" xfId="0" applyNumberFormat="1" applyFont="1" applyBorder="1" applyAlignment="1">
      <alignment vertical="center"/>
    </xf>
    <xf numFmtId="3" fontId="0" fillId="0" borderId="0" xfId="26" applyNumberFormat="1" applyFont="1" applyFill="1" applyBorder="1" applyAlignment="1">
      <alignment/>
      <protection/>
    </xf>
    <xf numFmtId="3" fontId="0" fillId="0" borderId="0" xfId="20" applyNumberFormat="1" applyFont="1">
      <alignment/>
      <protection/>
    </xf>
    <xf numFmtId="3" fontId="0" fillId="0" borderId="0" xfId="20" applyNumberFormat="1" applyFont="1" applyFill="1" applyBorder="1" applyAlignment="1">
      <alignment/>
      <protection/>
    </xf>
    <xf numFmtId="167" fontId="0" fillId="0" borderId="0" xfId="20" applyNumberFormat="1" applyFont="1">
      <alignment/>
      <protection/>
    </xf>
    <xf numFmtId="168" fontId="0" fillId="0" borderId="0" xfId="20" applyNumberFormat="1" applyFont="1">
      <alignment/>
      <protection/>
    </xf>
    <xf numFmtId="168" fontId="6" fillId="0" borderId="0" xfId="0" applyNumberFormat="1" applyFont="1" applyAlignment="1">
      <alignment vertical="center"/>
    </xf>
    <xf numFmtId="168" fontId="0" fillId="3" borderId="15" xfId="23" applyNumberFormat="1" applyFont="1" applyFill="1" applyBorder="1" applyAlignment="1">
      <alignment horizontal="right"/>
    </xf>
    <xf numFmtId="174" fontId="0" fillId="3" borderId="15" xfId="23" applyNumberFormat="1" applyFont="1" applyFill="1" applyBorder="1" applyAlignment="1">
      <alignment horizontal="right"/>
    </xf>
    <xf numFmtId="0" fontId="0" fillId="0" borderId="0" xfId="26" applyFont="1">
      <alignment/>
      <protection/>
    </xf>
    <xf numFmtId="0" fontId="0" fillId="3" borderId="0" xfId="26" applyFont="1" applyFill="1" applyBorder="1">
      <alignment/>
      <protection/>
    </xf>
    <xf numFmtId="3" fontId="0" fillId="0" borderId="0" xfId="26" applyNumberFormat="1" applyFont="1">
      <alignment/>
      <protection/>
    </xf>
    <xf numFmtId="3" fontId="0" fillId="0" borderId="0" xfId="26" applyNumberFormat="1" applyFont="1" applyFill="1">
      <alignment/>
      <protection/>
    </xf>
    <xf numFmtId="3" fontId="0" fillId="3" borderId="0" xfId="26" applyNumberFormat="1" applyFont="1" applyFill="1" applyBorder="1">
      <alignment/>
      <protection/>
    </xf>
    <xf numFmtId="3" fontId="10" fillId="0" borderId="0" xfId="26" applyNumberFormat="1" applyFont="1">
      <alignment/>
      <protection/>
    </xf>
    <xf numFmtId="0" fontId="10" fillId="0" borderId="0" xfId="26" applyFont="1">
      <alignment/>
      <protection/>
    </xf>
    <xf numFmtId="3" fontId="10" fillId="3" borderId="0" xfId="26" applyNumberFormat="1" applyFont="1" applyFill="1" applyBorder="1">
      <alignment/>
      <protection/>
    </xf>
    <xf numFmtId="0" fontId="10" fillId="3" borderId="0" xfId="26" applyFont="1" applyFill="1" applyBorder="1">
      <alignment/>
      <protection/>
    </xf>
    <xf numFmtId="0" fontId="0" fillId="0" borderId="0" xfId="26" applyFont="1" applyAlignment="1">
      <alignment horizontal="right"/>
      <protection/>
    </xf>
    <xf numFmtId="0" fontId="0" fillId="0" borderId="0" xfId="26" applyNumberFormat="1" applyFont="1" applyFill="1" applyBorder="1" applyAlignment="1">
      <alignment/>
      <protection/>
    </xf>
    <xf numFmtId="0" fontId="0" fillId="3" borderId="0" xfId="26" applyNumberFormat="1" applyFont="1" applyFill="1" applyBorder="1" applyAlignment="1">
      <alignment/>
      <protection/>
    </xf>
    <xf numFmtId="0" fontId="10" fillId="0" borderId="0" xfId="26" applyFont="1" applyAlignment="1">
      <alignment horizontal="right"/>
      <protection/>
    </xf>
    <xf numFmtId="0" fontId="0" fillId="0" borderId="0" xfId="26" applyNumberFormat="1" applyFont="1" applyFill="1" applyBorder="1" applyAlignment="1">
      <alignment/>
      <protection/>
    </xf>
    <xf numFmtId="3" fontId="10" fillId="0" borderId="0" xfId="26" applyNumberFormat="1" applyFont="1" applyFill="1" applyBorder="1">
      <alignment/>
      <protection/>
    </xf>
    <xf numFmtId="3" fontId="8" fillId="0" borderId="0" xfId="26" applyNumberFormat="1" applyFont="1">
      <alignment/>
      <protection/>
    </xf>
    <xf numFmtId="172" fontId="0" fillId="0" borderId="0" xfId="20" applyNumberFormat="1" applyFont="1">
      <alignment/>
      <protection/>
    </xf>
    <xf numFmtId="0" fontId="0" fillId="0" borderId="0" xfId="20" applyFont="1" applyAlignment="1">
      <alignment/>
      <protection/>
    </xf>
    <xf numFmtId="0" fontId="0" fillId="0" borderId="0" xfId="26" applyFont="1" applyFill="1">
      <alignment/>
      <protection/>
    </xf>
    <xf numFmtId="3" fontId="0" fillId="0" borderId="0" xfId="25" applyNumberFormat="1" applyFont="1" applyFill="1">
      <alignment/>
      <protection/>
    </xf>
    <xf numFmtId="0" fontId="0" fillId="0" borderId="0" xfId="25" applyFont="1" applyFill="1">
      <alignment/>
      <protection/>
    </xf>
    <xf numFmtId="0" fontId="0" fillId="0" borderId="0" xfId="25" applyFont="1" applyFill="1">
      <alignment/>
      <protection/>
    </xf>
    <xf numFmtId="0" fontId="0" fillId="0" borderId="0" xfId="20" applyFont="1" applyFill="1" applyAlignment="1">
      <alignment/>
      <protection/>
    </xf>
    <xf numFmtId="167" fontId="5" fillId="0" borderId="3" xfId="23" applyFont="1" applyFill="1" applyBorder="1" applyAlignment="1">
      <alignment horizontal="left"/>
    </xf>
    <xf numFmtId="168" fontId="0" fillId="0" borderId="3" xfId="23" applyNumberFormat="1" applyFont="1" applyFill="1" applyBorder="1" applyAlignment="1">
      <alignment horizontal="right"/>
    </xf>
    <xf numFmtId="168" fontId="0" fillId="5" borderId="11" xfId="23" applyNumberFormat="1" applyFont="1" applyFill="1" applyBorder="1" applyAlignment="1">
      <alignment horizontal="right"/>
    </xf>
    <xf numFmtId="0" fontId="3" fillId="4" borderId="5" xfId="26" applyNumberFormat="1" applyFont="1" applyFill="1" applyBorder="1" applyAlignment="1">
      <alignment horizontal="right" vertical="center"/>
      <protection/>
    </xf>
    <xf numFmtId="0" fontId="3" fillId="4" borderId="5" xfId="26" applyNumberFormat="1" applyFont="1" applyFill="1" applyBorder="1" applyAlignment="1">
      <alignment horizontal="right" vertical="center" wrapText="1"/>
      <protection/>
    </xf>
    <xf numFmtId="0" fontId="3" fillId="4" borderId="13" xfId="26" applyNumberFormat="1" applyFont="1" applyFill="1" applyBorder="1" applyAlignment="1">
      <alignment horizontal="center" wrapText="1"/>
      <protection/>
    </xf>
    <xf numFmtId="168" fontId="0" fillId="3" borderId="9" xfId="23" applyNumberFormat="1" applyFont="1" applyFill="1" applyBorder="1" applyAlignment="1">
      <alignment horizontal="right"/>
    </xf>
    <xf numFmtId="168" fontId="0" fillId="0" borderId="9" xfId="23" applyNumberFormat="1" applyFont="1" applyFill="1" applyBorder="1" applyAlignment="1">
      <alignment horizontal="right"/>
    </xf>
    <xf numFmtId="167" fontId="0" fillId="0" borderId="0" xfId="26" applyNumberFormat="1" applyFont="1">
      <alignment/>
      <protection/>
    </xf>
    <xf numFmtId="0" fontId="18" fillId="0" borderId="0" xfId="25" applyFont="1">
      <alignment/>
      <protection/>
    </xf>
    <xf numFmtId="3" fontId="0" fillId="0" borderId="0" xfId="0" applyNumberFormat="1" applyFont="1" applyAlignment="1">
      <alignment vertical="center"/>
    </xf>
    <xf numFmtId="172"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20" applyFont="1" applyFill="1">
      <alignment/>
      <protection/>
    </xf>
    <xf numFmtId="0" fontId="0" fillId="0" borderId="0" xfId="20" applyFont="1" applyFill="1" applyAlignment="1">
      <alignment horizontal="right"/>
      <protection/>
    </xf>
    <xf numFmtId="0" fontId="10" fillId="0" borderId="0" xfId="26" applyFont="1" applyFill="1" applyAlignment="1">
      <alignment horizontal="right"/>
      <protection/>
    </xf>
    <xf numFmtId="169" fontId="0" fillId="0" borderId="0" xfId="26" applyNumberFormat="1" applyFont="1" applyFill="1" applyBorder="1" applyAlignment="1">
      <alignment/>
      <protection/>
    </xf>
    <xf numFmtId="167" fontId="0" fillId="0" borderId="14" xfId="26" applyNumberFormat="1" applyFont="1" applyFill="1" applyBorder="1" applyAlignment="1">
      <alignment horizontal="right"/>
      <protection/>
    </xf>
    <xf numFmtId="173" fontId="0" fillId="0" borderId="5" xfId="26" applyNumberFormat="1" applyFont="1" applyFill="1" applyBorder="1">
      <alignment/>
      <protection/>
    </xf>
    <xf numFmtId="168" fontId="0" fillId="0" borderId="15" xfId="23" applyNumberFormat="1" applyFont="1" applyFill="1" applyBorder="1" applyAlignment="1">
      <alignment horizontal="right"/>
    </xf>
    <xf numFmtId="168" fontId="0" fillId="0" borderId="17" xfId="23" applyNumberFormat="1" applyFont="1" applyFill="1" applyBorder="1" applyAlignment="1">
      <alignment horizontal="right"/>
    </xf>
    <xf numFmtId="167" fontId="0" fillId="0" borderId="18" xfId="23" applyNumberFormat="1" applyFont="1" applyFill="1" applyBorder="1" applyAlignment="1">
      <alignment horizontal="right"/>
    </xf>
    <xf numFmtId="0" fontId="6" fillId="0" borderId="0" xfId="0" applyFont="1" applyFill="1" applyAlignment="1">
      <alignment vertical="center"/>
    </xf>
    <xf numFmtId="0" fontId="0" fillId="0" borderId="0" xfId="26" applyFont="1" applyFill="1" applyBorder="1" applyAlignment="1">
      <alignment wrapText="1"/>
      <protection/>
    </xf>
    <xf numFmtId="0" fontId="0" fillId="0" borderId="0" xfId="26" applyFont="1" applyFill="1" applyBorder="1">
      <alignment/>
      <protection/>
    </xf>
    <xf numFmtId="0" fontId="3" fillId="0" borderId="0" xfId="0" applyFont="1" applyFill="1" applyBorder="1" applyAlignment="1">
      <alignment horizontal="center"/>
    </xf>
    <xf numFmtId="171" fontId="0" fillId="0" borderId="0" xfId="26" applyNumberFormat="1" applyFont="1" applyBorder="1">
      <alignment/>
      <protection/>
    </xf>
    <xf numFmtId="171" fontId="0" fillId="0" borderId="0" xfId="26" applyNumberFormat="1" applyFont="1" applyBorder="1">
      <alignment/>
      <protection/>
    </xf>
    <xf numFmtId="0" fontId="0" fillId="0" borderId="0" xfId="26" applyFont="1" applyAlignment="1">
      <alignment horizontal="left" wrapText="1"/>
      <protection/>
    </xf>
    <xf numFmtId="0" fontId="3" fillId="4" borderId="14" xfId="26" applyNumberFormat="1" applyFont="1" applyFill="1" applyBorder="1" applyAlignment="1">
      <alignment horizontal="center"/>
      <protection/>
    </xf>
    <xf numFmtId="0" fontId="3" fillId="4" borderId="22" xfId="26" applyNumberFormat="1" applyFont="1" applyFill="1" applyBorder="1" applyAlignment="1">
      <alignment horizontal="center"/>
      <protection/>
    </xf>
    <xf numFmtId="0" fontId="3" fillId="4" borderId="2" xfId="26" applyNumberFormat="1" applyFont="1" applyFill="1" applyBorder="1" applyAlignment="1">
      <alignment horizontal="center"/>
      <protection/>
    </xf>
    <xf numFmtId="0" fontId="3" fillId="4" borderId="13" xfId="26" applyNumberFormat="1" applyFont="1" applyFill="1" applyBorder="1" applyAlignment="1">
      <alignment horizontal="center"/>
      <protection/>
    </xf>
    <xf numFmtId="0" fontId="3" fillId="4" borderId="5" xfId="26" applyNumberFormat="1" applyFont="1" applyFill="1" applyBorder="1" applyAlignment="1">
      <alignment horizontal="center"/>
      <protection/>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5" fillId="4" borderId="23" xfId="0" applyFont="1" applyFill="1" applyBorder="1" applyAlignment="1">
      <alignment horizontal="center"/>
    </xf>
    <xf numFmtId="0" fontId="0" fillId="0" borderId="5" xfId="0" applyFont="1" applyBorder="1" applyAlignment="1">
      <alignment horizontal="center"/>
    </xf>
    <xf numFmtId="0" fontId="5" fillId="4" borderId="24" xfId="0" applyFont="1" applyFill="1" applyBorder="1" applyAlignment="1">
      <alignment horizontal="center"/>
    </xf>
    <xf numFmtId="0" fontId="0" fillId="0" borderId="25" xfId="0" applyFont="1" applyBorder="1" applyAlignment="1">
      <alignment horizontal="center"/>
    </xf>
    <xf numFmtId="0" fontId="5" fillId="4" borderId="26" xfId="0" applyFont="1" applyFill="1" applyBorder="1" applyAlignment="1">
      <alignment horizontal="center" wrapText="1"/>
    </xf>
    <xf numFmtId="0" fontId="5" fillId="4" borderId="27" xfId="0" applyFont="1" applyFill="1" applyBorder="1" applyAlignment="1">
      <alignment horizontal="center"/>
    </xf>
    <xf numFmtId="0" fontId="0" fillId="0" borderId="0" xfId="20" applyFont="1" applyFill="1" applyAlignment="1">
      <alignment horizontal="left" wrapText="1"/>
      <protection/>
    </xf>
    <xf numFmtId="174" fontId="0" fillId="3" borderId="16" xfId="23" applyNumberFormat="1" applyFont="1" applyFill="1" applyBorder="1" applyAlignment="1">
      <alignment horizontal="right"/>
    </xf>
    <xf numFmtId="49" fontId="6" fillId="0" borderId="0" xfId="0" applyNumberFormat="1" applyFont="1" applyAlignment="1">
      <alignment vertical="center"/>
    </xf>
  </cellXfs>
  <cellStyles count="31">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umberCellStyle" xfId="23"/>
    <cellStyle name="Percent 2" xfId="24"/>
    <cellStyle name="Normal 5" xfId="25"/>
    <cellStyle name="Normal 4 2" xfId="26"/>
    <cellStyle name="Normal 6" xfId="27"/>
    <cellStyle name="Percent 3" xfId="28"/>
    <cellStyle name="Style 1" xfId="29"/>
    <cellStyle name="Normal 2 2" xfId="30"/>
    <cellStyle name="2tabellen" xfId="31"/>
    <cellStyle name="color gray" xfId="32"/>
    <cellStyle name="Dezimal [0]_tabquestmig99v.95" xfId="33"/>
    <cellStyle name="Dezimal_tabquestmig99v.95" xfId="34"/>
    <cellStyle name="grey" xfId="35"/>
    <cellStyle name="Milliers [0]" xfId="36"/>
    <cellStyle name="Monétaire [0]" xfId="37"/>
    <cellStyle name="Normal 3 2" xfId="38"/>
    <cellStyle name="normální_List1" xfId="39"/>
    <cellStyle name="SDMX_protected" xfId="40"/>
    <cellStyle name="Standaard_Asyl 2000 EU" xfId="41"/>
    <cellStyle name="Währung [0]_tabquestmig99v.95" xfId="42"/>
    <cellStyle name="Währung_tabquestmig99v.95" xfId="43"/>
    <cellStyle name="Normal 7" xfId="44"/>
  </cellStyles>
  <dxfs count="2">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5"/>
          <c:y val="0.03025"/>
          <c:w val="0.913"/>
          <c:h val="0.8225"/>
        </c:manualLayout>
      </c:layout>
      <c:lineChart>
        <c:grouping val="standard"/>
        <c:varyColors val="0"/>
        <c:ser>
          <c:idx val="1"/>
          <c:order val="0"/>
          <c:tx>
            <c:strRef>
              <c:f>'Figure 1'!$C$11</c:f>
              <c:strCache>
                <c:ptCount val="1"/>
                <c:pt idx="0">
                  <c:v>Apprehended (illegally present) (¹)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1'!$D$10:$L$10</c:f>
              <c:strCache/>
            </c:strRef>
          </c:cat>
          <c:val>
            <c:numRef>
              <c:f>'Figure 1'!$N$11:$V$11</c:f>
              <c:numCache/>
            </c:numRef>
          </c:val>
          <c:smooth val="0"/>
        </c:ser>
        <c:ser>
          <c:idx val="2"/>
          <c:order val="1"/>
          <c:tx>
            <c:strRef>
              <c:f>'Figure 1'!$C$12</c:f>
              <c:strCache>
                <c:ptCount val="1"/>
                <c:pt idx="0">
                  <c:v>Ordered to leave (²)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1'!$D$10:$L$10</c:f>
              <c:strCache/>
            </c:strRef>
          </c:cat>
          <c:val>
            <c:numRef>
              <c:f>'Figure 1'!$N$12:$V$12</c:f>
              <c:numCache/>
            </c:numRef>
          </c:val>
          <c:smooth val="0"/>
        </c:ser>
        <c:ser>
          <c:idx val="3"/>
          <c:order val="2"/>
          <c:tx>
            <c:strRef>
              <c:f>'Figure 1'!$C$13</c:f>
              <c:strCache>
                <c:ptCount val="1"/>
                <c:pt idx="0">
                  <c:v>Returned (³)</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1'!$D$10:$L$10</c:f>
              <c:strCache/>
            </c:strRef>
          </c:cat>
          <c:val>
            <c:numRef>
              <c:f>'Figure 1'!$N$13:$V$13</c:f>
              <c:numCache/>
            </c:numRef>
          </c:val>
          <c:smooth val="0"/>
        </c:ser>
        <c:ser>
          <c:idx val="4"/>
          <c:order val="3"/>
          <c:tx>
            <c:strRef>
              <c:f>'Figure 1'!$C$14</c:f>
              <c:strCache>
                <c:ptCount val="1"/>
                <c:pt idx="0">
                  <c:v>Returned to a non-EU member (⁴)</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1'!$D$10:$L$10</c:f>
              <c:strCache/>
            </c:strRef>
          </c:cat>
          <c:val>
            <c:numRef>
              <c:f>'Figure 1'!$N$14:$V$14</c:f>
              <c:numCache/>
            </c:numRef>
          </c:val>
          <c:smooth val="0"/>
        </c:ser>
        <c:ser>
          <c:idx val="0"/>
          <c:order val="4"/>
          <c:tx>
            <c:strRef>
              <c:f>'Figure 1'!$C$15</c:f>
              <c:strCache>
                <c:ptCount val="1"/>
                <c:pt idx="0">
                  <c:v>Refused entry (⁵)</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1'!$D$10:$L$10</c:f>
              <c:strCache/>
            </c:strRef>
          </c:cat>
          <c:val>
            <c:numRef>
              <c:f>'Figure 1'!$N$15:$V$15</c:f>
              <c:numCache/>
            </c:numRef>
          </c:val>
          <c:smooth val="0"/>
        </c:ser>
        <c:hiLowLines>
          <c:spPr>
            <a:ln>
              <a:noFill/>
            </a:ln>
          </c:spPr>
        </c:hiLowLines>
        <c:axId val="17872162"/>
        <c:axId val="26631731"/>
      </c:lineChart>
      <c:catAx>
        <c:axId val="17872162"/>
        <c:scaling>
          <c:orientation val="minMax"/>
        </c:scaling>
        <c:axPos val="b"/>
        <c:delete val="0"/>
        <c:numFmt formatCode="General" sourceLinked="1"/>
        <c:majorTickMark val="out"/>
        <c:minorTickMark val="none"/>
        <c:tickLblPos val="nextTo"/>
        <c:spPr>
          <a:ln>
            <a:solidFill>
              <a:srgbClr val="000000"/>
            </a:solidFill>
            <a:prstDash val="solid"/>
          </a:ln>
        </c:spPr>
        <c:crossAx val="26631731"/>
        <c:crosses val="autoZero"/>
        <c:auto val="1"/>
        <c:lblOffset val="100"/>
        <c:noMultiLvlLbl val="0"/>
      </c:catAx>
      <c:valAx>
        <c:axId val="26631731"/>
        <c:scaling>
          <c:orientation val="minMax"/>
          <c:max val="140000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17872162"/>
        <c:crosses val="autoZero"/>
        <c:crossBetween val="between"/>
        <c:dispUnits/>
      </c:valAx>
    </c:plotArea>
    <c:legend>
      <c:legendPos val="b"/>
      <c:layout>
        <c:manualLayout>
          <c:xMode val="edge"/>
          <c:yMode val="edge"/>
          <c:x val="0.069"/>
          <c:y val="0.95175"/>
          <c:w val="0.9"/>
          <c:h val="0.031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225"/>
          <c:y val="0.0215"/>
          <c:w val="0.923"/>
          <c:h val="0.787"/>
        </c:manualLayout>
      </c:layout>
      <c:barChart>
        <c:barDir val="col"/>
        <c:grouping val="clustered"/>
        <c:varyColors val="0"/>
        <c:ser>
          <c:idx val="1"/>
          <c:order val="0"/>
          <c:tx>
            <c:strRef>
              <c:f>'Figure 9'!$D$10</c:f>
              <c:strCache>
                <c:ptCount val="1"/>
                <c:pt idx="0">
                  <c:v>2015</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9'!$C$11:$C$19</c:f>
              <c:strCache/>
            </c:strRef>
          </c:cat>
          <c:val>
            <c:numRef>
              <c:f>'Figure 9'!$D$11:$D$19</c:f>
              <c:numCache/>
            </c:numRef>
          </c:val>
        </c:ser>
        <c:ser>
          <c:idx val="2"/>
          <c:order val="1"/>
          <c:tx>
            <c:strRef>
              <c:f>'Figure 9'!$E$10</c:f>
              <c:strCache>
                <c:ptCount val="1"/>
                <c:pt idx="0">
                  <c:v>2016</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9'!$C$11:$C$19</c:f>
              <c:strCache/>
            </c:strRef>
          </c:cat>
          <c:val>
            <c:numRef>
              <c:f>'Figure 9'!$E$11:$E$19</c:f>
              <c:numCache/>
            </c:numRef>
          </c:val>
        </c:ser>
        <c:axId val="59329010"/>
        <c:axId val="64199043"/>
      </c:barChart>
      <c:catAx>
        <c:axId val="59329010"/>
        <c:scaling>
          <c:orientation val="minMax"/>
        </c:scaling>
        <c:axPos val="b"/>
        <c:delete val="0"/>
        <c:numFmt formatCode="General" sourceLinked="1"/>
        <c:majorTickMark val="out"/>
        <c:minorTickMark val="none"/>
        <c:tickLblPos val="nextTo"/>
        <c:spPr>
          <a:ln>
            <a:solidFill>
              <a:srgbClr val="000000"/>
            </a:solidFill>
            <a:prstDash val="solid"/>
          </a:ln>
        </c:spPr>
        <c:crossAx val="64199043"/>
        <c:crosses val="autoZero"/>
        <c:auto val="1"/>
        <c:lblOffset val="100"/>
        <c:noMultiLvlLbl val="0"/>
      </c:catAx>
      <c:valAx>
        <c:axId val="64199043"/>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59329010"/>
        <c:crosses val="autoZero"/>
        <c:crossBetween val="between"/>
        <c:dispUnits/>
      </c:valAx>
    </c:plotArea>
    <c:legend>
      <c:legendPos val="b"/>
      <c:layout>
        <c:manualLayout>
          <c:xMode val="edge"/>
          <c:yMode val="edge"/>
          <c:x val="0.4535"/>
          <c:y val="0.93925"/>
          <c:w val="0.13825"/>
          <c:h val="0.031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225"/>
          <c:y val="0.0245"/>
          <c:w val="0.90225"/>
          <c:h val="0.72975"/>
        </c:manualLayout>
      </c:layout>
      <c:barChart>
        <c:barDir val="col"/>
        <c:grouping val="stacked"/>
        <c:varyColors val="0"/>
        <c:ser>
          <c:idx val="1"/>
          <c:order val="0"/>
          <c:tx>
            <c:strRef>
              <c:f>'Figure 2'!$C$15</c:f>
              <c:strCache>
                <c:ptCount val="1"/>
                <c:pt idx="0">
                  <c:v>Greece</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2'!$D$10:$L$10</c:f>
              <c:numCache/>
            </c:numRef>
          </c:cat>
          <c:val>
            <c:numRef>
              <c:f>'Figure 2'!$D$15:$L$15</c:f>
              <c:numCache/>
            </c:numRef>
          </c:val>
        </c:ser>
        <c:ser>
          <c:idx val="0"/>
          <c:order val="1"/>
          <c:tx>
            <c:strRef>
              <c:f>'Figure 2'!$C$16</c:f>
              <c:strCache>
                <c:ptCount val="1"/>
                <c:pt idx="0">
                  <c:v>Germany</c:v>
                </c:pt>
              </c:strCache>
            </c:strRef>
          </c:tx>
          <c:spPr>
            <a:solidFill>
              <a:schemeClr val="accent1">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2'!$D$10:$L$10</c:f>
              <c:numCache/>
            </c:numRef>
          </c:cat>
          <c:val>
            <c:numRef>
              <c:f>'Figure 2'!$D$16:$L$16</c:f>
              <c:numCache/>
            </c:numRef>
          </c:val>
        </c:ser>
        <c:ser>
          <c:idx val="3"/>
          <c:order val="2"/>
          <c:tx>
            <c:strRef>
              <c:f>'Figure 2'!$C$14</c:f>
              <c:strCache>
                <c:ptCount val="1"/>
                <c:pt idx="0">
                  <c:v>France (²)</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2'!$D$10:$L$10</c:f>
              <c:numCache/>
            </c:numRef>
          </c:cat>
          <c:val>
            <c:numRef>
              <c:f>'Figure 2'!$D$14:$L$14</c:f>
              <c:numCache/>
            </c:numRef>
          </c:val>
        </c:ser>
        <c:ser>
          <c:idx val="4"/>
          <c:order val="3"/>
          <c:tx>
            <c:strRef>
              <c:f>'Figure 2'!$C$13</c:f>
              <c:strCache>
                <c:ptCount val="1"/>
                <c:pt idx="0">
                  <c:v>United Kingdom</c:v>
                </c:pt>
              </c:strCache>
            </c:strRef>
          </c:tx>
          <c:spPr>
            <a:solidFill>
              <a:schemeClr val="accent2">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2'!$D$10:$L$10</c:f>
              <c:numCache/>
            </c:numRef>
          </c:cat>
          <c:val>
            <c:numRef>
              <c:f>'Figure 2'!$D$13:$L$13</c:f>
              <c:numCache/>
            </c:numRef>
          </c:val>
        </c:ser>
        <c:ser>
          <c:idx val="2"/>
          <c:order val="4"/>
          <c:tx>
            <c:strRef>
              <c:f>'Figure 2'!$C$12</c:f>
              <c:strCache>
                <c:ptCount val="1"/>
                <c:pt idx="0">
                  <c:v>Spain</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2'!$D$10:$L$10</c:f>
              <c:numCache/>
            </c:numRef>
          </c:cat>
          <c:val>
            <c:numRef>
              <c:f>'Figure 2'!$D$12:$L$12</c:f>
              <c:numCache/>
            </c:numRef>
          </c:val>
        </c:ser>
        <c:ser>
          <c:idx val="5"/>
          <c:order val="5"/>
          <c:tx>
            <c:strRef>
              <c:f>'Figure 2'!$C$11</c:f>
              <c:strCache>
                <c:ptCount val="1"/>
                <c:pt idx="0">
                  <c:v>Other EU Member States (¹)</c:v>
                </c:pt>
              </c:strCache>
            </c:strRef>
          </c:tx>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2'!$D$10:$L$10</c:f>
              <c:numCache/>
            </c:numRef>
          </c:cat>
          <c:val>
            <c:numRef>
              <c:f>'Figure 2'!$D$11:$L$11</c:f>
              <c:numCache/>
            </c:numRef>
          </c:val>
        </c:ser>
        <c:overlap val="100"/>
        <c:axId val="38358988"/>
        <c:axId val="9686573"/>
      </c:barChart>
      <c:catAx>
        <c:axId val="38358988"/>
        <c:scaling>
          <c:orientation val="minMax"/>
        </c:scaling>
        <c:axPos val="b"/>
        <c:delete val="0"/>
        <c:numFmt formatCode="General" sourceLinked="1"/>
        <c:majorTickMark val="out"/>
        <c:minorTickMark val="none"/>
        <c:tickLblPos val="nextTo"/>
        <c:spPr>
          <a:ln>
            <a:solidFill>
              <a:srgbClr val="000000"/>
            </a:solidFill>
            <a:prstDash val="solid"/>
          </a:ln>
        </c:spPr>
        <c:crossAx val="9686573"/>
        <c:crosses val="autoZero"/>
        <c:auto val="1"/>
        <c:lblOffset val="100"/>
        <c:noMultiLvlLbl val="0"/>
      </c:catAx>
      <c:valAx>
        <c:axId val="9686573"/>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38358988"/>
        <c:crosses val="autoZero"/>
        <c:crossBetween val="between"/>
        <c:dispUnits/>
      </c:valAx>
    </c:plotArea>
    <c:legend>
      <c:legendPos val="r"/>
      <c:layout>
        <c:manualLayout>
          <c:xMode val="edge"/>
          <c:yMode val="edge"/>
          <c:x val="0.467"/>
          <c:y val="0.82175"/>
          <c:w val="0.176"/>
          <c:h val="0.1782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75"/>
          <c:y val="0.0445"/>
          <c:w val="0.85875"/>
          <c:h val="0.74475"/>
        </c:manualLayout>
      </c:layout>
      <c:barChart>
        <c:barDir val="bar"/>
        <c:grouping val="clustered"/>
        <c:varyColors val="0"/>
        <c:ser>
          <c:idx val="2"/>
          <c:order val="0"/>
          <c:tx>
            <c:strRef>
              <c:f>'Figure 3'!$E$11</c:f>
              <c:strCache>
                <c:ptCount val="1"/>
                <c:pt idx="0">
                  <c:v>Women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3'!$C$12:$C$15</c:f>
              <c:strCache/>
            </c:strRef>
          </c:cat>
          <c:val>
            <c:numRef>
              <c:f>'Figure 3'!$E$12:$E$15</c:f>
              <c:numCache/>
            </c:numRef>
          </c:val>
        </c:ser>
        <c:ser>
          <c:idx val="3"/>
          <c:order val="1"/>
          <c:tx>
            <c:strRef>
              <c:f>'Figure 3'!$D$11</c:f>
              <c:strCache>
                <c:ptCount val="1"/>
                <c:pt idx="0">
                  <c:v>Men</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3'!$C$12:$C$15</c:f>
              <c:strCache/>
            </c:strRef>
          </c:cat>
          <c:val>
            <c:numRef>
              <c:f>'Figure 3'!$I$12:$I$15</c:f>
              <c:numCache/>
            </c:numRef>
          </c:val>
        </c:ser>
        <c:ser>
          <c:idx val="0"/>
          <c:order val="2"/>
          <c:tx>
            <c:strRef>
              <c:f>'Figure 3'!$F$11</c:f>
              <c:strCache>
                <c:ptCount val="1"/>
                <c:pt idx="0">
                  <c:v>Men</c:v>
                </c:pt>
              </c:strCache>
            </c:strRef>
          </c:tx>
          <c:spPr>
            <a:noFill/>
            <a:ln w="38100">
              <a:solidFill>
                <a:schemeClr val="accent2">
                  <a:lumMod val="60000"/>
                  <a:lumOff val="4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3'!$C$12:$C$15</c:f>
              <c:strCache/>
            </c:strRef>
          </c:cat>
          <c:val>
            <c:numRef>
              <c:f>'Figure 3'!$K$12:$K$15</c:f>
              <c:numCache/>
            </c:numRef>
          </c:val>
        </c:ser>
        <c:ser>
          <c:idx val="1"/>
          <c:order val="3"/>
          <c:tx>
            <c:strRef>
              <c:f>'Figure 3'!$G$11</c:f>
              <c:strCache>
                <c:ptCount val="1"/>
                <c:pt idx="0">
                  <c:v>Women</c:v>
                </c:pt>
              </c:strCache>
            </c:strRef>
          </c:tx>
          <c:spPr>
            <a:noFill/>
            <a:ln w="38100">
              <a:solidFill>
                <a:schemeClr val="accent1">
                  <a:lumMod val="60000"/>
                  <a:lumOff val="4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3'!$C$12:$C$15</c:f>
              <c:strCache/>
            </c:strRef>
          </c:cat>
          <c:val>
            <c:numRef>
              <c:f>'Figure 3'!$G$12:$G$15</c:f>
              <c:numCache/>
            </c:numRef>
          </c:val>
        </c:ser>
        <c:overlap val="100"/>
        <c:gapWidth val="50"/>
        <c:axId val="20070294"/>
        <c:axId val="46414919"/>
      </c:barChart>
      <c:catAx>
        <c:axId val="20070294"/>
        <c:scaling>
          <c:orientation val="minMax"/>
        </c:scaling>
        <c:axPos val="l"/>
        <c:title>
          <c:tx>
            <c:rich>
              <a:bodyPr vert="horz" rot="-5400000" anchor="ctr"/>
              <a:lstStyle/>
              <a:p>
                <a:pPr algn="ctr">
                  <a:defRPr/>
                </a:pPr>
                <a:r>
                  <a:rPr lang="en-US" cap="none" sz="900" b="1" i="0" u="none" baseline="0">
                    <a:solidFill>
                      <a:schemeClr val="tx1"/>
                    </a:solidFill>
                    <a:latin typeface="Arial"/>
                    <a:ea typeface="Arial"/>
                    <a:cs typeface="Arial"/>
                  </a:rPr>
                  <a:t>Age</a:t>
                </a:r>
              </a:p>
            </c:rich>
          </c:tx>
          <c:layout>
            <c:manualLayout>
              <c:xMode val="edge"/>
              <c:yMode val="edge"/>
              <c:x val="0.00125"/>
              <c:y val="0.3925"/>
            </c:manualLayout>
          </c:layout>
          <c:overlay val="0"/>
          <c:spPr>
            <a:noFill/>
            <a:ln w="25400">
              <a:noFill/>
            </a:ln>
          </c:spPr>
        </c:title>
        <c:majorGridlines>
          <c:spPr>
            <a:ln w="3175">
              <a:solidFill>
                <a:srgbClr val="C0C0C0"/>
              </a:solidFill>
              <a:prstDash val="sysDash"/>
            </a:ln>
          </c:spPr>
        </c:majorGridlines>
        <c:delete val="0"/>
        <c:numFmt formatCode="0" sourceLinked="1"/>
        <c:majorTickMark val="none"/>
        <c:minorTickMark val="none"/>
        <c:tickLblPos val="low"/>
        <c:spPr>
          <a:ln w="3175">
            <a:solidFill>
              <a:srgbClr val="000000"/>
            </a:solidFill>
            <a:prstDash val="solid"/>
          </a:ln>
        </c:spPr>
        <c:crossAx val="46414919"/>
        <c:crosses val="autoZero"/>
        <c:auto val="1"/>
        <c:lblOffset val="100"/>
        <c:tickLblSkip val="1"/>
        <c:noMultiLvlLbl val="0"/>
      </c:catAx>
      <c:valAx>
        <c:axId val="46414919"/>
        <c:scaling>
          <c:orientation val="minMax"/>
          <c:max val="200000"/>
          <c:min val="-500000"/>
        </c:scaling>
        <c:axPos val="b"/>
        <c:delete val="0"/>
        <c:numFmt formatCode="#,##0;#,##0" sourceLinked="0"/>
        <c:majorTickMark val="out"/>
        <c:minorTickMark val="none"/>
        <c:tickLblPos val="low"/>
        <c:spPr>
          <a:noFill/>
          <a:ln w="3175">
            <a:noFill/>
            <a:prstDash val="solid"/>
            <a:round/>
          </a:ln>
        </c:spPr>
        <c:txPr>
          <a:bodyPr/>
          <a:lstStyle/>
          <a:p>
            <a:pPr>
              <a:defRPr lang="en-US" cap="none" sz="900" b="0" i="0" u="none" baseline="0">
                <a:solidFill>
                  <a:srgbClr val="000000"/>
                </a:solidFill>
                <a:latin typeface="Arial"/>
                <a:ea typeface="Arial"/>
                <a:cs typeface="Arial"/>
              </a:defRPr>
            </a:pPr>
          </a:p>
        </c:txPr>
        <c:crossAx val="20070294"/>
        <c:crosses val="autoZero"/>
        <c:crossBetween val="between"/>
        <c:dispUnits/>
        <c:majorUnit val="100000"/>
      </c:valAx>
      <c:spPr>
        <a:noFill/>
        <a:ln w="25400">
          <a:noFill/>
        </a:ln>
      </c:spPr>
    </c:plotArea>
    <c:legend>
      <c:legendPos val="r"/>
      <c:legendEntry>
        <c:idx val="0"/>
        <c:delete val="1"/>
      </c:legendEntry>
      <c:legendEntry>
        <c:idx val="1"/>
        <c:delete val="1"/>
      </c:legendEntry>
      <c:layout>
        <c:manualLayout>
          <c:xMode val="edge"/>
          <c:yMode val="edge"/>
          <c:x val="0.4455"/>
          <c:y val="0.965"/>
          <c:w val="0.17875"/>
          <c:h val="0.033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900" b="0" i="0" u="none" baseline="0">
          <a:solidFill>
            <a:schemeClr val="tx1"/>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75"/>
          <c:y val="0.0215"/>
          <c:w val="0.92975"/>
          <c:h val="0.79225"/>
        </c:manualLayout>
      </c:layout>
      <c:barChart>
        <c:barDir val="col"/>
        <c:grouping val="clustered"/>
        <c:varyColors val="0"/>
        <c:ser>
          <c:idx val="0"/>
          <c:order val="0"/>
          <c:tx>
            <c:strRef>
              <c:f>'Figure 4'!$D$10</c:f>
              <c:strCache>
                <c:ptCount val="1"/>
                <c:pt idx="0">
                  <c:v>2015</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4'!$C$11:$C$30</c:f>
              <c:strCache/>
            </c:strRef>
          </c:cat>
          <c:val>
            <c:numRef>
              <c:f>'Figure 4'!$D$11:$D$30</c:f>
              <c:numCache/>
            </c:numRef>
          </c:val>
        </c:ser>
        <c:ser>
          <c:idx val="1"/>
          <c:order val="1"/>
          <c:tx>
            <c:strRef>
              <c:f>'Figure 4'!$E$10</c:f>
              <c:strCache>
                <c:ptCount val="1"/>
                <c:pt idx="0">
                  <c:v>2016</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4'!$C$11:$C$30</c:f>
              <c:strCache/>
            </c:strRef>
          </c:cat>
          <c:val>
            <c:numRef>
              <c:f>'Figure 4'!$E$11:$E$30</c:f>
              <c:numCache/>
            </c:numRef>
          </c:val>
        </c:ser>
        <c:axId val="15081088"/>
        <c:axId val="1512065"/>
      </c:barChart>
      <c:catAx>
        <c:axId val="1508108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1512065"/>
        <c:crosses val="autoZero"/>
        <c:auto val="1"/>
        <c:lblOffset val="100"/>
        <c:noMultiLvlLbl val="0"/>
      </c:catAx>
      <c:valAx>
        <c:axId val="1512065"/>
        <c:scaling>
          <c:orientation val="minMax"/>
          <c:max val="5500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15081088"/>
        <c:crosses val="autoZero"/>
        <c:crossBetween val="between"/>
        <c:dispUnits/>
        <c:majorUnit val="5000"/>
      </c:valAx>
    </c:plotArea>
    <c:legend>
      <c:legendPos val="b"/>
      <c:layout>
        <c:manualLayout>
          <c:xMode val="edge"/>
          <c:yMode val="edge"/>
          <c:x val="0.4535"/>
          <c:y val="0.957"/>
          <c:w val="0.149"/>
          <c:h val="0.031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75"/>
          <c:y val="0.0215"/>
          <c:w val="0.92975"/>
          <c:h val="0.75325"/>
        </c:manualLayout>
      </c:layout>
      <c:barChart>
        <c:barDir val="col"/>
        <c:grouping val="clustered"/>
        <c:varyColors val="0"/>
        <c:ser>
          <c:idx val="0"/>
          <c:order val="0"/>
          <c:tx>
            <c:strRef>
              <c:f>'Figure 5'!$D$10</c:f>
              <c:strCache>
                <c:ptCount val="1"/>
                <c:pt idx="0">
                  <c:v>2015</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5'!$C$11:$C$30</c:f>
              <c:strCache/>
            </c:strRef>
          </c:cat>
          <c:val>
            <c:numRef>
              <c:f>'Figure 5'!$D$11:$D$30</c:f>
              <c:numCache/>
            </c:numRef>
          </c:val>
        </c:ser>
        <c:ser>
          <c:idx val="1"/>
          <c:order val="1"/>
          <c:tx>
            <c:strRef>
              <c:f>'Figure 5'!$E$10</c:f>
              <c:strCache>
                <c:ptCount val="1"/>
                <c:pt idx="0">
                  <c:v>2016</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5'!$C$11:$C$30</c:f>
              <c:strCache/>
            </c:strRef>
          </c:cat>
          <c:val>
            <c:numRef>
              <c:f>'Figure 5'!$E$11:$E$30</c:f>
              <c:numCache/>
            </c:numRef>
          </c:val>
        </c:ser>
        <c:axId val="13608586"/>
        <c:axId val="55368411"/>
      </c:barChart>
      <c:catAx>
        <c:axId val="1360858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5368411"/>
        <c:crosses val="autoZero"/>
        <c:auto val="1"/>
        <c:lblOffset val="100"/>
        <c:noMultiLvlLbl val="0"/>
      </c:catAx>
      <c:valAx>
        <c:axId val="55368411"/>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13608586"/>
        <c:crosses val="autoZero"/>
        <c:crossBetween val="between"/>
        <c:dispUnits/>
      </c:valAx>
    </c:plotArea>
    <c:legend>
      <c:legendPos val="b"/>
      <c:layout>
        <c:manualLayout>
          <c:xMode val="edge"/>
          <c:yMode val="edge"/>
          <c:x val="0.4535"/>
          <c:y val="0.957"/>
          <c:w val="0.149"/>
          <c:h val="0.031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975"/>
          <c:y val="0.0215"/>
          <c:w val="0.91425"/>
          <c:h val="0.67075"/>
        </c:manualLayout>
      </c:layout>
      <c:barChart>
        <c:barDir val="col"/>
        <c:grouping val="stacked"/>
        <c:varyColors val="0"/>
        <c:ser>
          <c:idx val="0"/>
          <c:order val="0"/>
          <c:tx>
            <c:strRef>
              <c:f>'Figure 6'!$H$11</c:f>
              <c:strCache>
                <c:ptCount val="1"/>
                <c:pt idx="0">
                  <c:v>Voluntary return</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6'!$C$12:$C$33</c:f>
              <c:strCache/>
            </c:strRef>
          </c:cat>
          <c:val>
            <c:numRef>
              <c:f>'Figure 6'!$H$12:$H$33</c:f>
              <c:numCache/>
            </c:numRef>
          </c:val>
        </c:ser>
        <c:ser>
          <c:idx val="2"/>
          <c:order val="1"/>
          <c:tx>
            <c:strRef>
              <c:f>'Figure 6'!$J$11</c:f>
              <c:strCache>
                <c:ptCount val="1"/>
                <c:pt idx="0">
                  <c:v>Other</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6'!$C$12:$C$33</c:f>
              <c:strCache/>
            </c:strRef>
          </c:cat>
          <c:val>
            <c:numRef>
              <c:f>'Figure 6'!$J$12:$J$33</c:f>
              <c:numCache/>
            </c:numRef>
          </c:val>
        </c:ser>
        <c:ser>
          <c:idx val="1"/>
          <c:order val="2"/>
          <c:tx>
            <c:strRef>
              <c:f>'Figure 6'!$I$11</c:f>
              <c:strCache>
                <c:ptCount val="1"/>
                <c:pt idx="0">
                  <c:v>Enforced return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6'!$C$12:$C$33</c:f>
              <c:strCache/>
            </c:strRef>
          </c:cat>
          <c:val>
            <c:numRef>
              <c:f>'Figure 6'!$I$12:$I$33</c:f>
              <c:numCache/>
            </c:numRef>
          </c:val>
        </c:ser>
        <c:overlap val="100"/>
        <c:axId val="28553652"/>
        <c:axId val="55656277"/>
      </c:barChart>
      <c:catAx>
        <c:axId val="2855365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55656277"/>
        <c:crosses val="autoZero"/>
        <c:auto val="1"/>
        <c:lblOffset val="100"/>
        <c:noMultiLvlLbl val="0"/>
      </c:catAx>
      <c:valAx>
        <c:axId val="55656277"/>
        <c:scaling>
          <c:orientation val="minMax"/>
          <c:max val="100"/>
          <c:min val="0"/>
        </c:scaling>
        <c:axPos val="l"/>
        <c:majorGridlines>
          <c:spPr>
            <a:ln w="3175">
              <a:solidFill>
                <a:srgbClr val="C0C0C0"/>
              </a:solidFill>
              <a:prstDash val="sysDash"/>
            </a:ln>
          </c:spPr>
        </c:majorGridlines>
        <c:delete val="0"/>
        <c:numFmt formatCode="General" sourceLinked="0"/>
        <c:majorTickMark val="out"/>
        <c:minorTickMark val="none"/>
        <c:tickLblPos val="nextTo"/>
        <c:spPr>
          <a:noFill/>
          <a:ln w="9525">
            <a:noFill/>
            <a:prstDash val="solid"/>
            <a:round/>
          </a:ln>
        </c:spPr>
        <c:crossAx val="28553652"/>
        <c:crosses val="autoZero"/>
        <c:crossBetween val="between"/>
        <c:dispUnits/>
        <c:majorUnit val="10"/>
        <c:minorUnit val="1"/>
      </c:valAx>
    </c:plotArea>
    <c:legend>
      <c:legendPos val="r"/>
      <c:layout>
        <c:manualLayout>
          <c:xMode val="edge"/>
          <c:yMode val="edge"/>
          <c:x val="0.4585"/>
          <c:y val="0.89225"/>
          <c:w val="0.1135"/>
          <c:h val="0.099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025"/>
          <c:y val="0.19125"/>
          <c:w val="0.362"/>
          <c:h val="0.604"/>
        </c:manualLayout>
      </c:layout>
      <c:pieChart>
        <c:varyColors val="1"/>
        <c:ser>
          <c:idx val="0"/>
          <c:order val="0"/>
          <c:tx>
            <c:strRef>
              <c:f>'Figure 7'!$D$10</c:f>
              <c:strCache>
                <c:ptCount val="1"/>
                <c:pt idx="0">
                  <c:v>(%)</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AA519">
                  <a:lumMod val="100000"/>
                </a:srgbClr>
              </a:solidFill>
              <a:ln>
                <a:noFill/>
                <a:round/>
              </a:ln>
            </c:spPr>
          </c:dPt>
          <c:dPt>
            <c:idx val="1"/>
            <c:spPr>
              <a:solidFill>
                <a:srgbClr val="FAA519">
                  <a:lumMod val="60000"/>
                  <a:lumOff val="40000"/>
                </a:srgbClr>
              </a:solidFill>
              <a:ln>
                <a:noFill/>
                <a:round/>
              </a:ln>
            </c:spPr>
          </c:dPt>
          <c:dPt>
            <c:idx val="2"/>
            <c:spPr>
              <a:solidFill>
                <a:srgbClr val="FAA519">
                  <a:lumMod val="40000"/>
                  <a:lumOff val="60000"/>
                </a:srgbClr>
              </a:solidFill>
              <a:ln>
                <a:noFill/>
                <a:round/>
              </a:ln>
            </c:spPr>
          </c:dPt>
          <c:dPt>
            <c:idx val="3"/>
            <c:spPr>
              <a:solidFill>
                <a:srgbClr val="286EB4">
                  <a:lumMod val="100000"/>
                </a:srgbClr>
              </a:solidFill>
              <a:ln>
                <a:noFill/>
                <a:round/>
              </a:ln>
            </c:spPr>
          </c:dPt>
          <c:dPt>
            <c:idx val="4"/>
            <c:spPr>
              <a:solidFill>
                <a:srgbClr val="286EB4">
                  <a:lumMod val="60000"/>
                  <a:lumOff val="40000"/>
                </a:srgbClr>
              </a:solidFill>
              <a:ln>
                <a:noFill/>
                <a:round/>
              </a:ln>
            </c:spPr>
          </c:dPt>
          <c:dPt>
            <c:idx val="5"/>
            <c:spPr>
              <a:solidFill>
                <a:srgbClr val="286EB4">
                  <a:lumMod val="40000"/>
                  <a:lumOff val="60000"/>
                </a:srgbClr>
              </a:solidFill>
              <a:ln>
                <a:noFill/>
                <a:round/>
              </a:ln>
            </c:spPr>
          </c:dPt>
          <c:dPt>
            <c:idx val="6"/>
            <c:spPr>
              <a:solidFill>
                <a:srgbClr val="F06423">
                  <a:lumMod val="100000"/>
                </a:srgbClr>
              </a:solidFill>
              <a:ln>
                <a:noFill/>
                <a:round/>
              </a:ln>
            </c:spPr>
          </c:dPt>
          <c:dPt>
            <c:idx val="7"/>
            <c:spPr>
              <a:solidFill>
                <a:srgbClr val="F06423">
                  <a:lumMod val="60000"/>
                  <a:lumOff val="40000"/>
                </a:srgbClr>
              </a:solidFill>
              <a:ln>
                <a:noFill/>
                <a:round/>
              </a:ln>
            </c:spPr>
          </c:dPt>
          <c:dPt>
            <c:idx val="8"/>
            <c:spPr>
              <a:solidFill>
                <a:srgbClr val="F06423">
                  <a:lumMod val="40000"/>
                  <a:lumOff val="60000"/>
                </a:srgbClr>
              </a:solidFill>
              <a:ln>
                <a:noFill/>
                <a:round/>
              </a:ln>
            </c:spPr>
          </c:dPt>
          <c:dLbls>
            <c:dLbl>
              <c:idx val="0"/>
              <c:tx>
                <c:rich>
                  <a:bodyPr vert="horz" rot="0" anchor="ctr"/>
                  <a:lstStyle/>
                  <a:p>
                    <a:pPr algn="ctr">
                      <a:defRPr/>
                    </a:pPr>
                    <a:r>
                      <a:rPr lang="en-US" cap="none" u="none" baseline="0">
                        <a:latin typeface="Arial"/>
                        <a:ea typeface="Arial"/>
                        <a:cs typeface="Arial"/>
                      </a:rPr>
                      <a:t>Spain, </a:t>
                    </a:r>
                    <a:r>
                      <a:rPr lang="en-US" cap="none" u="none" baseline="0">
                        <a:latin typeface="Arial"/>
                        <a:ea typeface="Arial"/>
                        <a:cs typeface="Arial"/>
                      </a:rPr>
                      <a:t>
49.5</a:t>
                    </a:r>
                  </a:p>
                </c:rich>
              </c:tx>
              <c:numFmt formatCode="General" sourceLinked="1"/>
              <c:dLblPos val="outEnd"/>
              <c:showLegendKey val="0"/>
              <c:showVal val="1"/>
              <c:showBubbleSize val="0"/>
              <c:showCatName val="1"/>
              <c:showSerName val="0"/>
              <c:showPercent val="0"/>
              <c:separator>,</c:separator>
            </c:dLbl>
            <c:dLbl>
              <c:idx val="1"/>
              <c:tx>
                <c:rich>
                  <a:bodyPr vert="horz" rot="0" anchor="ctr"/>
                  <a:lstStyle/>
                  <a:p>
                    <a:pPr algn="ctr">
                      <a:defRPr/>
                    </a:pPr>
                    <a:r>
                      <a:rPr lang="en-US" cap="none" u="none" baseline="0">
                        <a:latin typeface="Arial"/>
                        <a:ea typeface="Arial"/>
                        <a:cs typeface="Arial"/>
                      </a:rPr>
                      <a:t>France, </a:t>
                    </a:r>
                    <a:r>
                      <a:rPr lang="en-US" cap="none" u="none" baseline="0">
                        <a:latin typeface="Arial"/>
                        <a:ea typeface="Arial"/>
                        <a:cs typeface="Arial"/>
                      </a:rPr>
                      <a:t>
16.3</a:t>
                    </a:r>
                  </a:p>
                </c:rich>
              </c:tx>
              <c:numFmt formatCode="General" sourceLinked="1"/>
              <c:dLblPos val="outEnd"/>
              <c:showLegendKey val="0"/>
              <c:showVal val="1"/>
              <c:showBubbleSize val="0"/>
              <c:showCatName val="1"/>
              <c:showSerName val="0"/>
              <c:showPercent val="0"/>
              <c:separator>,</c:separator>
            </c:dLbl>
            <c:dLbl>
              <c:idx val="2"/>
              <c:tx>
                <c:rich>
                  <a:bodyPr vert="horz" rot="0" anchor="ctr"/>
                  <a:lstStyle/>
                  <a:p>
                    <a:pPr algn="ctr">
                      <a:defRPr/>
                    </a:pPr>
                    <a:r>
                      <a:rPr lang="en-US" cap="none" u="none" baseline="0">
                        <a:latin typeface="Arial"/>
                        <a:ea typeface="Arial"/>
                        <a:cs typeface="Arial"/>
                      </a:rPr>
                      <a:t>Poland, </a:t>
                    </a:r>
                    <a:r>
                      <a:rPr lang="en-US" cap="none" u="none" baseline="0">
                        <a:latin typeface="Arial"/>
                        <a:ea typeface="Arial"/>
                        <a:cs typeface="Arial"/>
                      </a:rPr>
                      <a:t>
8.9</a:t>
                    </a:r>
                  </a:p>
                </c:rich>
              </c:tx>
              <c:numFmt formatCode="General" sourceLinked="1"/>
              <c:dLblPos val="outEnd"/>
              <c:showLegendKey val="0"/>
              <c:showVal val="1"/>
              <c:showBubbleSize val="0"/>
              <c:showCatName val="1"/>
              <c:showSerName val="0"/>
              <c:showPercent val="0"/>
              <c:separator>,</c:separator>
            </c:dLbl>
            <c:dLbl>
              <c:idx val="3"/>
              <c:tx>
                <c:rich>
                  <a:bodyPr vert="horz" rot="0" anchor="ctr"/>
                  <a:lstStyle/>
                  <a:p>
                    <a:pPr algn="ctr">
                      <a:defRPr/>
                    </a:pPr>
                    <a:r>
                      <a:rPr lang="en-US" cap="none" u="none" baseline="0">
                        <a:latin typeface="Arial"/>
                        <a:ea typeface="Arial"/>
                        <a:cs typeface="Arial"/>
                      </a:rPr>
                      <a:t>Greece, </a:t>
                    </a:r>
                    <a:r>
                      <a:rPr lang="en-US" cap="none" u="none" baseline="0">
                        <a:latin typeface="Arial"/>
                        <a:ea typeface="Arial"/>
                        <a:cs typeface="Arial"/>
                      </a:rPr>
                      <a:t>
4.7</a:t>
                    </a:r>
                  </a:p>
                </c:rich>
              </c:tx>
              <c:numFmt formatCode="General" sourceLinked="1"/>
              <c:dLblPos val="outEnd"/>
              <c:showLegendKey val="0"/>
              <c:showVal val="1"/>
              <c:showBubbleSize val="0"/>
              <c:showCatName val="1"/>
              <c:showSerName val="0"/>
              <c:showPercent val="0"/>
              <c:separator>,</c:separator>
            </c:dLbl>
            <c:dLbl>
              <c:idx val="4"/>
              <c:layout>
                <c:manualLayout>
                  <c:x val="0.00275"/>
                  <c:y val="0.01325"/>
                </c:manualLayout>
              </c:layout>
              <c:tx>
                <c:rich>
                  <a:bodyPr vert="horz" rot="0" anchor="ctr"/>
                  <a:lstStyle/>
                  <a:p>
                    <a:pPr algn="ctr">
                      <a:defRPr/>
                    </a:pPr>
                    <a:r>
                      <a:rPr lang="en-US" cap="none" u="none" baseline="0">
                        <a:latin typeface="Arial"/>
                        <a:ea typeface="Arial"/>
                        <a:cs typeface="Arial"/>
                      </a:rPr>
                      <a:t>United Kingdom, </a:t>
                    </a:r>
                    <a:r>
                      <a:rPr lang="en-US" cap="none" u="none" baseline="0">
                        <a:latin typeface="Arial"/>
                        <a:ea typeface="Arial"/>
                        <a:cs typeface="Arial"/>
                      </a:rPr>
                      <a:t>
3.7</a:t>
                    </a:r>
                  </a:p>
                </c:rich>
              </c:tx>
              <c:numFmt formatCode="General" sourceLinked="1"/>
              <c:dLblPos val="bestFit"/>
              <c:showLegendKey val="0"/>
              <c:showVal val="1"/>
              <c:showBubbleSize val="0"/>
              <c:showCatName val="1"/>
              <c:showSerName val="0"/>
              <c:showPercent val="0"/>
              <c:separator>,</c:separator>
            </c:dLbl>
            <c:dLbl>
              <c:idx val="5"/>
              <c:layout>
                <c:manualLayout>
                  <c:x val="0.004"/>
                  <c:y val="0.0155"/>
                </c:manualLayout>
              </c:layout>
              <c:tx>
                <c:rich>
                  <a:bodyPr vert="horz" rot="0" anchor="ctr"/>
                  <a:lstStyle/>
                  <a:p>
                    <a:pPr algn="ctr">
                      <a:defRPr/>
                    </a:pPr>
                    <a:r>
                      <a:rPr lang="en-US" cap="none" u="none" baseline="0">
                        <a:latin typeface="Arial"/>
                        <a:ea typeface="Arial"/>
                        <a:cs typeface="Arial"/>
                      </a:rPr>
                      <a:t>Hungary, </a:t>
                    </a:r>
                    <a:r>
                      <a:rPr lang="en-US" cap="none" u="none" baseline="0">
                        <a:latin typeface="Arial"/>
                        <a:ea typeface="Arial"/>
                        <a:cs typeface="Arial"/>
                      </a:rPr>
                      <a:t>
2.6</a:t>
                    </a:r>
                  </a:p>
                </c:rich>
              </c:tx>
              <c:numFmt formatCode="General" sourceLinked="1"/>
              <c:dLblPos val="bestFit"/>
              <c:showLegendKey val="0"/>
              <c:showVal val="1"/>
              <c:showBubbleSize val="0"/>
              <c:showCatName val="1"/>
              <c:showSerName val="0"/>
              <c:showPercent val="0"/>
              <c:separator>,</c:separator>
            </c:dLbl>
            <c:dLbl>
              <c:idx val="6"/>
              <c:layout>
                <c:manualLayout>
                  <c:x val="-0.0105"/>
                  <c:y val="-0.00425"/>
                </c:manualLayout>
              </c:layout>
              <c:tx>
                <c:rich>
                  <a:bodyPr vert="horz" rot="0" anchor="ctr"/>
                  <a:lstStyle/>
                  <a:p>
                    <a:pPr algn="ctr">
                      <a:defRPr/>
                    </a:pPr>
                    <a:r>
                      <a:rPr lang="en-US" cap="none" u="none" baseline="0">
                        <a:latin typeface="Arial"/>
                        <a:ea typeface="Arial"/>
                        <a:cs typeface="Arial"/>
                      </a:rPr>
                      <a:t>Italy, </a:t>
                    </a:r>
                    <a:r>
                      <a:rPr lang="en-US" cap="none" u="none" baseline="0">
                        <a:latin typeface="Arial"/>
                        <a:ea typeface="Arial"/>
                        <a:cs typeface="Arial"/>
                      </a:rPr>
                      <a:t>
2.5</a:t>
                    </a:r>
                  </a:p>
                </c:rich>
              </c:tx>
              <c:numFmt formatCode="General" sourceLinked="1"/>
              <c:dLblPos val="bestFit"/>
              <c:showLegendKey val="0"/>
              <c:showVal val="1"/>
              <c:showBubbleSize val="0"/>
              <c:showCatName val="1"/>
              <c:showSerName val="0"/>
              <c:showPercent val="0"/>
              <c:separator>,</c:separator>
            </c:dLbl>
            <c:dLbl>
              <c:idx val="7"/>
              <c:layout>
                <c:manualLayout>
                  <c:x val="0.01325"/>
                  <c:y val="0.00225"/>
                </c:manualLayout>
              </c:layout>
              <c:tx>
                <c:rich>
                  <a:bodyPr vert="horz" rot="0" anchor="ctr"/>
                  <a:lstStyle/>
                  <a:p>
                    <a:pPr algn="ctr">
                      <a:defRPr/>
                    </a:pPr>
                    <a:r>
                      <a:rPr lang="en-US" cap="none" u="none" baseline="0">
                        <a:latin typeface="Arial"/>
                        <a:ea typeface="Arial"/>
                        <a:cs typeface="Arial"/>
                      </a:rPr>
                      <a:t>Croatia, </a:t>
                    </a:r>
                    <a:r>
                      <a:rPr lang="en-US" cap="none" u="none" baseline="0">
                        <a:latin typeface="Arial"/>
                        <a:ea typeface="Arial"/>
                        <a:cs typeface="Arial"/>
                      </a:rPr>
                      <a:t>
2.4</a:t>
                    </a:r>
                  </a:p>
                </c:rich>
              </c:tx>
              <c:numFmt formatCode="General" sourceLinked="1"/>
              <c:dLblPos val="bestFit"/>
              <c:showLegendKey val="0"/>
              <c:showVal val="1"/>
              <c:showBubbleSize val="0"/>
              <c:showCatName val="1"/>
              <c:showSerName val="0"/>
              <c:showPercent val="0"/>
              <c:separator>,</c:separator>
            </c:dLbl>
            <c:dLbl>
              <c:idx val="8"/>
              <c:layout>
                <c:manualLayout>
                  <c:x val="0.03725"/>
                  <c:y val="0"/>
                </c:manualLayout>
              </c:layout>
              <c:tx>
                <c:rich>
                  <a:bodyPr vert="horz" rot="0" anchor="ctr"/>
                  <a:lstStyle/>
                  <a:p>
                    <a:pPr algn="ctr">
                      <a:defRPr/>
                    </a:pPr>
                    <a:r>
                      <a:rPr lang="en-US" cap="none" u="none" baseline="0">
                        <a:latin typeface="Arial"/>
                        <a:ea typeface="Arial"/>
                        <a:cs typeface="Arial"/>
                      </a:rPr>
                      <a:t>Other EU
Member States, </a:t>
                    </a:r>
                    <a:r>
                      <a:rPr lang="en-US" cap="none" u="none" baseline="0">
                        <a:latin typeface="Arial"/>
                        <a:ea typeface="Arial"/>
                        <a:cs typeface="Arial"/>
                      </a:rPr>
                      <a:t>
9.5</a:t>
                    </a:r>
                  </a:p>
                </c:rich>
              </c:tx>
              <c:numFmt formatCode="General" sourceLinked="1"/>
              <c:dLblPos val="bestFit"/>
              <c:showLegendKey val="0"/>
              <c:showVal val="1"/>
              <c:showBubbleSize val="0"/>
              <c:showCatName val="1"/>
              <c:showSerName val="0"/>
              <c:showPercent val="0"/>
              <c:separator>,</c:separator>
            </c:dLbl>
            <c:numFmt formatCode="#,##0.0" sourceLinked="0"/>
            <c:dLblPos val="outEnd"/>
            <c:showLegendKey val="0"/>
            <c:showVal val="1"/>
            <c:showBubbleSize val="0"/>
            <c:showCatName val="1"/>
            <c:showSerName val="0"/>
            <c:showLeaderLines val="0"/>
            <c:showPercent val="0"/>
            <c:separator>,</c:separator>
          </c:dLbls>
          <c:cat>
            <c:strRef>
              <c:f>'Figure 7'!$C$11:$C$19</c:f>
              <c:strCache/>
            </c:strRef>
          </c:cat>
          <c:val>
            <c:numRef>
              <c:f>'Figure 7'!$D$11:$D$19</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225"/>
          <c:y val="0.0245"/>
          <c:w val="0.915"/>
          <c:h val="0.73675"/>
        </c:manualLayout>
      </c:layout>
      <c:barChart>
        <c:barDir val="col"/>
        <c:grouping val="stacked"/>
        <c:varyColors val="0"/>
        <c:ser>
          <c:idx val="0"/>
          <c:order val="0"/>
          <c:tx>
            <c:strRef>
              <c:f>'Figure 8'!$D$10</c:f>
              <c:strCache>
                <c:ptCount val="1"/>
                <c:pt idx="0">
                  <c:v>Land</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8'!$C$11:$C$30</c:f>
              <c:strCache/>
            </c:strRef>
          </c:cat>
          <c:val>
            <c:numRef>
              <c:f>'Figure 8'!$I$11:$I$30</c:f>
              <c:numCache/>
            </c:numRef>
          </c:val>
        </c:ser>
        <c:ser>
          <c:idx val="1"/>
          <c:order val="1"/>
          <c:tx>
            <c:strRef>
              <c:f>'Figure 8'!$E$10</c:f>
              <c:strCache>
                <c:ptCount val="1"/>
                <c:pt idx="0">
                  <c:v>Sea</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8'!$C$11:$C$30</c:f>
              <c:strCache/>
            </c:strRef>
          </c:cat>
          <c:val>
            <c:numRef>
              <c:f>'Figure 8'!$E$11:$E$30</c:f>
              <c:numCache/>
            </c:numRef>
          </c:val>
        </c:ser>
        <c:ser>
          <c:idx val="2"/>
          <c:order val="2"/>
          <c:tx>
            <c:strRef>
              <c:f>'Figure 8'!$F$10</c:f>
              <c:strCache>
                <c:ptCount val="1"/>
                <c:pt idx="0">
                  <c:v>Air</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8'!$C$11:$C$30</c:f>
              <c:strCache/>
            </c:strRef>
          </c:cat>
          <c:val>
            <c:numRef>
              <c:f>'Figure 8'!$F$11:$F$30</c:f>
              <c:numCache/>
            </c:numRef>
          </c:val>
        </c:ser>
        <c:overlap val="100"/>
        <c:axId val="31144446"/>
        <c:axId val="11864559"/>
      </c:barChart>
      <c:catAx>
        <c:axId val="3114444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11864559"/>
        <c:crosses val="autoZero"/>
        <c:auto val="1"/>
        <c:lblOffset val="100"/>
        <c:noMultiLvlLbl val="0"/>
      </c:catAx>
      <c:valAx>
        <c:axId val="11864559"/>
        <c:scaling>
          <c:orientation val="minMax"/>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31144446"/>
        <c:crosses val="autoZero"/>
        <c:crossBetween val="between"/>
        <c:dispUnits/>
      </c:valAx>
    </c:plotArea>
    <c:legend>
      <c:legendPos val="r"/>
      <c:layout>
        <c:manualLayout>
          <c:xMode val="edge"/>
          <c:yMode val="edge"/>
          <c:x val="0.4955"/>
          <c:y val="0.90625"/>
          <c:w val="0.054"/>
          <c:h val="0.0882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axId val="39672168"/>
        <c:axId val="21505193"/>
      </c:barChart>
      <c:catAx>
        <c:axId val="39672168"/>
        <c:scaling>
          <c:orientation val="minMax"/>
        </c:scaling>
        <c:axPos val="b"/>
        <c:delete val="0"/>
        <c:numFmt formatCode="General" sourceLinked="1"/>
        <c:majorTickMark val="out"/>
        <c:minorTickMark val="none"/>
        <c:tickLblPos val="nextTo"/>
        <c:crossAx val="21505193"/>
        <c:crosses val="autoZero"/>
        <c:auto val="1"/>
        <c:lblOffset val="100"/>
        <c:noMultiLvlLbl val="0"/>
      </c:catAx>
      <c:valAx>
        <c:axId val="21505193"/>
        <c:scaling>
          <c:orientation val="minMax"/>
        </c:scaling>
        <c:axPos val="l"/>
        <c:majorGridlines/>
        <c:delete val="0"/>
        <c:numFmt formatCode="General" sourceLinked="1"/>
        <c:majorTickMark val="out"/>
        <c:minorTickMark val="none"/>
        <c:tickLblPos val="nextTo"/>
        <c:crossAx val="39672168"/>
        <c:crosses val="autoZero"/>
        <c:crossBetween val="between"/>
        <c:dispUnits/>
      </c:valAx>
    </c:plotArea>
    <c:legend>
      <c:legendPos val="r"/>
      <c:layout/>
      <c:overlay val="0"/>
    </c:legend>
    <c:plotVisOnly val="1"/>
    <c:dispBlanksAs val="gap"/>
    <c:showDLblsOverMax val="0"/>
  </c:chart>
  <c:spPr>
    <a:solidFill>
      <a:srgbClr val="FFFFFF"/>
    </a:solidFill>
    <a:ln w="9525">
      <a:noFill/>
      <a:prstDash val="solid"/>
      <a:round/>
    </a:ln>
  </c:sp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file:///U:\Migr_Asylum\EIL\08%20-%20Publications\Statistics%20explained\2017\newpiscture\Top%2020%20citizenships%20of%20non-EU%20citizens%20refused%20entry%20into%20the%20EU,%20by%20type%20of%20border,%202016.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0.18425</cdr:y>
    </cdr:from>
    <cdr:to>
      <cdr:x>0.06325</cdr:x>
      <cdr:y>0.21575</cdr:y>
    </cdr:to>
    <cdr:grpSp>
      <cdr:nvGrpSpPr>
        <cdr:cNvPr id="2" name="Group 1"/>
        <cdr:cNvGrpSpPr>
          <a:grpSpLocks noChangeAspect="1"/>
        </cdr:cNvGrpSpPr>
      </cdr:nvGrpSpPr>
      <cdr:grpSpPr>
        <a:xfrm>
          <a:off x="361950" y="1190625"/>
          <a:ext cx="257175" cy="200025"/>
          <a:chOff x="0" y="0"/>
          <a:chExt cx="1219200" cy="857250"/>
        </a:xfrm>
      </cdr:grpSpPr>
      <cdr:sp macro="" textlink="">
        <cdr:nvSpPr>
          <cdr:cNvPr id="3" name="Line 20"/>
          <cdr:cNvSpPr>
            <a:spLocks noChangeShapeType="1"/>
          </cdr:cNvSpPr>
        </cdr:nvSpPr>
        <cdr:spPr bwMode="auto">
          <a:xfrm flipH="1">
            <a:off x="0" y="0"/>
            <a:ext cx="1219200" cy="533424"/>
          </a:xfrm>
          <a:prstGeom prst="line">
            <a:avLst/>
          </a:prstGeom>
          <a:noFill/>
          <a:ln w="9525">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sp macro="" textlink="">
        <cdr:nvSpPr>
          <cdr:cNvPr id="4" name="Line 21"/>
          <cdr:cNvSpPr>
            <a:spLocks noChangeShapeType="1"/>
          </cdr:cNvSpPr>
        </cdr:nvSpPr>
        <cdr:spPr bwMode="auto">
          <a:xfrm flipH="1">
            <a:off x="0" y="314396"/>
            <a:ext cx="1219200" cy="542854"/>
          </a:xfrm>
          <a:prstGeom prst="line">
            <a:avLst/>
          </a:prstGeom>
          <a:noFill/>
          <a:ln w="9525">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grpSp>
  </cdr:relSizeAnchor>
  <cdr:relSizeAnchor xmlns:cdr="http://schemas.openxmlformats.org/drawingml/2006/chartDrawing">
    <cdr:from>
      <cdr:x>0.77525</cdr:x>
      <cdr:y>0.18975</cdr:y>
    </cdr:from>
    <cdr:to>
      <cdr:x>0.80125</cdr:x>
      <cdr:y>0.22125</cdr:y>
    </cdr:to>
    <cdr:grpSp>
      <cdr:nvGrpSpPr>
        <cdr:cNvPr id="5" name="Group 4"/>
        <cdr:cNvGrpSpPr>
          <a:grpSpLocks/>
        </cdr:cNvGrpSpPr>
      </cdr:nvGrpSpPr>
      <cdr:grpSpPr>
        <a:xfrm>
          <a:off x="7610475" y="1228725"/>
          <a:ext cx="257175" cy="200025"/>
          <a:chOff x="0" y="0"/>
          <a:chExt cx="5806440" cy="4082654"/>
        </a:xfrm>
      </cdr:grpSpPr>
      <cdr:sp macro="" textlink="">
        <cdr:nvSpPr>
          <cdr:cNvPr id="6" name="Line 20"/>
          <cdr:cNvSpPr>
            <a:spLocks noChangeShapeType="1"/>
          </cdr:cNvSpPr>
        </cdr:nvSpPr>
        <cdr:spPr bwMode="auto">
          <a:xfrm flipH="1">
            <a:off x="0" y="0"/>
            <a:ext cx="5806440" cy="2540431"/>
          </a:xfrm>
          <a:prstGeom prst="line">
            <a:avLst/>
          </a:prstGeom>
          <a:noFill/>
          <a:ln w="9525">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cdr:txBody>
      </cdr:sp>
      <cdr:sp macro="" textlink="">
        <cdr:nvSpPr>
          <cdr:cNvPr id="7" name="Line 21"/>
          <cdr:cNvSpPr>
            <a:spLocks noChangeShapeType="1"/>
          </cdr:cNvSpPr>
        </cdr:nvSpPr>
        <cdr:spPr bwMode="auto">
          <a:xfrm flipH="1">
            <a:off x="0" y="1497313"/>
            <a:ext cx="5806440" cy="2585341"/>
          </a:xfrm>
          <a:prstGeom prst="line">
            <a:avLst/>
          </a:prstGeom>
          <a:noFill/>
          <a:ln w="9525">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cdr:txBody>
      </cdr:sp>
    </cdr:grpSp>
  </cdr:relSizeAnchor>
  <cdr:relSizeAnchor xmlns:cdr="http://schemas.openxmlformats.org/drawingml/2006/chartDrawing">
    <cdr:from>
      <cdr:x>0</cdr:x>
      <cdr:y>0.12875</cdr:y>
    </cdr:from>
    <cdr:to>
      <cdr:x>0.06775</cdr:x>
      <cdr:y>0.172</cdr:y>
    </cdr:to>
    <cdr:sp macro="" textlink="">
      <cdr:nvSpPr>
        <cdr:cNvPr id="8" name="TextBox 7"/>
        <cdr:cNvSpPr txBox="1"/>
      </cdr:nvSpPr>
      <cdr:spPr>
        <a:xfrm>
          <a:off x="0" y="828675"/>
          <a:ext cx="666750" cy="276225"/>
        </a:xfrm>
        <a:prstGeom prst="rect">
          <a:avLst/>
        </a:prstGeom>
        <a:solidFill>
          <a:srgbClr val="FFFFFF"/>
        </a:solidFill>
        <a:ln>
          <a:noFill/>
        </a:ln>
      </cdr:spPr>
      <cdr:txBody>
        <a:bodyPr vertOverflow="clip" wrap="none" lIns="54000" rtlCol="0"/>
        <a:lstStyle/>
        <a:p>
          <a:pPr algn="l"/>
          <a:r>
            <a:rPr lang="en-GB" sz="900">
              <a:latin typeface="Arial" panose="020B0604020202020204" pitchFamily="34" charset="0"/>
              <a:cs typeface="Arial" panose="020B0604020202020204" pitchFamily="34" charset="0"/>
            </a:rPr>
            <a:t>2 000 000</a:t>
          </a:r>
        </a:p>
      </cdr:txBody>
    </cdr:sp>
  </cdr:relSizeAnchor>
  <cdr:relSizeAnchor xmlns:cdr="http://schemas.openxmlformats.org/drawingml/2006/chartDrawing">
    <cdr:from>
      <cdr:x>0</cdr:x>
      <cdr:y>0.0135</cdr:y>
    </cdr:from>
    <cdr:to>
      <cdr:x>0.06775</cdr:x>
      <cdr:y>0.05675</cdr:y>
    </cdr:to>
    <cdr:sp macro="" textlink="">
      <cdr:nvSpPr>
        <cdr:cNvPr id="9" name="TextBox 1"/>
        <cdr:cNvSpPr txBox="1"/>
      </cdr:nvSpPr>
      <cdr:spPr>
        <a:xfrm>
          <a:off x="0" y="85725"/>
          <a:ext cx="666750" cy="276225"/>
        </a:xfrm>
        <a:prstGeom prst="rect">
          <a:avLst/>
        </a:prstGeom>
        <a:solidFill>
          <a:srgbClr val="FFFFFF"/>
        </a:solidFill>
        <a:ln>
          <a:noFill/>
        </a:ln>
      </cdr:spPr>
      <cdr:txBody>
        <a:bodyPr wrap="none" lIns="5400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900">
              <a:latin typeface="Arial" panose="020B0604020202020204" pitchFamily="34" charset="0"/>
              <a:cs typeface="Arial" panose="020B0604020202020204" pitchFamily="34" charset="0"/>
            </a:rPr>
            <a:t>2 200 000</a:t>
          </a:r>
        </a:p>
      </cdr:txBody>
    </cdr:sp>
  </cdr:relSizeAnchor>
  <cdr:relSizeAnchor xmlns:cdr="http://schemas.openxmlformats.org/drawingml/2006/chartDrawing">
    <cdr:from>
      <cdr:x>0.875</cdr:x>
      <cdr:y>0.184</cdr:y>
    </cdr:from>
    <cdr:to>
      <cdr:x>0.90475</cdr:x>
      <cdr:y>0.21575</cdr:y>
    </cdr:to>
    <cdr:grpSp>
      <cdr:nvGrpSpPr>
        <cdr:cNvPr id="10" name="Group 9"/>
        <cdr:cNvGrpSpPr>
          <a:grpSpLocks noChangeAspect="1"/>
        </cdr:cNvGrpSpPr>
      </cdr:nvGrpSpPr>
      <cdr:grpSpPr>
        <a:xfrm>
          <a:off x="8591550" y="1190625"/>
          <a:ext cx="295275" cy="209550"/>
          <a:chOff x="0" y="0"/>
          <a:chExt cx="5815049" cy="3605964"/>
        </a:xfrm>
      </cdr:grpSpPr>
      <cdr:sp macro="" textlink="">
        <cdr:nvSpPr>
          <cdr:cNvPr id="11" name="Line 20"/>
          <cdr:cNvSpPr>
            <a:spLocks noChangeShapeType="1"/>
          </cdr:cNvSpPr>
        </cdr:nvSpPr>
        <cdr:spPr bwMode="auto">
          <a:xfrm flipH="1">
            <a:off x="0" y="0"/>
            <a:ext cx="5815049" cy="2243811"/>
          </a:xfrm>
          <a:prstGeom prst="line">
            <a:avLst/>
          </a:prstGeom>
          <a:noFill/>
          <a:ln w="9525">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cdr:txBody>
      </cdr:sp>
      <cdr:sp macro="" textlink="">
        <cdr:nvSpPr>
          <cdr:cNvPr id="12" name="Line 21"/>
          <cdr:cNvSpPr>
            <a:spLocks noChangeShapeType="1"/>
          </cdr:cNvSpPr>
        </cdr:nvSpPr>
        <cdr:spPr bwMode="auto">
          <a:xfrm flipH="1">
            <a:off x="0" y="1322487"/>
            <a:ext cx="5815049" cy="2283477"/>
          </a:xfrm>
          <a:prstGeom prst="line">
            <a:avLst/>
          </a:prstGeom>
          <a:noFill/>
          <a:ln w="9525">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cdr:txBody>
      </cdr:sp>
    </cdr:grp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438150</xdr:colOff>
      <xdr:row>26</xdr:row>
      <xdr:rowOff>38100</xdr:rowOff>
    </xdr:from>
    <xdr:to>
      <xdr:col>15</xdr:col>
      <xdr:colOff>590550</xdr:colOff>
      <xdr:row>63</xdr:row>
      <xdr:rowOff>114300</xdr:rowOff>
    </xdr:to>
    <xdr:graphicFrame macro="">
      <xdr:nvGraphicFramePr>
        <xdr:cNvPr id="3" name="Chart 2"/>
        <xdr:cNvGraphicFramePr/>
      </xdr:nvGraphicFramePr>
      <xdr:xfrm>
        <a:off x="1019175" y="42100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0.27375</cdr:y>
    </cdr:from>
    <cdr:to>
      <cdr:x>0.051</cdr:x>
      <cdr:y>0.3015</cdr:y>
    </cdr:to>
    <cdr:grpSp>
      <cdr:nvGrpSpPr>
        <cdr:cNvPr id="2" name="Group 1"/>
        <cdr:cNvGrpSpPr>
          <a:grpSpLocks noChangeAspect="1"/>
        </cdr:cNvGrpSpPr>
      </cdr:nvGrpSpPr>
      <cdr:grpSpPr>
        <a:xfrm>
          <a:off x="228600" y="1771650"/>
          <a:ext cx="257175" cy="180975"/>
          <a:chOff x="0" y="0"/>
          <a:chExt cx="1219200" cy="857250"/>
        </a:xfrm>
      </cdr:grpSpPr>
      <cdr:sp macro="" textlink="">
        <cdr:nvSpPr>
          <cdr:cNvPr id="3" name="Line 20"/>
          <cdr:cNvSpPr>
            <a:spLocks noChangeShapeType="1"/>
          </cdr:cNvSpPr>
        </cdr:nvSpPr>
        <cdr:spPr bwMode="auto">
          <a:xfrm flipH="1">
            <a:off x="0" y="0"/>
            <a:ext cx="1219200" cy="533424"/>
          </a:xfrm>
          <a:prstGeom prst="line">
            <a:avLst/>
          </a:prstGeom>
          <a:noFill/>
          <a:ln w="9525">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sp macro="" textlink="">
        <cdr:nvSpPr>
          <cdr:cNvPr id="4" name="Line 21"/>
          <cdr:cNvSpPr>
            <a:spLocks noChangeShapeType="1"/>
          </cdr:cNvSpPr>
        </cdr:nvSpPr>
        <cdr:spPr bwMode="auto">
          <a:xfrm flipH="1">
            <a:off x="0" y="314396"/>
            <a:ext cx="1219200" cy="542854"/>
          </a:xfrm>
          <a:prstGeom prst="line">
            <a:avLst/>
          </a:prstGeom>
          <a:noFill/>
          <a:ln w="9525">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grpSp>
  </cdr:relSizeAnchor>
  <cdr:relSizeAnchor xmlns:cdr="http://schemas.openxmlformats.org/drawingml/2006/chartDrawing">
    <cdr:from>
      <cdr:x>0.07125</cdr:x>
      <cdr:y>0.26925</cdr:y>
    </cdr:from>
    <cdr:to>
      <cdr:x>0.098</cdr:x>
      <cdr:y>0.297</cdr:y>
    </cdr:to>
    <cdr:grpSp>
      <cdr:nvGrpSpPr>
        <cdr:cNvPr id="5" name="Group 4"/>
        <cdr:cNvGrpSpPr>
          <a:grpSpLocks noChangeAspect="1"/>
        </cdr:cNvGrpSpPr>
      </cdr:nvGrpSpPr>
      <cdr:grpSpPr>
        <a:xfrm>
          <a:off x="676275" y="1743075"/>
          <a:ext cx="257175" cy="180975"/>
          <a:chOff x="0" y="0"/>
          <a:chExt cx="1219200" cy="857250"/>
        </a:xfrm>
      </cdr:grpSpPr>
      <cdr:sp macro="" textlink="">
        <cdr:nvSpPr>
          <cdr:cNvPr id="6" name="Line 20"/>
          <cdr:cNvSpPr>
            <a:spLocks noChangeShapeType="1"/>
          </cdr:cNvSpPr>
        </cdr:nvSpPr>
        <cdr:spPr bwMode="auto">
          <a:xfrm flipH="1">
            <a:off x="0" y="0"/>
            <a:ext cx="1219200" cy="533424"/>
          </a:xfrm>
          <a:prstGeom prst="line">
            <a:avLst/>
          </a:prstGeom>
          <a:noFill/>
          <a:ln w="9525">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sp macro="" textlink="">
        <cdr:nvSpPr>
          <cdr:cNvPr id="7" name="Line 21"/>
          <cdr:cNvSpPr>
            <a:spLocks noChangeShapeType="1"/>
          </cdr:cNvSpPr>
        </cdr:nvSpPr>
        <cdr:spPr bwMode="auto">
          <a:xfrm flipH="1">
            <a:off x="0" y="314396"/>
            <a:ext cx="1219200" cy="542854"/>
          </a:xfrm>
          <a:prstGeom prst="line">
            <a:avLst/>
          </a:prstGeom>
          <a:noFill/>
          <a:ln w="9525">
            <a:solidFill>
              <a:srgbClr val="000000"/>
            </a:solidFill>
            <a:prstDash val="solid"/>
            <a:round/>
            <a:headEnd type="none"/>
            <a:tailEnd type="none"/>
          </a:ln>
          <a:extLst>
            <a:ext uri="{909E8E84-426E-40DD-AFC4-6F175D3DCCD1}">
              <a14:hiddenFill xmlns:a14="http://schemas.microsoft.com/office/drawing/2010/main">
                <a:noFill/>
              </a14:hiddenFill>
            </a:ext>
          </a:extLst>
        </cdr:spPr>
        <cdr:txBody>
          <a:bodyPr/>
          <a:lstStyle/>
          <a:p>
            <a:endParaRPr lang="en-GB"/>
          </a:p>
        </cdr:txBody>
      </cdr:sp>
    </cdr:grpSp>
  </cdr:relSizeAnchor>
  <cdr:relSizeAnchor xmlns:cdr="http://schemas.openxmlformats.org/drawingml/2006/chartDrawing">
    <cdr:from>
      <cdr:x>0.00575</cdr:x>
      <cdr:y>0.21725</cdr:y>
    </cdr:from>
    <cdr:to>
      <cdr:x>0.0515</cdr:x>
      <cdr:y>0.254</cdr:y>
    </cdr:to>
    <cdr:sp macro="" textlink="">
      <cdr:nvSpPr>
        <cdr:cNvPr id="8" name="TextBox 7"/>
        <cdr:cNvSpPr txBox="1"/>
      </cdr:nvSpPr>
      <cdr:spPr>
        <a:xfrm>
          <a:off x="47625" y="1400175"/>
          <a:ext cx="438150" cy="238125"/>
        </a:xfrm>
        <a:prstGeom prst="rect">
          <a:avLst/>
        </a:prstGeom>
        <a:solidFill>
          <a:srgbClr val="FFFFFF"/>
        </a:solidFill>
        <a:ln>
          <a:noFill/>
        </a:ln>
      </cdr:spPr>
      <cdr:txBody>
        <a:bodyPr vertOverflow="clip" wrap="none" lIns="36000" rIns="72000" rtlCol="0"/>
        <a:lstStyle/>
        <a:p>
          <a:r>
            <a:rPr lang="en-GB" sz="900">
              <a:latin typeface="Arial" panose="020B0604020202020204" pitchFamily="34" charset="0"/>
              <a:cs typeface="Arial" panose="020B0604020202020204" pitchFamily="34" charset="0"/>
            </a:rPr>
            <a:t>180 000</a:t>
          </a:r>
        </a:p>
      </cdr:txBody>
    </cdr:sp>
  </cdr:relSizeAnchor>
  <cdr:relSizeAnchor xmlns:cdr="http://schemas.openxmlformats.org/drawingml/2006/chartDrawing">
    <cdr:from>
      <cdr:x>0.0045</cdr:x>
      <cdr:y>0.119</cdr:y>
    </cdr:from>
    <cdr:to>
      <cdr:x>0.0615</cdr:x>
      <cdr:y>0.15575</cdr:y>
    </cdr:to>
    <cdr:sp macro="" textlink="">
      <cdr:nvSpPr>
        <cdr:cNvPr id="9" name="TextBox 1"/>
        <cdr:cNvSpPr txBox="1"/>
      </cdr:nvSpPr>
      <cdr:spPr>
        <a:xfrm>
          <a:off x="38100" y="771525"/>
          <a:ext cx="542925" cy="238125"/>
        </a:xfrm>
        <a:prstGeom prst="rect">
          <a:avLst/>
        </a:prstGeom>
        <a:solidFill>
          <a:srgbClr val="FFFFFF"/>
        </a:solidFill>
        <a:ln>
          <a:noFill/>
        </a:ln>
      </cdr:spPr>
      <cdr:txBody>
        <a:bodyPr wrap="none" lIns="36000" rIns="3600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900">
              <a:latin typeface="Arial" panose="020B0604020202020204" pitchFamily="34" charset="0"/>
              <a:cs typeface="Arial" panose="020B0604020202020204" pitchFamily="34" charset="0"/>
            </a:rPr>
            <a:t>190 000</a:t>
          </a:r>
        </a:p>
      </cdr:txBody>
    </cdr:sp>
  </cdr:relSizeAnchor>
  <cdr:relSizeAnchor xmlns:cdr="http://schemas.openxmlformats.org/drawingml/2006/chartDrawing">
    <cdr:from>
      <cdr:x>0</cdr:x>
      <cdr:y>0.00775</cdr:y>
    </cdr:from>
    <cdr:to>
      <cdr:x>0.057</cdr:x>
      <cdr:y>0.0445</cdr:y>
    </cdr:to>
    <cdr:sp macro="" textlink="">
      <cdr:nvSpPr>
        <cdr:cNvPr id="10" name="TextBox 1"/>
        <cdr:cNvSpPr txBox="1"/>
      </cdr:nvSpPr>
      <cdr:spPr>
        <a:xfrm>
          <a:off x="0" y="47625"/>
          <a:ext cx="542925" cy="238125"/>
        </a:xfrm>
        <a:prstGeom prst="rect">
          <a:avLst/>
        </a:prstGeom>
        <a:solidFill>
          <a:srgbClr val="FFFFFF"/>
        </a:solidFill>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900">
              <a:latin typeface="Arial" panose="020B0604020202020204" pitchFamily="34" charset="0"/>
              <a:cs typeface="Arial" panose="020B0604020202020204" pitchFamily="34" charset="0"/>
            </a:rPr>
            <a:t>200 000</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0.99475</cdr:x>
      <cdr:y>0.87725</cdr:y>
    </cdr:to>
    <cdr:pic>
      <cdr:nvPicPr>
        <cdr:cNvPr id="2" name="Picture 1"/>
        <cdr:cNvPicPr preferRelativeResize="1">
          <a:picLocks noChangeAspect="1"/>
        </cdr:cNvPicPr>
      </cdr:nvPicPr>
      <cdr:blipFill>
        <a:blip r:link="rId1"/>
        <a:stretch>
          <a:fillRect/>
        </a:stretch>
      </cdr:blipFill>
      <cdr:spPr>
        <a:xfrm>
          <a:off x="0" y="0"/>
          <a:ext cx="9525000" cy="6486525"/>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523875</xdr:colOff>
      <xdr:row>37</xdr:row>
      <xdr:rowOff>95250</xdr:rowOff>
    </xdr:from>
    <xdr:to>
      <xdr:col>15</xdr:col>
      <xdr:colOff>581025</xdr:colOff>
      <xdr:row>80</xdr:row>
      <xdr:rowOff>28575</xdr:rowOff>
    </xdr:to>
    <xdr:graphicFrame macro="">
      <xdr:nvGraphicFramePr>
        <xdr:cNvPr id="2" name="Chart 1"/>
        <xdr:cNvGraphicFramePr/>
      </xdr:nvGraphicFramePr>
      <xdr:xfrm>
        <a:off x="1266825" y="6257925"/>
        <a:ext cx="9525000" cy="6486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13</xdr:col>
      <xdr:colOff>581025</xdr:colOff>
      <xdr:row>45</xdr:row>
      <xdr:rowOff>9525</xdr:rowOff>
    </xdr:to>
    <xdr:graphicFrame macro="">
      <xdr:nvGraphicFramePr>
        <xdr:cNvPr id="3" name="MyChartAsPicture" hidden="1"/>
        <xdr:cNvGraphicFramePr/>
      </xdr:nvGraphicFramePr>
      <xdr:xfrm>
        <a:off x="0" y="0"/>
        <a:ext cx="9572625" cy="73914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533400</xdr:colOff>
      <xdr:row>26</xdr:row>
      <xdr:rowOff>85725</xdr:rowOff>
    </xdr:from>
    <xdr:to>
      <xdr:col>13</xdr:col>
      <xdr:colOff>209550</xdr:colOff>
      <xdr:row>69</xdr:row>
      <xdr:rowOff>19050</xdr:rowOff>
    </xdr:to>
    <xdr:graphicFrame macro="">
      <xdr:nvGraphicFramePr>
        <xdr:cNvPr id="3" name="Chart 2"/>
        <xdr:cNvGraphicFramePr/>
      </xdr:nvGraphicFramePr>
      <xdr:xfrm>
        <a:off x="1152525" y="4238625"/>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476250</xdr:colOff>
      <xdr:row>31</xdr:row>
      <xdr:rowOff>85725</xdr:rowOff>
    </xdr:from>
    <xdr:to>
      <xdr:col>15</xdr:col>
      <xdr:colOff>514350</xdr:colOff>
      <xdr:row>74</xdr:row>
      <xdr:rowOff>19050</xdr:rowOff>
    </xdr:to>
    <xdr:graphicFrame macro="">
      <xdr:nvGraphicFramePr>
        <xdr:cNvPr id="4" name="Chart 3"/>
        <xdr:cNvGraphicFramePr/>
      </xdr:nvGraphicFramePr>
      <xdr:xfrm>
        <a:off x="1057275" y="4848225"/>
        <a:ext cx="9820275" cy="6486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53</xdr:row>
      <xdr:rowOff>28575</xdr:rowOff>
    </xdr:from>
    <xdr:to>
      <xdr:col>13</xdr:col>
      <xdr:colOff>219075</xdr:colOff>
      <xdr:row>125</xdr:row>
      <xdr:rowOff>114300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62050" y="8143875"/>
          <a:ext cx="7810500" cy="110585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27</xdr:row>
      <xdr:rowOff>9525</xdr:rowOff>
    </xdr:from>
    <xdr:to>
      <xdr:col>15</xdr:col>
      <xdr:colOff>266700</xdr:colOff>
      <xdr:row>69</xdr:row>
      <xdr:rowOff>95250</xdr:rowOff>
    </xdr:to>
    <xdr:graphicFrame macro="">
      <xdr:nvGraphicFramePr>
        <xdr:cNvPr id="2" name="Chart 1"/>
        <xdr:cNvGraphicFramePr/>
      </xdr:nvGraphicFramePr>
      <xdr:xfrm>
        <a:off x="1123950" y="4162425"/>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0.395</cdr:x>
      <cdr:y>0.89325</cdr:y>
    </cdr:from>
    <cdr:to>
      <cdr:x>0.6755</cdr:x>
      <cdr:y>0.96625</cdr:y>
    </cdr:to>
    <cdr:sp macro="" textlink="">
      <cdr:nvSpPr>
        <cdr:cNvPr id="152579" name="Text Box 3"/>
        <cdr:cNvSpPr txBox="1">
          <a:spLocks noChangeArrowheads="1"/>
        </cdr:cNvSpPr>
      </cdr:nvSpPr>
      <cdr:spPr bwMode="auto">
        <a:xfrm>
          <a:off x="3762375" y="5781675"/>
          <a:ext cx="2676525"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0" anchor="t" upright="1"/>
        <a:lstStyle/>
        <a:p>
          <a:pPr algn="ctr" rtl="0">
            <a:defRPr sz="1000"/>
          </a:pPr>
          <a:r>
            <a:rPr lang="en-GB" sz="900" b="1" i="0" u="none" strike="noStrike" baseline="0">
              <a:solidFill>
                <a:srgbClr val="000000"/>
              </a:solidFill>
              <a:latin typeface="Arial"/>
              <a:cs typeface="Arial"/>
            </a:rPr>
            <a:t>Solid colour: 2008</a:t>
          </a:r>
        </a:p>
        <a:p>
          <a:pPr algn="ctr" rtl="0">
            <a:defRPr sz="1000"/>
          </a:pPr>
          <a:r>
            <a:rPr lang="en-GB" sz="900" b="1" i="0" u="none" strike="noStrike" baseline="0">
              <a:solidFill>
                <a:srgbClr val="000000"/>
              </a:solidFill>
              <a:latin typeface="Arial"/>
              <a:cs typeface="Arial"/>
            </a:rPr>
            <a:t>Bordered: 2016</a:t>
          </a:r>
          <a:endParaRPr lang="en-GB" sz="900" b="1"/>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23</xdr:row>
      <xdr:rowOff>0</xdr:rowOff>
    </xdr:from>
    <xdr:to>
      <xdr:col>17</xdr:col>
      <xdr:colOff>361950</xdr:colOff>
      <xdr:row>65</xdr:row>
      <xdr:rowOff>76200</xdr:rowOff>
    </xdr:to>
    <xdr:graphicFrame macro="">
      <xdr:nvGraphicFramePr>
        <xdr:cNvPr id="5" name="Chart 1"/>
        <xdr:cNvGraphicFramePr/>
      </xdr:nvGraphicFramePr>
      <xdr:xfrm>
        <a:off x="1162050" y="35433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42</xdr:row>
      <xdr:rowOff>142875</xdr:rowOff>
    </xdr:from>
    <xdr:to>
      <xdr:col>16</xdr:col>
      <xdr:colOff>304800</xdr:colOff>
      <xdr:row>85</xdr:row>
      <xdr:rowOff>66675</xdr:rowOff>
    </xdr:to>
    <xdr:graphicFrame macro="">
      <xdr:nvGraphicFramePr>
        <xdr:cNvPr id="3" name="Chart 2"/>
        <xdr:cNvGraphicFramePr/>
      </xdr:nvGraphicFramePr>
      <xdr:xfrm>
        <a:off x="1181100" y="65817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42</xdr:row>
      <xdr:rowOff>76200</xdr:rowOff>
    </xdr:from>
    <xdr:to>
      <xdr:col>15</xdr:col>
      <xdr:colOff>523875</xdr:colOff>
      <xdr:row>85</xdr:row>
      <xdr:rowOff>9525</xdr:rowOff>
    </xdr:to>
    <xdr:graphicFrame macro="">
      <xdr:nvGraphicFramePr>
        <xdr:cNvPr id="3" name="Chart 2"/>
        <xdr:cNvGraphicFramePr/>
      </xdr:nvGraphicFramePr>
      <xdr:xfrm>
        <a:off x="1190625" y="6667500"/>
        <a:ext cx="9525000" cy="6486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43</xdr:row>
      <xdr:rowOff>0</xdr:rowOff>
    </xdr:from>
    <xdr:to>
      <xdr:col>14</xdr:col>
      <xdr:colOff>581025</xdr:colOff>
      <xdr:row>85</xdr:row>
      <xdr:rowOff>85725</xdr:rowOff>
    </xdr:to>
    <xdr:graphicFrame macro="">
      <xdr:nvGraphicFramePr>
        <xdr:cNvPr id="2" name="Chart 1"/>
        <xdr:cNvGraphicFramePr/>
      </xdr:nvGraphicFramePr>
      <xdr:xfrm>
        <a:off x="1257300" y="6743700"/>
        <a:ext cx="9525000" cy="648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8"/>
  <sheetViews>
    <sheetView showGridLines="0" tabSelected="1" workbookViewId="0" topLeftCell="A1">
      <selection activeCell="C23" sqref="C23"/>
    </sheetView>
  </sheetViews>
  <sheetFormatPr defaultColWidth="9.140625" defaultRowHeight="12"/>
  <cols>
    <col min="1" max="2" width="8.7109375" style="1" customWidth="1"/>
    <col min="3" max="3" width="28.28125" style="1" customWidth="1"/>
    <col min="4" max="16384" width="9.140625" style="1" customWidth="1"/>
  </cols>
  <sheetData>
    <row r="1" ht="12"/>
    <row r="2" ht="12">
      <c r="B2" s="17"/>
    </row>
    <row r="3" ht="12">
      <c r="C3" s="4" t="s">
        <v>113</v>
      </c>
    </row>
    <row r="4" ht="12">
      <c r="C4" s="4" t="s">
        <v>114</v>
      </c>
    </row>
    <row r="5" spans="9:10" ht="12">
      <c r="I5" s="3"/>
      <c r="J5" s="3"/>
    </row>
    <row r="6" ht="15">
      <c r="C6" s="97" t="s">
        <v>154</v>
      </c>
    </row>
    <row r="7" ht="12">
      <c r="C7" s="108" t="s">
        <v>146</v>
      </c>
    </row>
    <row r="8" spans="2:12" ht="12">
      <c r="B8" s="20"/>
      <c r="C8" s="20"/>
      <c r="D8" s="20"/>
      <c r="E8" s="20"/>
      <c r="F8" s="20"/>
      <c r="G8" s="20"/>
      <c r="H8" s="20"/>
      <c r="I8" s="20"/>
      <c r="J8" s="20"/>
      <c r="K8" s="20"/>
      <c r="L8" s="20"/>
    </row>
    <row r="9" spans="2:12" ht="12">
      <c r="B9" s="20"/>
      <c r="C9" s="20"/>
      <c r="D9" s="20"/>
      <c r="E9" s="20"/>
      <c r="F9" s="20"/>
      <c r="G9" s="20"/>
      <c r="H9" s="20"/>
      <c r="I9" s="20"/>
      <c r="J9" s="20"/>
      <c r="K9" s="20"/>
      <c r="L9" s="20"/>
    </row>
    <row r="10" spans="3:22" ht="12">
      <c r="C10" s="21"/>
      <c r="D10" s="22" t="s">
        <v>0</v>
      </c>
      <c r="E10" s="22">
        <v>2009</v>
      </c>
      <c r="F10" s="22">
        <v>2010</v>
      </c>
      <c r="G10" s="22">
        <v>2011</v>
      </c>
      <c r="H10" s="22">
        <v>2012</v>
      </c>
      <c r="I10" s="22">
        <v>2013</v>
      </c>
      <c r="J10" s="22">
        <v>2014</v>
      </c>
      <c r="K10" s="22">
        <v>2015</v>
      </c>
      <c r="L10" s="22">
        <v>2016</v>
      </c>
      <c r="N10" s="92" t="s">
        <v>0</v>
      </c>
      <c r="O10" s="92">
        <v>2009</v>
      </c>
      <c r="P10" s="92">
        <v>2010</v>
      </c>
      <c r="Q10" s="92">
        <v>2011</v>
      </c>
      <c r="R10" s="92">
        <v>2012</v>
      </c>
      <c r="S10" s="92">
        <v>2013</v>
      </c>
      <c r="T10" s="92">
        <v>2014</v>
      </c>
      <c r="U10" s="92">
        <v>2015</v>
      </c>
      <c r="V10" s="92">
        <v>2016</v>
      </c>
    </row>
    <row r="11" spans="3:22" ht="12">
      <c r="C11" s="91" t="s">
        <v>160</v>
      </c>
      <c r="D11" s="194">
        <v>579825</v>
      </c>
      <c r="E11" s="194">
        <v>563990</v>
      </c>
      <c r="F11" s="194">
        <v>505130</v>
      </c>
      <c r="G11" s="194">
        <v>468850</v>
      </c>
      <c r="H11" s="194">
        <v>433325</v>
      </c>
      <c r="I11" s="194">
        <v>452270</v>
      </c>
      <c r="J11" s="194">
        <v>672215</v>
      </c>
      <c r="K11" s="194">
        <v>2154675</v>
      </c>
      <c r="L11" s="194">
        <v>983860</v>
      </c>
      <c r="M11" s="19"/>
      <c r="N11" s="93">
        <v>579825</v>
      </c>
      <c r="O11" s="93">
        <v>563990</v>
      </c>
      <c r="P11" s="93">
        <v>505130</v>
      </c>
      <c r="Q11" s="93">
        <v>468850</v>
      </c>
      <c r="R11" s="93">
        <v>433325</v>
      </c>
      <c r="S11" s="93">
        <v>452270</v>
      </c>
      <c r="T11" s="93">
        <v>672215</v>
      </c>
      <c r="U11" s="193">
        <f>2154675-800000</f>
        <v>1354675</v>
      </c>
      <c r="V11" s="93">
        <v>983860</v>
      </c>
    </row>
    <row r="12" spans="3:22" ht="12">
      <c r="C12" s="171" t="s">
        <v>161</v>
      </c>
      <c r="D12" s="194">
        <v>603360</v>
      </c>
      <c r="E12" s="194">
        <v>594600</v>
      </c>
      <c r="F12" s="194">
        <v>540080</v>
      </c>
      <c r="G12" s="194">
        <v>491310</v>
      </c>
      <c r="H12" s="194">
        <v>483650</v>
      </c>
      <c r="I12" s="194">
        <v>430450</v>
      </c>
      <c r="J12" s="194">
        <v>470080</v>
      </c>
      <c r="K12" s="194">
        <v>533395</v>
      </c>
      <c r="L12" s="194">
        <v>493785</v>
      </c>
      <c r="M12" s="19"/>
      <c r="N12" s="93">
        <v>603360</v>
      </c>
      <c r="O12" s="93">
        <v>594600</v>
      </c>
      <c r="P12" s="93">
        <v>540080</v>
      </c>
      <c r="Q12" s="93">
        <v>491310</v>
      </c>
      <c r="R12" s="93">
        <v>483650</v>
      </c>
      <c r="S12" s="93">
        <v>430450</v>
      </c>
      <c r="T12" s="93">
        <v>470080</v>
      </c>
      <c r="U12" s="93">
        <v>533395</v>
      </c>
      <c r="V12" s="93">
        <v>493785</v>
      </c>
    </row>
    <row r="13" spans="3:22" ht="12">
      <c r="C13" s="171" t="s">
        <v>162</v>
      </c>
      <c r="D13" s="194">
        <v>241965</v>
      </c>
      <c r="E13" s="194">
        <v>252790</v>
      </c>
      <c r="F13" s="194">
        <v>225415</v>
      </c>
      <c r="G13" s="194">
        <v>194110</v>
      </c>
      <c r="H13" s="194">
        <v>206675</v>
      </c>
      <c r="I13" s="194">
        <v>215885</v>
      </c>
      <c r="J13" s="194">
        <v>196280</v>
      </c>
      <c r="K13" s="194">
        <v>227975</v>
      </c>
      <c r="L13" s="194">
        <v>247165</v>
      </c>
      <c r="M13" s="19"/>
      <c r="N13" s="93">
        <v>241965</v>
      </c>
      <c r="O13" s="93">
        <v>252790</v>
      </c>
      <c r="P13" s="93">
        <v>225415</v>
      </c>
      <c r="Q13" s="93">
        <v>194110</v>
      </c>
      <c r="R13" s="93">
        <v>206675</v>
      </c>
      <c r="S13" s="93">
        <v>215885</v>
      </c>
      <c r="T13" s="93">
        <v>196280</v>
      </c>
      <c r="U13" s="93">
        <v>227975</v>
      </c>
      <c r="V13" s="93">
        <v>247165</v>
      </c>
    </row>
    <row r="14" spans="3:22" ht="12">
      <c r="C14" s="171" t="s">
        <v>164</v>
      </c>
      <c r="D14" s="194">
        <v>211350</v>
      </c>
      <c r="E14" s="194">
        <v>211785</v>
      </c>
      <c r="F14" s="194">
        <v>198910</v>
      </c>
      <c r="G14" s="194">
        <v>167150</v>
      </c>
      <c r="H14" s="194">
        <v>178500</v>
      </c>
      <c r="I14" s="194">
        <v>184765</v>
      </c>
      <c r="J14" s="194">
        <v>170415</v>
      </c>
      <c r="K14" s="194">
        <v>196190</v>
      </c>
      <c r="L14" s="194">
        <v>226150</v>
      </c>
      <c r="M14" s="19"/>
      <c r="N14" s="93">
        <v>211350</v>
      </c>
      <c r="O14" s="93">
        <v>211785</v>
      </c>
      <c r="P14" s="93">
        <v>198910</v>
      </c>
      <c r="Q14" s="93">
        <v>167150</v>
      </c>
      <c r="R14" s="93">
        <v>178500</v>
      </c>
      <c r="S14" s="93">
        <v>184765</v>
      </c>
      <c r="T14" s="93">
        <v>170415</v>
      </c>
      <c r="U14" s="93">
        <v>196190</v>
      </c>
      <c r="V14" s="93">
        <v>226150</v>
      </c>
    </row>
    <row r="15" spans="3:22" ht="12">
      <c r="C15" s="91" t="s">
        <v>163</v>
      </c>
      <c r="D15" s="194">
        <v>634975</v>
      </c>
      <c r="E15" s="194">
        <v>499640</v>
      </c>
      <c r="F15" s="194">
        <v>394800</v>
      </c>
      <c r="G15" s="194">
        <v>344440</v>
      </c>
      <c r="H15" s="194">
        <v>317170</v>
      </c>
      <c r="I15" s="194">
        <v>326320</v>
      </c>
      <c r="J15" s="194">
        <v>286805</v>
      </c>
      <c r="K15" s="194">
        <v>297860</v>
      </c>
      <c r="L15" s="194">
        <v>388280</v>
      </c>
      <c r="M15" s="19"/>
      <c r="N15" s="93">
        <v>634975</v>
      </c>
      <c r="O15" s="93">
        <v>499640</v>
      </c>
      <c r="P15" s="93">
        <v>394800</v>
      </c>
      <c r="Q15" s="93">
        <v>344440</v>
      </c>
      <c r="R15" s="93">
        <v>317170</v>
      </c>
      <c r="S15" s="93">
        <v>326320</v>
      </c>
      <c r="T15" s="93">
        <v>286805</v>
      </c>
      <c r="U15" s="93">
        <v>297860</v>
      </c>
      <c r="V15" s="93">
        <v>388280</v>
      </c>
    </row>
    <row r="16" spans="3:13" ht="12">
      <c r="C16" s="20"/>
      <c r="D16" s="20"/>
      <c r="E16" s="20"/>
      <c r="F16" s="20"/>
      <c r="G16" s="20"/>
      <c r="H16" s="20"/>
      <c r="I16" s="20"/>
      <c r="J16" s="20"/>
      <c r="K16" s="20"/>
      <c r="L16" s="20"/>
      <c r="M16" s="19"/>
    </row>
    <row r="17" spans="3:12" ht="12">
      <c r="C17" s="179" t="s">
        <v>165</v>
      </c>
      <c r="D17" s="20"/>
      <c r="E17" s="20"/>
      <c r="F17" s="20"/>
      <c r="G17" s="20"/>
      <c r="H17" s="20"/>
      <c r="I17" s="20"/>
      <c r="J17" s="20"/>
      <c r="K17" s="20"/>
      <c r="L17" s="20"/>
    </row>
    <row r="18" spans="3:12" ht="12">
      <c r="C18" s="249" t="s">
        <v>175</v>
      </c>
      <c r="D18" s="20"/>
      <c r="E18" s="20"/>
      <c r="F18" s="20"/>
      <c r="G18" s="20"/>
      <c r="H18" s="20"/>
      <c r="I18" s="20"/>
      <c r="J18" s="20"/>
      <c r="K18" s="20"/>
      <c r="L18" s="20"/>
    </row>
    <row r="19" spans="3:12" ht="12">
      <c r="C19" s="179" t="s">
        <v>169</v>
      </c>
      <c r="D19" s="20"/>
      <c r="E19" s="20"/>
      <c r="F19" s="20"/>
      <c r="G19" s="20"/>
      <c r="H19" s="20"/>
      <c r="I19" s="20"/>
      <c r="J19" s="20"/>
      <c r="K19" s="20"/>
      <c r="L19" s="20"/>
    </row>
    <row r="20" spans="3:12" ht="12">
      <c r="C20" s="179" t="s">
        <v>170</v>
      </c>
      <c r="D20" s="20"/>
      <c r="E20" s="20"/>
      <c r="F20" s="20"/>
      <c r="G20" s="20"/>
      <c r="H20" s="20"/>
      <c r="I20" s="20"/>
      <c r="J20" s="20"/>
      <c r="K20" s="20"/>
      <c r="L20" s="20"/>
    </row>
    <row r="21" spans="3:12" ht="12">
      <c r="C21" s="179" t="s">
        <v>171</v>
      </c>
      <c r="D21" s="20"/>
      <c r="E21" s="20"/>
      <c r="F21" s="20"/>
      <c r="G21" s="20"/>
      <c r="H21" s="20"/>
      <c r="I21" s="20"/>
      <c r="J21" s="20"/>
      <c r="K21" s="20"/>
      <c r="L21" s="20"/>
    </row>
    <row r="22" ht="12">
      <c r="C22" s="179" t="s">
        <v>172</v>
      </c>
    </row>
    <row r="23" ht="12">
      <c r="C23" s="5" t="s">
        <v>87</v>
      </c>
    </row>
    <row r="24" ht="12"/>
    <row r="25" ht="12">
      <c r="A25" s="4" t="s">
        <v>108</v>
      </c>
    </row>
    <row r="26" spans="1:2" ht="12">
      <c r="A26" s="88" t="s">
        <v>101</v>
      </c>
      <c r="B26" s="78" t="s">
        <v>102</v>
      </c>
    </row>
    <row r="27" spans="1:2" ht="12">
      <c r="A27" s="88" t="s">
        <v>103</v>
      </c>
      <c r="B27" s="78" t="s">
        <v>104</v>
      </c>
    </row>
    <row r="28" spans="1:2" ht="12">
      <c r="A28" s="88" t="s">
        <v>105</v>
      </c>
      <c r="B28" s="78" t="s">
        <v>106</v>
      </c>
    </row>
    <row r="29" spans="1:2" ht="12">
      <c r="A29" s="88" t="s">
        <v>107</v>
      </c>
      <c r="B29" s="78" t="s">
        <v>158</v>
      </c>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spans="9:10" ht="12">
      <c r="I53" s="16"/>
      <c r="J53" s="16"/>
    </row>
    <row r="54" spans="5:13" ht="12">
      <c r="E54" s="6"/>
      <c r="F54" s="6"/>
      <c r="G54" s="6"/>
      <c r="H54" s="6"/>
      <c r="I54" s="6"/>
      <c r="J54" s="6"/>
      <c r="K54" s="6"/>
      <c r="L54" s="6"/>
      <c r="M54" s="6"/>
    </row>
    <row r="55" spans="5:13" ht="12">
      <c r="E55" s="6"/>
      <c r="F55" s="6"/>
      <c r="G55" s="6"/>
      <c r="H55" s="6"/>
      <c r="I55" s="6"/>
      <c r="J55" s="6"/>
      <c r="K55" s="6"/>
      <c r="L55" s="6"/>
      <c r="M55" s="6"/>
    </row>
    <row r="56" spans="5:13" ht="12">
      <c r="E56" s="6"/>
      <c r="F56" s="6"/>
      <c r="G56" s="6"/>
      <c r="H56" s="6"/>
      <c r="I56" s="6"/>
      <c r="J56" s="6"/>
      <c r="K56" s="6"/>
      <c r="L56" s="6"/>
      <c r="M56" s="6"/>
    </row>
    <row r="57" spans="5:13" ht="12">
      <c r="E57" s="6"/>
      <c r="F57" s="6"/>
      <c r="G57" s="6"/>
      <c r="H57" s="6"/>
      <c r="I57" s="6"/>
      <c r="J57" s="6"/>
      <c r="K57" s="6"/>
      <c r="L57" s="6"/>
      <c r="M57" s="6"/>
    </row>
    <row r="58" spans="5:18" ht="12">
      <c r="E58" s="6"/>
      <c r="F58" s="6"/>
      <c r="G58" s="6"/>
      <c r="H58" s="6"/>
      <c r="I58" s="6"/>
      <c r="J58" s="6"/>
      <c r="K58" s="6"/>
      <c r="L58" s="6"/>
      <c r="M58" s="6"/>
      <c r="N58" s="6"/>
      <c r="O58" s="6"/>
      <c r="P58" s="6"/>
      <c r="Q58" s="6"/>
      <c r="R58" s="6"/>
    </row>
    <row r="59" ht="12"/>
    <row r="60" ht="12"/>
    <row r="61" ht="12"/>
    <row r="62" ht="12"/>
    <row r="63" ht="12"/>
    <row r="64" ht="12"/>
    <row r="65" ht="12"/>
    <row r="66" ht="12"/>
    <row r="67" ht="12"/>
    <row r="68" ht="12"/>
    <row r="69" ht="12"/>
    <row r="70" ht="12"/>
    <row r="71" ht="12"/>
    <row r="72" ht="12"/>
    <row r="73" ht="12"/>
    <row r="74" ht="12"/>
  </sheetData>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topLeftCell="A1"/>
  </sheetViews>
  <sheetFormatPr defaultColWidth="9.28125" defaultRowHeight="12"/>
  <cols>
    <col min="1" max="2" width="8.7109375" style="44" customWidth="1"/>
    <col min="3" max="3" width="20.421875" style="44" customWidth="1"/>
    <col min="4" max="16384" width="9.28125" style="44" customWidth="1"/>
  </cols>
  <sheetData>
    <row r="1" spans="3:16" ht="12">
      <c r="C1" s="9"/>
      <c r="D1" s="9"/>
      <c r="P1" s="51"/>
    </row>
    <row r="2" ht="12">
      <c r="S2" s="9"/>
    </row>
    <row r="3" spans="3:19" ht="12">
      <c r="C3" s="4" t="s">
        <v>113</v>
      </c>
      <c r="F3" s="51"/>
      <c r="G3" s="51"/>
      <c r="H3" s="51"/>
      <c r="I3" s="51"/>
      <c r="J3" s="51"/>
      <c r="S3" s="9"/>
    </row>
    <row r="4" spans="3:19" ht="12">
      <c r="C4" s="4" t="s">
        <v>114</v>
      </c>
      <c r="S4" s="9"/>
    </row>
    <row r="5" ht="12">
      <c r="S5" s="9"/>
    </row>
    <row r="6" ht="15">
      <c r="C6" s="81" t="s">
        <v>184</v>
      </c>
    </row>
    <row r="7" ht="12">
      <c r="C7" s="82" t="s">
        <v>53</v>
      </c>
    </row>
    <row r="8" ht="12"/>
    <row r="9" spans="3:5" ht="12">
      <c r="C9" s="179" t="s">
        <v>187</v>
      </c>
      <c r="D9" s="263"/>
      <c r="E9" s="263">
        <v>388280</v>
      </c>
    </row>
    <row r="10" spans="3:5" ht="12">
      <c r="C10" s="263"/>
      <c r="D10" s="264" t="s">
        <v>53</v>
      </c>
      <c r="E10" s="265" t="s">
        <v>146</v>
      </c>
    </row>
    <row r="11" spans="2:7" ht="12">
      <c r="B11" s="53"/>
      <c r="C11" s="237" t="s">
        <v>62</v>
      </c>
      <c r="D11" s="266">
        <v>49.48362006799217</v>
      </c>
      <c r="E11" s="193">
        <v>192135</v>
      </c>
      <c r="F11" s="219"/>
      <c r="G11" s="220"/>
    </row>
    <row r="12" spans="2:7" ht="12">
      <c r="B12" s="53"/>
      <c r="C12" s="237" t="s">
        <v>63</v>
      </c>
      <c r="D12" s="266">
        <v>16.325847326671475</v>
      </c>
      <c r="E12" s="193">
        <v>63390</v>
      </c>
      <c r="F12" s="219"/>
      <c r="G12" s="220"/>
    </row>
    <row r="13" spans="2:7" ht="12">
      <c r="B13" s="53"/>
      <c r="C13" s="237" t="s">
        <v>73</v>
      </c>
      <c r="D13" s="266">
        <v>8.881477284433913</v>
      </c>
      <c r="E13" s="193">
        <v>34485</v>
      </c>
      <c r="F13" s="219"/>
      <c r="G13" s="220"/>
    </row>
    <row r="14" spans="2:7" ht="12">
      <c r="B14" s="53"/>
      <c r="C14" s="237" t="s">
        <v>61</v>
      </c>
      <c r="D14" s="266">
        <v>4.673173998145668</v>
      </c>
      <c r="E14" s="193">
        <v>18145</v>
      </c>
      <c r="F14" s="219"/>
      <c r="G14" s="220"/>
    </row>
    <row r="15" spans="2:7" ht="12">
      <c r="B15" s="53"/>
      <c r="C15" s="237" t="s">
        <v>80</v>
      </c>
      <c r="D15" s="266">
        <v>3.7292675388894616</v>
      </c>
      <c r="E15" s="193">
        <v>14480</v>
      </c>
      <c r="F15" s="219"/>
      <c r="G15" s="220"/>
    </row>
    <row r="16" spans="2:7" ht="12">
      <c r="B16" s="53"/>
      <c r="C16" s="237" t="s">
        <v>69</v>
      </c>
      <c r="D16" s="266">
        <v>2.550994127948903</v>
      </c>
      <c r="E16" s="193">
        <v>9905</v>
      </c>
      <c r="F16" s="219"/>
      <c r="G16" s="220"/>
    </row>
    <row r="17" spans="2:7" ht="12" customHeight="1">
      <c r="B17" s="53"/>
      <c r="C17" s="237" t="s">
        <v>64</v>
      </c>
      <c r="D17" s="266">
        <v>2.502060368806016</v>
      </c>
      <c r="E17" s="193">
        <v>9715</v>
      </c>
      <c r="F17" s="219"/>
      <c r="G17" s="220"/>
    </row>
    <row r="18" spans="2:7" ht="12">
      <c r="B18" s="53"/>
      <c r="C18" s="237" t="s">
        <v>3</v>
      </c>
      <c r="D18" s="266">
        <v>2.352683630369836</v>
      </c>
      <c r="E18" s="193">
        <v>9135</v>
      </c>
      <c r="F18" s="219"/>
      <c r="G18" s="220"/>
    </row>
    <row r="19" spans="2:7" ht="24">
      <c r="B19" s="53"/>
      <c r="C19" s="189" t="s">
        <v>167</v>
      </c>
      <c r="D19" s="266">
        <v>9.500875656742565</v>
      </c>
      <c r="E19" s="193">
        <v>36880</v>
      </c>
      <c r="F19" s="221"/>
      <c r="G19" s="220"/>
    </row>
    <row r="20" spans="3:5" ht="12">
      <c r="C20" s="263"/>
      <c r="D20" s="158"/>
      <c r="E20" s="263"/>
    </row>
    <row r="21" spans="2:4" ht="12">
      <c r="B21" s="53"/>
      <c r="C21" s="54" t="s">
        <v>109</v>
      </c>
      <c r="D21" s="53"/>
    </row>
    <row r="22" ht="12"/>
    <row r="23" ht="12"/>
    <row r="24" ht="12"/>
    <row r="25" ht="12">
      <c r="A25" s="50" t="s">
        <v>115</v>
      </c>
    </row>
    <row r="26" ht="13.5" customHeight="1">
      <c r="A26" s="130" t="s">
        <v>134</v>
      </c>
    </row>
    <row r="27" ht="12"/>
    <row r="28" ht="12"/>
    <row r="29" ht="12"/>
    <row r="30" ht="12">
      <c r="G30" s="44" t="s">
        <v>2</v>
      </c>
    </row>
    <row r="31" ht="12"/>
    <row r="32" ht="12"/>
    <row r="33" ht="12"/>
    <row r="34" spans="3:4" ht="12">
      <c r="C34" s="53"/>
      <c r="D34" s="53"/>
    </row>
    <row r="35" spans="1:5" ht="12">
      <c r="A35" s="53"/>
      <c r="D35" s="53"/>
      <c r="E35" s="53"/>
    </row>
    <row r="36" spans="2:5" ht="12">
      <c r="B36" s="53"/>
      <c r="C36" s="53"/>
      <c r="D36" s="53"/>
      <c r="E36" s="53"/>
    </row>
    <row r="37" ht="12"/>
    <row r="38" ht="12"/>
    <row r="39" spans="5:8" ht="12">
      <c r="E39" s="53"/>
      <c r="F39" s="53"/>
      <c r="G39" s="53"/>
      <c r="H39" s="53"/>
    </row>
    <row r="40" spans="4:8" ht="12">
      <c r="D40" s="53"/>
      <c r="E40" s="53"/>
      <c r="F40" s="53"/>
      <c r="G40" s="53"/>
      <c r="H40" s="53"/>
    </row>
    <row r="41" spans="7:8" ht="12">
      <c r="G41" s="53"/>
      <c r="H41" s="53"/>
    </row>
    <row r="42" spans="13:18" ht="12">
      <c r="M42" s="52"/>
      <c r="N42" s="52"/>
      <c r="O42" s="52"/>
      <c r="P42" s="52"/>
      <c r="Q42" s="52"/>
      <c r="R42" s="52"/>
    </row>
    <row r="43" spans="12:18" ht="12" customHeight="1">
      <c r="L43" s="52"/>
      <c r="M43" s="52"/>
      <c r="N43" s="52"/>
      <c r="O43" s="52"/>
      <c r="P43" s="52"/>
      <c r="Q43" s="52"/>
      <c r="R43" s="52"/>
    </row>
    <row r="44" ht="12"/>
    <row r="45" ht="12"/>
    <row r="46" ht="12"/>
    <row r="47" ht="12"/>
    <row r="48" ht="12"/>
    <row r="49" ht="12"/>
    <row r="50" ht="12"/>
    <row r="51" ht="12"/>
    <row r="52" ht="12"/>
    <row r="53" ht="12"/>
    <row r="54" ht="12"/>
    <row r="55" ht="12"/>
    <row r="56" ht="12">
      <c r="A56" s="8"/>
    </row>
    <row r="57" ht="12"/>
    <row r="58" spans="1:2" ht="12">
      <c r="A58" s="53"/>
      <c r="B58" s="53"/>
    </row>
    <row r="59" ht="12"/>
    <row r="60" ht="12"/>
    <row r="61" ht="12"/>
    <row r="62" ht="12"/>
    <row r="63" ht="12"/>
  </sheetData>
  <printOptions/>
  <pageMargins left="0.75" right="0.75" top="1" bottom="1" header="0.5" footer="0.5"/>
  <pageSetup fitToHeight="0" fitToWidth="0" horizontalDpi="300" verticalDpi="300" orientation="portrait" pageOrder="overThenDown"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showGridLines="0" workbookViewId="0" topLeftCell="A1"/>
  </sheetViews>
  <sheetFormatPr defaultColWidth="9.140625" defaultRowHeight="12"/>
  <cols>
    <col min="1" max="2" width="8.7109375" style="44" customWidth="1"/>
    <col min="3" max="3" width="15.140625" style="44" customWidth="1"/>
    <col min="4" max="4" width="8.7109375" style="44" customWidth="1"/>
    <col min="5" max="5" width="6.421875" style="44" customWidth="1"/>
    <col min="6" max="6" width="8.7109375" style="44" customWidth="1"/>
    <col min="7" max="7" width="6.421875" style="44" customWidth="1"/>
    <col min="8" max="8" width="8.7109375" style="44" customWidth="1"/>
    <col min="9" max="9" width="6.421875" style="44" customWidth="1"/>
    <col min="10" max="10" width="8.7109375" style="44" customWidth="1"/>
    <col min="11" max="11" width="6.421875" style="44" customWidth="1"/>
    <col min="12" max="12" width="8.7109375" style="44" customWidth="1"/>
    <col min="13" max="13" width="6.421875" style="44" customWidth="1"/>
    <col min="14" max="14" width="8.7109375" style="44" customWidth="1"/>
    <col min="15" max="15" width="6.421875" style="44" customWidth="1"/>
    <col min="16" max="16" width="8.7109375" style="44" customWidth="1"/>
    <col min="17" max="17" width="6.421875" style="44" customWidth="1"/>
    <col min="18" max="18" width="8.7109375" style="44" customWidth="1"/>
    <col min="19" max="19" width="6.421875" style="44" customWidth="1"/>
    <col min="20" max="20" width="8.7109375" style="44" customWidth="1"/>
    <col min="21" max="21" width="6.421875" style="44" customWidth="1"/>
    <col min="22" max="22" width="12.00390625" style="44" customWidth="1"/>
    <col min="23" max="28" width="9.28125" style="44" customWidth="1"/>
    <col min="29" max="30" width="10.57421875" style="44" bestFit="1" customWidth="1"/>
    <col min="31" max="257" width="10.28125" style="44" customWidth="1"/>
    <col min="258" max="258" width="10.421875" style="44" customWidth="1"/>
    <col min="259" max="259" width="14.140625" style="44" customWidth="1"/>
    <col min="260" max="260" width="9.7109375" style="44" customWidth="1"/>
    <col min="261" max="261" width="7.28125" style="44" customWidth="1"/>
    <col min="262" max="262" width="9.7109375" style="44" customWidth="1"/>
    <col min="263" max="263" width="7.28125" style="44" customWidth="1"/>
    <col min="264" max="264" width="9.7109375" style="44" customWidth="1"/>
    <col min="265" max="265" width="7.28125" style="44" customWidth="1"/>
    <col min="266" max="266" width="9.7109375" style="44" customWidth="1"/>
    <col min="267" max="267" width="7.28125" style="44" customWidth="1"/>
    <col min="268" max="268" width="9.7109375" style="44" customWidth="1"/>
    <col min="269" max="269" width="7.28125" style="44" customWidth="1"/>
    <col min="270" max="270" width="9.7109375" style="44" customWidth="1"/>
    <col min="271" max="271" width="7.28125" style="44" customWidth="1"/>
    <col min="272" max="513" width="10.28125" style="44" customWidth="1"/>
    <col min="514" max="514" width="10.421875" style="44" customWidth="1"/>
    <col min="515" max="515" width="14.140625" style="44" customWidth="1"/>
    <col min="516" max="516" width="9.7109375" style="44" customWidth="1"/>
    <col min="517" max="517" width="7.28125" style="44" customWidth="1"/>
    <col min="518" max="518" width="9.7109375" style="44" customWidth="1"/>
    <col min="519" max="519" width="7.28125" style="44" customWidth="1"/>
    <col min="520" max="520" width="9.7109375" style="44" customWidth="1"/>
    <col min="521" max="521" width="7.28125" style="44" customWidth="1"/>
    <col min="522" max="522" width="9.7109375" style="44" customWidth="1"/>
    <col min="523" max="523" width="7.28125" style="44" customWidth="1"/>
    <col min="524" max="524" width="9.7109375" style="44" customWidth="1"/>
    <col min="525" max="525" width="7.28125" style="44" customWidth="1"/>
    <col min="526" max="526" width="9.7109375" style="44" customWidth="1"/>
    <col min="527" max="527" width="7.28125" style="44" customWidth="1"/>
    <col min="528" max="769" width="10.28125" style="44" customWidth="1"/>
    <col min="770" max="770" width="10.421875" style="44" customWidth="1"/>
    <col min="771" max="771" width="14.140625" style="44" customWidth="1"/>
    <col min="772" max="772" width="9.7109375" style="44" customWidth="1"/>
    <col min="773" max="773" width="7.28125" style="44" customWidth="1"/>
    <col min="774" max="774" width="9.7109375" style="44" customWidth="1"/>
    <col min="775" max="775" width="7.28125" style="44" customWidth="1"/>
    <col min="776" max="776" width="9.7109375" style="44" customWidth="1"/>
    <col min="777" max="777" width="7.28125" style="44" customWidth="1"/>
    <col min="778" max="778" width="9.7109375" style="44" customWidth="1"/>
    <col min="779" max="779" width="7.28125" style="44" customWidth="1"/>
    <col min="780" max="780" width="9.7109375" style="44" customWidth="1"/>
    <col min="781" max="781" width="7.28125" style="44" customWidth="1"/>
    <col min="782" max="782" width="9.7109375" style="44" customWidth="1"/>
    <col min="783" max="783" width="7.28125" style="44" customWidth="1"/>
    <col min="784" max="1025" width="9.140625" style="44" customWidth="1"/>
    <col min="1026" max="1026" width="10.421875" style="44" customWidth="1"/>
    <col min="1027" max="1027" width="14.140625" style="44" customWidth="1"/>
    <col min="1028" max="1028" width="9.7109375" style="44" customWidth="1"/>
    <col min="1029" max="1029" width="7.28125" style="44" customWidth="1"/>
    <col min="1030" max="1030" width="9.7109375" style="44" customWidth="1"/>
    <col min="1031" max="1031" width="7.28125" style="44" customWidth="1"/>
    <col min="1032" max="1032" width="9.7109375" style="44" customWidth="1"/>
    <col min="1033" max="1033" width="7.28125" style="44" customWidth="1"/>
    <col min="1034" max="1034" width="9.7109375" style="44" customWidth="1"/>
    <col min="1035" max="1035" width="7.28125" style="44" customWidth="1"/>
    <col min="1036" max="1036" width="9.7109375" style="44" customWidth="1"/>
    <col min="1037" max="1037" width="7.28125" style="44" customWidth="1"/>
    <col min="1038" max="1038" width="9.7109375" style="44" customWidth="1"/>
    <col min="1039" max="1039" width="7.28125" style="44" customWidth="1"/>
    <col min="1040" max="1281" width="10.28125" style="44" customWidth="1"/>
    <col min="1282" max="1282" width="10.421875" style="44" customWidth="1"/>
    <col min="1283" max="1283" width="14.140625" style="44" customWidth="1"/>
    <col min="1284" max="1284" width="9.7109375" style="44" customWidth="1"/>
    <col min="1285" max="1285" width="7.28125" style="44" customWidth="1"/>
    <col min="1286" max="1286" width="9.7109375" style="44" customWidth="1"/>
    <col min="1287" max="1287" width="7.28125" style="44" customWidth="1"/>
    <col min="1288" max="1288" width="9.7109375" style="44" customWidth="1"/>
    <col min="1289" max="1289" width="7.28125" style="44" customWidth="1"/>
    <col min="1290" max="1290" width="9.7109375" style="44" customWidth="1"/>
    <col min="1291" max="1291" width="7.28125" style="44" customWidth="1"/>
    <col min="1292" max="1292" width="9.7109375" style="44" customWidth="1"/>
    <col min="1293" max="1293" width="7.28125" style="44" customWidth="1"/>
    <col min="1294" max="1294" width="9.7109375" style="44" customWidth="1"/>
    <col min="1295" max="1295" width="7.28125" style="44" customWidth="1"/>
    <col min="1296" max="1537" width="10.28125" style="44" customWidth="1"/>
    <col min="1538" max="1538" width="10.421875" style="44" customWidth="1"/>
    <col min="1539" max="1539" width="14.140625" style="44" customWidth="1"/>
    <col min="1540" max="1540" width="9.7109375" style="44" customWidth="1"/>
    <col min="1541" max="1541" width="7.28125" style="44" customWidth="1"/>
    <col min="1542" max="1542" width="9.7109375" style="44" customWidth="1"/>
    <col min="1543" max="1543" width="7.28125" style="44" customWidth="1"/>
    <col min="1544" max="1544" width="9.7109375" style="44" customWidth="1"/>
    <col min="1545" max="1545" width="7.28125" style="44" customWidth="1"/>
    <col min="1546" max="1546" width="9.7109375" style="44" customWidth="1"/>
    <col min="1547" max="1547" width="7.28125" style="44" customWidth="1"/>
    <col min="1548" max="1548" width="9.7109375" style="44" customWidth="1"/>
    <col min="1549" max="1549" width="7.28125" style="44" customWidth="1"/>
    <col min="1550" max="1550" width="9.7109375" style="44" customWidth="1"/>
    <col min="1551" max="1551" width="7.28125" style="44" customWidth="1"/>
    <col min="1552" max="1793" width="10.28125" style="44" customWidth="1"/>
    <col min="1794" max="1794" width="10.421875" style="44" customWidth="1"/>
    <col min="1795" max="1795" width="14.140625" style="44" customWidth="1"/>
    <col min="1796" max="1796" width="9.7109375" style="44" customWidth="1"/>
    <col min="1797" max="1797" width="7.28125" style="44" customWidth="1"/>
    <col min="1798" max="1798" width="9.7109375" style="44" customWidth="1"/>
    <col min="1799" max="1799" width="7.28125" style="44" customWidth="1"/>
    <col min="1800" max="1800" width="9.7109375" style="44" customWidth="1"/>
    <col min="1801" max="1801" width="7.28125" style="44" customWidth="1"/>
    <col min="1802" max="1802" width="9.7109375" style="44" customWidth="1"/>
    <col min="1803" max="1803" width="7.28125" style="44" customWidth="1"/>
    <col min="1804" max="1804" width="9.7109375" style="44" customWidth="1"/>
    <col min="1805" max="1805" width="7.28125" style="44" customWidth="1"/>
    <col min="1806" max="1806" width="9.7109375" style="44" customWidth="1"/>
    <col min="1807" max="1807" width="7.28125" style="44" customWidth="1"/>
    <col min="1808" max="2049" width="9.140625" style="44" customWidth="1"/>
    <col min="2050" max="2050" width="10.421875" style="44" customWidth="1"/>
    <col min="2051" max="2051" width="14.140625" style="44" customWidth="1"/>
    <col min="2052" max="2052" width="9.7109375" style="44" customWidth="1"/>
    <col min="2053" max="2053" width="7.28125" style="44" customWidth="1"/>
    <col min="2054" max="2054" width="9.7109375" style="44" customWidth="1"/>
    <col min="2055" max="2055" width="7.28125" style="44" customWidth="1"/>
    <col min="2056" max="2056" width="9.7109375" style="44" customWidth="1"/>
    <col min="2057" max="2057" width="7.28125" style="44" customWidth="1"/>
    <col min="2058" max="2058" width="9.7109375" style="44" customWidth="1"/>
    <col min="2059" max="2059" width="7.28125" style="44" customWidth="1"/>
    <col min="2060" max="2060" width="9.7109375" style="44" customWidth="1"/>
    <col min="2061" max="2061" width="7.28125" style="44" customWidth="1"/>
    <col min="2062" max="2062" width="9.7109375" style="44" customWidth="1"/>
    <col min="2063" max="2063" width="7.28125" style="44" customWidth="1"/>
    <col min="2064" max="2305" width="10.28125" style="44" customWidth="1"/>
    <col min="2306" max="2306" width="10.421875" style="44" customWidth="1"/>
    <col min="2307" max="2307" width="14.140625" style="44" customWidth="1"/>
    <col min="2308" max="2308" width="9.7109375" style="44" customWidth="1"/>
    <col min="2309" max="2309" width="7.28125" style="44" customWidth="1"/>
    <col min="2310" max="2310" width="9.7109375" style="44" customWidth="1"/>
    <col min="2311" max="2311" width="7.28125" style="44" customWidth="1"/>
    <col min="2312" max="2312" width="9.7109375" style="44" customWidth="1"/>
    <col min="2313" max="2313" width="7.28125" style="44" customWidth="1"/>
    <col min="2314" max="2314" width="9.7109375" style="44" customWidth="1"/>
    <col min="2315" max="2315" width="7.28125" style="44" customWidth="1"/>
    <col min="2316" max="2316" width="9.7109375" style="44" customWidth="1"/>
    <col min="2317" max="2317" width="7.28125" style="44" customWidth="1"/>
    <col min="2318" max="2318" width="9.7109375" style="44" customWidth="1"/>
    <col min="2319" max="2319" width="7.28125" style="44" customWidth="1"/>
    <col min="2320" max="2561" width="10.28125" style="44" customWidth="1"/>
    <col min="2562" max="2562" width="10.421875" style="44" customWidth="1"/>
    <col min="2563" max="2563" width="14.140625" style="44" customWidth="1"/>
    <col min="2564" max="2564" width="9.7109375" style="44" customWidth="1"/>
    <col min="2565" max="2565" width="7.28125" style="44" customWidth="1"/>
    <col min="2566" max="2566" width="9.7109375" style="44" customWidth="1"/>
    <col min="2567" max="2567" width="7.28125" style="44" customWidth="1"/>
    <col min="2568" max="2568" width="9.7109375" style="44" customWidth="1"/>
    <col min="2569" max="2569" width="7.28125" style="44" customWidth="1"/>
    <col min="2570" max="2570" width="9.7109375" style="44" customWidth="1"/>
    <col min="2571" max="2571" width="7.28125" style="44" customWidth="1"/>
    <col min="2572" max="2572" width="9.7109375" style="44" customWidth="1"/>
    <col min="2573" max="2573" width="7.28125" style="44" customWidth="1"/>
    <col min="2574" max="2574" width="9.7109375" style="44" customWidth="1"/>
    <col min="2575" max="2575" width="7.28125" style="44" customWidth="1"/>
    <col min="2576" max="2817" width="10.28125" style="44" customWidth="1"/>
    <col min="2818" max="2818" width="10.421875" style="44" customWidth="1"/>
    <col min="2819" max="2819" width="14.140625" style="44" customWidth="1"/>
    <col min="2820" max="2820" width="9.7109375" style="44" customWidth="1"/>
    <col min="2821" max="2821" width="7.28125" style="44" customWidth="1"/>
    <col min="2822" max="2822" width="9.7109375" style="44" customWidth="1"/>
    <col min="2823" max="2823" width="7.28125" style="44" customWidth="1"/>
    <col min="2824" max="2824" width="9.7109375" style="44" customWidth="1"/>
    <col min="2825" max="2825" width="7.28125" style="44" customWidth="1"/>
    <col min="2826" max="2826" width="9.7109375" style="44" customWidth="1"/>
    <col min="2827" max="2827" width="7.28125" style="44" customWidth="1"/>
    <col min="2828" max="2828" width="9.7109375" style="44" customWidth="1"/>
    <col min="2829" max="2829" width="7.28125" style="44" customWidth="1"/>
    <col min="2830" max="2830" width="9.7109375" style="44" customWidth="1"/>
    <col min="2831" max="2831" width="7.28125" style="44" customWidth="1"/>
    <col min="2832" max="3073" width="9.140625" style="44" customWidth="1"/>
    <col min="3074" max="3074" width="10.421875" style="44" customWidth="1"/>
    <col min="3075" max="3075" width="14.140625" style="44" customWidth="1"/>
    <col min="3076" max="3076" width="9.7109375" style="44" customWidth="1"/>
    <col min="3077" max="3077" width="7.28125" style="44" customWidth="1"/>
    <col min="3078" max="3078" width="9.7109375" style="44" customWidth="1"/>
    <col min="3079" max="3079" width="7.28125" style="44" customWidth="1"/>
    <col min="3080" max="3080" width="9.7109375" style="44" customWidth="1"/>
    <col min="3081" max="3081" width="7.28125" style="44" customWidth="1"/>
    <col min="3082" max="3082" width="9.7109375" style="44" customWidth="1"/>
    <col min="3083" max="3083" width="7.28125" style="44" customWidth="1"/>
    <col min="3084" max="3084" width="9.7109375" style="44" customWidth="1"/>
    <col min="3085" max="3085" width="7.28125" style="44" customWidth="1"/>
    <col min="3086" max="3086" width="9.7109375" style="44" customWidth="1"/>
    <col min="3087" max="3087" width="7.28125" style="44" customWidth="1"/>
    <col min="3088" max="3329" width="10.28125" style="44" customWidth="1"/>
    <col min="3330" max="3330" width="10.421875" style="44" customWidth="1"/>
    <col min="3331" max="3331" width="14.140625" style="44" customWidth="1"/>
    <col min="3332" max="3332" width="9.7109375" style="44" customWidth="1"/>
    <col min="3333" max="3333" width="7.28125" style="44" customWidth="1"/>
    <col min="3334" max="3334" width="9.7109375" style="44" customWidth="1"/>
    <col min="3335" max="3335" width="7.28125" style="44" customWidth="1"/>
    <col min="3336" max="3336" width="9.7109375" style="44" customWidth="1"/>
    <col min="3337" max="3337" width="7.28125" style="44" customWidth="1"/>
    <col min="3338" max="3338" width="9.7109375" style="44" customWidth="1"/>
    <col min="3339" max="3339" width="7.28125" style="44" customWidth="1"/>
    <col min="3340" max="3340" width="9.7109375" style="44" customWidth="1"/>
    <col min="3341" max="3341" width="7.28125" style="44" customWidth="1"/>
    <col min="3342" max="3342" width="9.7109375" style="44" customWidth="1"/>
    <col min="3343" max="3343" width="7.28125" style="44" customWidth="1"/>
    <col min="3344" max="3585" width="10.28125" style="44" customWidth="1"/>
    <col min="3586" max="3586" width="10.421875" style="44" customWidth="1"/>
    <col min="3587" max="3587" width="14.140625" style="44" customWidth="1"/>
    <col min="3588" max="3588" width="9.7109375" style="44" customWidth="1"/>
    <col min="3589" max="3589" width="7.28125" style="44" customWidth="1"/>
    <col min="3590" max="3590" width="9.7109375" style="44" customWidth="1"/>
    <col min="3591" max="3591" width="7.28125" style="44" customWidth="1"/>
    <col min="3592" max="3592" width="9.7109375" style="44" customWidth="1"/>
    <col min="3593" max="3593" width="7.28125" style="44" customWidth="1"/>
    <col min="3594" max="3594" width="9.7109375" style="44" customWidth="1"/>
    <col min="3595" max="3595" width="7.28125" style="44" customWidth="1"/>
    <col min="3596" max="3596" width="9.7109375" style="44" customWidth="1"/>
    <col min="3597" max="3597" width="7.28125" style="44" customWidth="1"/>
    <col min="3598" max="3598" width="9.7109375" style="44" customWidth="1"/>
    <col min="3599" max="3599" width="7.28125" style="44" customWidth="1"/>
    <col min="3600" max="3841" width="10.28125" style="44" customWidth="1"/>
    <col min="3842" max="3842" width="10.421875" style="44" customWidth="1"/>
    <col min="3843" max="3843" width="14.140625" style="44" customWidth="1"/>
    <col min="3844" max="3844" width="9.7109375" style="44" customWidth="1"/>
    <col min="3845" max="3845" width="7.28125" style="44" customWidth="1"/>
    <col min="3846" max="3846" width="9.7109375" style="44" customWidth="1"/>
    <col min="3847" max="3847" width="7.28125" style="44" customWidth="1"/>
    <col min="3848" max="3848" width="9.7109375" style="44" customWidth="1"/>
    <col min="3849" max="3849" width="7.28125" style="44" customWidth="1"/>
    <col min="3850" max="3850" width="9.7109375" style="44" customWidth="1"/>
    <col min="3851" max="3851" width="7.28125" style="44" customWidth="1"/>
    <col min="3852" max="3852" width="9.7109375" style="44" customWidth="1"/>
    <col min="3853" max="3853" width="7.28125" style="44" customWidth="1"/>
    <col min="3854" max="3854" width="9.7109375" style="44" customWidth="1"/>
    <col min="3855" max="3855" width="7.28125" style="44" customWidth="1"/>
    <col min="3856" max="4097" width="9.140625" style="44" customWidth="1"/>
    <col min="4098" max="4098" width="10.421875" style="44" customWidth="1"/>
    <col min="4099" max="4099" width="14.140625" style="44" customWidth="1"/>
    <col min="4100" max="4100" width="9.7109375" style="44" customWidth="1"/>
    <col min="4101" max="4101" width="7.28125" style="44" customWidth="1"/>
    <col min="4102" max="4102" width="9.7109375" style="44" customWidth="1"/>
    <col min="4103" max="4103" width="7.28125" style="44" customWidth="1"/>
    <col min="4104" max="4104" width="9.7109375" style="44" customWidth="1"/>
    <col min="4105" max="4105" width="7.28125" style="44" customWidth="1"/>
    <col min="4106" max="4106" width="9.7109375" style="44" customWidth="1"/>
    <col min="4107" max="4107" width="7.28125" style="44" customWidth="1"/>
    <col min="4108" max="4108" width="9.7109375" style="44" customWidth="1"/>
    <col min="4109" max="4109" width="7.28125" style="44" customWidth="1"/>
    <col min="4110" max="4110" width="9.7109375" style="44" customWidth="1"/>
    <col min="4111" max="4111" width="7.28125" style="44" customWidth="1"/>
    <col min="4112" max="4353" width="10.28125" style="44" customWidth="1"/>
    <col min="4354" max="4354" width="10.421875" style="44" customWidth="1"/>
    <col min="4355" max="4355" width="14.140625" style="44" customWidth="1"/>
    <col min="4356" max="4356" width="9.7109375" style="44" customWidth="1"/>
    <col min="4357" max="4357" width="7.28125" style="44" customWidth="1"/>
    <col min="4358" max="4358" width="9.7109375" style="44" customWidth="1"/>
    <col min="4359" max="4359" width="7.28125" style="44" customWidth="1"/>
    <col min="4360" max="4360" width="9.7109375" style="44" customWidth="1"/>
    <col min="4361" max="4361" width="7.28125" style="44" customWidth="1"/>
    <col min="4362" max="4362" width="9.7109375" style="44" customWidth="1"/>
    <col min="4363" max="4363" width="7.28125" style="44" customWidth="1"/>
    <col min="4364" max="4364" width="9.7109375" style="44" customWidth="1"/>
    <col min="4365" max="4365" width="7.28125" style="44" customWidth="1"/>
    <col min="4366" max="4366" width="9.7109375" style="44" customWidth="1"/>
    <col min="4367" max="4367" width="7.28125" style="44" customWidth="1"/>
    <col min="4368" max="4609" width="10.28125" style="44" customWidth="1"/>
    <col min="4610" max="4610" width="10.421875" style="44" customWidth="1"/>
    <col min="4611" max="4611" width="14.140625" style="44" customWidth="1"/>
    <col min="4612" max="4612" width="9.7109375" style="44" customWidth="1"/>
    <col min="4613" max="4613" width="7.28125" style="44" customWidth="1"/>
    <col min="4614" max="4614" width="9.7109375" style="44" customWidth="1"/>
    <col min="4615" max="4615" width="7.28125" style="44" customWidth="1"/>
    <col min="4616" max="4616" width="9.7109375" style="44" customWidth="1"/>
    <col min="4617" max="4617" width="7.28125" style="44" customWidth="1"/>
    <col min="4618" max="4618" width="9.7109375" style="44" customWidth="1"/>
    <col min="4619" max="4619" width="7.28125" style="44" customWidth="1"/>
    <col min="4620" max="4620" width="9.7109375" style="44" customWidth="1"/>
    <col min="4621" max="4621" width="7.28125" style="44" customWidth="1"/>
    <col min="4622" max="4622" width="9.7109375" style="44" customWidth="1"/>
    <col min="4623" max="4623" width="7.28125" style="44" customWidth="1"/>
    <col min="4624" max="4865" width="10.28125" style="44" customWidth="1"/>
    <col min="4866" max="4866" width="10.421875" style="44" customWidth="1"/>
    <col min="4867" max="4867" width="14.140625" style="44" customWidth="1"/>
    <col min="4868" max="4868" width="9.7109375" style="44" customWidth="1"/>
    <col min="4869" max="4869" width="7.28125" style="44" customWidth="1"/>
    <col min="4870" max="4870" width="9.7109375" style="44" customWidth="1"/>
    <col min="4871" max="4871" width="7.28125" style="44" customWidth="1"/>
    <col min="4872" max="4872" width="9.7109375" style="44" customWidth="1"/>
    <col min="4873" max="4873" width="7.28125" style="44" customWidth="1"/>
    <col min="4874" max="4874" width="9.7109375" style="44" customWidth="1"/>
    <col min="4875" max="4875" width="7.28125" style="44" customWidth="1"/>
    <col min="4876" max="4876" width="9.7109375" style="44" customWidth="1"/>
    <col min="4877" max="4877" width="7.28125" style="44" customWidth="1"/>
    <col min="4878" max="4878" width="9.7109375" style="44" customWidth="1"/>
    <col min="4879" max="4879" width="7.28125" style="44" customWidth="1"/>
    <col min="4880" max="5121" width="9.140625" style="44" customWidth="1"/>
    <col min="5122" max="5122" width="10.421875" style="44" customWidth="1"/>
    <col min="5123" max="5123" width="14.140625" style="44" customWidth="1"/>
    <col min="5124" max="5124" width="9.7109375" style="44" customWidth="1"/>
    <col min="5125" max="5125" width="7.28125" style="44" customWidth="1"/>
    <col min="5126" max="5126" width="9.7109375" style="44" customWidth="1"/>
    <col min="5127" max="5127" width="7.28125" style="44" customWidth="1"/>
    <col min="5128" max="5128" width="9.7109375" style="44" customWidth="1"/>
    <col min="5129" max="5129" width="7.28125" style="44" customWidth="1"/>
    <col min="5130" max="5130" width="9.7109375" style="44" customWidth="1"/>
    <col min="5131" max="5131" width="7.28125" style="44" customWidth="1"/>
    <col min="5132" max="5132" width="9.7109375" style="44" customWidth="1"/>
    <col min="5133" max="5133" width="7.28125" style="44" customWidth="1"/>
    <col min="5134" max="5134" width="9.7109375" style="44" customWidth="1"/>
    <col min="5135" max="5135" width="7.28125" style="44" customWidth="1"/>
    <col min="5136" max="5377" width="10.28125" style="44" customWidth="1"/>
    <col min="5378" max="5378" width="10.421875" style="44" customWidth="1"/>
    <col min="5379" max="5379" width="14.140625" style="44" customWidth="1"/>
    <col min="5380" max="5380" width="9.7109375" style="44" customWidth="1"/>
    <col min="5381" max="5381" width="7.28125" style="44" customWidth="1"/>
    <col min="5382" max="5382" width="9.7109375" style="44" customWidth="1"/>
    <col min="5383" max="5383" width="7.28125" style="44" customWidth="1"/>
    <col min="5384" max="5384" width="9.7109375" style="44" customWidth="1"/>
    <col min="5385" max="5385" width="7.28125" style="44" customWidth="1"/>
    <col min="5386" max="5386" width="9.7109375" style="44" customWidth="1"/>
    <col min="5387" max="5387" width="7.28125" style="44" customWidth="1"/>
    <col min="5388" max="5388" width="9.7109375" style="44" customWidth="1"/>
    <col min="5389" max="5389" width="7.28125" style="44" customWidth="1"/>
    <col min="5390" max="5390" width="9.7109375" style="44" customWidth="1"/>
    <col min="5391" max="5391" width="7.28125" style="44" customWidth="1"/>
    <col min="5392" max="5633" width="10.28125" style="44" customWidth="1"/>
    <col min="5634" max="5634" width="10.421875" style="44" customWidth="1"/>
    <col min="5635" max="5635" width="14.140625" style="44" customWidth="1"/>
    <col min="5636" max="5636" width="9.7109375" style="44" customWidth="1"/>
    <col min="5637" max="5637" width="7.28125" style="44" customWidth="1"/>
    <col min="5638" max="5638" width="9.7109375" style="44" customWidth="1"/>
    <col min="5639" max="5639" width="7.28125" style="44" customWidth="1"/>
    <col min="5640" max="5640" width="9.7109375" style="44" customWidth="1"/>
    <col min="5641" max="5641" width="7.28125" style="44" customWidth="1"/>
    <col min="5642" max="5642" width="9.7109375" style="44" customWidth="1"/>
    <col min="5643" max="5643" width="7.28125" style="44" customWidth="1"/>
    <col min="5644" max="5644" width="9.7109375" style="44" customWidth="1"/>
    <col min="5645" max="5645" width="7.28125" style="44" customWidth="1"/>
    <col min="5646" max="5646" width="9.7109375" style="44" customWidth="1"/>
    <col min="5647" max="5647" width="7.28125" style="44" customWidth="1"/>
    <col min="5648" max="5889" width="10.28125" style="44" customWidth="1"/>
    <col min="5890" max="5890" width="10.421875" style="44" customWidth="1"/>
    <col min="5891" max="5891" width="14.140625" style="44" customWidth="1"/>
    <col min="5892" max="5892" width="9.7109375" style="44" customWidth="1"/>
    <col min="5893" max="5893" width="7.28125" style="44" customWidth="1"/>
    <col min="5894" max="5894" width="9.7109375" style="44" customWidth="1"/>
    <col min="5895" max="5895" width="7.28125" style="44" customWidth="1"/>
    <col min="5896" max="5896" width="9.7109375" style="44" customWidth="1"/>
    <col min="5897" max="5897" width="7.28125" style="44" customWidth="1"/>
    <col min="5898" max="5898" width="9.7109375" style="44" customWidth="1"/>
    <col min="5899" max="5899" width="7.28125" style="44" customWidth="1"/>
    <col min="5900" max="5900" width="9.7109375" style="44" customWidth="1"/>
    <col min="5901" max="5901" width="7.28125" style="44" customWidth="1"/>
    <col min="5902" max="5902" width="9.7109375" style="44" customWidth="1"/>
    <col min="5903" max="5903" width="7.28125" style="44" customWidth="1"/>
    <col min="5904" max="6145" width="9.140625" style="44" customWidth="1"/>
    <col min="6146" max="6146" width="10.421875" style="44" customWidth="1"/>
    <col min="6147" max="6147" width="14.140625" style="44" customWidth="1"/>
    <col min="6148" max="6148" width="9.7109375" style="44" customWidth="1"/>
    <col min="6149" max="6149" width="7.28125" style="44" customWidth="1"/>
    <col min="6150" max="6150" width="9.7109375" style="44" customWidth="1"/>
    <col min="6151" max="6151" width="7.28125" style="44" customWidth="1"/>
    <col min="6152" max="6152" width="9.7109375" style="44" customWidth="1"/>
    <col min="6153" max="6153" width="7.28125" style="44" customWidth="1"/>
    <col min="6154" max="6154" width="9.7109375" style="44" customWidth="1"/>
    <col min="6155" max="6155" width="7.28125" style="44" customWidth="1"/>
    <col min="6156" max="6156" width="9.7109375" style="44" customWidth="1"/>
    <col min="6157" max="6157" width="7.28125" style="44" customWidth="1"/>
    <col min="6158" max="6158" width="9.7109375" style="44" customWidth="1"/>
    <col min="6159" max="6159" width="7.28125" style="44" customWidth="1"/>
    <col min="6160" max="6401" width="10.28125" style="44" customWidth="1"/>
    <col min="6402" max="6402" width="10.421875" style="44" customWidth="1"/>
    <col min="6403" max="6403" width="14.140625" style="44" customWidth="1"/>
    <col min="6404" max="6404" width="9.7109375" style="44" customWidth="1"/>
    <col min="6405" max="6405" width="7.28125" style="44" customWidth="1"/>
    <col min="6406" max="6406" width="9.7109375" style="44" customWidth="1"/>
    <col min="6407" max="6407" width="7.28125" style="44" customWidth="1"/>
    <col min="6408" max="6408" width="9.7109375" style="44" customWidth="1"/>
    <col min="6409" max="6409" width="7.28125" style="44" customWidth="1"/>
    <col min="6410" max="6410" width="9.7109375" style="44" customWidth="1"/>
    <col min="6411" max="6411" width="7.28125" style="44" customWidth="1"/>
    <col min="6412" max="6412" width="9.7109375" style="44" customWidth="1"/>
    <col min="6413" max="6413" width="7.28125" style="44" customWidth="1"/>
    <col min="6414" max="6414" width="9.7109375" style="44" customWidth="1"/>
    <col min="6415" max="6415" width="7.28125" style="44" customWidth="1"/>
    <col min="6416" max="6657" width="10.28125" style="44" customWidth="1"/>
    <col min="6658" max="6658" width="10.421875" style="44" customWidth="1"/>
    <col min="6659" max="6659" width="14.140625" style="44" customWidth="1"/>
    <col min="6660" max="6660" width="9.7109375" style="44" customWidth="1"/>
    <col min="6661" max="6661" width="7.28125" style="44" customWidth="1"/>
    <col min="6662" max="6662" width="9.7109375" style="44" customWidth="1"/>
    <col min="6663" max="6663" width="7.28125" style="44" customWidth="1"/>
    <col min="6664" max="6664" width="9.7109375" style="44" customWidth="1"/>
    <col min="6665" max="6665" width="7.28125" style="44" customWidth="1"/>
    <col min="6666" max="6666" width="9.7109375" style="44" customWidth="1"/>
    <col min="6667" max="6667" width="7.28125" style="44" customWidth="1"/>
    <col min="6668" max="6668" width="9.7109375" style="44" customWidth="1"/>
    <col min="6669" max="6669" width="7.28125" style="44" customWidth="1"/>
    <col min="6670" max="6670" width="9.7109375" style="44" customWidth="1"/>
    <col min="6671" max="6671" width="7.28125" style="44" customWidth="1"/>
    <col min="6672" max="6913" width="10.28125" style="44" customWidth="1"/>
    <col min="6914" max="6914" width="10.421875" style="44" customWidth="1"/>
    <col min="6915" max="6915" width="14.140625" style="44" customWidth="1"/>
    <col min="6916" max="6916" width="9.7109375" style="44" customWidth="1"/>
    <col min="6917" max="6917" width="7.28125" style="44" customWidth="1"/>
    <col min="6918" max="6918" width="9.7109375" style="44" customWidth="1"/>
    <col min="6919" max="6919" width="7.28125" style="44" customWidth="1"/>
    <col min="6920" max="6920" width="9.7109375" style="44" customWidth="1"/>
    <col min="6921" max="6921" width="7.28125" style="44" customWidth="1"/>
    <col min="6922" max="6922" width="9.7109375" style="44" customWidth="1"/>
    <col min="6923" max="6923" width="7.28125" style="44" customWidth="1"/>
    <col min="6924" max="6924" width="9.7109375" style="44" customWidth="1"/>
    <col min="6925" max="6925" width="7.28125" style="44" customWidth="1"/>
    <col min="6926" max="6926" width="9.7109375" style="44" customWidth="1"/>
    <col min="6927" max="6927" width="7.28125" style="44" customWidth="1"/>
    <col min="6928" max="7169" width="9.140625" style="44" customWidth="1"/>
    <col min="7170" max="7170" width="10.421875" style="44" customWidth="1"/>
    <col min="7171" max="7171" width="14.140625" style="44" customWidth="1"/>
    <col min="7172" max="7172" width="9.7109375" style="44" customWidth="1"/>
    <col min="7173" max="7173" width="7.28125" style="44" customWidth="1"/>
    <col min="7174" max="7174" width="9.7109375" style="44" customWidth="1"/>
    <col min="7175" max="7175" width="7.28125" style="44" customWidth="1"/>
    <col min="7176" max="7176" width="9.7109375" style="44" customWidth="1"/>
    <col min="7177" max="7177" width="7.28125" style="44" customWidth="1"/>
    <col min="7178" max="7178" width="9.7109375" style="44" customWidth="1"/>
    <col min="7179" max="7179" width="7.28125" style="44" customWidth="1"/>
    <col min="7180" max="7180" width="9.7109375" style="44" customWidth="1"/>
    <col min="7181" max="7181" width="7.28125" style="44" customWidth="1"/>
    <col min="7182" max="7182" width="9.7109375" style="44" customWidth="1"/>
    <col min="7183" max="7183" width="7.28125" style="44" customWidth="1"/>
    <col min="7184" max="7425" width="10.28125" style="44" customWidth="1"/>
    <col min="7426" max="7426" width="10.421875" style="44" customWidth="1"/>
    <col min="7427" max="7427" width="14.140625" style="44" customWidth="1"/>
    <col min="7428" max="7428" width="9.7109375" style="44" customWidth="1"/>
    <col min="7429" max="7429" width="7.28125" style="44" customWidth="1"/>
    <col min="7430" max="7430" width="9.7109375" style="44" customWidth="1"/>
    <col min="7431" max="7431" width="7.28125" style="44" customWidth="1"/>
    <col min="7432" max="7432" width="9.7109375" style="44" customWidth="1"/>
    <col min="7433" max="7433" width="7.28125" style="44" customWidth="1"/>
    <col min="7434" max="7434" width="9.7109375" style="44" customWidth="1"/>
    <col min="7435" max="7435" width="7.28125" style="44" customWidth="1"/>
    <col min="7436" max="7436" width="9.7109375" style="44" customWidth="1"/>
    <col min="7437" max="7437" width="7.28125" style="44" customWidth="1"/>
    <col min="7438" max="7438" width="9.7109375" style="44" customWidth="1"/>
    <col min="7439" max="7439" width="7.28125" style="44" customWidth="1"/>
    <col min="7440" max="7681" width="10.28125" style="44" customWidth="1"/>
    <col min="7682" max="7682" width="10.421875" style="44" customWidth="1"/>
    <col min="7683" max="7683" width="14.140625" style="44" customWidth="1"/>
    <col min="7684" max="7684" width="9.7109375" style="44" customWidth="1"/>
    <col min="7685" max="7685" width="7.28125" style="44" customWidth="1"/>
    <col min="7686" max="7686" width="9.7109375" style="44" customWidth="1"/>
    <col min="7687" max="7687" width="7.28125" style="44" customWidth="1"/>
    <col min="7688" max="7688" width="9.7109375" style="44" customWidth="1"/>
    <col min="7689" max="7689" width="7.28125" style="44" customWidth="1"/>
    <col min="7690" max="7690" width="9.7109375" style="44" customWidth="1"/>
    <col min="7691" max="7691" width="7.28125" style="44" customWidth="1"/>
    <col min="7692" max="7692" width="9.7109375" style="44" customWidth="1"/>
    <col min="7693" max="7693" width="7.28125" style="44" customWidth="1"/>
    <col min="7694" max="7694" width="9.7109375" style="44" customWidth="1"/>
    <col min="7695" max="7695" width="7.28125" style="44" customWidth="1"/>
    <col min="7696" max="7937" width="10.28125" style="44" customWidth="1"/>
    <col min="7938" max="7938" width="10.421875" style="44" customWidth="1"/>
    <col min="7939" max="7939" width="14.140625" style="44" customWidth="1"/>
    <col min="7940" max="7940" width="9.7109375" style="44" customWidth="1"/>
    <col min="7941" max="7941" width="7.28125" style="44" customWidth="1"/>
    <col min="7942" max="7942" width="9.7109375" style="44" customWidth="1"/>
    <col min="7943" max="7943" width="7.28125" style="44" customWidth="1"/>
    <col min="7944" max="7944" width="9.7109375" style="44" customWidth="1"/>
    <col min="7945" max="7945" width="7.28125" style="44" customWidth="1"/>
    <col min="7946" max="7946" width="9.7109375" style="44" customWidth="1"/>
    <col min="7947" max="7947" width="7.28125" style="44" customWidth="1"/>
    <col min="7948" max="7948" width="9.7109375" style="44" customWidth="1"/>
    <col min="7949" max="7949" width="7.28125" style="44" customWidth="1"/>
    <col min="7950" max="7950" width="9.7109375" style="44" customWidth="1"/>
    <col min="7951" max="7951" width="7.28125" style="44" customWidth="1"/>
    <col min="7952" max="8193" width="9.140625" style="44" customWidth="1"/>
    <col min="8194" max="8194" width="10.421875" style="44" customWidth="1"/>
    <col min="8195" max="8195" width="14.140625" style="44" customWidth="1"/>
    <col min="8196" max="8196" width="9.7109375" style="44" customWidth="1"/>
    <col min="8197" max="8197" width="7.28125" style="44" customWidth="1"/>
    <col min="8198" max="8198" width="9.7109375" style="44" customWidth="1"/>
    <col min="8199" max="8199" width="7.28125" style="44" customWidth="1"/>
    <col min="8200" max="8200" width="9.7109375" style="44" customWidth="1"/>
    <col min="8201" max="8201" width="7.28125" style="44" customWidth="1"/>
    <col min="8202" max="8202" width="9.7109375" style="44" customWidth="1"/>
    <col min="8203" max="8203" width="7.28125" style="44" customWidth="1"/>
    <col min="8204" max="8204" width="9.7109375" style="44" customWidth="1"/>
    <col min="8205" max="8205" width="7.28125" style="44" customWidth="1"/>
    <col min="8206" max="8206" width="9.7109375" style="44" customWidth="1"/>
    <col min="8207" max="8207" width="7.28125" style="44" customWidth="1"/>
    <col min="8208" max="8449" width="10.28125" style="44" customWidth="1"/>
    <col min="8450" max="8450" width="10.421875" style="44" customWidth="1"/>
    <col min="8451" max="8451" width="14.140625" style="44" customWidth="1"/>
    <col min="8452" max="8452" width="9.7109375" style="44" customWidth="1"/>
    <col min="8453" max="8453" width="7.28125" style="44" customWidth="1"/>
    <col min="8454" max="8454" width="9.7109375" style="44" customWidth="1"/>
    <col min="8455" max="8455" width="7.28125" style="44" customWidth="1"/>
    <col min="8456" max="8456" width="9.7109375" style="44" customWidth="1"/>
    <col min="8457" max="8457" width="7.28125" style="44" customWidth="1"/>
    <col min="8458" max="8458" width="9.7109375" style="44" customWidth="1"/>
    <col min="8459" max="8459" width="7.28125" style="44" customWidth="1"/>
    <col min="8460" max="8460" width="9.7109375" style="44" customWidth="1"/>
    <col min="8461" max="8461" width="7.28125" style="44" customWidth="1"/>
    <col min="8462" max="8462" width="9.7109375" style="44" customWidth="1"/>
    <col min="8463" max="8463" width="7.28125" style="44" customWidth="1"/>
    <col min="8464" max="8705" width="10.28125" style="44" customWidth="1"/>
    <col min="8706" max="8706" width="10.421875" style="44" customWidth="1"/>
    <col min="8707" max="8707" width="14.140625" style="44" customWidth="1"/>
    <col min="8708" max="8708" width="9.7109375" style="44" customWidth="1"/>
    <col min="8709" max="8709" width="7.28125" style="44" customWidth="1"/>
    <col min="8710" max="8710" width="9.7109375" style="44" customWidth="1"/>
    <col min="8711" max="8711" width="7.28125" style="44" customWidth="1"/>
    <col min="8712" max="8712" width="9.7109375" style="44" customWidth="1"/>
    <col min="8713" max="8713" width="7.28125" style="44" customWidth="1"/>
    <col min="8714" max="8714" width="9.7109375" style="44" customWidth="1"/>
    <col min="8715" max="8715" width="7.28125" style="44" customWidth="1"/>
    <col min="8716" max="8716" width="9.7109375" style="44" customWidth="1"/>
    <col min="8717" max="8717" width="7.28125" style="44" customWidth="1"/>
    <col min="8718" max="8718" width="9.7109375" style="44" customWidth="1"/>
    <col min="8719" max="8719" width="7.28125" style="44" customWidth="1"/>
    <col min="8720" max="8961" width="10.28125" style="44" customWidth="1"/>
    <col min="8962" max="8962" width="10.421875" style="44" customWidth="1"/>
    <col min="8963" max="8963" width="14.140625" style="44" customWidth="1"/>
    <col min="8964" max="8964" width="9.7109375" style="44" customWidth="1"/>
    <col min="8965" max="8965" width="7.28125" style="44" customWidth="1"/>
    <col min="8966" max="8966" width="9.7109375" style="44" customWidth="1"/>
    <col min="8967" max="8967" width="7.28125" style="44" customWidth="1"/>
    <col min="8968" max="8968" width="9.7109375" style="44" customWidth="1"/>
    <col min="8969" max="8969" width="7.28125" style="44" customWidth="1"/>
    <col min="8970" max="8970" width="9.7109375" style="44" customWidth="1"/>
    <col min="8971" max="8971" width="7.28125" style="44" customWidth="1"/>
    <col min="8972" max="8972" width="9.7109375" style="44" customWidth="1"/>
    <col min="8973" max="8973" width="7.28125" style="44" customWidth="1"/>
    <col min="8974" max="8974" width="9.7109375" style="44" customWidth="1"/>
    <col min="8975" max="8975" width="7.28125" style="44" customWidth="1"/>
    <col min="8976" max="9217" width="9.140625" style="44" customWidth="1"/>
    <col min="9218" max="9218" width="10.421875" style="44" customWidth="1"/>
    <col min="9219" max="9219" width="14.140625" style="44" customWidth="1"/>
    <col min="9220" max="9220" width="9.7109375" style="44" customWidth="1"/>
    <col min="9221" max="9221" width="7.28125" style="44" customWidth="1"/>
    <col min="9222" max="9222" width="9.7109375" style="44" customWidth="1"/>
    <col min="9223" max="9223" width="7.28125" style="44" customWidth="1"/>
    <col min="9224" max="9224" width="9.7109375" style="44" customWidth="1"/>
    <col min="9225" max="9225" width="7.28125" style="44" customWidth="1"/>
    <col min="9226" max="9226" width="9.7109375" style="44" customWidth="1"/>
    <col min="9227" max="9227" width="7.28125" style="44" customWidth="1"/>
    <col min="9228" max="9228" width="9.7109375" style="44" customWidth="1"/>
    <col min="9229" max="9229" width="7.28125" style="44" customWidth="1"/>
    <col min="9230" max="9230" width="9.7109375" style="44" customWidth="1"/>
    <col min="9231" max="9231" width="7.28125" style="44" customWidth="1"/>
    <col min="9232" max="9473" width="10.28125" style="44" customWidth="1"/>
    <col min="9474" max="9474" width="10.421875" style="44" customWidth="1"/>
    <col min="9475" max="9475" width="14.140625" style="44" customWidth="1"/>
    <col min="9476" max="9476" width="9.7109375" style="44" customWidth="1"/>
    <col min="9477" max="9477" width="7.28125" style="44" customWidth="1"/>
    <col min="9478" max="9478" width="9.7109375" style="44" customWidth="1"/>
    <col min="9479" max="9479" width="7.28125" style="44" customWidth="1"/>
    <col min="9480" max="9480" width="9.7109375" style="44" customWidth="1"/>
    <col min="9481" max="9481" width="7.28125" style="44" customWidth="1"/>
    <col min="9482" max="9482" width="9.7109375" style="44" customWidth="1"/>
    <col min="9483" max="9483" width="7.28125" style="44" customWidth="1"/>
    <col min="9484" max="9484" width="9.7109375" style="44" customWidth="1"/>
    <col min="9485" max="9485" width="7.28125" style="44" customWidth="1"/>
    <col min="9486" max="9486" width="9.7109375" style="44" customWidth="1"/>
    <col min="9487" max="9487" width="7.28125" style="44" customWidth="1"/>
    <col min="9488" max="9729" width="10.28125" style="44" customWidth="1"/>
    <col min="9730" max="9730" width="10.421875" style="44" customWidth="1"/>
    <col min="9731" max="9731" width="14.140625" style="44" customWidth="1"/>
    <col min="9732" max="9732" width="9.7109375" style="44" customWidth="1"/>
    <col min="9733" max="9733" width="7.28125" style="44" customWidth="1"/>
    <col min="9734" max="9734" width="9.7109375" style="44" customWidth="1"/>
    <col min="9735" max="9735" width="7.28125" style="44" customWidth="1"/>
    <col min="9736" max="9736" width="9.7109375" style="44" customWidth="1"/>
    <col min="9737" max="9737" width="7.28125" style="44" customWidth="1"/>
    <col min="9738" max="9738" width="9.7109375" style="44" customWidth="1"/>
    <col min="9739" max="9739" width="7.28125" style="44" customWidth="1"/>
    <col min="9740" max="9740" width="9.7109375" style="44" customWidth="1"/>
    <col min="9741" max="9741" width="7.28125" style="44" customWidth="1"/>
    <col min="9742" max="9742" width="9.7109375" style="44" customWidth="1"/>
    <col min="9743" max="9743" width="7.28125" style="44" customWidth="1"/>
    <col min="9744" max="9985" width="10.28125" style="44" customWidth="1"/>
    <col min="9986" max="9986" width="10.421875" style="44" customWidth="1"/>
    <col min="9987" max="9987" width="14.140625" style="44" customWidth="1"/>
    <col min="9988" max="9988" width="9.7109375" style="44" customWidth="1"/>
    <col min="9989" max="9989" width="7.28125" style="44" customWidth="1"/>
    <col min="9990" max="9990" width="9.7109375" style="44" customWidth="1"/>
    <col min="9991" max="9991" width="7.28125" style="44" customWidth="1"/>
    <col min="9992" max="9992" width="9.7109375" style="44" customWidth="1"/>
    <col min="9993" max="9993" width="7.28125" style="44" customWidth="1"/>
    <col min="9994" max="9994" width="9.7109375" style="44" customWidth="1"/>
    <col min="9995" max="9995" width="7.28125" style="44" customWidth="1"/>
    <col min="9996" max="9996" width="9.7109375" style="44" customWidth="1"/>
    <col min="9997" max="9997" width="7.28125" style="44" customWidth="1"/>
    <col min="9998" max="9998" width="9.7109375" style="44" customWidth="1"/>
    <col min="9999" max="9999" width="7.28125" style="44" customWidth="1"/>
    <col min="10000" max="10241" width="9.140625" style="44" customWidth="1"/>
    <col min="10242" max="10242" width="10.421875" style="44" customWidth="1"/>
    <col min="10243" max="10243" width="14.140625" style="44" customWidth="1"/>
    <col min="10244" max="10244" width="9.7109375" style="44" customWidth="1"/>
    <col min="10245" max="10245" width="7.28125" style="44" customWidth="1"/>
    <col min="10246" max="10246" width="9.7109375" style="44" customWidth="1"/>
    <col min="10247" max="10247" width="7.28125" style="44" customWidth="1"/>
    <col min="10248" max="10248" width="9.7109375" style="44" customWidth="1"/>
    <col min="10249" max="10249" width="7.28125" style="44" customWidth="1"/>
    <col min="10250" max="10250" width="9.7109375" style="44" customWidth="1"/>
    <col min="10251" max="10251" width="7.28125" style="44" customWidth="1"/>
    <col min="10252" max="10252" width="9.7109375" style="44" customWidth="1"/>
    <col min="10253" max="10253" width="7.28125" style="44" customWidth="1"/>
    <col min="10254" max="10254" width="9.7109375" style="44" customWidth="1"/>
    <col min="10255" max="10255" width="7.28125" style="44" customWidth="1"/>
    <col min="10256" max="10497" width="10.28125" style="44" customWidth="1"/>
    <col min="10498" max="10498" width="10.421875" style="44" customWidth="1"/>
    <col min="10499" max="10499" width="14.140625" style="44" customWidth="1"/>
    <col min="10500" max="10500" width="9.7109375" style="44" customWidth="1"/>
    <col min="10501" max="10501" width="7.28125" style="44" customWidth="1"/>
    <col min="10502" max="10502" width="9.7109375" style="44" customWidth="1"/>
    <col min="10503" max="10503" width="7.28125" style="44" customWidth="1"/>
    <col min="10504" max="10504" width="9.7109375" style="44" customWidth="1"/>
    <col min="10505" max="10505" width="7.28125" style="44" customWidth="1"/>
    <col min="10506" max="10506" width="9.7109375" style="44" customWidth="1"/>
    <col min="10507" max="10507" width="7.28125" style="44" customWidth="1"/>
    <col min="10508" max="10508" width="9.7109375" style="44" customWidth="1"/>
    <col min="10509" max="10509" width="7.28125" style="44" customWidth="1"/>
    <col min="10510" max="10510" width="9.7109375" style="44" customWidth="1"/>
    <col min="10511" max="10511" width="7.28125" style="44" customWidth="1"/>
    <col min="10512" max="10753" width="10.28125" style="44" customWidth="1"/>
    <col min="10754" max="10754" width="10.421875" style="44" customWidth="1"/>
    <col min="10755" max="10755" width="14.140625" style="44" customWidth="1"/>
    <col min="10756" max="10756" width="9.7109375" style="44" customWidth="1"/>
    <col min="10757" max="10757" width="7.28125" style="44" customWidth="1"/>
    <col min="10758" max="10758" width="9.7109375" style="44" customWidth="1"/>
    <col min="10759" max="10759" width="7.28125" style="44" customWidth="1"/>
    <col min="10760" max="10760" width="9.7109375" style="44" customWidth="1"/>
    <col min="10761" max="10761" width="7.28125" style="44" customWidth="1"/>
    <col min="10762" max="10762" width="9.7109375" style="44" customWidth="1"/>
    <col min="10763" max="10763" width="7.28125" style="44" customWidth="1"/>
    <col min="10764" max="10764" width="9.7109375" style="44" customWidth="1"/>
    <col min="10765" max="10765" width="7.28125" style="44" customWidth="1"/>
    <col min="10766" max="10766" width="9.7109375" style="44" customWidth="1"/>
    <col min="10767" max="10767" width="7.28125" style="44" customWidth="1"/>
    <col min="10768" max="11009" width="10.28125" style="44" customWidth="1"/>
    <col min="11010" max="11010" width="10.421875" style="44" customWidth="1"/>
    <col min="11011" max="11011" width="14.140625" style="44" customWidth="1"/>
    <col min="11012" max="11012" width="9.7109375" style="44" customWidth="1"/>
    <col min="11013" max="11013" width="7.28125" style="44" customWidth="1"/>
    <col min="11014" max="11014" width="9.7109375" style="44" customWidth="1"/>
    <col min="11015" max="11015" width="7.28125" style="44" customWidth="1"/>
    <col min="11016" max="11016" width="9.7109375" style="44" customWidth="1"/>
    <col min="11017" max="11017" width="7.28125" style="44" customWidth="1"/>
    <col min="11018" max="11018" width="9.7109375" style="44" customWidth="1"/>
    <col min="11019" max="11019" width="7.28125" style="44" customWidth="1"/>
    <col min="11020" max="11020" width="9.7109375" style="44" customWidth="1"/>
    <col min="11021" max="11021" width="7.28125" style="44" customWidth="1"/>
    <col min="11022" max="11022" width="9.7109375" style="44" customWidth="1"/>
    <col min="11023" max="11023" width="7.28125" style="44" customWidth="1"/>
    <col min="11024" max="11265" width="9.140625" style="44" customWidth="1"/>
    <col min="11266" max="11266" width="10.421875" style="44" customWidth="1"/>
    <col min="11267" max="11267" width="14.140625" style="44" customWidth="1"/>
    <col min="11268" max="11268" width="9.7109375" style="44" customWidth="1"/>
    <col min="11269" max="11269" width="7.28125" style="44" customWidth="1"/>
    <col min="11270" max="11270" width="9.7109375" style="44" customWidth="1"/>
    <col min="11271" max="11271" width="7.28125" style="44" customWidth="1"/>
    <col min="11272" max="11272" width="9.7109375" style="44" customWidth="1"/>
    <col min="11273" max="11273" width="7.28125" style="44" customWidth="1"/>
    <col min="11274" max="11274" width="9.7109375" style="44" customWidth="1"/>
    <col min="11275" max="11275" width="7.28125" style="44" customWidth="1"/>
    <col min="11276" max="11276" width="9.7109375" style="44" customWidth="1"/>
    <col min="11277" max="11277" width="7.28125" style="44" customWidth="1"/>
    <col min="11278" max="11278" width="9.7109375" style="44" customWidth="1"/>
    <col min="11279" max="11279" width="7.28125" style="44" customWidth="1"/>
    <col min="11280" max="11521" width="10.28125" style="44" customWidth="1"/>
    <col min="11522" max="11522" width="10.421875" style="44" customWidth="1"/>
    <col min="11523" max="11523" width="14.140625" style="44" customWidth="1"/>
    <col min="11524" max="11524" width="9.7109375" style="44" customWidth="1"/>
    <col min="11525" max="11525" width="7.28125" style="44" customWidth="1"/>
    <col min="11526" max="11526" width="9.7109375" style="44" customWidth="1"/>
    <col min="11527" max="11527" width="7.28125" style="44" customWidth="1"/>
    <col min="11528" max="11528" width="9.7109375" style="44" customWidth="1"/>
    <col min="11529" max="11529" width="7.28125" style="44" customWidth="1"/>
    <col min="11530" max="11530" width="9.7109375" style="44" customWidth="1"/>
    <col min="11531" max="11531" width="7.28125" style="44" customWidth="1"/>
    <col min="11532" max="11532" width="9.7109375" style="44" customWidth="1"/>
    <col min="11533" max="11533" width="7.28125" style="44" customWidth="1"/>
    <col min="11534" max="11534" width="9.7109375" style="44" customWidth="1"/>
    <col min="11535" max="11535" width="7.28125" style="44" customWidth="1"/>
    <col min="11536" max="11777" width="10.28125" style="44" customWidth="1"/>
    <col min="11778" max="11778" width="10.421875" style="44" customWidth="1"/>
    <col min="11779" max="11779" width="14.140625" style="44" customWidth="1"/>
    <col min="11780" max="11780" width="9.7109375" style="44" customWidth="1"/>
    <col min="11781" max="11781" width="7.28125" style="44" customWidth="1"/>
    <col min="11782" max="11782" width="9.7109375" style="44" customWidth="1"/>
    <col min="11783" max="11783" width="7.28125" style="44" customWidth="1"/>
    <col min="11784" max="11784" width="9.7109375" style="44" customWidth="1"/>
    <col min="11785" max="11785" width="7.28125" style="44" customWidth="1"/>
    <col min="11786" max="11786" width="9.7109375" style="44" customWidth="1"/>
    <col min="11787" max="11787" width="7.28125" style="44" customWidth="1"/>
    <col min="11788" max="11788" width="9.7109375" style="44" customWidth="1"/>
    <col min="11789" max="11789" width="7.28125" style="44" customWidth="1"/>
    <col min="11790" max="11790" width="9.7109375" style="44" customWidth="1"/>
    <col min="11791" max="11791" width="7.28125" style="44" customWidth="1"/>
    <col min="11792" max="12033" width="10.28125" style="44" customWidth="1"/>
    <col min="12034" max="12034" width="10.421875" style="44" customWidth="1"/>
    <col min="12035" max="12035" width="14.140625" style="44" customWidth="1"/>
    <col min="12036" max="12036" width="9.7109375" style="44" customWidth="1"/>
    <col min="12037" max="12037" width="7.28125" style="44" customWidth="1"/>
    <col min="12038" max="12038" width="9.7109375" style="44" customWidth="1"/>
    <col min="12039" max="12039" width="7.28125" style="44" customWidth="1"/>
    <col min="12040" max="12040" width="9.7109375" style="44" customWidth="1"/>
    <col min="12041" max="12041" width="7.28125" style="44" customWidth="1"/>
    <col min="12042" max="12042" width="9.7109375" style="44" customWidth="1"/>
    <col min="12043" max="12043" width="7.28125" style="44" customWidth="1"/>
    <col min="12044" max="12044" width="9.7109375" style="44" customWidth="1"/>
    <col min="12045" max="12045" width="7.28125" style="44" customWidth="1"/>
    <col min="12046" max="12046" width="9.7109375" style="44" customWidth="1"/>
    <col min="12047" max="12047" width="7.28125" style="44" customWidth="1"/>
    <col min="12048" max="12289" width="9.140625" style="44" customWidth="1"/>
    <col min="12290" max="12290" width="10.421875" style="44" customWidth="1"/>
    <col min="12291" max="12291" width="14.140625" style="44" customWidth="1"/>
    <col min="12292" max="12292" width="9.7109375" style="44" customWidth="1"/>
    <col min="12293" max="12293" width="7.28125" style="44" customWidth="1"/>
    <col min="12294" max="12294" width="9.7109375" style="44" customWidth="1"/>
    <col min="12295" max="12295" width="7.28125" style="44" customWidth="1"/>
    <col min="12296" max="12296" width="9.7109375" style="44" customWidth="1"/>
    <col min="12297" max="12297" width="7.28125" style="44" customWidth="1"/>
    <col min="12298" max="12298" width="9.7109375" style="44" customWidth="1"/>
    <col min="12299" max="12299" width="7.28125" style="44" customWidth="1"/>
    <col min="12300" max="12300" width="9.7109375" style="44" customWidth="1"/>
    <col min="12301" max="12301" width="7.28125" style="44" customWidth="1"/>
    <col min="12302" max="12302" width="9.7109375" style="44" customWidth="1"/>
    <col min="12303" max="12303" width="7.28125" style="44" customWidth="1"/>
    <col min="12304" max="12545" width="10.28125" style="44" customWidth="1"/>
    <col min="12546" max="12546" width="10.421875" style="44" customWidth="1"/>
    <col min="12547" max="12547" width="14.140625" style="44" customWidth="1"/>
    <col min="12548" max="12548" width="9.7109375" style="44" customWidth="1"/>
    <col min="12549" max="12549" width="7.28125" style="44" customWidth="1"/>
    <col min="12550" max="12550" width="9.7109375" style="44" customWidth="1"/>
    <col min="12551" max="12551" width="7.28125" style="44" customWidth="1"/>
    <col min="12552" max="12552" width="9.7109375" style="44" customWidth="1"/>
    <col min="12553" max="12553" width="7.28125" style="44" customWidth="1"/>
    <col min="12554" max="12554" width="9.7109375" style="44" customWidth="1"/>
    <col min="12555" max="12555" width="7.28125" style="44" customWidth="1"/>
    <col min="12556" max="12556" width="9.7109375" style="44" customWidth="1"/>
    <col min="12557" max="12557" width="7.28125" style="44" customWidth="1"/>
    <col min="12558" max="12558" width="9.7109375" style="44" customWidth="1"/>
    <col min="12559" max="12559" width="7.28125" style="44" customWidth="1"/>
    <col min="12560" max="12801" width="10.28125" style="44" customWidth="1"/>
    <col min="12802" max="12802" width="10.421875" style="44" customWidth="1"/>
    <col min="12803" max="12803" width="14.140625" style="44" customWidth="1"/>
    <col min="12804" max="12804" width="9.7109375" style="44" customWidth="1"/>
    <col min="12805" max="12805" width="7.28125" style="44" customWidth="1"/>
    <col min="12806" max="12806" width="9.7109375" style="44" customWidth="1"/>
    <col min="12807" max="12807" width="7.28125" style="44" customWidth="1"/>
    <col min="12808" max="12808" width="9.7109375" style="44" customWidth="1"/>
    <col min="12809" max="12809" width="7.28125" style="44" customWidth="1"/>
    <col min="12810" max="12810" width="9.7109375" style="44" customWidth="1"/>
    <col min="12811" max="12811" width="7.28125" style="44" customWidth="1"/>
    <col min="12812" max="12812" width="9.7109375" style="44" customWidth="1"/>
    <col min="12813" max="12813" width="7.28125" style="44" customWidth="1"/>
    <col min="12814" max="12814" width="9.7109375" style="44" customWidth="1"/>
    <col min="12815" max="12815" width="7.28125" style="44" customWidth="1"/>
    <col min="12816" max="13057" width="10.28125" style="44" customWidth="1"/>
    <col min="13058" max="13058" width="10.421875" style="44" customWidth="1"/>
    <col min="13059" max="13059" width="14.140625" style="44" customWidth="1"/>
    <col min="13060" max="13060" width="9.7109375" style="44" customWidth="1"/>
    <col min="13061" max="13061" width="7.28125" style="44" customWidth="1"/>
    <col min="13062" max="13062" width="9.7109375" style="44" customWidth="1"/>
    <col min="13063" max="13063" width="7.28125" style="44" customWidth="1"/>
    <col min="13064" max="13064" width="9.7109375" style="44" customWidth="1"/>
    <col min="13065" max="13065" width="7.28125" style="44" customWidth="1"/>
    <col min="13066" max="13066" width="9.7109375" style="44" customWidth="1"/>
    <col min="13067" max="13067" width="7.28125" style="44" customWidth="1"/>
    <col min="13068" max="13068" width="9.7109375" style="44" customWidth="1"/>
    <col min="13069" max="13069" width="7.28125" style="44" customWidth="1"/>
    <col min="13070" max="13070" width="9.7109375" style="44" customWidth="1"/>
    <col min="13071" max="13071" width="7.28125" style="44" customWidth="1"/>
    <col min="13072" max="13313" width="9.140625" style="44" customWidth="1"/>
    <col min="13314" max="13314" width="10.421875" style="44" customWidth="1"/>
    <col min="13315" max="13315" width="14.140625" style="44" customWidth="1"/>
    <col min="13316" max="13316" width="9.7109375" style="44" customWidth="1"/>
    <col min="13317" max="13317" width="7.28125" style="44" customWidth="1"/>
    <col min="13318" max="13318" width="9.7109375" style="44" customWidth="1"/>
    <col min="13319" max="13319" width="7.28125" style="44" customWidth="1"/>
    <col min="13320" max="13320" width="9.7109375" style="44" customWidth="1"/>
    <col min="13321" max="13321" width="7.28125" style="44" customWidth="1"/>
    <col min="13322" max="13322" width="9.7109375" style="44" customWidth="1"/>
    <col min="13323" max="13323" width="7.28125" style="44" customWidth="1"/>
    <col min="13324" max="13324" width="9.7109375" style="44" customWidth="1"/>
    <col min="13325" max="13325" width="7.28125" style="44" customWidth="1"/>
    <col min="13326" max="13326" width="9.7109375" style="44" customWidth="1"/>
    <col min="13327" max="13327" width="7.28125" style="44" customWidth="1"/>
    <col min="13328" max="13569" width="10.28125" style="44" customWidth="1"/>
    <col min="13570" max="13570" width="10.421875" style="44" customWidth="1"/>
    <col min="13571" max="13571" width="14.140625" style="44" customWidth="1"/>
    <col min="13572" max="13572" width="9.7109375" style="44" customWidth="1"/>
    <col min="13573" max="13573" width="7.28125" style="44" customWidth="1"/>
    <col min="13574" max="13574" width="9.7109375" style="44" customWidth="1"/>
    <col min="13575" max="13575" width="7.28125" style="44" customWidth="1"/>
    <col min="13576" max="13576" width="9.7109375" style="44" customWidth="1"/>
    <col min="13577" max="13577" width="7.28125" style="44" customWidth="1"/>
    <col min="13578" max="13578" width="9.7109375" style="44" customWidth="1"/>
    <col min="13579" max="13579" width="7.28125" style="44" customWidth="1"/>
    <col min="13580" max="13580" width="9.7109375" style="44" customWidth="1"/>
    <col min="13581" max="13581" width="7.28125" style="44" customWidth="1"/>
    <col min="13582" max="13582" width="9.7109375" style="44" customWidth="1"/>
    <col min="13583" max="13583" width="7.28125" style="44" customWidth="1"/>
    <col min="13584" max="13825" width="10.28125" style="44" customWidth="1"/>
    <col min="13826" max="13826" width="10.421875" style="44" customWidth="1"/>
    <col min="13827" max="13827" width="14.140625" style="44" customWidth="1"/>
    <col min="13828" max="13828" width="9.7109375" style="44" customWidth="1"/>
    <col min="13829" max="13829" width="7.28125" style="44" customWidth="1"/>
    <col min="13830" max="13830" width="9.7109375" style="44" customWidth="1"/>
    <col min="13831" max="13831" width="7.28125" style="44" customWidth="1"/>
    <col min="13832" max="13832" width="9.7109375" style="44" customWidth="1"/>
    <col min="13833" max="13833" width="7.28125" style="44" customWidth="1"/>
    <col min="13834" max="13834" width="9.7109375" style="44" customWidth="1"/>
    <col min="13835" max="13835" width="7.28125" style="44" customWidth="1"/>
    <col min="13836" max="13836" width="9.7109375" style="44" customWidth="1"/>
    <col min="13837" max="13837" width="7.28125" style="44" customWidth="1"/>
    <col min="13838" max="13838" width="9.7109375" style="44" customWidth="1"/>
    <col min="13839" max="13839" width="7.28125" style="44" customWidth="1"/>
    <col min="13840" max="14081" width="10.28125" style="44" customWidth="1"/>
    <col min="14082" max="14082" width="10.421875" style="44" customWidth="1"/>
    <col min="14083" max="14083" width="14.140625" style="44" customWidth="1"/>
    <col min="14084" max="14084" width="9.7109375" style="44" customWidth="1"/>
    <col min="14085" max="14085" width="7.28125" style="44" customWidth="1"/>
    <col min="14086" max="14086" width="9.7109375" style="44" customWidth="1"/>
    <col min="14087" max="14087" width="7.28125" style="44" customWidth="1"/>
    <col min="14088" max="14088" width="9.7109375" style="44" customWidth="1"/>
    <col min="14089" max="14089" width="7.28125" style="44" customWidth="1"/>
    <col min="14090" max="14090" width="9.7109375" style="44" customWidth="1"/>
    <col min="14091" max="14091" width="7.28125" style="44" customWidth="1"/>
    <col min="14092" max="14092" width="9.7109375" style="44" customWidth="1"/>
    <col min="14093" max="14093" width="7.28125" style="44" customWidth="1"/>
    <col min="14094" max="14094" width="9.7109375" style="44" customWidth="1"/>
    <col min="14095" max="14095" width="7.28125" style="44" customWidth="1"/>
    <col min="14096" max="14337" width="9.140625" style="44" customWidth="1"/>
    <col min="14338" max="14338" width="10.421875" style="44" customWidth="1"/>
    <col min="14339" max="14339" width="14.140625" style="44" customWidth="1"/>
    <col min="14340" max="14340" width="9.7109375" style="44" customWidth="1"/>
    <col min="14341" max="14341" width="7.28125" style="44" customWidth="1"/>
    <col min="14342" max="14342" width="9.7109375" style="44" customWidth="1"/>
    <col min="14343" max="14343" width="7.28125" style="44" customWidth="1"/>
    <col min="14344" max="14344" width="9.7109375" style="44" customWidth="1"/>
    <col min="14345" max="14345" width="7.28125" style="44" customWidth="1"/>
    <col min="14346" max="14346" width="9.7109375" style="44" customWidth="1"/>
    <col min="14347" max="14347" width="7.28125" style="44" customWidth="1"/>
    <col min="14348" max="14348" width="9.7109375" style="44" customWidth="1"/>
    <col min="14349" max="14349" width="7.28125" style="44" customWidth="1"/>
    <col min="14350" max="14350" width="9.7109375" style="44" customWidth="1"/>
    <col min="14351" max="14351" width="7.28125" style="44" customWidth="1"/>
    <col min="14352" max="14593" width="10.28125" style="44" customWidth="1"/>
    <col min="14594" max="14594" width="10.421875" style="44" customWidth="1"/>
    <col min="14595" max="14595" width="14.140625" style="44" customWidth="1"/>
    <col min="14596" max="14596" width="9.7109375" style="44" customWidth="1"/>
    <col min="14597" max="14597" width="7.28125" style="44" customWidth="1"/>
    <col min="14598" max="14598" width="9.7109375" style="44" customWidth="1"/>
    <col min="14599" max="14599" width="7.28125" style="44" customWidth="1"/>
    <col min="14600" max="14600" width="9.7109375" style="44" customWidth="1"/>
    <col min="14601" max="14601" width="7.28125" style="44" customWidth="1"/>
    <col min="14602" max="14602" width="9.7109375" style="44" customWidth="1"/>
    <col min="14603" max="14603" width="7.28125" style="44" customWidth="1"/>
    <col min="14604" max="14604" width="9.7109375" style="44" customWidth="1"/>
    <col min="14605" max="14605" width="7.28125" style="44" customWidth="1"/>
    <col min="14606" max="14606" width="9.7109375" style="44" customWidth="1"/>
    <col min="14607" max="14607" width="7.28125" style="44" customWidth="1"/>
    <col min="14608" max="14849" width="10.28125" style="44" customWidth="1"/>
    <col min="14850" max="14850" width="10.421875" style="44" customWidth="1"/>
    <col min="14851" max="14851" width="14.140625" style="44" customWidth="1"/>
    <col min="14852" max="14852" width="9.7109375" style="44" customWidth="1"/>
    <col min="14853" max="14853" width="7.28125" style="44" customWidth="1"/>
    <col min="14854" max="14854" width="9.7109375" style="44" customWidth="1"/>
    <col min="14855" max="14855" width="7.28125" style="44" customWidth="1"/>
    <col min="14856" max="14856" width="9.7109375" style="44" customWidth="1"/>
    <col min="14857" max="14857" width="7.28125" style="44" customWidth="1"/>
    <col min="14858" max="14858" width="9.7109375" style="44" customWidth="1"/>
    <col min="14859" max="14859" width="7.28125" style="44" customWidth="1"/>
    <col min="14860" max="14860" width="9.7109375" style="44" customWidth="1"/>
    <col min="14861" max="14861" width="7.28125" style="44" customWidth="1"/>
    <col min="14862" max="14862" width="9.7109375" style="44" customWidth="1"/>
    <col min="14863" max="14863" width="7.28125" style="44" customWidth="1"/>
    <col min="14864" max="15105" width="10.28125" style="44" customWidth="1"/>
    <col min="15106" max="15106" width="10.421875" style="44" customWidth="1"/>
    <col min="15107" max="15107" width="14.140625" style="44" customWidth="1"/>
    <col min="15108" max="15108" width="9.7109375" style="44" customWidth="1"/>
    <col min="15109" max="15109" width="7.28125" style="44" customWidth="1"/>
    <col min="15110" max="15110" width="9.7109375" style="44" customWidth="1"/>
    <col min="15111" max="15111" width="7.28125" style="44" customWidth="1"/>
    <col min="15112" max="15112" width="9.7109375" style="44" customWidth="1"/>
    <col min="15113" max="15113" width="7.28125" style="44" customWidth="1"/>
    <col min="15114" max="15114" width="9.7109375" style="44" customWidth="1"/>
    <col min="15115" max="15115" width="7.28125" style="44" customWidth="1"/>
    <col min="15116" max="15116" width="9.7109375" style="44" customWidth="1"/>
    <col min="15117" max="15117" width="7.28125" style="44" customWidth="1"/>
    <col min="15118" max="15118" width="9.7109375" style="44" customWidth="1"/>
    <col min="15119" max="15119" width="7.28125" style="44" customWidth="1"/>
    <col min="15120" max="15361" width="9.140625" style="44" customWidth="1"/>
    <col min="15362" max="15362" width="10.421875" style="44" customWidth="1"/>
    <col min="15363" max="15363" width="14.140625" style="44" customWidth="1"/>
    <col min="15364" max="15364" width="9.7109375" style="44" customWidth="1"/>
    <col min="15365" max="15365" width="7.28125" style="44" customWidth="1"/>
    <col min="15366" max="15366" width="9.7109375" style="44" customWidth="1"/>
    <col min="15367" max="15367" width="7.28125" style="44" customWidth="1"/>
    <col min="15368" max="15368" width="9.7109375" style="44" customWidth="1"/>
    <col min="15369" max="15369" width="7.28125" style="44" customWidth="1"/>
    <col min="15370" max="15370" width="9.7109375" style="44" customWidth="1"/>
    <col min="15371" max="15371" width="7.28125" style="44" customWidth="1"/>
    <col min="15372" max="15372" width="9.7109375" style="44" customWidth="1"/>
    <col min="15373" max="15373" width="7.28125" style="44" customWidth="1"/>
    <col min="15374" max="15374" width="9.7109375" style="44" customWidth="1"/>
    <col min="15375" max="15375" width="7.28125" style="44" customWidth="1"/>
    <col min="15376" max="15617" width="10.28125" style="44" customWidth="1"/>
    <col min="15618" max="15618" width="10.421875" style="44" customWidth="1"/>
    <col min="15619" max="15619" width="14.140625" style="44" customWidth="1"/>
    <col min="15620" max="15620" width="9.7109375" style="44" customWidth="1"/>
    <col min="15621" max="15621" width="7.28125" style="44" customWidth="1"/>
    <col min="15622" max="15622" width="9.7109375" style="44" customWidth="1"/>
    <col min="15623" max="15623" width="7.28125" style="44" customWidth="1"/>
    <col min="15624" max="15624" width="9.7109375" style="44" customWidth="1"/>
    <col min="15625" max="15625" width="7.28125" style="44" customWidth="1"/>
    <col min="15626" max="15626" width="9.7109375" style="44" customWidth="1"/>
    <col min="15627" max="15627" width="7.28125" style="44" customWidth="1"/>
    <col min="15628" max="15628" width="9.7109375" style="44" customWidth="1"/>
    <col min="15629" max="15629" width="7.28125" style="44" customWidth="1"/>
    <col min="15630" max="15630" width="9.7109375" style="44" customWidth="1"/>
    <col min="15631" max="15631" width="7.28125" style="44" customWidth="1"/>
    <col min="15632" max="15873" width="10.28125" style="44" customWidth="1"/>
    <col min="15874" max="15874" width="10.421875" style="44" customWidth="1"/>
    <col min="15875" max="15875" width="14.140625" style="44" customWidth="1"/>
    <col min="15876" max="15876" width="9.7109375" style="44" customWidth="1"/>
    <col min="15877" max="15877" width="7.28125" style="44" customWidth="1"/>
    <col min="15878" max="15878" width="9.7109375" style="44" customWidth="1"/>
    <col min="15879" max="15879" width="7.28125" style="44" customWidth="1"/>
    <col min="15880" max="15880" width="9.7109375" style="44" customWidth="1"/>
    <col min="15881" max="15881" width="7.28125" style="44" customWidth="1"/>
    <col min="15882" max="15882" width="9.7109375" style="44" customWidth="1"/>
    <col min="15883" max="15883" width="7.28125" style="44" customWidth="1"/>
    <col min="15884" max="15884" width="9.7109375" style="44" customWidth="1"/>
    <col min="15885" max="15885" width="7.28125" style="44" customWidth="1"/>
    <col min="15886" max="15886" width="9.7109375" style="44" customWidth="1"/>
    <col min="15887" max="15887" width="7.28125" style="44" customWidth="1"/>
    <col min="15888" max="16129" width="10.28125" style="44" customWidth="1"/>
    <col min="16130" max="16130" width="10.421875" style="44" customWidth="1"/>
    <col min="16131" max="16131" width="14.140625" style="44" customWidth="1"/>
    <col min="16132" max="16132" width="9.7109375" style="44" customWidth="1"/>
    <col min="16133" max="16133" width="7.28125" style="44" customWidth="1"/>
    <col min="16134" max="16134" width="9.7109375" style="44" customWidth="1"/>
    <col min="16135" max="16135" width="7.28125" style="44" customWidth="1"/>
    <col min="16136" max="16136" width="9.7109375" style="44" customWidth="1"/>
    <col min="16137" max="16137" width="7.28125" style="44" customWidth="1"/>
    <col min="16138" max="16138" width="9.7109375" style="44" customWidth="1"/>
    <col min="16139" max="16139" width="7.28125" style="44" customWidth="1"/>
    <col min="16140" max="16140" width="9.7109375" style="44" customWidth="1"/>
    <col min="16141" max="16141" width="7.28125" style="44" customWidth="1"/>
    <col min="16142" max="16142" width="9.7109375" style="44" customWidth="1"/>
    <col min="16143" max="16143" width="7.28125" style="44" customWidth="1"/>
    <col min="16144" max="16384" width="9.140625" style="44" customWidth="1"/>
  </cols>
  <sheetData>
    <row r="1" spans="3:20" ht="12">
      <c r="C1" s="9"/>
      <c r="D1" s="82"/>
      <c r="E1" s="9"/>
      <c r="F1" s="108"/>
      <c r="G1" s="9"/>
      <c r="H1" s="108"/>
      <c r="I1" s="9"/>
      <c r="J1" s="108"/>
      <c r="K1" s="9"/>
      <c r="L1" s="108"/>
      <c r="M1" s="9"/>
      <c r="N1" s="108"/>
      <c r="O1" s="9"/>
      <c r="P1" s="108"/>
      <c r="R1" s="82"/>
      <c r="T1" s="82"/>
    </row>
    <row r="2" spans="5:24" ht="12">
      <c r="E2" s="8"/>
      <c r="F2" s="9"/>
      <c r="G2" s="9"/>
      <c r="H2" s="9"/>
      <c r="I2" s="9"/>
      <c r="J2" s="9"/>
      <c r="K2" s="9"/>
      <c r="L2" s="9"/>
      <c r="M2" s="9"/>
      <c r="N2" s="9"/>
      <c r="O2" s="9"/>
      <c r="P2" s="9"/>
      <c r="T2" s="9"/>
      <c r="U2" s="9"/>
      <c r="V2" s="9"/>
      <c r="W2" s="9"/>
      <c r="X2" s="9"/>
    </row>
    <row r="3" spans="3:24" ht="12">
      <c r="C3" s="4" t="s">
        <v>113</v>
      </c>
      <c r="D3" s="4"/>
      <c r="E3" s="8"/>
      <c r="F3" s="9"/>
      <c r="G3" s="9"/>
      <c r="H3" s="9"/>
      <c r="I3" s="9"/>
      <c r="J3" s="9"/>
      <c r="K3" s="9"/>
      <c r="L3" s="9"/>
      <c r="M3" s="9"/>
      <c r="N3" s="9"/>
      <c r="O3" s="9"/>
      <c r="P3" s="9"/>
      <c r="T3" s="9"/>
      <c r="U3" s="9"/>
      <c r="V3" s="9"/>
      <c r="W3" s="9"/>
      <c r="X3" s="9"/>
    </row>
    <row r="4" spans="3:24" ht="12">
      <c r="C4" s="4" t="s">
        <v>114</v>
      </c>
      <c r="D4" s="4"/>
      <c r="E4" s="8"/>
      <c r="F4" s="9"/>
      <c r="G4" s="9"/>
      <c r="H4" s="9"/>
      <c r="I4" s="9"/>
      <c r="J4" s="9"/>
      <c r="K4" s="9"/>
      <c r="L4" s="9"/>
      <c r="M4" s="9"/>
      <c r="N4" s="9"/>
      <c r="O4" s="9"/>
      <c r="P4" s="9"/>
      <c r="T4" s="9"/>
      <c r="U4" s="9"/>
      <c r="V4" s="9"/>
      <c r="W4" s="9"/>
      <c r="X4" s="9"/>
    </row>
    <row r="5" spans="3:24" ht="12">
      <c r="C5" s="45"/>
      <c r="D5" s="4"/>
      <c r="E5" s="8"/>
      <c r="F5" s="9"/>
      <c r="G5" s="9"/>
      <c r="H5" s="9"/>
      <c r="I5" s="9"/>
      <c r="J5" s="9"/>
      <c r="K5" s="9"/>
      <c r="L5" s="9"/>
      <c r="M5" s="9"/>
      <c r="N5" s="9"/>
      <c r="O5" s="9"/>
      <c r="P5" s="9"/>
      <c r="T5" s="9"/>
      <c r="U5" s="9"/>
      <c r="V5" s="9"/>
      <c r="W5" s="9"/>
      <c r="X5" s="9"/>
    </row>
    <row r="6" spans="3:24" ht="15">
      <c r="C6" s="81" t="s">
        <v>149</v>
      </c>
      <c r="D6" s="4"/>
      <c r="E6" s="8"/>
      <c r="F6" s="9"/>
      <c r="G6" s="9"/>
      <c r="H6" s="9"/>
      <c r="I6" s="9"/>
      <c r="J6" s="9"/>
      <c r="K6" s="9"/>
      <c r="L6" s="9"/>
      <c r="M6" s="9"/>
      <c r="N6" s="9"/>
      <c r="O6" s="9"/>
      <c r="P6" s="9"/>
      <c r="T6" s="9"/>
      <c r="U6" s="9"/>
      <c r="V6" s="9"/>
      <c r="W6" s="9"/>
      <c r="X6" s="9"/>
    </row>
    <row r="7" spans="3:24" ht="15">
      <c r="C7" s="81"/>
      <c r="D7" s="4"/>
      <c r="E7" s="8"/>
      <c r="F7" s="9"/>
      <c r="G7" s="9"/>
      <c r="H7" s="9"/>
      <c r="I7" s="9"/>
      <c r="J7" s="9"/>
      <c r="K7" s="9"/>
      <c r="L7" s="9"/>
      <c r="M7" s="9"/>
      <c r="N7" s="9"/>
      <c r="O7" s="9"/>
      <c r="P7" s="9"/>
      <c r="T7" s="9"/>
      <c r="U7" s="9"/>
      <c r="V7" s="9"/>
      <c r="W7" s="9"/>
      <c r="X7" s="9"/>
    </row>
    <row r="8" spans="2:20" ht="12" customHeight="1">
      <c r="B8" s="46"/>
      <c r="T8" s="157"/>
    </row>
    <row r="9" ht="12" customHeight="1">
      <c r="B9" s="46"/>
    </row>
    <row r="10" spans="2:21" ht="12" customHeight="1">
      <c r="B10" s="46"/>
      <c r="C10" s="121"/>
      <c r="D10" s="282">
        <v>2008</v>
      </c>
      <c r="E10" s="283"/>
      <c r="F10" s="282">
        <v>2009</v>
      </c>
      <c r="G10" s="283"/>
      <c r="H10" s="282">
        <v>2010</v>
      </c>
      <c r="I10" s="283"/>
      <c r="J10" s="282">
        <v>2011</v>
      </c>
      <c r="K10" s="283"/>
      <c r="L10" s="279">
        <v>2012</v>
      </c>
      <c r="M10" s="280"/>
      <c r="N10" s="279">
        <v>2013</v>
      </c>
      <c r="O10" s="280"/>
      <c r="P10" s="279">
        <v>2014</v>
      </c>
      <c r="Q10" s="280"/>
      <c r="R10" s="279">
        <v>2015</v>
      </c>
      <c r="S10" s="280"/>
      <c r="T10" s="279">
        <v>2016</v>
      </c>
      <c r="U10" s="281"/>
    </row>
    <row r="11" spans="1:21" ht="24">
      <c r="A11" s="87"/>
      <c r="B11" s="46"/>
      <c r="C11" s="64"/>
      <c r="D11" s="151" t="s">
        <v>146</v>
      </c>
      <c r="E11" s="151" t="s">
        <v>145</v>
      </c>
      <c r="F11" s="151" t="s">
        <v>146</v>
      </c>
      <c r="G11" s="151" t="s">
        <v>145</v>
      </c>
      <c r="H11" s="151" t="s">
        <v>146</v>
      </c>
      <c r="I11" s="151" t="s">
        <v>145</v>
      </c>
      <c r="J11" s="151" t="s">
        <v>146</v>
      </c>
      <c r="K11" s="151" t="s">
        <v>145</v>
      </c>
      <c r="L11" s="151" t="s">
        <v>146</v>
      </c>
      <c r="M11" s="151" t="s">
        <v>145</v>
      </c>
      <c r="N11" s="151" t="s">
        <v>146</v>
      </c>
      <c r="O11" s="151" t="s">
        <v>145</v>
      </c>
      <c r="P11" s="151" t="s">
        <v>146</v>
      </c>
      <c r="Q11" s="151" t="s">
        <v>145</v>
      </c>
      <c r="R11" s="151" t="s">
        <v>146</v>
      </c>
      <c r="S11" s="151" t="s">
        <v>145</v>
      </c>
      <c r="T11" s="151" t="s">
        <v>146</v>
      </c>
      <c r="U11" s="151" t="s">
        <v>145</v>
      </c>
    </row>
    <row r="12" spans="2:21" ht="12">
      <c r="B12" s="46"/>
      <c r="C12" s="141" t="s">
        <v>95</v>
      </c>
      <c r="D12" s="142">
        <v>634975</v>
      </c>
      <c r="E12" s="143">
        <f>D12*100/D$12</f>
        <v>100</v>
      </c>
      <c r="F12" s="142">
        <v>499640</v>
      </c>
      <c r="G12" s="143">
        <f>F12*100/F$12</f>
        <v>100</v>
      </c>
      <c r="H12" s="142">
        <v>394800</v>
      </c>
      <c r="I12" s="143">
        <f>H12*100/H$12</f>
        <v>100</v>
      </c>
      <c r="J12" s="142">
        <v>344440</v>
      </c>
      <c r="K12" s="143">
        <f>J12*100/J$12</f>
        <v>100</v>
      </c>
      <c r="L12" s="142">
        <v>317170</v>
      </c>
      <c r="M12" s="143">
        <f>L12*100/L$12</f>
        <v>100</v>
      </c>
      <c r="N12" s="142">
        <v>326320</v>
      </c>
      <c r="O12" s="143">
        <f>N12*100/N$12</f>
        <v>100</v>
      </c>
      <c r="P12" s="142">
        <v>286805</v>
      </c>
      <c r="Q12" s="143">
        <f>P12*100/P$12</f>
        <v>100</v>
      </c>
      <c r="R12" s="142">
        <v>297860</v>
      </c>
      <c r="S12" s="143">
        <f>R12*100/R$12</f>
        <v>100</v>
      </c>
      <c r="T12" s="142">
        <v>388280</v>
      </c>
      <c r="U12" s="143">
        <f aca="true" t="shared" si="0" ref="U12:U17">T12*100/T$12</f>
        <v>100</v>
      </c>
    </row>
    <row r="13" spans="2:21" ht="12">
      <c r="B13" s="46"/>
      <c r="C13" s="40" t="s">
        <v>54</v>
      </c>
      <c r="D13" s="144">
        <v>1170</v>
      </c>
      <c r="E13" s="124">
        <f>D13*100/D$12</f>
        <v>0.1842592228040474</v>
      </c>
      <c r="F13" s="144">
        <v>2055</v>
      </c>
      <c r="G13" s="124">
        <f>F13*100/F$12</f>
        <v>0.41129613321591546</v>
      </c>
      <c r="H13" s="144">
        <v>1855</v>
      </c>
      <c r="I13" s="124">
        <f>H13*100/H$12</f>
        <v>0.4698581560283688</v>
      </c>
      <c r="J13" s="144">
        <v>2730</v>
      </c>
      <c r="K13" s="124">
        <f>J13*100/J$12</f>
        <v>0.7925908721402857</v>
      </c>
      <c r="L13" s="144">
        <v>2390</v>
      </c>
      <c r="M13" s="124">
        <f>L13*100/L$12</f>
        <v>0.7535391115174828</v>
      </c>
      <c r="N13" s="144">
        <v>1535</v>
      </c>
      <c r="O13" s="124">
        <f>N13*100/N$12</f>
        <v>0.4703971561657269</v>
      </c>
      <c r="P13" s="144">
        <v>1535</v>
      </c>
      <c r="Q13" s="124">
        <f>P13*100/P$12</f>
        <v>0.535206847858301</v>
      </c>
      <c r="R13" s="144">
        <v>1640</v>
      </c>
      <c r="S13" s="124">
        <f>R13*100/R$12</f>
        <v>0.5505942389041831</v>
      </c>
      <c r="T13" s="144">
        <v>1530</v>
      </c>
      <c r="U13" s="267">
        <f t="shared" si="0"/>
        <v>0.39404553415061294</v>
      </c>
    </row>
    <row r="14" spans="2:21" ht="12">
      <c r="B14" s="46"/>
      <c r="C14" s="13" t="s">
        <v>55</v>
      </c>
      <c r="D14" s="145">
        <v>4060</v>
      </c>
      <c r="E14" s="146">
        <f>D14*100/D$12</f>
        <v>0.6393952517815662</v>
      </c>
      <c r="F14" s="145">
        <v>3030</v>
      </c>
      <c r="G14" s="146">
        <f>F14*100/F$12</f>
        <v>0.6064366343767512</v>
      </c>
      <c r="H14" s="145">
        <v>3070</v>
      </c>
      <c r="I14" s="146">
        <f>H14*100/H$12</f>
        <v>0.7776089159067883</v>
      </c>
      <c r="J14" s="145">
        <v>2810</v>
      </c>
      <c r="K14" s="146">
        <f>J14*100/J$12</f>
        <v>0.8158169782835908</v>
      </c>
      <c r="L14" s="145">
        <v>3070</v>
      </c>
      <c r="M14" s="146">
        <f>L14*100/L$12</f>
        <v>0.9679351767191097</v>
      </c>
      <c r="N14" s="145">
        <v>2550</v>
      </c>
      <c r="O14" s="146">
        <f>N14*100/N$12</f>
        <v>0.7814415297867124</v>
      </c>
      <c r="P14" s="145">
        <v>2315</v>
      </c>
      <c r="Q14" s="146">
        <f>P14*100/P$12</f>
        <v>0.8071686337406949</v>
      </c>
      <c r="R14" s="145">
        <v>2405</v>
      </c>
      <c r="S14" s="146">
        <f>R14*100/R$12</f>
        <v>0.8074263076613174</v>
      </c>
      <c r="T14" s="145">
        <v>2170</v>
      </c>
      <c r="U14" s="146">
        <f t="shared" si="0"/>
        <v>0.5588750386319151</v>
      </c>
    </row>
    <row r="15" spans="2:21" ht="12">
      <c r="B15" s="46"/>
      <c r="C15" s="13" t="s">
        <v>56</v>
      </c>
      <c r="D15" s="145">
        <v>255</v>
      </c>
      <c r="E15" s="146">
        <f aca="true" t="shared" si="1" ref="E15:G40">D15*100/D$12</f>
        <v>0.04015906138036931</v>
      </c>
      <c r="F15" s="145">
        <v>380</v>
      </c>
      <c r="G15" s="146">
        <f t="shared" si="1"/>
        <v>0.07605475942678729</v>
      </c>
      <c r="H15" s="145">
        <v>330</v>
      </c>
      <c r="I15" s="146">
        <f aca="true" t="shared" si="2" ref="I15:K15">H15*100/H$12</f>
        <v>0.08358662613981763</v>
      </c>
      <c r="J15" s="145">
        <v>360</v>
      </c>
      <c r="K15" s="146">
        <f t="shared" si="2"/>
        <v>0.10451747764487283</v>
      </c>
      <c r="L15" s="145">
        <v>190</v>
      </c>
      <c r="M15" s="146">
        <f aca="true" t="shared" si="3" ref="M15:O15">L15*100/L$12</f>
        <v>0.05990478292398398</v>
      </c>
      <c r="N15" s="145">
        <v>310</v>
      </c>
      <c r="O15" s="146">
        <f t="shared" si="3"/>
        <v>0.09499877420936505</v>
      </c>
      <c r="P15" s="145">
        <v>330</v>
      </c>
      <c r="Q15" s="146">
        <f aca="true" t="shared" si="4" ref="Q15">P15*100/P$12</f>
        <v>0.11506075556562821</v>
      </c>
      <c r="R15" s="145">
        <v>465</v>
      </c>
      <c r="S15" s="146">
        <f aca="true" t="shared" si="5" ref="S15">R15*100/R$12</f>
        <v>0.15611361042100316</v>
      </c>
      <c r="T15" s="145">
        <v>365</v>
      </c>
      <c r="U15" s="146">
        <f t="shared" si="0"/>
        <v>0.09400432677449264</v>
      </c>
    </row>
    <row r="16" spans="2:21" ht="12">
      <c r="B16" s="46"/>
      <c r="C16" s="13" t="s">
        <v>57</v>
      </c>
      <c r="D16" s="145">
        <v>70</v>
      </c>
      <c r="E16" s="146">
        <f t="shared" si="1"/>
        <v>0.011024056065199418</v>
      </c>
      <c r="F16" s="145">
        <v>60</v>
      </c>
      <c r="G16" s="146">
        <f t="shared" si="1"/>
        <v>0.012008646225282204</v>
      </c>
      <c r="H16" s="145">
        <v>80</v>
      </c>
      <c r="I16" s="146">
        <f aca="true" t="shared" si="6" ref="I16:K16">H16*100/H$12</f>
        <v>0.020263424518743668</v>
      </c>
      <c r="J16" s="145">
        <v>115</v>
      </c>
      <c r="K16" s="146">
        <f t="shared" si="6"/>
        <v>0.033387527581001046</v>
      </c>
      <c r="L16" s="145">
        <v>95</v>
      </c>
      <c r="M16" s="146">
        <f aca="true" t="shared" si="7" ref="M16:O16">L16*100/L$12</f>
        <v>0.02995239146199199</v>
      </c>
      <c r="N16" s="145">
        <v>140</v>
      </c>
      <c r="O16" s="146">
        <f t="shared" si="7"/>
        <v>0.04290267222358421</v>
      </c>
      <c r="P16" s="145">
        <v>85</v>
      </c>
      <c r="Q16" s="146">
        <f aca="true" t="shared" si="8" ref="Q16">P16*100/P$12</f>
        <v>0.02963686128205575</v>
      </c>
      <c r="R16" s="145">
        <v>125</v>
      </c>
      <c r="S16" s="146">
        <f aca="true" t="shared" si="9" ref="S16">R16*100/R$12</f>
        <v>0.04196602430672128</v>
      </c>
      <c r="T16" s="145">
        <v>120</v>
      </c>
      <c r="U16" s="146">
        <f t="shared" si="0"/>
        <v>0.030905532090244155</v>
      </c>
    </row>
    <row r="17" spans="2:21" ht="12">
      <c r="B17" s="46"/>
      <c r="C17" s="13" t="s">
        <v>58</v>
      </c>
      <c r="D17" s="145">
        <v>7215</v>
      </c>
      <c r="E17" s="146">
        <f t="shared" si="1"/>
        <v>1.1362652072916257</v>
      </c>
      <c r="F17" s="145">
        <v>2980</v>
      </c>
      <c r="G17" s="146">
        <f t="shared" si="1"/>
        <v>0.5964294291890161</v>
      </c>
      <c r="H17" s="145">
        <v>3550</v>
      </c>
      <c r="I17" s="146">
        <f aca="true" t="shared" si="10" ref="I17:K17">H17*100/H$12</f>
        <v>0.8991894630192503</v>
      </c>
      <c r="J17" s="145">
        <v>3365</v>
      </c>
      <c r="K17" s="146">
        <f t="shared" si="10"/>
        <v>0.9769480896527697</v>
      </c>
      <c r="L17" s="145">
        <v>3820</v>
      </c>
      <c r="M17" s="146">
        <f aca="true" t="shared" si="11" ref="M17:O17">L17*100/L$12</f>
        <v>1.2044014251032569</v>
      </c>
      <c r="N17" s="145">
        <v>3845</v>
      </c>
      <c r="O17" s="146">
        <f t="shared" si="11"/>
        <v>1.1782912478548664</v>
      </c>
      <c r="P17" s="145">
        <v>3605</v>
      </c>
      <c r="Q17" s="146">
        <f aca="true" t="shared" si="12" ref="Q17">P17*100/P$12</f>
        <v>1.2569515873154233</v>
      </c>
      <c r="R17" s="145">
        <v>3670</v>
      </c>
      <c r="S17" s="146">
        <f aca="true" t="shared" si="13" ref="S17">R17*100/R$12</f>
        <v>1.2321224736453367</v>
      </c>
      <c r="T17" s="145">
        <v>3775</v>
      </c>
      <c r="U17" s="146">
        <f t="shared" si="0"/>
        <v>0.9722365303389306</v>
      </c>
    </row>
    <row r="18" spans="2:21" ht="12">
      <c r="B18" s="46"/>
      <c r="C18" s="13" t="s">
        <v>59</v>
      </c>
      <c r="D18" s="145">
        <v>2325</v>
      </c>
      <c r="E18" s="146">
        <f t="shared" si="1"/>
        <v>0.3661561478798378</v>
      </c>
      <c r="F18" s="145">
        <v>915</v>
      </c>
      <c r="G18" s="146">
        <f t="shared" si="1"/>
        <v>0.1831318549355536</v>
      </c>
      <c r="H18" s="145">
        <v>1665</v>
      </c>
      <c r="I18" s="146">
        <f aca="true" t="shared" si="14" ref="I18:K18">H18*100/H$12</f>
        <v>0.4217325227963526</v>
      </c>
      <c r="J18" s="145">
        <v>2205</v>
      </c>
      <c r="K18" s="146">
        <f t="shared" si="14"/>
        <v>0.6401695505748461</v>
      </c>
      <c r="L18" s="145">
        <v>1915</v>
      </c>
      <c r="M18" s="146">
        <f aca="true" t="shared" si="15" ref="M18:O18">L18*100/L$12</f>
        <v>0.6037771542075228</v>
      </c>
      <c r="N18" s="145">
        <v>1400</v>
      </c>
      <c r="O18" s="146">
        <f t="shared" si="15"/>
        <v>0.4290267222358421</v>
      </c>
      <c r="P18" s="145">
        <v>695</v>
      </c>
      <c r="Q18" s="146">
        <f aca="true" t="shared" si="16" ref="Q18">P18*100/P$12</f>
        <v>0.24232492460033822</v>
      </c>
      <c r="R18" s="145">
        <v>965</v>
      </c>
      <c r="S18" s="146">
        <f aca="true" t="shared" si="17" ref="S18">R18*100/R$12</f>
        <v>0.32397770764788825</v>
      </c>
      <c r="T18" s="145">
        <v>875</v>
      </c>
      <c r="U18" s="146">
        <f aca="true" t="shared" si="18" ref="U18">T18*100/T$12</f>
        <v>0.22535283815803028</v>
      </c>
    </row>
    <row r="19" spans="2:21" ht="12">
      <c r="B19" s="46"/>
      <c r="C19" s="13" t="s">
        <v>60</v>
      </c>
      <c r="D19" s="145">
        <v>5260</v>
      </c>
      <c r="E19" s="146">
        <f t="shared" si="1"/>
        <v>0.8283790700421276</v>
      </c>
      <c r="F19" s="145">
        <v>3560</v>
      </c>
      <c r="G19" s="146">
        <f t="shared" si="1"/>
        <v>0.7125130093667441</v>
      </c>
      <c r="H19" s="145">
        <v>2790</v>
      </c>
      <c r="I19" s="146">
        <f aca="true" t="shared" si="19" ref="I19:K19">H19*100/H$12</f>
        <v>0.7066869300911854</v>
      </c>
      <c r="J19" s="145">
        <v>2545</v>
      </c>
      <c r="K19" s="146">
        <f t="shared" si="19"/>
        <v>0.7388805016838927</v>
      </c>
      <c r="L19" s="145">
        <v>2205</v>
      </c>
      <c r="M19" s="146">
        <f aca="true" t="shared" si="20" ref="M19:O19">L19*100/L$12</f>
        <v>0.695210770249393</v>
      </c>
      <c r="N19" s="145">
        <v>1935</v>
      </c>
      <c r="O19" s="146">
        <f t="shared" si="20"/>
        <v>0.5929762196616818</v>
      </c>
      <c r="P19" s="145">
        <v>2475</v>
      </c>
      <c r="Q19" s="146">
        <f aca="true" t="shared" si="21" ref="Q19">P19*100/P$12</f>
        <v>0.8629556667422116</v>
      </c>
      <c r="R19" s="145">
        <v>3450</v>
      </c>
      <c r="S19" s="146">
        <f aca="true" t="shared" si="22" ref="S19">R19*100/R$12</f>
        <v>1.1582622708655073</v>
      </c>
      <c r="T19" s="145">
        <v>3950</v>
      </c>
      <c r="U19" s="146">
        <f aca="true" t="shared" si="23" ref="U19">T19*100/T$12</f>
        <v>1.0173070979705368</v>
      </c>
    </row>
    <row r="20" spans="2:21" ht="12">
      <c r="B20" s="46"/>
      <c r="C20" s="13" t="s">
        <v>61</v>
      </c>
      <c r="D20" s="145">
        <v>2055</v>
      </c>
      <c r="E20" s="146">
        <f t="shared" si="1"/>
        <v>0.3236347887712115</v>
      </c>
      <c r="F20" s="145">
        <v>3000</v>
      </c>
      <c r="G20" s="146">
        <f t="shared" si="1"/>
        <v>0.6004323112641101</v>
      </c>
      <c r="H20" s="145">
        <v>3805</v>
      </c>
      <c r="I20" s="146">
        <f aca="true" t="shared" si="24" ref="I20:K20">H20*100/H$12</f>
        <v>0.9637791286727457</v>
      </c>
      <c r="J20" s="145">
        <v>11160</v>
      </c>
      <c r="K20" s="146">
        <f t="shared" si="24"/>
        <v>3.240041806991058</v>
      </c>
      <c r="L20" s="145">
        <v>9415</v>
      </c>
      <c r="M20" s="146">
        <f aca="true" t="shared" si="25" ref="M20:O20">L20*100/L$12</f>
        <v>2.968439638048996</v>
      </c>
      <c r="N20" s="145">
        <v>6995</v>
      </c>
      <c r="O20" s="146">
        <f t="shared" si="25"/>
        <v>2.1436013728855112</v>
      </c>
      <c r="P20" s="145">
        <v>6445</v>
      </c>
      <c r="Q20" s="146">
        <f aca="true" t="shared" si="26" ref="Q20">P20*100/P$12</f>
        <v>2.247171423092345</v>
      </c>
      <c r="R20" s="145">
        <v>6890</v>
      </c>
      <c r="S20" s="146">
        <f aca="true" t="shared" si="27" ref="S20">R20*100/R$12</f>
        <v>2.3131672597864767</v>
      </c>
      <c r="T20" s="145">
        <v>18145</v>
      </c>
      <c r="U20" s="146">
        <f aca="true" t="shared" si="28" ref="U20">T20*100/T$12</f>
        <v>4.673173998145668</v>
      </c>
    </row>
    <row r="21" spans="2:22" ht="12">
      <c r="B21" s="46"/>
      <c r="C21" s="13" t="s">
        <v>62</v>
      </c>
      <c r="D21" s="145">
        <v>510010</v>
      </c>
      <c r="E21" s="146">
        <f t="shared" si="1"/>
        <v>80.31969762589078</v>
      </c>
      <c r="F21" s="145">
        <v>387015</v>
      </c>
      <c r="G21" s="146">
        <f t="shared" si="1"/>
        <v>77.45877031462653</v>
      </c>
      <c r="H21" s="145">
        <v>290045</v>
      </c>
      <c r="I21" s="146">
        <f aca="true" t="shared" si="29" ref="I21:K21">H21*100/H$12</f>
        <v>73.46631205673759</v>
      </c>
      <c r="J21" s="145">
        <v>227655</v>
      </c>
      <c r="K21" s="146">
        <f t="shared" si="29"/>
        <v>66.09423992567646</v>
      </c>
      <c r="L21" s="145">
        <v>199830</v>
      </c>
      <c r="M21" s="146">
        <f aca="true" t="shared" si="30" ref="M21:O21">L21*100/L$12</f>
        <v>63.004067219472205</v>
      </c>
      <c r="N21" s="145">
        <v>192775</v>
      </c>
      <c r="O21" s="146">
        <f t="shared" si="30"/>
        <v>59.07544741358176</v>
      </c>
      <c r="P21" s="145">
        <v>172185</v>
      </c>
      <c r="Q21" s="146">
        <f aca="true" t="shared" si="31" ref="Q21">P21*100/P$12</f>
        <v>60.035564233538466</v>
      </c>
      <c r="R21" s="145">
        <v>168345</v>
      </c>
      <c r="S21" s="146">
        <f aca="true" t="shared" si="32" ref="S21">R21*100/R$12</f>
        <v>56.518162895319946</v>
      </c>
      <c r="T21" s="145">
        <v>192135</v>
      </c>
      <c r="U21" s="146">
        <f aca="true" t="shared" si="33" ref="U21">T21*100/T$12</f>
        <v>49.48362006799217</v>
      </c>
      <c r="V21" s="157"/>
    </row>
    <row r="22" spans="2:21" ht="12">
      <c r="B22" s="46"/>
      <c r="C22" s="13" t="s">
        <v>63</v>
      </c>
      <c r="D22" s="145">
        <v>16695</v>
      </c>
      <c r="E22" s="146">
        <f t="shared" si="1"/>
        <v>2.629237371550061</v>
      </c>
      <c r="F22" s="145">
        <v>14280</v>
      </c>
      <c r="G22" s="146">
        <f t="shared" si="1"/>
        <v>2.8580578016171643</v>
      </c>
      <c r="H22" s="145">
        <v>9840</v>
      </c>
      <c r="I22" s="146">
        <f aca="true" t="shared" si="34" ref="I22:K22">H22*100/H$12</f>
        <v>2.492401215805471</v>
      </c>
      <c r="J22" s="145">
        <v>11100</v>
      </c>
      <c r="K22" s="146">
        <f t="shared" si="34"/>
        <v>3.222622227383579</v>
      </c>
      <c r="L22" s="145">
        <v>11310</v>
      </c>
      <c r="M22" s="146">
        <f aca="true" t="shared" si="35" ref="M22:O23">L22*100/L$12</f>
        <v>3.5659110256329414</v>
      </c>
      <c r="N22" s="145">
        <v>11745</v>
      </c>
      <c r="O22" s="146">
        <f t="shared" si="35"/>
        <v>3.5992277518999756</v>
      </c>
      <c r="P22" s="145">
        <v>11365</v>
      </c>
      <c r="Q22" s="146">
        <f aca="true" t="shared" si="36" ref="Q22">P22*100/P$12</f>
        <v>3.9626226878889836</v>
      </c>
      <c r="R22" s="145">
        <v>15745</v>
      </c>
      <c r="S22" s="146">
        <f aca="true" t="shared" si="37" ref="S22">R22*100/R$12</f>
        <v>5.286040421674612</v>
      </c>
      <c r="T22" s="145">
        <v>63390</v>
      </c>
      <c r="U22" s="146">
        <f aca="true" t="shared" si="38" ref="U22">T22*100/T$12</f>
        <v>16.325847326671475</v>
      </c>
    </row>
    <row r="23" spans="2:21" ht="12">
      <c r="B23" s="46"/>
      <c r="C23" s="13" t="s">
        <v>3</v>
      </c>
      <c r="D23" s="147" t="s">
        <v>1</v>
      </c>
      <c r="E23" s="147" t="s">
        <v>1</v>
      </c>
      <c r="F23" s="147" t="s">
        <v>1</v>
      </c>
      <c r="G23" s="147" t="s">
        <v>1</v>
      </c>
      <c r="H23" s="147" t="s">
        <v>1</v>
      </c>
      <c r="I23" s="147" t="s">
        <v>1</v>
      </c>
      <c r="J23" s="147" t="s">
        <v>1</v>
      </c>
      <c r="K23" s="147" t="s">
        <v>1</v>
      </c>
      <c r="L23" s="147" t="s">
        <v>1</v>
      </c>
      <c r="M23" s="147" t="s">
        <v>1</v>
      </c>
      <c r="N23" s="145">
        <v>10015</v>
      </c>
      <c r="O23" s="146">
        <f t="shared" si="35"/>
        <v>3.0690733022799708</v>
      </c>
      <c r="P23" s="145">
        <v>8645</v>
      </c>
      <c r="Q23" s="146">
        <f aca="true" t="shared" si="39" ref="Q23">P23*100/P$12</f>
        <v>3.0142431268632</v>
      </c>
      <c r="R23" s="145">
        <v>9355</v>
      </c>
      <c r="S23" s="146">
        <f aca="true" t="shared" si="40" ref="S23">R23*100/R$12</f>
        <v>3.1407372591150207</v>
      </c>
      <c r="T23" s="145">
        <v>9135</v>
      </c>
      <c r="U23" s="146">
        <f aca="true" t="shared" si="41" ref="U23">T23*100/T$12</f>
        <v>2.352683630369836</v>
      </c>
    </row>
    <row r="24" spans="2:21" ht="12">
      <c r="B24" s="46"/>
      <c r="C24" s="13" t="s">
        <v>64</v>
      </c>
      <c r="D24" s="145">
        <v>6405</v>
      </c>
      <c r="E24" s="146">
        <f t="shared" si="1"/>
        <v>1.0087011299657467</v>
      </c>
      <c r="F24" s="145">
        <v>3700</v>
      </c>
      <c r="G24" s="146">
        <f t="shared" si="1"/>
        <v>0.7405331838924025</v>
      </c>
      <c r="H24" s="145">
        <v>4215</v>
      </c>
      <c r="I24" s="146">
        <f aca="true" t="shared" si="42" ref="I24:K24">H24*100/H$12</f>
        <v>1.067629179331307</v>
      </c>
      <c r="J24" s="145">
        <v>8635</v>
      </c>
      <c r="K24" s="146">
        <f t="shared" si="42"/>
        <v>2.5069678318429913</v>
      </c>
      <c r="L24" s="145">
        <v>7350</v>
      </c>
      <c r="M24" s="146">
        <f aca="true" t="shared" si="43" ref="M24:O24">L24*100/L$12</f>
        <v>2.3173692341646435</v>
      </c>
      <c r="N24" s="145">
        <v>7370</v>
      </c>
      <c r="O24" s="146">
        <f t="shared" si="43"/>
        <v>2.2585192449129687</v>
      </c>
      <c r="P24" s="145">
        <v>7005</v>
      </c>
      <c r="Q24" s="146">
        <f aca="true" t="shared" si="44" ref="Q24">P24*100/P$12</f>
        <v>2.4424260385976533</v>
      </c>
      <c r="R24" s="145">
        <v>7425</v>
      </c>
      <c r="S24" s="146">
        <f aca="true" t="shared" si="45" ref="S24">R24*100/R$12</f>
        <v>2.4927818438192437</v>
      </c>
      <c r="T24" s="145">
        <v>9715</v>
      </c>
      <c r="U24" s="146">
        <f aca="true" t="shared" si="46" ref="U24">T24*100/T$12</f>
        <v>2.502060368806016</v>
      </c>
    </row>
    <row r="25" spans="2:21" ht="12">
      <c r="B25" s="46"/>
      <c r="C25" s="13" t="s">
        <v>65</v>
      </c>
      <c r="D25" s="145">
        <v>895</v>
      </c>
      <c r="E25" s="146">
        <f t="shared" si="1"/>
        <v>0.14095043111933542</v>
      </c>
      <c r="F25" s="145">
        <v>670</v>
      </c>
      <c r="G25" s="146">
        <f t="shared" si="1"/>
        <v>0.13409654951565128</v>
      </c>
      <c r="H25" s="145">
        <v>685</v>
      </c>
      <c r="I25" s="146">
        <f aca="true" t="shared" si="47" ref="I25:K25">H25*100/H$12</f>
        <v>0.17350557244174267</v>
      </c>
      <c r="J25" s="145">
        <v>575</v>
      </c>
      <c r="K25" s="146">
        <f t="shared" si="47"/>
        <v>0.16693763790500524</v>
      </c>
      <c r="L25" s="145">
        <v>545</v>
      </c>
      <c r="M25" s="146">
        <f aca="true" t="shared" si="48" ref="M25:O25">L25*100/L$12</f>
        <v>0.17183214049248038</v>
      </c>
      <c r="N25" s="145">
        <v>430</v>
      </c>
      <c r="O25" s="146">
        <f t="shared" si="48"/>
        <v>0.13177249325815152</v>
      </c>
      <c r="P25" s="145">
        <v>425</v>
      </c>
      <c r="Q25" s="146">
        <f aca="true" t="shared" si="49" ref="Q25">P25*100/P$12</f>
        <v>0.14818430641027877</v>
      </c>
      <c r="R25" s="145">
        <v>415</v>
      </c>
      <c r="S25" s="146">
        <f aca="true" t="shared" si="50" ref="S25">R25*100/R$12</f>
        <v>0.13932720069831464</v>
      </c>
      <c r="T25" s="145">
        <v>565</v>
      </c>
      <c r="U25" s="146">
        <f aca="true" t="shared" si="51" ref="U25">T25*100/T$12</f>
        <v>0.14551354692489957</v>
      </c>
    </row>
    <row r="26" spans="2:21" ht="12">
      <c r="B26" s="46"/>
      <c r="C26" s="13" t="s">
        <v>66</v>
      </c>
      <c r="D26" s="145">
        <v>875</v>
      </c>
      <c r="E26" s="146">
        <f t="shared" si="1"/>
        <v>0.1378007008149927</v>
      </c>
      <c r="F26" s="145">
        <v>670</v>
      </c>
      <c r="G26" s="146">
        <f t="shared" si="1"/>
        <v>0.13409654951565128</v>
      </c>
      <c r="H26" s="145">
        <v>815</v>
      </c>
      <c r="I26" s="146">
        <f aca="true" t="shared" si="52" ref="I26:K26">H26*100/H$12</f>
        <v>0.20643363728470113</v>
      </c>
      <c r="J26" s="145">
        <v>1230</v>
      </c>
      <c r="K26" s="146">
        <f t="shared" si="52"/>
        <v>0.35710138195331553</v>
      </c>
      <c r="L26" s="145">
        <v>1820</v>
      </c>
      <c r="M26" s="146">
        <f aca="true" t="shared" si="53" ref="M26:O26">L26*100/L$12</f>
        <v>0.5738247627455307</v>
      </c>
      <c r="N26" s="145">
        <v>2050</v>
      </c>
      <c r="O26" s="146">
        <f t="shared" si="53"/>
        <v>0.6282177004167688</v>
      </c>
      <c r="P26" s="145">
        <v>2050</v>
      </c>
      <c r="Q26" s="146">
        <f aca="true" t="shared" si="54" ref="Q26">P26*100/P$12</f>
        <v>0.7147713603319329</v>
      </c>
      <c r="R26" s="145">
        <v>875</v>
      </c>
      <c r="S26" s="146">
        <f aca="true" t="shared" si="55" ref="S26">R26*100/R$12</f>
        <v>0.293762170147049</v>
      </c>
      <c r="T26" s="145">
        <v>800</v>
      </c>
      <c r="U26" s="146">
        <f aca="true" t="shared" si="56" ref="U26">T26*100/T$12</f>
        <v>0.2060368806016277</v>
      </c>
    </row>
    <row r="27" spans="2:21" ht="12">
      <c r="B27" s="46"/>
      <c r="C27" s="13" t="s">
        <v>67</v>
      </c>
      <c r="D27" s="145">
        <v>2210</v>
      </c>
      <c r="E27" s="146">
        <f t="shared" si="1"/>
        <v>0.3480451986298673</v>
      </c>
      <c r="F27" s="145">
        <v>1750</v>
      </c>
      <c r="G27" s="146">
        <f t="shared" si="1"/>
        <v>0.3502521815707309</v>
      </c>
      <c r="H27" s="145">
        <v>1965</v>
      </c>
      <c r="I27" s="146">
        <f aca="true" t="shared" si="57" ref="I27:K27">H27*100/H$12</f>
        <v>0.49772036474164133</v>
      </c>
      <c r="J27" s="145">
        <v>2215</v>
      </c>
      <c r="K27" s="146">
        <f t="shared" si="57"/>
        <v>0.6430728138427593</v>
      </c>
      <c r="L27" s="145">
        <v>2215</v>
      </c>
      <c r="M27" s="146">
        <f aca="true" t="shared" si="58" ref="M27:O27">L27*100/L$12</f>
        <v>0.6983636535611817</v>
      </c>
      <c r="N27" s="145">
        <v>2865</v>
      </c>
      <c r="O27" s="146">
        <f t="shared" si="58"/>
        <v>0.877972542289777</v>
      </c>
      <c r="P27" s="145">
        <v>3450</v>
      </c>
      <c r="Q27" s="146">
        <f aca="true" t="shared" si="59" ref="Q27">P27*100/P$12</f>
        <v>1.202907899095204</v>
      </c>
      <c r="R27" s="145">
        <v>3480</v>
      </c>
      <c r="S27" s="146">
        <f aca="true" t="shared" si="60" ref="S27">R27*100/R$12</f>
        <v>1.1683341166991204</v>
      </c>
      <c r="T27" s="145">
        <v>4575</v>
      </c>
      <c r="U27" s="146">
        <f aca="true" t="shared" si="61" ref="U27">T27*100/T$12</f>
        <v>1.1782734109405584</v>
      </c>
    </row>
    <row r="28" spans="2:21" ht="12">
      <c r="B28" s="46"/>
      <c r="C28" s="13" t="s">
        <v>68</v>
      </c>
      <c r="D28" s="145">
        <v>5</v>
      </c>
      <c r="E28" s="146">
        <f t="shared" si="1"/>
        <v>0.0007874325760856727</v>
      </c>
      <c r="F28" s="145">
        <v>0</v>
      </c>
      <c r="G28" s="146">
        <f t="shared" si="1"/>
        <v>0</v>
      </c>
      <c r="H28" s="145">
        <v>0</v>
      </c>
      <c r="I28" s="146">
        <f aca="true" t="shared" si="62" ref="I28:K28">H28*100/H$12</f>
        <v>0</v>
      </c>
      <c r="J28" s="145">
        <v>0</v>
      </c>
      <c r="K28" s="146">
        <f t="shared" si="62"/>
        <v>0</v>
      </c>
      <c r="L28" s="145">
        <v>5</v>
      </c>
      <c r="M28" s="146">
        <f aca="true" t="shared" si="63" ref="M28:O28">L28*100/L$12</f>
        <v>0.0015764416558943152</v>
      </c>
      <c r="N28" s="145">
        <v>0</v>
      </c>
      <c r="O28" s="146">
        <f t="shared" si="63"/>
        <v>0</v>
      </c>
      <c r="P28" s="145">
        <v>5</v>
      </c>
      <c r="Q28" s="146">
        <f aca="true" t="shared" si="64" ref="Q28">P28*100/P$12</f>
        <v>0.0017433447812973972</v>
      </c>
      <c r="R28" s="145">
        <v>5</v>
      </c>
      <c r="S28" s="146">
        <f aca="true" t="shared" si="65" ref="S28">R28*100/R$12</f>
        <v>0.001678640972268851</v>
      </c>
      <c r="T28" s="145">
        <v>10</v>
      </c>
      <c r="U28" s="146">
        <f aca="true" t="shared" si="66" ref="U28">T28*100/T$12</f>
        <v>0.002575461007520346</v>
      </c>
    </row>
    <row r="29" spans="2:21" ht="12">
      <c r="B29" s="46"/>
      <c r="C29" s="13" t="s">
        <v>69</v>
      </c>
      <c r="D29" s="145">
        <v>5530</v>
      </c>
      <c r="E29" s="146">
        <f t="shared" si="1"/>
        <v>0.8709004291507539</v>
      </c>
      <c r="F29" s="145">
        <v>7700</v>
      </c>
      <c r="G29" s="146">
        <f t="shared" si="1"/>
        <v>1.541109598911216</v>
      </c>
      <c r="H29" s="145">
        <v>10475</v>
      </c>
      <c r="I29" s="146">
        <f aca="true" t="shared" si="67" ref="I29:K29">H29*100/H$12</f>
        <v>2.653242147922999</v>
      </c>
      <c r="J29" s="145">
        <v>11790</v>
      </c>
      <c r="K29" s="146">
        <f t="shared" si="67"/>
        <v>3.4229473928695855</v>
      </c>
      <c r="L29" s="145">
        <v>9240</v>
      </c>
      <c r="M29" s="146">
        <f aca="true" t="shared" si="68" ref="M29:O29">L29*100/L$12</f>
        <v>2.913264180092695</v>
      </c>
      <c r="N29" s="145">
        <v>11055</v>
      </c>
      <c r="O29" s="146">
        <f t="shared" si="68"/>
        <v>3.387778867369453</v>
      </c>
      <c r="P29" s="145">
        <v>13325</v>
      </c>
      <c r="Q29" s="146">
        <f aca="true" t="shared" si="69" ref="Q29">P29*100/P$12</f>
        <v>4.646013842157563</v>
      </c>
      <c r="R29" s="145">
        <v>11505</v>
      </c>
      <c r="S29" s="146">
        <f aca="true" t="shared" si="70" ref="S29">R29*100/R$12</f>
        <v>3.8625528771906263</v>
      </c>
      <c r="T29" s="145">
        <v>9905</v>
      </c>
      <c r="U29" s="146">
        <f aca="true" t="shared" si="71" ref="U29">T29*100/T$12</f>
        <v>2.550994127948903</v>
      </c>
    </row>
    <row r="30" spans="2:21" ht="12">
      <c r="B30" s="46"/>
      <c r="C30" s="13" t="s">
        <v>70</v>
      </c>
      <c r="D30" s="145">
        <v>120</v>
      </c>
      <c r="E30" s="146">
        <f t="shared" si="1"/>
        <v>0.018898381826056142</v>
      </c>
      <c r="F30" s="145">
        <v>140</v>
      </c>
      <c r="G30" s="146">
        <f t="shared" si="1"/>
        <v>0.028020174525658473</v>
      </c>
      <c r="H30" s="145">
        <v>130</v>
      </c>
      <c r="I30" s="146">
        <f aca="true" t="shared" si="72" ref="I30:K30">H30*100/H$12</f>
        <v>0.03292806484295846</v>
      </c>
      <c r="J30" s="145">
        <v>80</v>
      </c>
      <c r="K30" s="146">
        <f t="shared" si="72"/>
        <v>0.023226106143305076</v>
      </c>
      <c r="L30" s="145">
        <v>200</v>
      </c>
      <c r="M30" s="146">
        <f aca="true" t="shared" si="73" ref="M30:O30">L30*100/L$12</f>
        <v>0.06305766623577261</v>
      </c>
      <c r="N30" s="145">
        <v>300</v>
      </c>
      <c r="O30" s="146">
        <f t="shared" si="73"/>
        <v>0.09193429762196617</v>
      </c>
      <c r="P30" s="145">
        <v>275</v>
      </c>
      <c r="Q30" s="146">
        <f aca="true" t="shared" si="74" ref="Q30">P30*100/P$12</f>
        <v>0.09588396297135685</v>
      </c>
      <c r="R30" s="145">
        <v>400</v>
      </c>
      <c r="S30" s="146">
        <f aca="true" t="shared" si="75" ref="S30">R30*100/R$12</f>
        <v>0.1342912777815081</v>
      </c>
      <c r="T30" s="145">
        <v>380</v>
      </c>
      <c r="U30" s="146">
        <f aca="true" t="shared" si="76" ref="U30">T30*100/T$12</f>
        <v>0.09786751828577316</v>
      </c>
    </row>
    <row r="31" spans="2:21" ht="12">
      <c r="B31" s="46"/>
      <c r="C31" s="13" t="s">
        <v>71</v>
      </c>
      <c r="D31" s="145">
        <v>3160</v>
      </c>
      <c r="E31" s="146">
        <f t="shared" si="1"/>
        <v>0.4976573880861451</v>
      </c>
      <c r="F31" s="145">
        <v>2500</v>
      </c>
      <c r="G31" s="146">
        <f t="shared" si="1"/>
        <v>0.5003602593867584</v>
      </c>
      <c r="H31" s="145">
        <v>2935</v>
      </c>
      <c r="I31" s="146">
        <f aca="true" t="shared" si="77" ref="I31:K31">H31*100/H$12</f>
        <v>0.7434143870314083</v>
      </c>
      <c r="J31" s="145">
        <v>3500</v>
      </c>
      <c r="K31" s="146">
        <f t="shared" si="77"/>
        <v>1.016142143769597</v>
      </c>
      <c r="L31" s="145">
        <v>2515</v>
      </c>
      <c r="M31" s="146">
        <f aca="true" t="shared" si="78" ref="M31:O31">L31*100/L$12</f>
        <v>0.7929501529148406</v>
      </c>
      <c r="N31" s="145">
        <v>1990</v>
      </c>
      <c r="O31" s="146">
        <f t="shared" si="78"/>
        <v>0.6098308408923756</v>
      </c>
      <c r="P31" s="145">
        <v>2310</v>
      </c>
      <c r="Q31" s="146">
        <f aca="true" t="shared" si="79" ref="Q31">P31*100/P$12</f>
        <v>0.8054252889593975</v>
      </c>
      <c r="R31" s="145">
        <v>2295</v>
      </c>
      <c r="S31" s="146">
        <f aca="true" t="shared" si="80" ref="S31">R31*100/R$12</f>
        <v>0.7704962062714027</v>
      </c>
      <c r="T31" s="145">
        <v>2700</v>
      </c>
      <c r="U31" s="146">
        <f aca="true" t="shared" si="81" ref="U31">T31*100/T$12</f>
        <v>0.6953744720304934</v>
      </c>
    </row>
    <row r="32" spans="2:21" ht="12">
      <c r="B32" s="46"/>
      <c r="C32" s="13" t="s">
        <v>72</v>
      </c>
      <c r="D32" s="145">
        <v>2715</v>
      </c>
      <c r="E32" s="146">
        <f t="shared" si="1"/>
        <v>0.42757588881452024</v>
      </c>
      <c r="F32" s="145">
        <v>645</v>
      </c>
      <c r="G32" s="146">
        <f t="shared" si="1"/>
        <v>0.1290929469217837</v>
      </c>
      <c r="H32" s="145">
        <v>400</v>
      </c>
      <c r="I32" s="146">
        <f aca="true" t="shared" si="82" ref="I32:K32">H32*100/H$12</f>
        <v>0.10131712259371833</v>
      </c>
      <c r="J32" s="145">
        <v>445</v>
      </c>
      <c r="K32" s="146">
        <f t="shared" si="82"/>
        <v>0.12919521542213447</v>
      </c>
      <c r="L32" s="145">
        <v>245</v>
      </c>
      <c r="M32" s="146">
        <f aca="true" t="shared" si="83" ref="M32:O32">L32*100/L$12</f>
        <v>0.07724564113882146</v>
      </c>
      <c r="N32" s="145">
        <v>360</v>
      </c>
      <c r="O32" s="146">
        <f t="shared" si="83"/>
        <v>0.1103211571463594</v>
      </c>
      <c r="P32" s="145">
        <v>455</v>
      </c>
      <c r="Q32" s="146">
        <f aca="true" t="shared" si="84" ref="Q32">P32*100/P$12</f>
        <v>0.15864437509806315</v>
      </c>
      <c r="R32" s="145">
        <v>560</v>
      </c>
      <c r="S32" s="146">
        <f aca="true" t="shared" si="85" ref="S32">R32*100/R$12</f>
        <v>0.18800778889411132</v>
      </c>
      <c r="T32" s="145">
        <v>460</v>
      </c>
      <c r="U32" s="146">
        <f aca="true" t="shared" si="86" ref="U32">T32*100/T$12</f>
        <v>0.11847120634593593</v>
      </c>
    </row>
    <row r="33" spans="2:21" ht="12">
      <c r="B33" s="46"/>
      <c r="C33" s="13" t="s">
        <v>73</v>
      </c>
      <c r="D33" s="145">
        <v>16850</v>
      </c>
      <c r="E33" s="146">
        <f t="shared" si="1"/>
        <v>2.6536477814087167</v>
      </c>
      <c r="F33" s="145">
        <v>26890</v>
      </c>
      <c r="G33" s="146">
        <f t="shared" si="1"/>
        <v>5.381874949963974</v>
      </c>
      <c r="H33" s="145">
        <v>23015</v>
      </c>
      <c r="I33" s="146">
        <f aca="true" t="shared" si="87" ref="I33:K33">H33*100/H$12</f>
        <v>5.829533941236069</v>
      </c>
      <c r="J33" s="145">
        <v>20225</v>
      </c>
      <c r="K33" s="146">
        <f t="shared" si="87"/>
        <v>5.871849959354314</v>
      </c>
      <c r="L33" s="145">
        <v>29705</v>
      </c>
      <c r="M33" s="146">
        <f aca="true" t="shared" si="88" ref="M33:O33">L33*100/L$12</f>
        <v>9.365639877668128</v>
      </c>
      <c r="N33" s="145">
        <v>40385</v>
      </c>
      <c r="O33" s="146">
        <f t="shared" si="88"/>
        <v>12.375888698210346</v>
      </c>
      <c r="P33" s="145">
        <v>20125</v>
      </c>
      <c r="Q33" s="146">
        <f aca="true" t="shared" si="89" ref="Q33">P33*100/P$12</f>
        <v>7.016962744722024</v>
      </c>
      <c r="R33" s="145">
        <v>30245</v>
      </c>
      <c r="S33" s="146">
        <f aca="true" t="shared" si="90" ref="S33">R33*100/R$12</f>
        <v>10.154099241254281</v>
      </c>
      <c r="T33" s="145">
        <v>34485</v>
      </c>
      <c r="U33" s="146">
        <f aca="true" t="shared" si="91" ref="U33">T33*100/T$12</f>
        <v>8.881477284433913</v>
      </c>
    </row>
    <row r="34" spans="2:21" ht="12">
      <c r="B34" s="46"/>
      <c r="C34" s="13" t="s">
        <v>74</v>
      </c>
      <c r="D34" s="145">
        <v>3600</v>
      </c>
      <c r="E34" s="146">
        <f t="shared" si="1"/>
        <v>0.5669514547816843</v>
      </c>
      <c r="F34" s="145">
        <v>2565</v>
      </c>
      <c r="G34" s="146">
        <f t="shared" si="1"/>
        <v>0.5133696261308142</v>
      </c>
      <c r="H34" s="145">
        <v>2060</v>
      </c>
      <c r="I34" s="146">
        <f aca="true" t="shared" si="92" ref="I34:K34">H34*100/H$12</f>
        <v>0.5217831813576495</v>
      </c>
      <c r="J34" s="145">
        <v>1795</v>
      </c>
      <c r="K34" s="146">
        <f t="shared" si="92"/>
        <v>0.5211357565904077</v>
      </c>
      <c r="L34" s="145">
        <v>1240</v>
      </c>
      <c r="M34" s="146">
        <f aca="true" t="shared" si="93" ref="M34:O34">L34*100/L$12</f>
        <v>0.39095753066179023</v>
      </c>
      <c r="N34" s="145">
        <v>810</v>
      </c>
      <c r="O34" s="146">
        <f t="shared" si="93"/>
        <v>0.24822260357930864</v>
      </c>
      <c r="P34" s="145">
        <v>955</v>
      </c>
      <c r="Q34" s="146">
        <f aca="true" t="shared" si="94" ref="Q34">P34*100/P$12</f>
        <v>0.33297885322780285</v>
      </c>
      <c r="R34" s="145">
        <v>1280</v>
      </c>
      <c r="S34" s="146">
        <f aca="true" t="shared" si="95" ref="S34">R34*100/R$12</f>
        <v>0.42973208890082587</v>
      </c>
      <c r="T34" s="145">
        <v>1655</v>
      </c>
      <c r="U34" s="146">
        <f aca="true" t="shared" si="96" ref="U34">T34*100/T$12</f>
        <v>0.4262387967446173</v>
      </c>
    </row>
    <row r="35" spans="2:21" ht="12">
      <c r="B35" s="46"/>
      <c r="C35" s="13" t="s">
        <v>75</v>
      </c>
      <c r="D35" s="145">
        <v>8920</v>
      </c>
      <c r="E35" s="146">
        <f t="shared" si="1"/>
        <v>1.40477971573684</v>
      </c>
      <c r="F35" s="145">
        <v>4595</v>
      </c>
      <c r="G35" s="146">
        <f t="shared" si="1"/>
        <v>0.9196621567528621</v>
      </c>
      <c r="H35" s="145">
        <v>4750</v>
      </c>
      <c r="I35" s="146">
        <f aca="true" t="shared" si="97" ref="I35:K35">H35*100/H$12</f>
        <v>1.2031408308004052</v>
      </c>
      <c r="J35" s="145">
        <v>3620</v>
      </c>
      <c r="K35" s="146">
        <f t="shared" si="97"/>
        <v>1.0509813029845547</v>
      </c>
      <c r="L35" s="145">
        <v>3340</v>
      </c>
      <c r="M35" s="146">
        <f aca="true" t="shared" si="98" ref="M35:O35">L35*100/L$12</f>
        <v>1.0530630261374025</v>
      </c>
      <c r="N35" s="145">
        <v>3410</v>
      </c>
      <c r="O35" s="146">
        <f t="shared" si="98"/>
        <v>1.0449865163030154</v>
      </c>
      <c r="P35" s="145">
        <v>4045</v>
      </c>
      <c r="Q35" s="146">
        <f aca="true" t="shared" si="99" ref="Q35">P35*100/P$12</f>
        <v>1.4103659280695944</v>
      </c>
      <c r="R35" s="145">
        <v>4810</v>
      </c>
      <c r="S35" s="146">
        <f aca="true" t="shared" si="100" ref="S35">R35*100/R$12</f>
        <v>1.6148526153226348</v>
      </c>
      <c r="T35" s="145">
        <v>5390</v>
      </c>
      <c r="U35" s="146">
        <f aca="true" t="shared" si="101" ref="U35">T35*100/T$12</f>
        <v>1.3881734830534667</v>
      </c>
    </row>
    <row r="36" spans="2:21" ht="12">
      <c r="B36" s="46"/>
      <c r="C36" s="13" t="s">
        <v>76</v>
      </c>
      <c r="D36" s="145">
        <v>7565</v>
      </c>
      <c r="E36" s="146">
        <f t="shared" si="1"/>
        <v>1.1913854876176226</v>
      </c>
      <c r="F36" s="145">
        <v>7895</v>
      </c>
      <c r="G36" s="146">
        <f t="shared" si="1"/>
        <v>1.5801376991433833</v>
      </c>
      <c r="H36" s="145">
        <v>7845</v>
      </c>
      <c r="I36" s="146">
        <f aca="true" t="shared" si="102" ref="I36:K36">H36*100/H$12</f>
        <v>1.987082066869301</v>
      </c>
      <c r="J36" s="145">
        <v>7970</v>
      </c>
      <c r="K36" s="146">
        <f t="shared" si="102"/>
        <v>2.313900824526768</v>
      </c>
      <c r="L36" s="145">
        <v>7665</v>
      </c>
      <c r="M36" s="146">
        <f aca="true" t="shared" si="103" ref="M36:O36">L36*100/L$12</f>
        <v>2.4166850584859856</v>
      </c>
      <c r="N36" s="145">
        <v>4780</v>
      </c>
      <c r="O36" s="146">
        <f t="shared" si="103"/>
        <v>1.4648198087766608</v>
      </c>
      <c r="P36" s="145">
        <v>4410</v>
      </c>
      <c r="Q36" s="146">
        <f aca="true" t="shared" si="104" ref="Q36">P36*100/P$12</f>
        <v>1.5376300971043044</v>
      </c>
      <c r="R36" s="145">
        <v>4410</v>
      </c>
      <c r="S36" s="146">
        <f aca="true" t="shared" si="105" ref="S36">R36*100/R$12</f>
        <v>1.4805613375411266</v>
      </c>
      <c r="T36" s="145">
        <v>4455</v>
      </c>
      <c r="U36" s="146">
        <f aca="true" t="shared" si="106" ref="U36">T36*100/T$12</f>
        <v>1.147367878850314</v>
      </c>
    </row>
    <row r="37" spans="2:21" ht="12">
      <c r="B37" s="46"/>
      <c r="C37" s="13" t="s">
        <v>77</v>
      </c>
      <c r="D37" s="145">
        <v>1540</v>
      </c>
      <c r="E37" s="146">
        <f t="shared" si="1"/>
        <v>0.24252923343438718</v>
      </c>
      <c r="F37" s="145">
        <v>855</v>
      </c>
      <c r="G37" s="146">
        <f t="shared" si="1"/>
        <v>0.1711232087102714</v>
      </c>
      <c r="H37" s="145">
        <v>840</v>
      </c>
      <c r="I37" s="146">
        <f aca="true" t="shared" si="107" ref="I37:K37">H37*100/H$12</f>
        <v>0.2127659574468085</v>
      </c>
      <c r="J37" s="145">
        <v>595</v>
      </c>
      <c r="K37" s="146">
        <f t="shared" si="107"/>
        <v>0.1727441644408315</v>
      </c>
      <c r="L37" s="145">
        <v>595</v>
      </c>
      <c r="M37" s="146">
        <f aca="true" t="shared" si="108" ref="M37:O37">L37*100/L$12</f>
        <v>0.18759655705142353</v>
      </c>
      <c r="N37" s="145">
        <v>435</v>
      </c>
      <c r="O37" s="146">
        <f t="shared" si="108"/>
        <v>0.13330473155185094</v>
      </c>
      <c r="P37" s="145">
        <v>455</v>
      </c>
      <c r="Q37" s="146">
        <f aca="true" t="shared" si="109" ref="Q37">P37*100/P$12</f>
        <v>0.15864437509806315</v>
      </c>
      <c r="R37" s="145">
        <v>465</v>
      </c>
      <c r="S37" s="146">
        <f aca="true" t="shared" si="110" ref="S37">R37*100/R$12</f>
        <v>0.15611361042100316</v>
      </c>
      <c r="T37" s="145">
        <v>750</v>
      </c>
      <c r="U37" s="146">
        <f aca="true" t="shared" si="111" ref="U37">T37*100/T$12</f>
        <v>0.19315957556402596</v>
      </c>
    </row>
    <row r="38" spans="2:21" ht="12">
      <c r="B38" s="46"/>
      <c r="C38" s="41" t="s">
        <v>78</v>
      </c>
      <c r="D38" s="145">
        <v>1775</v>
      </c>
      <c r="E38" s="146">
        <f t="shared" si="1"/>
        <v>0.2795385645104138</v>
      </c>
      <c r="F38" s="145">
        <v>1300</v>
      </c>
      <c r="G38" s="146">
        <f t="shared" si="1"/>
        <v>0.2601873348811144</v>
      </c>
      <c r="H38" s="145">
        <v>1185</v>
      </c>
      <c r="I38" s="146">
        <f aca="true" t="shared" si="112" ref="I38:K38">H38*100/H$12</f>
        <v>0.30015197568389057</v>
      </c>
      <c r="J38" s="145">
        <v>1420</v>
      </c>
      <c r="K38" s="146">
        <f t="shared" si="112"/>
        <v>0.4122633840436651</v>
      </c>
      <c r="L38" s="145">
        <v>1640</v>
      </c>
      <c r="M38" s="146">
        <f aca="true" t="shared" si="113" ref="M38:O38">L38*100/L$12</f>
        <v>0.5170728631333354</v>
      </c>
      <c r="N38" s="145">
        <v>1735</v>
      </c>
      <c r="O38" s="146">
        <f t="shared" si="113"/>
        <v>0.5316866879137043</v>
      </c>
      <c r="P38" s="145">
        <v>1590</v>
      </c>
      <c r="Q38" s="146">
        <f aca="true" t="shared" si="114" ref="Q38">P38*100/P$12</f>
        <v>0.5543836404525723</v>
      </c>
      <c r="R38" s="145">
        <v>1070</v>
      </c>
      <c r="S38" s="146">
        <f aca="true" t="shared" si="115" ref="S38">R38*100/R$12</f>
        <v>0.3592291680655341</v>
      </c>
      <c r="T38" s="145">
        <v>950</v>
      </c>
      <c r="U38" s="146">
        <f aca="true" t="shared" si="116" ref="U38">T38*100/T$12</f>
        <v>0.2446687957144329</v>
      </c>
    </row>
    <row r="39" spans="2:21" ht="12">
      <c r="B39" s="46"/>
      <c r="C39" s="41" t="s">
        <v>79</v>
      </c>
      <c r="D39" s="148">
        <v>55</v>
      </c>
      <c r="E39" s="149">
        <f t="shared" si="1"/>
        <v>0.0086617583369424</v>
      </c>
      <c r="F39" s="148">
        <v>35</v>
      </c>
      <c r="G39" s="149">
        <f t="shared" si="1"/>
        <v>0.007005043631414618</v>
      </c>
      <c r="H39" s="148">
        <v>90</v>
      </c>
      <c r="I39" s="149">
        <f aca="true" t="shared" si="117" ref="I39:K39">H39*100/H$12</f>
        <v>0.022796352583586626</v>
      </c>
      <c r="J39" s="148">
        <v>155</v>
      </c>
      <c r="K39" s="149">
        <f t="shared" si="117"/>
        <v>0.04500058065265358</v>
      </c>
      <c r="L39" s="145">
        <v>155</v>
      </c>
      <c r="M39" s="149">
        <f aca="true" t="shared" si="118" ref="M39:O39">L39*100/L$12</f>
        <v>0.04886969133272378</v>
      </c>
      <c r="N39" s="145">
        <v>185</v>
      </c>
      <c r="O39" s="149">
        <f t="shared" si="118"/>
        <v>0.05669281686687914</v>
      </c>
      <c r="P39" s="145">
        <v>345</v>
      </c>
      <c r="Q39" s="149">
        <f aca="true" t="shared" si="119" ref="Q39">P39*100/P$12</f>
        <v>0.12029078990952041</v>
      </c>
      <c r="R39" s="145">
        <v>615</v>
      </c>
      <c r="S39" s="149">
        <f aca="true" t="shared" si="120" ref="S39">R39*100/R$12</f>
        <v>0.2064728395890687</v>
      </c>
      <c r="T39" s="145">
        <v>570</v>
      </c>
      <c r="U39" s="149">
        <f aca="true" t="shared" si="121" ref="U39">T39*100/T$12</f>
        <v>0.14680127742865973</v>
      </c>
    </row>
    <row r="40" spans="2:22" ht="12">
      <c r="B40" s="46"/>
      <c r="C40" s="14" t="s">
        <v>80</v>
      </c>
      <c r="D40" s="150">
        <v>23640</v>
      </c>
      <c r="E40" s="155">
        <f t="shared" si="1"/>
        <v>3.7229812197330605</v>
      </c>
      <c r="F40" s="153">
        <v>20460</v>
      </c>
      <c r="G40" s="155">
        <f t="shared" si="1"/>
        <v>4.094948362821231</v>
      </c>
      <c r="H40" s="153">
        <v>16365</v>
      </c>
      <c r="I40" s="155">
        <f aca="true" t="shared" si="122" ref="I40:K40">H40*100/H$12</f>
        <v>4.145136778115502</v>
      </c>
      <c r="J40" s="153">
        <v>16150</v>
      </c>
      <c r="K40" s="155">
        <f t="shared" si="122"/>
        <v>4.688770177679712</v>
      </c>
      <c r="L40" s="153">
        <v>14455</v>
      </c>
      <c r="M40" s="155">
        <f aca="true" t="shared" si="123" ref="M40:O40">L40*100/L$12</f>
        <v>4.557492827190465</v>
      </c>
      <c r="N40" s="153">
        <v>14910</v>
      </c>
      <c r="O40" s="155">
        <f t="shared" si="123"/>
        <v>4.569134591811719</v>
      </c>
      <c r="P40" s="153">
        <v>15905</v>
      </c>
      <c r="Q40" s="155">
        <f aca="true" t="shared" si="124" ref="Q40">P40*100/P$12</f>
        <v>5.54557974930702</v>
      </c>
      <c r="R40" s="150">
        <v>14950</v>
      </c>
      <c r="S40" s="155">
        <f aca="true" t="shared" si="125" ref="S40">R40*100/R$12</f>
        <v>5.019136507083865</v>
      </c>
      <c r="T40" s="150">
        <v>14480</v>
      </c>
      <c r="U40" s="149">
        <f aca="true" t="shared" si="126" ref="U40">T40*100/T$12</f>
        <v>3.729267538889461</v>
      </c>
      <c r="V40" s="46"/>
    </row>
    <row r="41" spans="2:27" ht="12">
      <c r="B41" s="131"/>
      <c r="C41" s="9"/>
      <c r="D41" s="47"/>
      <c r="E41" s="154"/>
      <c r="F41" s="47"/>
      <c r="G41" s="154"/>
      <c r="H41" s="47"/>
      <c r="I41" s="154"/>
      <c r="J41" s="47"/>
      <c r="K41" s="154"/>
      <c r="L41" s="47"/>
      <c r="M41" s="154"/>
      <c r="N41" s="47"/>
      <c r="O41" s="154"/>
      <c r="P41" s="47"/>
      <c r="Q41" s="154"/>
      <c r="R41" s="47"/>
      <c r="S41" s="154"/>
      <c r="T41" s="47"/>
      <c r="U41" s="268"/>
      <c r="V41" s="47"/>
      <c r="W41" s="47"/>
      <c r="X41" s="47"/>
      <c r="Y41" s="47"/>
      <c r="Z41" s="47"/>
      <c r="AA41" s="47"/>
    </row>
    <row r="42" spans="2:21" ht="12">
      <c r="B42" s="46"/>
      <c r="C42" s="82" t="s">
        <v>168</v>
      </c>
      <c r="E42" s="156"/>
      <c r="G42" s="156"/>
      <c r="I42" s="156"/>
      <c r="J42" s="222"/>
      <c r="K42" s="222"/>
      <c r="M42" s="156"/>
      <c r="O42" s="156"/>
      <c r="Q42" s="156"/>
      <c r="S42" s="156"/>
      <c r="U42" s="156"/>
    </row>
    <row r="43" spans="2:3" ht="12">
      <c r="B43" s="46"/>
      <c r="C43" s="48" t="s">
        <v>109</v>
      </c>
    </row>
    <row r="44" ht="12">
      <c r="B44" s="46"/>
    </row>
    <row r="45" spans="1:20" ht="12">
      <c r="A45" s="50" t="s">
        <v>115</v>
      </c>
      <c r="D45" s="49"/>
      <c r="E45" s="49"/>
      <c r="F45" s="49"/>
      <c r="G45" s="49"/>
      <c r="H45" s="49"/>
      <c r="I45" s="49"/>
      <c r="J45" s="49"/>
      <c r="K45" s="49"/>
      <c r="L45" s="49"/>
      <c r="M45" s="49"/>
      <c r="N45" s="49"/>
      <c r="O45" s="49"/>
      <c r="P45" s="49"/>
      <c r="Q45" s="49"/>
      <c r="R45" s="49"/>
      <c r="S45" s="49"/>
      <c r="T45" s="49"/>
    </row>
    <row r="46" spans="1:20" ht="12">
      <c r="A46" s="82" t="s">
        <v>135</v>
      </c>
      <c r="D46" s="49"/>
      <c r="E46" s="49"/>
      <c r="F46" s="49"/>
      <c r="G46" s="49"/>
      <c r="H46" s="49"/>
      <c r="I46" s="49"/>
      <c r="J46" s="49"/>
      <c r="K46" s="49"/>
      <c r="L46" s="49"/>
      <c r="M46" s="49"/>
      <c r="N46" s="49"/>
      <c r="O46" s="49"/>
      <c r="P46" s="49"/>
      <c r="Q46" s="49"/>
      <c r="R46" s="49"/>
      <c r="S46" s="49"/>
      <c r="T46" s="49"/>
    </row>
    <row r="47" spans="4:20" ht="12">
      <c r="D47" s="49"/>
      <c r="E47" s="49"/>
      <c r="F47" s="49"/>
      <c r="G47" s="49"/>
      <c r="H47" s="49"/>
      <c r="I47" s="49"/>
      <c r="J47" s="49"/>
      <c r="K47" s="49"/>
      <c r="L47" s="49"/>
      <c r="M47" s="49"/>
      <c r="N47" s="49"/>
      <c r="O47" s="49"/>
      <c r="P47" s="49"/>
      <c r="Q47" s="49"/>
      <c r="R47" s="49"/>
      <c r="S47" s="49"/>
      <c r="T47" s="49"/>
    </row>
    <row r="48" spans="4:21" ht="12">
      <c r="D48" s="223"/>
      <c r="E48" s="223"/>
      <c r="F48" s="223"/>
      <c r="G48" s="223"/>
      <c r="H48" s="223"/>
      <c r="I48" s="223"/>
      <c r="J48" s="223"/>
      <c r="K48" s="223"/>
      <c r="L48" s="223"/>
      <c r="M48" s="223"/>
      <c r="N48" s="223"/>
      <c r="O48" s="223"/>
      <c r="P48" s="223"/>
      <c r="Q48" s="223"/>
      <c r="R48" s="223"/>
      <c r="S48" s="223"/>
      <c r="T48" s="223"/>
      <c r="U48" s="223"/>
    </row>
  </sheetData>
  <mergeCells count="9">
    <mergeCell ref="T10:U10"/>
    <mergeCell ref="F10:G10"/>
    <mergeCell ref="D10:E10"/>
    <mergeCell ref="R10:S10"/>
    <mergeCell ref="P10:Q10"/>
    <mergeCell ref="N10:O10"/>
    <mergeCell ref="L10:M10"/>
    <mergeCell ref="J10:K10"/>
    <mergeCell ref="H10:I10"/>
  </mergeCells>
  <printOptions/>
  <pageMargins left="0.75" right="0.75" top="1" bottom="1" header="0.5" footer="0.5"/>
  <pageSetup fitToHeight="0" fitToWidth="0" horizontalDpi="300" verticalDpi="300" orientation="portrait" pageOrder="overThenDown"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showGridLines="0" workbookViewId="0" topLeftCell="A1">
      <selection activeCell="T19" sqref="T19"/>
    </sheetView>
  </sheetViews>
  <sheetFormatPr defaultColWidth="9.140625" defaultRowHeight="12"/>
  <cols>
    <col min="1" max="2" width="8.7109375" style="32" customWidth="1"/>
    <col min="3" max="3" width="16.421875" style="32" customWidth="1"/>
    <col min="4" max="10" width="18.00390625" style="32" customWidth="1"/>
    <col min="11" max="11" width="14.421875" style="32" customWidth="1"/>
    <col min="12" max="12" width="12.28125" style="32" customWidth="1"/>
    <col min="13" max="13" width="7.00390625" style="32" customWidth="1"/>
    <col min="14" max="14" width="9.140625" style="32" customWidth="1"/>
    <col min="15" max="15" width="6.00390625" style="32" customWidth="1"/>
    <col min="16" max="16" width="9.140625" style="32" customWidth="1"/>
    <col min="17" max="17" width="6.00390625" style="32" customWidth="1"/>
    <col min="18" max="18" width="9.140625" style="32" customWidth="1"/>
    <col min="19" max="19" width="6.00390625" style="32" customWidth="1"/>
    <col min="20" max="16384" width="9.140625" style="32" customWidth="1"/>
  </cols>
  <sheetData>
    <row r="1" spans="3:12" ht="12">
      <c r="C1" s="170"/>
      <c r="L1" s="33"/>
    </row>
    <row r="3" spans="3:4" ht="12">
      <c r="C3" s="4" t="s">
        <v>113</v>
      </c>
      <c r="D3" s="4"/>
    </row>
    <row r="4" spans="3:4" ht="12">
      <c r="C4" s="4" t="s">
        <v>114</v>
      </c>
      <c r="D4" s="4"/>
    </row>
    <row r="5" spans="3:4" ht="12">
      <c r="C5" s="18"/>
      <c r="D5" s="4"/>
    </row>
    <row r="6" spans="3:4" ht="15">
      <c r="C6" s="86" t="s">
        <v>150</v>
      </c>
      <c r="D6" s="4"/>
    </row>
    <row r="7" spans="3:4" ht="12">
      <c r="C7" s="108"/>
      <c r="D7" s="4"/>
    </row>
    <row r="8" spans="3:4" ht="12">
      <c r="C8" s="18"/>
      <c r="D8" s="4"/>
    </row>
    <row r="10" spans="3:20" ht="12" customHeight="1">
      <c r="C10" s="34"/>
      <c r="D10" s="291" t="s">
        <v>147</v>
      </c>
      <c r="E10" s="287" t="s">
        <v>32</v>
      </c>
      <c r="F10" s="288"/>
      <c r="G10" s="289" t="s">
        <v>34</v>
      </c>
      <c r="H10" s="288"/>
      <c r="I10" s="289" t="s">
        <v>33</v>
      </c>
      <c r="J10" s="290"/>
      <c r="T10" s="35"/>
    </row>
    <row r="11" spans="3:10" ht="12" customHeight="1">
      <c r="C11" s="36"/>
      <c r="D11" s="292"/>
      <c r="E11" s="37" t="s">
        <v>146</v>
      </c>
      <c r="F11" s="38" t="s">
        <v>143</v>
      </c>
      <c r="G11" s="38" t="s">
        <v>146</v>
      </c>
      <c r="H11" s="38" t="s">
        <v>143</v>
      </c>
      <c r="I11" s="38" t="s">
        <v>146</v>
      </c>
      <c r="J11" s="38" t="s">
        <v>143</v>
      </c>
    </row>
    <row r="12" spans="3:11" ht="12" customHeight="1">
      <c r="C12" s="39" t="s">
        <v>144</v>
      </c>
      <c r="D12" s="139">
        <v>388280</v>
      </c>
      <c r="E12" s="139">
        <v>327525</v>
      </c>
      <c r="F12" s="140">
        <f>E12/D12*100</f>
        <v>84.35278664881014</v>
      </c>
      <c r="G12" s="139">
        <v>50290</v>
      </c>
      <c r="H12" s="140">
        <f aca="true" t="shared" si="0" ref="H12:H40">G12/D12*100</f>
        <v>12.95199340681982</v>
      </c>
      <c r="I12" s="139">
        <v>10470</v>
      </c>
      <c r="J12" s="140">
        <f>I12/D12*100</f>
        <v>2.6965076748738026</v>
      </c>
      <c r="K12" s="138"/>
    </row>
    <row r="13" spans="3:11" ht="12" customHeight="1">
      <c r="C13" s="40" t="s">
        <v>54</v>
      </c>
      <c r="D13" s="133">
        <v>1530</v>
      </c>
      <c r="E13" s="294" t="s">
        <v>194</v>
      </c>
      <c r="F13" s="294" t="s">
        <v>194</v>
      </c>
      <c r="G13" s="133">
        <v>1530</v>
      </c>
      <c r="H13" s="134">
        <f t="shared" si="0"/>
        <v>100</v>
      </c>
      <c r="I13" s="133">
        <v>0</v>
      </c>
      <c r="J13" s="134">
        <f>I13/D13*100</f>
        <v>0</v>
      </c>
      <c r="K13" s="138"/>
    </row>
    <row r="14" spans="3:11" ht="12" customHeight="1">
      <c r="C14" s="13" t="s">
        <v>55</v>
      </c>
      <c r="D14" s="135">
        <v>2170</v>
      </c>
      <c r="E14" s="135">
        <v>1655</v>
      </c>
      <c r="F14" s="136">
        <f>E14/D14*100</f>
        <v>76.26728110599078</v>
      </c>
      <c r="G14" s="225">
        <v>470</v>
      </c>
      <c r="H14" s="136">
        <f t="shared" si="0"/>
        <v>21.658986175115206</v>
      </c>
      <c r="I14" s="225">
        <v>45</v>
      </c>
      <c r="J14" s="136">
        <f>I14/D14*100</f>
        <v>2.0737327188940093</v>
      </c>
      <c r="K14" s="138"/>
    </row>
    <row r="15" spans="3:11" ht="12" customHeight="1">
      <c r="C15" s="13" t="s">
        <v>56</v>
      </c>
      <c r="D15" s="135">
        <v>365</v>
      </c>
      <c r="E15" s="226" t="s">
        <v>194</v>
      </c>
      <c r="F15" s="226" t="s">
        <v>194</v>
      </c>
      <c r="G15" s="225">
        <v>365</v>
      </c>
      <c r="H15" s="136">
        <f t="shared" si="0"/>
        <v>100</v>
      </c>
      <c r="I15" s="226" t="s">
        <v>194</v>
      </c>
      <c r="J15" s="226" t="s">
        <v>194</v>
      </c>
      <c r="K15" s="138"/>
    </row>
    <row r="16" spans="3:11" ht="12" customHeight="1">
      <c r="C16" s="13" t="s">
        <v>57</v>
      </c>
      <c r="D16" s="135">
        <v>120</v>
      </c>
      <c r="E16" s="226" t="s">
        <v>194</v>
      </c>
      <c r="F16" s="226" t="s">
        <v>194</v>
      </c>
      <c r="G16" s="225">
        <v>115</v>
      </c>
      <c r="H16" s="136">
        <f t="shared" si="0"/>
        <v>95.83333333333334</v>
      </c>
      <c r="I16" s="225">
        <v>5</v>
      </c>
      <c r="J16" s="136">
        <f aca="true" t="shared" si="1" ref="J16:J27">I16/D16*100</f>
        <v>4.166666666666666</v>
      </c>
      <c r="K16" s="138"/>
    </row>
    <row r="17" spans="3:12" ht="12" customHeight="1">
      <c r="C17" s="13" t="s">
        <v>58</v>
      </c>
      <c r="D17" s="145">
        <v>3775</v>
      </c>
      <c r="E17" s="226" t="s">
        <v>194</v>
      </c>
      <c r="F17" s="226" t="s">
        <v>194</v>
      </c>
      <c r="G17" s="145">
        <v>3775</v>
      </c>
      <c r="H17" s="146">
        <f t="shared" si="0"/>
        <v>100</v>
      </c>
      <c r="I17" s="145">
        <v>0</v>
      </c>
      <c r="J17" s="146">
        <f>I17/D17*100</f>
        <v>0</v>
      </c>
      <c r="K17" s="138"/>
      <c r="L17" s="172"/>
    </row>
    <row r="18" spans="3:12" ht="12" customHeight="1">
      <c r="C18" s="13" t="s">
        <v>59</v>
      </c>
      <c r="D18" s="145">
        <v>875</v>
      </c>
      <c r="E18" s="145">
        <v>665</v>
      </c>
      <c r="F18" s="146">
        <f aca="true" t="shared" si="2" ref="F18:F24">E18/D18*100</f>
        <v>76</v>
      </c>
      <c r="G18" s="145">
        <v>200</v>
      </c>
      <c r="H18" s="146">
        <f t="shared" si="0"/>
        <v>22.857142857142858</v>
      </c>
      <c r="I18" s="145">
        <v>15</v>
      </c>
      <c r="J18" s="146">
        <f t="shared" si="1"/>
        <v>1.7142857142857144</v>
      </c>
      <c r="K18" s="138"/>
      <c r="L18" s="172"/>
    </row>
    <row r="19" spans="3:11" ht="12" customHeight="1">
      <c r="C19" s="13" t="s">
        <v>60</v>
      </c>
      <c r="D19" s="145">
        <v>3950</v>
      </c>
      <c r="E19" s="145">
        <v>415</v>
      </c>
      <c r="F19" s="146">
        <f t="shared" si="2"/>
        <v>10.506329113924052</v>
      </c>
      <c r="G19" s="145">
        <v>3300</v>
      </c>
      <c r="H19" s="146">
        <f t="shared" si="0"/>
        <v>83.54430379746836</v>
      </c>
      <c r="I19" s="145">
        <v>235</v>
      </c>
      <c r="J19" s="146">
        <f t="shared" si="1"/>
        <v>5.949367088607595</v>
      </c>
      <c r="K19" s="138"/>
    </row>
    <row r="20" spans="3:11" ht="12" customHeight="1">
      <c r="C20" s="13" t="s">
        <v>61</v>
      </c>
      <c r="D20" s="269">
        <v>18145</v>
      </c>
      <c r="E20" s="145">
        <v>17230</v>
      </c>
      <c r="F20" s="146">
        <f>E20/D20*100</f>
        <v>94.95728850923119</v>
      </c>
      <c r="G20" s="145">
        <v>640</v>
      </c>
      <c r="H20" s="146">
        <f t="shared" si="0"/>
        <v>3.527142463488565</v>
      </c>
      <c r="I20" s="145">
        <v>275</v>
      </c>
      <c r="J20" s="146">
        <f t="shared" si="1"/>
        <v>1.5155690272802425</v>
      </c>
      <c r="K20" s="138"/>
    </row>
    <row r="21" spans="3:11" ht="12" customHeight="1">
      <c r="C21" s="13" t="s">
        <v>62</v>
      </c>
      <c r="D21" s="145">
        <v>192135</v>
      </c>
      <c r="E21" s="145">
        <v>185090</v>
      </c>
      <c r="F21" s="146">
        <f t="shared" si="2"/>
        <v>96.33330730996434</v>
      </c>
      <c r="G21" s="145">
        <v>6085</v>
      </c>
      <c r="H21" s="146">
        <f t="shared" si="0"/>
        <v>3.167044005516954</v>
      </c>
      <c r="I21" s="145">
        <v>965</v>
      </c>
      <c r="J21" s="146">
        <f t="shared" si="1"/>
        <v>0.5022510214172327</v>
      </c>
      <c r="K21" s="138"/>
    </row>
    <row r="22" spans="3:11" ht="12" customHeight="1">
      <c r="C22" s="13" t="s">
        <v>63</v>
      </c>
      <c r="D22" s="145">
        <v>63390</v>
      </c>
      <c r="E22" s="145">
        <v>54500</v>
      </c>
      <c r="F22" s="146">
        <f t="shared" si="2"/>
        <v>85.9757059473103</v>
      </c>
      <c r="G22" s="145">
        <v>8275</v>
      </c>
      <c r="H22" s="146">
        <f t="shared" si="0"/>
        <v>13.054109480990691</v>
      </c>
      <c r="I22" s="145">
        <v>615</v>
      </c>
      <c r="J22" s="146">
        <f t="shared" si="1"/>
        <v>0.9701845716990062</v>
      </c>
      <c r="K22" s="138"/>
    </row>
    <row r="23" spans="3:11" ht="12" customHeight="1">
      <c r="C23" s="13" t="s">
        <v>3</v>
      </c>
      <c r="D23" s="145">
        <v>9135</v>
      </c>
      <c r="E23" s="145">
        <v>8745</v>
      </c>
      <c r="F23" s="146">
        <f t="shared" si="2"/>
        <v>95.73070607553366</v>
      </c>
      <c r="G23" s="145">
        <v>350</v>
      </c>
      <c r="H23" s="146">
        <f t="shared" si="0"/>
        <v>3.8314176245210727</v>
      </c>
      <c r="I23" s="145">
        <v>40</v>
      </c>
      <c r="J23" s="146">
        <f t="shared" si="1"/>
        <v>0.4378762999452655</v>
      </c>
      <c r="K23" s="138"/>
    </row>
    <row r="24" spans="3:11" ht="12" customHeight="1">
      <c r="C24" s="13" t="s">
        <v>64</v>
      </c>
      <c r="D24" s="145">
        <v>9715</v>
      </c>
      <c r="E24" s="145">
        <v>0</v>
      </c>
      <c r="F24" s="146">
        <f t="shared" si="2"/>
        <v>0</v>
      </c>
      <c r="G24" s="145">
        <v>5990</v>
      </c>
      <c r="H24" s="146">
        <f t="shared" si="0"/>
        <v>61.65723108594956</v>
      </c>
      <c r="I24" s="145">
        <v>3725</v>
      </c>
      <c r="J24" s="146">
        <f t="shared" si="1"/>
        <v>38.34276891405044</v>
      </c>
      <c r="K24" s="138"/>
    </row>
    <row r="25" spans="3:11" ht="12" customHeight="1">
      <c r="C25" s="13" t="s">
        <v>65</v>
      </c>
      <c r="D25" s="145">
        <v>565</v>
      </c>
      <c r="E25" s="226" t="s">
        <v>194</v>
      </c>
      <c r="F25" s="226" t="s">
        <v>194</v>
      </c>
      <c r="G25" s="145">
        <v>565</v>
      </c>
      <c r="H25" s="146">
        <f t="shared" si="0"/>
        <v>100</v>
      </c>
      <c r="I25" s="145">
        <v>0</v>
      </c>
      <c r="J25" s="146">
        <f t="shared" si="1"/>
        <v>0</v>
      </c>
      <c r="K25" s="138"/>
    </row>
    <row r="26" spans="3:11" ht="12" customHeight="1">
      <c r="C26" s="13" t="s">
        <v>66</v>
      </c>
      <c r="D26" s="145">
        <v>800</v>
      </c>
      <c r="E26" s="145">
        <v>525</v>
      </c>
      <c r="F26" s="146">
        <f>E26/D26*100</f>
        <v>65.625</v>
      </c>
      <c r="G26" s="145">
        <v>265</v>
      </c>
      <c r="H26" s="146">
        <f t="shared" si="0"/>
        <v>33.125</v>
      </c>
      <c r="I26" s="145">
        <v>10</v>
      </c>
      <c r="J26" s="146">
        <f t="shared" si="1"/>
        <v>1.25</v>
      </c>
      <c r="K26" s="138"/>
    </row>
    <row r="27" spans="3:11" ht="12" customHeight="1">
      <c r="C27" s="13" t="s">
        <v>67</v>
      </c>
      <c r="D27" s="145">
        <v>4575</v>
      </c>
      <c r="E27" s="145">
        <v>4235</v>
      </c>
      <c r="F27" s="146">
        <f>E27/D27*100</f>
        <v>92.56830601092896</v>
      </c>
      <c r="G27" s="145">
        <v>330</v>
      </c>
      <c r="H27" s="146">
        <f t="shared" si="0"/>
        <v>7.213114754098362</v>
      </c>
      <c r="I27" s="145">
        <v>10</v>
      </c>
      <c r="J27" s="146">
        <f t="shared" si="1"/>
        <v>0.2185792349726776</v>
      </c>
      <c r="K27" s="138"/>
    </row>
    <row r="28" spans="3:11" ht="12" customHeight="1">
      <c r="C28" s="13" t="s">
        <v>68</v>
      </c>
      <c r="D28" s="145">
        <v>10</v>
      </c>
      <c r="E28" s="226" t="s">
        <v>194</v>
      </c>
      <c r="F28" s="226" t="s">
        <v>194</v>
      </c>
      <c r="G28" s="145">
        <v>10</v>
      </c>
      <c r="H28" s="146">
        <f t="shared" si="0"/>
        <v>100</v>
      </c>
      <c r="I28" s="226" t="s">
        <v>194</v>
      </c>
      <c r="J28" s="226" t="s">
        <v>194</v>
      </c>
      <c r="K28" s="138"/>
    </row>
    <row r="29" spans="3:11" ht="12" customHeight="1">
      <c r="C29" s="13" t="s">
        <v>69</v>
      </c>
      <c r="D29" s="145">
        <v>9905</v>
      </c>
      <c r="E29" s="145">
        <v>9775</v>
      </c>
      <c r="F29" s="146">
        <f>E29/D29*100</f>
        <v>98.68753154972237</v>
      </c>
      <c r="G29" s="145">
        <v>130</v>
      </c>
      <c r="H29" s="146">
        <f t="shared" si="0"/>
        <v>1.3124684502776376</v>
      </c>
      <c r="I29" s="226" t="s">
        <v>194</v>
      </c>
      <c r="J29" s="226" t="s">
        <v>194</v>
      </c>
      <c r="K29" s="138"/>
    </row>
    <row r="30" spans="3:11" ht="12" customHeight="1">
      <c r="C30" s="13" t="s">
        <v>70</v>
      </c>
      <c r="D30" s="145">
        <v>380</v>
      </c>
      <c r="E30" s="226" t="s">
        <v>194</v>
      </c>
      <c r="F30" s="226" t="s">
        <v>194</v>
      </c>
      <c r="G30" s="145">
        <v>380</v>
      </c>
      <c r="H30" s="146">
        <f t="shared" si="0"/>
        <v>100</v>
      </c>
      <c r="I30" s="145">
        <v>0</v>
      </c>
      <c r="J30" s="146">
        <f>I30/D30*100</f>
        <v>0</v>
      </c>
      <c r="K30" s="138"/>
    </row>
    <row r="31" spans="3:11" ht="12" customHeight="1">
      <c r="C31" s="13" t="s">
        <v>71</v>
      </c>
      <c r="D31" s="145">
        <v>2700</v>
      </c>
      <c r="E31" s="226" t="s">
        <v>194</v>
      </c>
      <c r="F31" s="226" t="s">
        <v>194</v>
      </c>
      <c r="G31" s="145">
        <v>2635</v>
      </c>
      <c r="H31" s="146">
        <f t="shared" si="0"/>
        <v>97.5925925925926</v>
      </c>
      <c r="I31" s="145">
        <v>65</v>
      </c>
      <c r="J31" s="146">
        <f>I31/D31*100</f>
        <v>2.4074074074074074</v>
      </c>
      <c r="K31" s="138"/>
    </row>
    <row r="32" spans="3:11" ht="12" customHeight="1">
      <c r="C32" s="13" t="s">
        <v>72</v>
      </c>
      <c r="D32" s="145">
        <v>460</v>
      </c>
      <c r="E32" s="226" t="s">
        <v>194</v>
      </c>
      <c r="F32" s="226" t="s">
        <v>194</v>
      </c>
      <c r="G32" s="145">
        <v>460</v>
      </c>
      <c r="H32" s="146">
        <f t="shared" si="0"/>
        <v>100</v>
      </c>
      <c r="I32" s="226" t="s">
        <v>194</v>
      </c>
      <c r="J32" s="226" t="s">
        <v>194</v>
      </c>
      <c r="K32" s="138"/>
    </row>
    <row r="33" spans="3:11" ht="12" customHeight="1">
      <c r="C33" s="13" t="s">
        <v>73</v>
      </c>
      <c r="D33" s="145">
        <v>34485</v>
      </c>
      <c r="E33" s="145">
        <v>33840</v>
      </c>
      <c r="F33" s="146">
        <f>E33/D33*100</f>
        <v>98.12962157459765</v>
      </c>
      <c r="G33" s="145">
        <v>635</v>
      </c>
      <c r="H33" s="146">
        <f t="shared" si="0"/>
        <v>1.8413803102798318</v>
      </c>
      <c r="I33" s="145">
        <v>10</v>
      </c>
      <c r="J33" s="146">
        <f>I33/D33*100</f>
        <v>0.02899811512251704</v>
      </c>
      <c r="K33" s="138"/>
    </row>
    <row r="34" spans="3:11" ht="12" customHeight="1">
      <c r="C34" s="13" t="s">
        <v>74</v>
      </c>
      <c r="D34" s="145">
        <v>1655</v>
      </c>
      <c r="E34" s="226" t="s">
        <v>194</v>
      </c>
      <c r="F34" s="226" t="s">
        <v>194</v>
      </c>
      <c r="G34" s="145">
        <v>1650</v>
      </c>
      <c r="H34" s="146">
        <f t="shared" si="0"/>
        <v>99.69788519637463</v>
      </c>
      <c r="I34" s="145">
        <v>5</v>
      </c>
      <c r="J34" s="146">
        <f>I34/D34*100</f>
        <v>0.3021148036253776</v>
      </c>
      <c r="K34" s="138"/>
    </row>
    <row r="35" spans="3:11" ht="12" customHeight="1">
      <c r="C35" s="13" t="s">
        <v>75</v>
      </c>
      <c r="D35" s="145">
        <v>5390</v>
      </c>
      <c r="E35" s="145">
        <v>4480</v>
      </c>
      <c r="F35" s="146">
        <f>E35/D35*100</f>
        <v>83.11688311688312</v>
      </c>
      <c r="G35" s="145">
        <v>815</v>
      </c>
      <c r="H35" s="146">
        <f t="shared" si="0"/>
        <v>15.120593692022263</v>
      </c>
      <c r="I35" s="145">
        <v>95</v>
      </c>
      <c r="J35" s="146">
        <f>I35/D35*100</f>
        <v>1.7625231910946195</v>
      </c>
      <c r="K35" s="138"/>
    </row>
    <row r="36" spans="3:11" ht="12" customHeight="1">
      <c r="C36" s="13" t="s">
        <v>76</v>
      </c>
      <c r="D36" s="145">
        <v>4455</v>
      </c>
      <c r="E36" s="145">
        <v>4080</v>
      </c>
      <c r="F36" s="146">
        <f>E36/D36*100</f>
        <v>91.58249158249158</v>
      </c>
      <c r="G36" s="145">
        <v>365</v>
      </c>
      <c r="H36" s="146">
        <f t="shared" si="0"/>
        <v>8.19304152637486</v>
      </c>
      <c r="I36" s="145">
        <v>10</v>
      </c>
      <c r="J36" s="146">
        <f>I36/D36*100</f>
        <v>0.22446689113355783</v>
      </c>
      <c r="K36" s="138"/>
    </row>
    <row r="37" spans="3:11" ht="12" customHeight="1">
      <c r="C37" s="13" t="s">
        <v>77</v>
      </c>
      <c r="D37" s="145">
        <v>750</v>
      </c>
      <c r="E37" s="145">
        <v>740</v>
      </c>
      <c r="F37" s="146">
        <f>E37/D37*100</f>
        <v>98.66666666666667</v>
      </c>
      <c r="G37" s="145">
        <v>10</v>
      </c>
      <c r="H37" s="146">
        <f t="shared" si="0"/>
        <v>1.3333333333333335</v>
      </c>
      <c r="I37" s="226" t="s">
        <v>194</v>
      </c>
      <c r="J37" s="226" t="s">
        <v>194</v>
      </c>
      <c r="K37" s="138"/>
    </row>
    <row r="38" spans="3:11" ht="12" customHeight="1">
      <c r="C38" s="13" t="s">
        <v>78</v>
      </c>
      <c r="D38" s="145">
        <v>950</v>
      </c>
      <c r="E38" s="145">
        <v>685</v>
      </c>
      <c r="F38" s="146">
        <f>E38/D38*100</f>
        <v>72.10526315789474</v>
      </c>
      <c r="G38" s="145">
        <v>225</v>
      </c>
      <c r="H38" s="146">
        <f t="shared" si="0"/>
        <v>23.684210526315788</v>
      </c>
      <c r="I38" s="145">
        <v>45</v>
      </c>
      <c r="J38" s="146">
        <f>I38/D38*100</f>
        <v>4.736842105263158</v>
      </c>
      <c r="K38" s="138"/>
    </row>
    <row r="39" spans="3:11" ht="12" customHeight="1">
      <c r="C39" s="41" t="s">
        <v>79</v>
      </c>
      <c r="D39" s="270">
        <v>1405</v>
      </c>
      <c r="E39" s="226" t="s">
        <v>194</v>
      </c>
      <c r="F39" s="226" t="s">
        <v>194</v>
      </c>
      <c r="G39" s="148">
        <v>570</v>
      </c>
      <c r="H39" s="149">
        <f t="shared" si="0"/>
        <v>40.569395017793596</v>
      </c>
      <c r="I39" s="145">
        <v>840</v>
      </c>
      <c r="J39" s="146">
        <f>I39/D39*100</f>
        <v>59.7864768683274</v>
      </c>
      <c r="K39" s="138"/>
    </row>
    <row r="40" spans="3:11" ht="12">
      <c r="C40" s="14" t="s">
        <v>80</v>
      </c>
      <c r="D40" s="150">
        <v>14480</v>
      </c>
      <c r="E40" s="150">
        <v>865</v>
      </c>
      <c r="F40" s="271">
        <f>E40/D40*100</f>
        <v>5.973756906077348</v>
      </c>
      <c r="G40" s="150">
        <v>10145</v>
      </c>
      <c r="H40" s="271">
        <f t="shared" si="0"/>
        <v>70.0621546961326</v>
      </c>
      <c r="I40" s="150">
        <v>3470</v>
      </c>
      <c r="J40" s="271">
        <f>I40/D40*100</f>
        <v>23.964088397790057</v>
      </c>
      <c r="K40" s="138"/>
    </row>
    <row r="41" spans="2:10" ht="12">
      <c r="B41" s="131"/>
      <c r="D41" s="272"/>
      <c r="E41" s="272"/>
      <c r="F41" s="272"/>
      <c r="G41" s="272"/>
      <c r="H41" s="272"/>
      <c r="I41" s="272"/>
      <c r="J41" s="272"/>
    </row>
    <row r="42" spans="3:4" ht="12">
      <c r="C42" s="32" t="s">
        <v>159</v>
      </c>
      <c r="D42" s="42"/>
    </row>
    <row r="43" ht="12">
      <c r="C43" s="32" t="s">
        <v>195</v>
      </c>
    </row>
    <row r="44" ht="12">
      <c r="C44" s="295" t="s">
        <v>196</v>
      </c>
    </row>
    <row r="45" spans="1:3" ht="12">
      <c r="A45" s="43" t="s">
        <v>115</v>
      </c>
      <c r="C45" s="42" t="s">
        <v>109</v>
      </c>
    </row>
    <row r="46" spans="1:3" ht="12">
      <c r="A46" s="43"/>
      <c r="C46" s="42"/>
    </row>
    <row r="47" ht="12">
      <c r="A47" s="32" t="s">
        <v>136</v>
      </c>
    </row>
    <row r="49" ht="12">
      <c r="G49" s="224"/>
    </row>
    <row r="50" ht="3.95" customHeight="1">
      <c r="G50" s="224"/>
    </row>
    <row r="51" ht="12">
      <c r="G51" s="224"/>
    </row>
    <row r="52" ht="12">
      <c r="G52" s="224"/>
    </row>
    <row r="53" ht="12">
      <c r="G53" s="224"/>
    </row>
    <row r="54" ht="12">
      <c r="G54" s="224"/>
    </row>
    <row r="55" ht="12">
      <c r="G55" s="224"/>
    </row>
  </sheetData>
  <mergeCells count="4">
    <mergeCell ref="E10:F10"/>
    <mergeCell ref="G10:H10"/>
    <mergeCell ref="I10:J10"/>
    <mergeCell ref="D10:D1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topLeftCell="A31">
      <selection activeCell="C7" sqref="C7"/>
    </sheetView>
  </sheetViews>
  <sheetFormatPr defaultColWidth="9.140625" defaultRowHeight="12"/>
  <cols>
    <col min="1" max="1" width="11.140625" style="9" customWidth="1"/>
    <col min="2" max="2" width="9.140625" style="9" customWidth="1"/>
    <col min="3" max="3" width="21.00390625" style="9" customWidth="1"/>
    <col min="4" max="4" width="9.140625" style="25" customWidth="1"/>
    <col min="5" max="6" width="9.140625" style="9" customWidth="1"/>
    <col min="7" max="7" width="16.421875" style="9" customWidth="1"/>
    <col min="8" max="11" width="9.140625" style="9" customWidth="1"/>
    <col min="12" max="12" width="4.00390625" style="9" customWidth="1"/>
    <col min="13" max="16384" width="9.140625" style="9" customWidth="1"/>
  </cols>
  <sheetData>
    <row r="1" ht="12">
      <c r="D1" s="28"/>
    </row>
    <row r="2" spans="3:4" ht="12">
      <c r="C2" s="25"/>
      <c r="D2" s="9"/>
    </row>
    <row r="3" spans="2:4" ht="12">
      <c r="B3" s="25"/>
      <c r="C3" s="4" t="s">
        <v>113</v>
      </c>
      <c r="D3" s="9"/>
    </row>
    <row r="4" spans="2:4" ht="12">
      <c r="B4" s="25"/>
      <c r="C4" s="4" t="s">
        <v>114</v>
      </c>
      <c r="D4" s="9"/>
    </row>
    <row r="5" spans="2:4" ht="12">
      <c r="B5" s="25"/>
      <c r="C5" s="25"/>
      <c r="D5" s="9"/>
    </row>
    <row r="6" spans="2:4" ht="15">
      <c r="B6" s="25"/>
      <c r="C6" s="89" t="s">
        <v>199</v>
      </c>
      <c r="D6" s="9"/>
    </row>
    <row r="7" spans="2:4" ht="12">
      <c r="B7" s="25"/>
      <c r="C7" s="108" t="s">
        <v>146</v>
      </c>
      <c r="D7" s="9"/>
    </row>
    <row r="8" spans="2:4" ht="15">
      <c r="B8" s="25"/>
      <c r="C8" s="80"/>
      <c r="D8" s="9"/>
    </row>
    <row r="9" spans="2:5" ht="12">
      <c r="B9" s="25"/>
      <c r="C9" s="25"/>
      <c r="D9" s="9"/>
      <c r="E9" s="236"/>
    </row>
    <row r="10" spans="1:11" ht="12">
      <c r="A10" s="24"/>
      <c r="B10" s="25"/>
      <c r="C10" s="25"/>
      <c r="D10" s="137" t="s">
        <v>141</v>
      </c>
      <c r="E10" s="236" t="s">
        <v>51</v>
      </c>
      <c r="F10" s="236" t="s">
        <v>52</v>
      </c>
      <c r="I10" s="111" t="s">
        <v>141</v>
      </c>
      <c r="J10" s="111" t="s">
        <v>51</v>
      </c>
      <c r="K10" s="111" t="s">
        <v>52</v>
      </c>
    </row>
    <row r="11" spans="1:18" ht="12">
      <c r="A11" s="24"/>
      <c r="B11" s="25"/>
      <c r="C11" s="162" t="s">
        <v>13</v>
      </c>
      <c r="D11" s="230">
        <v>188295</v>
      </c>
      <c r="E11" s="230">
        <v>1090</v>
      </c>
      <c r="F11" s="230">
        <v>1070</v>
      </c>
      <c r="G11" s="110">
        <f aca="true" t="shared" si="0" ref="G11:G30">SUM(D11:F11)</f>
        <v>190455</v>
      </c>
      <c r="I11" s="110">
        <v>58295</v>
      </c>
      <c r="J11" s="232">
        <v>1090</v>
      </c>
      <c r="K11" s="232">
        <v>1070</v>
      </c>
      <c r="M11" s="230"/>
      <c r="N11" s="229"/>
      <c r="O11" s="229"/>
      <c r="P11" s="229"/>
      <c r="Q11" s="229"/>
      <c r="R11" s="229"/>
    </row>
    <row r="12" spans="1:18" ht="12">
      <c r="A12" s="24"/>
      <c r="B12" s="25"/>
      <c r="C12" s="162" t="s">
        <v>29</v>
      </c>
      <c r="D12" s="230">
        <v>22590</v>
      </c>
      <c r="E12" s="230">
        <v>3830</v>
      </c>
      <c r="F12" s="230">
        <v>5040</v>
      </c>
      <c r="G12" s="232">
        <f t="shared" si="0"/>
        <v>31460</v>
      </c>
      <c r="I12" s="232">
        <v>22590</v>
      </c>
      <c r="J12" s="232">
        <v>3830</v>
      </c>
      <c r="K12" s="232">
        <v>5040</v>
      </c>
      <c r="M12" s="229"/>
      <c r="N12" s="229"/>
      <c r="O12" s="229"/>
      <c r="P12" s="229"/>
      <c r="Q12" s="229"/>
      <c r="R12" s="229"/>
    </row>
    <row r="13" spans="1:18" ht="12">
      <c r="A13" s="25"/>
      <c r="B13" s="25"/>
      <c r="C13" s="162" t="s">
        <v>30</v>
      </c>
      <c r="D13" s="230">
        <v>21335</v>
      </c>
      <c r="E13" s="230">
        <v>305</v>
      </c>
      <c r="F13" s="230">
        <v>1330</v>
      </c>
      <c r="G13" s="232">
        <f t="shared" si="0"/>
        <v>22970</v>
      </c>
      <c r="I13" s="232">
        <v>21335</v>
      </c>
      <c r="J13" s="232">
        <v>305</v>
      </c>
      <c r="K13" s="233">
        <v>1330</v>
      </c>
      <c r="M13" s="229"/>
      <c r="N13" s="227"/>
      <c r="O13" s="229"/>
      <c r="P13" s="229"/>
      <c r="Q13" s="229"/>
      <c r="R13" s="229"/>
    </row>
    <row r="14" spans="2:18" ht="12">
      <c r="B14" s="25"/>
      <c r="C14" s="162" t="s">
        <v>27</v>
      </c>
      <c r="D14" s="200">
        <v>13455</v>
      </c>
      <c r="E14" s="230">
        <v>150</v>
      </c>
      <c r="F14" s="230">
        <v>1210</v>
      </c>
      <c r="G14" s="232">
        <f t="shared" si="0"/>
        <v>14815</v>
      </c>
      <c r="I14" s="234">
        <v>13455</v>
      </c>
      <c r="J14" s="232">
        <v>150</v>
      </c>
      <c r="K14" s="233">
        <v>1210</v>
      </c>
      <c r="M14" s="231"/>
      <c r="N14" s="227"/>
      <c r="O14" s="229"/>
      <c r="P14" s="229"/>
      <c r="Q14" s="229"/>
      <c r="R14" s="229"/>
    </row>
    <row r="15" spans="2:18" ht="12">
      <c r="B15" s="25"/>
      <c r="C15" s="162" t="s">
        <v>28</v>
      </c>
      <c r="D15" s="200">
        <v>7085</v>
      </c>
      <c r="E15" s="230">
        <v>105</v>
      </c>
      <c r="F15" s="230">
        <v>650</v>
      </c>
      <c r="G15" s="232">
        <f t="shared" si="0"/>
        <v>7840</v>
      </c>
      <c r="I15" s="234">
        <v>7085</v>
      </c>
      <c r="J15" s="233">
        <v>105</v>
      </c>
      <c r="K15" s="233">
        <v>650</v>
      </c>
      <c r="M15" s="231"/>
      <c r="N15" s="227"/>
      <c r="O15" s="227"/>
      <c r="P15" s="229"/>
      <c r="Q15" s="229"/>
      <c r="R15" s="229"/>
    </row>
    <row r="16" spans="2:18" ht="12">
      <c r="B16" s="25"/>
      <c r="C16" s="162" t="s">
        <v>45</v>
      </c>
      <c r="D16" s="200">
        <v>7505</v>
      </c>
      <c r="E16" s="230">
        <v>15</v>
      </c>
      <c r="F16" s="230">
        <v>70</v>
      </c>
      <c r="G16" s="232">
        <f t="shared" si="0"/>
        <v>7590</v>
      </c>
      <c r="I16" s="234">
        <v>7505</v>
      </c>
      <c r="J16" s="233">
        <v>15</v>
      </c>
      <c r="K16" s="233">
        <v>70</v>
      </c>
      <c r="M16" s="231"/>
      <c r="N16" s="227"/>
      <c r="O16" s="227"/>
      <c r="P16" s="229"/>
      <c r="Q16" s="229"/>
      <c r="R16" s="229"/>
    </row>
    <row r="17" spans="1:18" ht="11.25" customHeight="1">
      <c r="A17" s="24"/>
      <c r="B17" s="25"/>
      <c r="C17" s="162" t="s">
        <v>46</v>
      </c>
      <c r="D17" s="200">
        <v>7420</v>
      </c>
      <c r="E17" s="230">
        <v>20</v>
      </c>
      <c r="F17" s="230">
        <v>115</v>
      </c>
      <c r="G17" s="232">
        <f t="shared" si="0"/>
        <v>7555</v>
      </c>
      <c r="I17" s="234">
        <v>7420</v>
      </c>
      <c r="J17" s="233">
        <v>20</v>
      </c>
      <c r="K17" s="233">
        <v>115</v>
      </c>
      <c r="M17" s="231"/>
      <c r="N17" s="227"/>
      <c r="O17" s="227"/>
      <c r="P17" s="229"/>
      <c r="Q17" s="229"/>
      <c r="R17" s="229"/>
    </row>
    <row r="18" spans="1:18" ht="12">
      <c r="A18" s="24"/>
      <c r="B18" s="25"/>
      <c r="C18" s="162" t="s">
        <v>19</v>
      </c>
      <c r="D18" s="200">
        <v>4995</v>
      </c>
      <c r="E18" s="230">
        <v>285</v>
      </c>
      <c r="F18" s="230">
        <v>330</v>
      </c>
      <c r="G18" s="232">
        <f t="shared" si="0"/>
        <v>5610</v>
      </c>
      <c r="I18" s="234">
        <v>4995</v>
      </c>
      <c r="J18" s="233">
        <v>285</v>
      </c>
      <c r="K18" s="233">
        <v>330</v>
      </c>
      <c r="M18" s="231"/>
      <c r="N18" s="227"/>
      <c r="O18" s="227"/>
      <c r="P18" s="229"/>
      <c r="Q18" s="229"/>
      <c r="R18" s="229"/>
    </row>
    <row r="19" spans="1:18" ht="24">
      <c r="A19" s="24"/>
      <c r="B19" s="25"/>
      <c r="C19" s="273" t="s">
        <v>189</v>
      </c>
      <c r="D19" s="200">
        <v>4945</v>
      </c>
      <c r="E19" s="230">
        <v>25</v>
      </c>
      <c r="F19" s="230">
        <v>195</v>
      </c>
      <c r="G19" s="232">
        <f t="shared" si="0"/>
        <v>5165</v>
      </c>
      <c r="I19" s="234">
        <v>4945</v>
      </c>
      <c r="J19" s="233">
        <v>25</v>
      </c>
      <c r="K19" s="233">
        <v>195</v>
      </c>
      <c r="M19" s="231"/>
      <c r="N19" s="227"/>
      <c r="O19" s="227"/>
      <c r="P19" s="229"/>
      <c r="Q19" s="229"/>
      <c r="R19" s="229"/>
    </row>
    <row r="20" spans="1:18" ht="12">
      <c r="A20" s="24"/>
      <c r="B20" s="25"/>
      <c r="C20" s="162" t="s">
        <v>36</v>
      </c>
      <c r="D20" s="200">
        <v>4925</v>
      </c>
      <c r="E20" s="230">
        <v>30</v>
      </c>
      <c r="F20" s="230">
        <v>150</v>
      </c>
      <c r="G20" s="232">
        <f t="shared" si="0"/>
        <v>5105</v>
      </c>
      <c r="I20" s="234">
        <v>4925</v>
      </c>
      <c r="J20" s="233">
        <v>30</v>
      </c>
      <c r="K20" s="233">
        <v>150</v>
      </c>
      <c r="M20" s="231"/>
      <c r="N20" s="227"/>
      <c r="O20" s="227"/>
      <c r="P20" s="229"/>
      <c r="Q20" s="229"/>
      <c r="R20" s="229"/>
    </row>
    <row r="21" spans="1:18" ht="12">
      <c r="A21" s="24"/>
      <c r="B21" s="25"/>
      <c r="C21" s="162" t="s">
        <v>40</v>
      </c>
      <c r="D21" s="200">
        <v>3335</v>
      </c>
      <c r="E21" s="230">
        <v>60</v>
      </c>
      <c r="F21" s="230">
        <v>1350</v>
      </c>
      <c r="G21" s="232">
        <f t="shared" si="0"/>
        <v>4745</v>
      </c>
      <c r="I21" s="234">
        <v>3335</v>
      </c>
      <c r="J21" s="232">
        <v>60</v>
      </c>
      <c r="K21" s="233">
        <v>1350</v>
      </c>
      <c r="M21" s="231"/>
      <c r="N21" s="227"/>
      <c r="O21" s="229"/>
      <c r="P21" s="229"/>
      <c r="Q21" s="229"/>
      <c r="R21" s="229"/>
    </row>
    <row r="22" spans="1:18" ht="12">
      <c r="A22" s="24"/>
      <c r="B22" s="25"/>
      <c r="C22" s="162" t="s">
        <v>12</v>
      </c>
      <c r="D22" s="200">
        <v>450</v>
      </c>
      <c r="E22" s="230">
        <v>160</v>
      </c>
      <c r="F22" s="230">
        <v>3880</v>
      </c>
      <c r="G22" s="232">
        <f t="shared" si="0"/>
        <v>4490</v>
      </c>
      <c r="I22" s="234">
        <v>450</v>
      </c>
      <c r="J22" s="232">
        <v>160</v>
      </c>
      <c r="K22" s="233">
        <v>3880</v>
      </c>
      <c r="M22" s="231"/>
      <c r="N22" s="227"/>
      <c r="O22" s="229"/>
      <c r="P22" s="229"/>
      <c r="Q22" s="229"/>
      <c r="R22" s="229"/>
    </row>
    <row r="23" spans="1:18" ht="12">
      <c r="A23" s="25"/>
      <c r="C23" s="162" t="s">
        <v>31</v>
      </c>
      <c r="D23" s="200">
        <v>3010</v>
      </c>
      <c r="E23" s="230">
        <v>435</v>
      </c>
      <c r="F23" s="230">
        <v>1015</v>
      </c>
      <c r="G23" s="232">
        <f t="shared" si="0"/>
        <v>4460</v>
      </c>
      <c r="I23" s="234">
        <v>3010</v>
      </c>
      <c r="J23" s="233">
        <v>435</v>
      </c>
      <c r="K23" s="233">
        <v>1015</v>
      </c>
      <c r="M23" s="231"/>
      <c r="N23" s="227"/>
      <c r="O23" s="227"/>
      <c r="P23" s="229"/>
      <c r="Q23" s="229"/>
      <c r="R23" s="229"/>
    </row>
    <row r="24" spans="1:18" ht="12">
      <c r="A24" s="24"/>
      <c r="B24" s="25"/>
      <c r="C24" s="162" t="s">
        <v>11</v>
      </c>
      <c r="D24" s="200">
        <v>2550</v>
      </c>
      <c r="E24" s="230">
        <v>210</v>
      </c>
      <c r="F24" s="230">
        <v>845</v>
      </c>
      <c r="G24" s="232">
        <f t="shared" si="0"/>
        <v>3605</v>
      </c>
      <c r="I24" s="234">
        <v>2550</v>
      </c>
      <c r="J24" s="233">
        <v>210</v>
      </c>
      <c r="K24" s="233">
        <v>845</v>
      </c>
      <c r="M24" s="231"/>
      <c r="N24" s="227"/>
      <c r="O24" s="227"/>
      <c r="P24" s="229"/>
      <c r="Q24" s="229"/>
      <c r="R24" s="229"/>
    </row>
    <row r="25" spans="1:18" ht="12">
      <c r="A25" s="24"/>
      <c r="B25" s="25"/>
      <c r="C25" s="162" t="s">
        <v>15</v>
      </c>
      <c r="D25" s="200">
        <v>1530</v>
      </c>
      <c r="E25" s="230">
        <v>175</v>
      </c>
      <c r="F25" s="230">
        <v>1695</v>
      </c>
      <c r="G25" s="232">
        <f t="shared" si="0"/>
        <v>3400</v>
      </c>
      <c r="I25" s="234">
        <v>1530</v>
      </c>
      <c r="J25" s="232">
        <v>175</v>
      </c>
      <c r="K25" s="233">
        <v>1695</v>
      </c>
      <c r="M25" s="231"/>
      <c r="N25" s="227"/>
      <c r="O25" s="229"/>
      <c r="P25" s="229"/>
      <c r="Q25" s="229"/>
      <c r="R25" s="229"/>
    </row>
    <row r="26" spans="1:18" ht="12">
      <c r="A26" s="24"/>
      <c r="B26" s="25"/>
      <c r="C26" s="162" t="s">
        <v>18</v>
      </c>
      <c r="D26" s="200">
        <v>1590</v>
      </c>
      <c r="E26" s="230">
        <v>90</v>
      </c>
      <c r="F26" s="230">
        <v>1415</v>
      </c>
      <c r="G26" s="232">
        <f t="shared" si="0"/>
        <v>3095</v>
      </c>
      <c r="I26" s="234">
        <v>1590</v>
      </c>
      <c r="J26" s="232">
        <v>90</v>
      </c>
      <c r="K26" s="233">
        <v>1415</v>
      </c>
      <c r="M26" s="231"/>
      <c r="N26" s="227"/>
      <c r="O26" s="229"/>
      <c r="P26" s="229"/>
      <c r="Q26" s="229"/>
      <c r="R26" s="229"/>
    </row>
    <row r="27" spans="1:18" ht="12">
      <c r="A27" s="24"/>
      <c r="B27" s="25"/>
      <c r="C27" s="162" t="s">
        <v>35</v>
      </c>
      <c r="D27" s="200">
        <v>305</v>
      </c>
      <c r="E27" s="230">
        <v>215</v>
      </c>
      <c r="F27" s="230">
        <v>2135</v>
      </c>
      <c r="G27" s="232">
        <f t="shared" si="0"/>
        <v>2655</v>
      </c>
      <c r="I27" s="235">
        <v>305</v>
      </c>
      <c r="J27" s="232">
        <v>215</v>
      </c>
      <c r="K27" s="233">
        <v>2135</v>
      </c>
      <c r="M27" s="228"/>
      <c r="N27" s="227"/>
      <c r="O27" s="229"/>
      <c r="P27" s="229"/>
      <c r="Q27" s="229"/>
      <c r="R27" s="229"/>
    </row>
    <row r="28" spans="1:18" ht="12">
      <c r="A28" s="24"/>
      <c r="B28" s="25"/>
      <c r="C28" s="162" t="s">
        <v>10</v>
      </c>
      <c r="D28" s="200">
        <v>1090</v>
      </c>
      <c r="E28" s="230">
        <v>140</v>
      </c>
      <c r="F28" s="230">
        <v>1325</v>
      </c>
      <c r="G28" s="232">
        <f t="shared" si="0"/>
        <v>2555</v>
      </c>
      <c r="I28" s="234">
        <v>1090</v>
      </c>
      <c r="J28" s="232">
        <v>140</v>
      </c>
      <c r="K28" s="233">
        <v>1325</v>
      </c>
      <c r="M28" s="231"/>
      <c r="N28" s="227"/>
      <c r="O28" s="229"/>
      <c r="P28" s="229"/>
      <c r="Q28" s="229"/>
      <c r="R28" s="229"/>
    </row>
    <row r="29" spans="1:18" ht="12">
      <c r="A29" s="24"/>
      <c r="B29" s="25"/>
      <c r="C29" s="274" t="s">
        <v>142</v>
      </c>
      <c r="D29" s="200">
        <v>880</v>
      </c>
      <c r="E29" s="230">
        <v>95</v>
      </c>
      <c r="F29" s="230">
        <v>1575</v>
      </c>
      <c r="G29" s="232">
        <f t="shared" si="0"/>
        <v>2550</v>
      </c>
      <c r="I29" s="235">
        <v>880</v>
      </c>
      <c r="J29" s="232">
        <v>95</v>
      </c>
      <c r="K29" s="233">
        <v>1575</v>
      </c>
      <c r="M29" s="228"/>
      <c r="N29" s="227"/>
      <c r="O29" s="229"/>
      <c r="P29" s="229"/>
      <c r="Q29" s="229"/>
      <c r="R29" s="229"/>
    </row>
    <row r="30" spans="1:18" ht="12">
      <c r="A30" s="24"/>
      <c r="B30" s="25"/>
      <c r="C30" s="162" t="s">
        <v>25</v>
      </c>
      <c r="D30" s="200">
        <v>1695</v>
      </c>
      <c r="E30" s="230">
        <v>300</v>
      </c>
      <c r="F30" s="230">
        <v>440</v>
      </c>
      <c r="G30" s="232">
        <f t="shared" si="0"/>
        <v>2435</v>
      </c>
      <c r="I30" s="234">
        <v>1695</v>
      </c>
      <c r="J30" s="233">
        <v>300</v>
      </c>
      <c r="K30" s="233">
        <v>440</v>
      </c>
      <c r="M30" s="231"/>
      <c r="N30" s="227"/>
      <c r="O30" s="227"/>
      <c r="P30" s="229"/>
      <c r="Q30" s="229"/>
      <c r="R30" s="229"/>
    </row>
    <row r="31" spans="3:6" ht="12">
      <c r="C31" s="31"/>
      <c r="D31" s="162"/>
      <c r="E31" s="31"/>
      <c r="F31" s="31"/>
    </row>
    <row r="32" spans="3:15" ht="36" customHeight="1">
      <c r="C32" s="293" t="s">
        <v>188</v>
      </c>
      <c r="D32" s="293"/>
      <c r="E32" s="293"/>
      <c r="F32" s="293"/>
      <c r="G32" s="293"/>
      <c r="H32" s="293"/>
      <c r="I32" s="293"/>
      <c r="J32" s="293"/>
      <c r="K32" s="293"/>
      <c r="L32" s="293"/>
      <c r="M32" s="293"/>
      <c r="N32" s="293"/>
      <c r="O32" s="293"/>
    </row>
    <row r="33" ht="12">
      <c r="C33" s="30" t="s">
        <v>99</v>
      </c>
    </row>
    <row r="34" ht="12">
      <c r="C34" s="30" t="s">
        <v>100</v>
      </c>
    </row>
    <row r="35" ht="12">
      <c r="A35" s="43" t="s">
        <v>115</v>
      </c>
    </row>
    <row r="36" ht="12">
      <c r="A36" s="108" t="s">
        <v>137</v>
      </c>
    </row>
    <row r="37" ht="12"/>
    <row r="38" ht="12"/>
    <row r="39" ht="12"/>
    <row r="40" ht="12"/>
    <row r="41" ht="12"/>
    <row r="42" ht="12"/>
    <row r="43" ht="12">
      <c r="D43" s="9"/>
    </row>
    <row r="44" ht="12">
      <c r="D44" s="9"/>
    </row>
    <row r="45" ht="12">
      <c r="D45" s="9"/>
    </row>
    <row r="46" ht="12">
      <c r="D46" s="9"/>
    </row>
    <row r="47" ht="12">
      <c r="D47" s="9"/>
    </row>
    <row r="48" spans="4:5" ht="12">
      <c r="D48" s="9"/>
      <c r="E48" s="31"/>
    </row>
    <row r="49" spans="4:5" ht="12">
      <c r="D49" s="9"/>
      <c r="E49" s="31"/>
    </row>
    <row r="50" spans="4:5" ht="12">
      <c r="D50" s="9"/>
      <c r="E50" s="31"/>
    </row>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sheetData>
  <mergeCells count="1">
    <mergeCell ref="C32:O32"/>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8"/>
  <sheetViews>
    <sheetView showGridLines="0" workbookViewId="0" topLeftCell="A1"/>
  </sheetViews>
  <sheetFormatPr defaultColWidth="9.28125" defaultRowHeight="12"/>
  <cols>
    <col min="1" max="2" width="9.28125" style="9" customWidth="1"/>
    <col min="3" max="3" width="45.57421875" style="9" customWidth="1"/>
    <col min="4" max="16384" width="9.28125" style="9" customWidth="1"/>
  </cols>
  <sheetData>
    <row r="1" ht="12"/>
    <row r="2" ht="12"/>
    <row r="3" ht="12">
      <c r="C3" s="4" t="s">
        <v>113</v>
      </c>
    </row>
    <row r="4" ht="12">
      <c r="C4" s="4" t="s">
        <v>114</v>
      </c>
    </row>
    <row r="5" ht="12"/>
    <row r="6" ht="15">
      <c r="C6" s="83" t="s">
        <v>185</v>
      </c>
    </row>
    <row r="7" ht="12">
      <c r="C7" s="108" t="s">
        <v>146</v>
      </c>
    </row>
    <row r="8" ht="12"/>
    <row r="9" ht="12"/>
    <row r="10" spans="3:15" ht="12">
      <c r="C10" s="8"/>
      <c r="D10" s="109" t="s">
        <v>88</v>
      </c>
      <c r="E10" s="109" t="s">
        <v>139</v>
      </c>
      <c r="F10" s="239" t="s">
        <v>186</v>
      </c>
      <c r="G10" s="238"/>
      <c r="H10" s="238"/>
      <c r="I10" s="238"/>
      <c r="J10" s="238"/>
      <c r="K10" s="238"/>
      <c r="L10" s="238"/>
      <c r="M10" s="238"/>
      <c r="N10" s="238"/>
      <c r="O10" s="238"/>
    </row>
    <row r="11" spans="3:15" ht="12">
      <c r="C11" s="237" t="s">
        <v>9</v>
      </c>
      <c r="D11" s="219">
        <v>42170</v>
      </c>
      <c r="E11" s="219">
        <v>50555</v>
      </c>
      <c r="F11" s="241">
        <v>46362.5</v>
      </c>
      <c r="G11" s="238"/>
      <c r="H11" s="238"/>
      <c r="I11" s="238"/>
      <c r="J11" s="238"/>
      <c r="K11" s="238"/>
      <c r="L11" s="238"/>
      <c r="M11" s="238"/>
      <c r="N11" s="238"/>
      <c r="O11" s="238"/>
    </row>
    <row r="12" spans="3:15" ht="12">
      <c r="C12" s="237" t="s">
        <v>8</v>
      </c>
      <c r="D12" s="219">
        <v>39345</v>
      </c>
      <c r="E12" s="219">
        <v>46455</v>
      </c>
      <c r="F12" s="241">
        <v>42900</v>
      </c>
      <c r="G12" s="238"/>
      <c r="H12" s="238"/>
      <c r="I12" s="238"/>
      <c r="J12" s="238"/>
      <c r="K12" s="238"/>
      <c r="L12" s="238"/>
      <c r="M12" s="238"/>
      <c r="N12" s="238"/>
      <c r="O12" s="238"/>
    </row>
    <row r="13" spans="3:15" ht="12">
      <c r="C13" s="240" t="s">
        <v>7</v>
      </c>
      <c r="D13" s="219">
        <v>11070</v>
      </c>
      <c r="E13" s="219">
        <v>54995</v>
      </c>
      <c r="F13" s="241">
        <v>33032.5</v>
      </c>
      <c r="G13" s="238"/>
      <c r="H13" s="238"/>
      <c r="I13" s="238"/>
      <c r="J13" s="238"/>
      <c r="K13" s="238"/>
      <c r="L13" s="238"/>
      <c r="M13" s="238"/>
      <c r="N13" s="238"/>
      <c r="O13" s="238"/>
    </row>
    <row r="14" spans="1:15" ht="12">
      <c r="A14" s="8"/>
      <c r="C14" s="237" t="s">
        <v>37</v>
      </c>
      <c r="D14" s="219">
        <v>16540</v>
      </c>
      <c r="E14" s="219">
        <v>22500</v>
      </c>
      <c r="F14" s="241">
        <v>19520</v>
      </c>
      <c r="G14" s="238"/>
      <c r="H14" s="238"/>
      <c r="I14" s="238"/>
      <c r="J14" s="238"/>
      <c r="K14" s="238"/>
      <c r="L14" s="238"/>
      <c r="M14" s="238"/>
      <c r="N14" s="238"/>
      <c r="O14" s="238"/>
    </row>
    <row r="15" spans="1:15" ht="12">
      <c r="A15" s="8"/>
      <c r="C15" s="237" t="s">
        <v>38</v>
      </c>
      <c r="D15" s="219">
        <v>12450</v>
      </c>
      <c r="E15" s="219">
        <v>13805</v>
      </c>
      <c r="F15" s="241">
        <v>13127.5</v>
      </c>
      <c r="G15" s="238"/>
      <c r="H15" s="238"/>
      <c r="I15" s="238"/>
      <c r="J15" s="238"/>
      <c r="K15" s="238"/>
      <c r="L15" s="238"/>
      <c r="M15" s="238"/>
      <c r="N15" s="238"/>
      <c r="O15" s="238"/>
    </row>
    <row r="16" spans="3:15" ht="12">
      <c r="C16" s="237" t="s">
        <v>190</v>
      </c>
      <c r="D16" s="219">
        <v>8015</v>
      </c>
      <c r="E16" s="219">
        <v>9735</v>
      </c>
      <c r="F16" s="241">
        <v>8875</v>
      </c>
      <c r="G16" s="238"/>
      <c r="H16" s="238"/>
      <c r="I16" s="238"/>
      <c r="J16" s="238"/>
      <c r="K16" s="238"/>
      <c r="L16" s="238"/>
      <c r="M16" s="238"/>
      <c r="N16" s="238"/>
      <c r="O16" s="238"/>
    </row>
    <row r="17" spans="1:15" ht="12">
      <c r="A17" s="24"/>
      <c r="C17" s="237" t="s">
        <v>39</v>
      </c>
      <c r="D17" s="219">
        <v>3345</v>
      </c>
      <c r="E17" s="219">
        <v>3655</v>
      </c>
      <c r="F17" s="241">
        <v>3500</v>
      </c>
      <c r="G17" s="238"/>
      <c r="H17" s="238"/>
      <c r="I17" s="238"/>
      <c r="J17" s="238"/>
      <c r="K17" s="238"/>
      <c r="L17" s="238"/>
      <c r="M17" s="238"/>
      <c r="N17" s="238"/>
      <c r="O17" s="238"/>
    </row>
    <row r="18" spans="1:15" ht="12">
      <c r="A18" s="24"/>
      <c r="C18" s="237" t="s">
        <v>5</v>
      </c>
      <c r="D18" s="219">
        <v>2730</v>
      </c>
      <c r="E18" s="219">
        <v>3035</v>
      </c>
      <c r="F18" s="241">
        <v>2882.5</v>
      </c>
      <c r="G18" s="238"/>
      <c r="H18" s="238"/>
      <c r="I18" s="238"/>
      <c r="J18" s="238"/>
      <c r="K18" s="238"/>
      <c r="L18" s="238"/>
      <c r="M18" s="238"/>
      <c r="N18" s="238"/>
      <c r="O18" s="238"/>
    </row>
    <row r="19" spans="1:15" ht="12">
      <c r="A19" s="24"/>
      <c r="C19" s="237" t="s">
        <v>6</v>
      </c>
      <c r="D19" s="219">
        <v>1855</v>
      </c>
      <c r="E19" s="219">
        <v>1665</v>
      </c>
      <c r="F19" s="241">
        <v>1760</v>
      </c>
      <c r="G19" s="238"/>
      <c r="H19" s="238"/>
      <c r="I19" s="238"/>
      <c r="J19" s="238"/>
      <c r="K19" s="238"/>
      <c r="L19" s="238"/>
      <c r="M19" s="238"/>
      <c r="N19" s="238"/>
      <c r="O19" s="238"/>
    </row>
    <row r="20" spans="1:15" ht="12">
      <c r="A20" s="25"/>
      <c r="G20" s="238"/>
      <c r="H20" s="238"/>
      <c r="I20" s="238"/>
      <c r="J20" s="238"/>
      <c r="K20" s="238"/>
      <c r="L20" s="238"/>
      <c r="M20" s="238"/>
      <c r="N20" s="238"/>
      <c r="O20" s="238"/>
    </row>
    <row r="21" spans="1:12" ht="24" customHeight="1">
      <c r="A21" s="24"/>
      <c r="C21" s="278" t="s">
        <v>191</v>
      </c>
      <c r="D21" s="278"/>
      <c r="E21" s="278"/>
      <c r="F21" s="278"/>
      <c r="G21" s="278"/>
      <c r="H21" s="278"/>
      <c r="I21" s="278"/>
      <c r="J21" s="278"/>
      <c r="K21" s="278"/>
      <c r="L21" s="278"/>
    </row>
    <row r="22" spans="1:3" ht="12">
      <c r="A22" s="24"/>
      <c r="C22" s="9" t="s">
        <v>109</v>
      </c>
    </row>
    <row r="23" ht="12">
      <c r="A23" s="24"/>
    </row>
    <row r="24" ht="12">
      <c r="A24" s="24"/>
    </row>
    <row r="25" ht="12">
      <c r="A25" s="27" t="s">
        <v>115</v>
      </c>
    </row>
    <row r="26" ht="12">
      <c r="A26" s="108" t="s">
        <v>138</v>
      </c>
    </row>
    <row r="27" ht="12"/>
    <row r="28" ht="12">
      <c r="A28" s="24"/>
    </row>
    <row r="29" ht="12">
      <c r="A29" s="24"/>
    </row>
    <row r="30" ht="12">
      <c r="A30" s="24"/>
    </row>
    <row r="31" ht="12">
      <c r="A31" s="24"/>
    </row>
    <row r="32" spans="1:4" ht="12">
      <c r="A32" s="24"/>
      <c r="B32" s="26"/>
      <c r="C32" s="26"/>
      <c r="D32" s="25"/>
    </row>
    <row r="33" spans="1:4" ht="12">
      <c r="A33" s="24"/>
      <c r="D33" s="25"/>
    </row>
    <row r="34" spans="1:4" ht="12">
      <c r="A34" s="24"/>
      <c r="D34" s="25"/>
    </row>
    <row r="35" spans="2:4" ht="12">
      <c r="B35" s="26"/>
      <c r="C35" s="26"/>
      <c r="D35" s="25"/>
    </row>
    <row r="36" spans="3:4" ht="12">
      <c r="C36" s="26"/>
      <c r="D36" s="25"/>
    </row>
    <row r="37" spans="1:4" ht="12">
      <c r="A37" s="25"/>
      <c r="C37" s="25"/>
      <c r="D37" s="25"/>
    </row>
    <row r="38" spans="1:4" ht="12">
      <c r="A38" s="25"/>
      <c r="B38" s="25"/>
      <c r="C38" s="25"/>
      <c r="D38" s="25"/>
    </row>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sheetData>
  <mergeCells count="1">
    <mergeCell ref="C21:L21"/>
  </mergeCells>
  <printOptions/>
  <pageMargins left="0.75" right="0.75" top="1" bottom="1" header="0.5" footer="0.5"/>
  <pageSetup fitToHeight="0" fitToWidth="0" horizontalDpi="300" verticalDpi="3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topLeftCell="A1"/>
  </sheetViews>
  <sheetFormatPr defaultColWidth="9.140625" defaultRowHeight="12"/>
  <cols>
    <col min="1" max="2" width="8.7109375" style="6" customWidth="1"/>
    <col min="3" max="3" width="22.421875" style="6" customWidth="1"/>
    <col min="4" max="16384" width="9.140625" style="6" customWidth="1"/>
  </cols>
  <sheetData>
    <row r="1" ht="12">
      <c r="A1" s="259"/>
    </row>
    <row r="3" spans="2:3" ht="12">
      <c r="B3" s="10"/>
      <c r="C3" s="4" t="s">
        <v>113</v>
      </c>
    </row>
    <row r="4" spans="1:3" ht="12">
      <c r="A4" s="10"/>
      <c r="C4" s="4" t="s">
        <v>114</v>
      </c>
    </row>
    <row r="6" ht="15">
      <c r="C6" s="79" t="s">
        <v>155</v>
      </c>
    </row>
    <row r="7" ht="12">
      <c r="C7" s="108" t="s">
        <v>146</v>
      </c>
    </row>
    <row r="10" spans="2:16" ht="12">
      <c r="B10" s="107" t="s">
        <v>89</v>
      </c>
      <c r="D10" s="106" t="s">
        <v>146</v>
      </c>
      <c r="H10" s="95"/>
      <c r="I10" s="6" t="s">
        <v>90</v>
      </c>
      <c r="N10" s="96"/>
      <c r="O10" s="15"/>
      <c r="P10" s="84"/>
    </row>
    <row r="11" spans="2:16" ht="12">
      <c r="B11" s="198">
        <v>3</v>
      </c>
      <c r="C11" s="96" t="s">
        <v>54</v>
      </c>
      <c r="D11" s="15">
        <v>19320</v>
      </c>
      <c r="F11" s="84"/>
      <c r="H11" s="101">
        <v>1</v>
      </c>
      <c r="I11" s="94" t="s">
        <v>117</v>
      </c>
      <c r="N11" s="96"/>
      <c r="O11" s="15"/>
      <c r="P11" s="15"/>
    </row>
    <row r="12" spans="2:15" ht="12">
      <c r="B12" s="198">
        <v>3</v>
      </c>
      <c r="C12" s="96" t="s">
        <v>55</v>
      </c>
      <c r="D12" s="15">
        <v>14125</v>
      </c>
      <c r="H12" s="98">
        <v>2</v>
      </c>
      <c r="I12" s="94" t="s">
        <v>118</v>
      </c>
      <c r="N12" s="96"/>
      <c r="O12" s="15"/>
    </row>
    <row r="13" spans="2:15" ht="12">
      <c r="B13" s="98">
        <v>2</v>
      </c>
      <c r="C13" s="96" t="s">
        <v>56</v>
      </c>
      <c r="D13" s="15">
        <v>4885</v>
      </c>
      <c r="H13" s="102">
        <v>3</v>
      </c>
      <c r="I13" s="94" t="s">
        <v>119</v>
      </c>
      <c r="N13" s="96"/>
      <c r="O13" s="15"/>
    </row>
    <row r="14" spans="2:15" ht="12">
      <c r="B14" s="98">
        <v>2</v>
      </c>
      <c r="C14" s="96" t="s">
        <v>57</v>
      </c>
      <c r="D14" s="15">
        <v>1390</v>
      </c>
      <c r="H14" s="99">
        <v>4</v>
      </c>
      <c r="I14" s="247" t="s">
        <v>176</v>
      </c>
      <c r="N14" s="96"/>
      <c r="O14" s="15"/>
    </row>
    <row r="15" spans="2:15" ht="12">
      <c r="B15" s="100">
        <v>5</v>
      </c>
      <c r="C15" s="96" t="s">
        <v>97</v>
      </c>
      <c r="D15" s="15">
        <v>370555</v>
      </c>
      <c r="H15" s="100">
        <v>5</v>
      </c>
      <c r="I15" s="247" t="s">
        <v>177</v>
      </c>
      <c r="N15" s="96"/>
      <c r="O15" s="15"/>
    </row>
    <row r="16" spans="2:15" ht="12">
      <c r="B16" s="101">
        <v>1</v>
      </c>
      <c r="C16" s="96" t="s">
        <v>59</v>
      </c>
      <c r="D16" s="6">
        <v>665</v>
      </c>
      <c r="H16" s="103">
        <v>6</v>
      </c>
      <c r="I16" s="248" t="s">
        <v>91</v>
      </c>
      <c r="N16" s="96"/>
      <c r="O16" s="15"/>
    </row>
    <row r="17" spans="2:15" ht="12">
      <c r="B17" s="98">
        <v>2</v>
      </c>
      <c r="C17" s="96" t="s">
        <v>60</v>
      </c>
      <c r="D17" s="15">
        <v>2315</v>
      </c>
      <c r="I17" s="248"/>
      <c r="N17" s="96"/>
      <c r="O17" s="15"/>
    </row>
    <row r="18" spans="2:15" ht="12">
      <c r="B18" s="100">
        <v>5</v>
      </c>
      <c r="C18" s="96" t="s">
        <v>61</v>
      </c>
      <c r="D18" s="246">
        <v>204820</v>
      </c>
      <c r="N18" s="96"/>
      <c r="O18" s="15"/>
    </row>
    <row r="19" spans="2:15" ht="12">
      <c r="B19" s="196">
        <v>4</v>
      </c>
      <c r="C19" s="96" t="s">
        <v>62</v>
      </c>
      <c r="D19" s="195">
        <v>37295</v>
      </c>
      <c r="N19" s="96"/>
      <c r="O19" s="15"/>
    </row>
    <row r="20" spans="2:15" ht="12">
      <c r="B20" s="197">
        <v>5</v>
      </c>
      <c r="C20" s="96" t="s">
        <v>63</v>
      </c>
      <c r="D20" s="15">
        <v>91985</v>
      </c>
      <c r="N20" s="96"/>
      <c r="O20" s="15"/>
    </row>
    <row r="21" spans="2:15" ht="12">
      <c r="B21" s="98">
        <v>2</v>
      </c>
      <c r="C21" s="96" t="s">
        <v>3</v>
      </c>
      <c r="D21" s="15">
        <v>3320</v>
      </c>
      <c r="N21" s="96"/>
      <c r="O21" s="15"/>
    </row>
    <row r="22" spans="2:15" ht="12">
      <c r="B22" s="196">
        <v>4</v>
      </c>
      <c r="C22" s="96" t="s">
        <v>64</v>
      </c>
      <c r="D22" s="15">
        <v>32365</v>
      </c>
      <c r="N22" s="96"/>
      <c r="O22" s="15"/>
    </row>
    <row r="23" spans="2:15" ht="12">
      <c r="B23" s="98">
        <v>2</v>
      </c>
      <c r="C23" s="96" t="s">
        <v>65</v>
      </c>
      <c r="D23" s="15">
        <v>3450</v>
      </c>
      <c r="N23" s="96"/>
      <c r="O23" s="15"/>
    </row>
    <row r="24" spans="2:15" ht="12">
      <c r="B24" s="101">
        <v>1</v>
      </c>
      <c r="C24" s="96" t="s">
        <v>66</v>
      </c>
      <c r="D24" s="6">
        <v>745</v>
      </c>
      <c r="N24" s="96"/>
      <c r="O24" s="15"/>
    </row>
    <row r="25" spans="2:15" ht="12">
      <c r="B25" s="98">
        <v>2</v>
      </c>
      <c r="C25" s="96" t="s">
        <v>67</v>
      </c>
      <c r="D25" s="15">
        <v>1920</v>
      </c>
      <c r="N25" s="96"/>
      <c r="O25" s="15"/>
    </row>
    <row r="26" spans="2:15" ht="12">
      <c r="B26" s="101">
        <v>1</v>
      </c>
      <c r="C26" s="96" t="s">
        <v>68</v>
      </c>
      <c r="D26" s="6">
        <v>140</v>
      </c>
      <c r="N26" s="96"/>
      <c r="O26" s="15"/>
    </row>
    <row r="27" spans="2:15" ht="12">
      <c r="B27" s="196">
        <v>4</v>
      </c>
      <c r="C27" s="96" t="s">
        <v>69</v>
      </c>
      <c r="D27" s="15">
        <v>41560</v>
      </c>
      <c r="N27" s="96"/>
      <c r="O27" s="15"/>
    </row>
    <row r="28" spans="2:15" ht="12">
      <c r="B28" s="101">
        <v>1</v>
      </c>
      <c r="C28" s="96" t="s">
        <v>70</v>
      </c>
      <c r="D28" s="6">
        <v>450</v>
      </c>
      <c r="N28" s="96"/>
      <c r="O28" s="15"/>
    </row>
    <row r="29" spans="2:15" ht="12">
      <c r="B29" s="98">
        <v>2</v>
      </c>
      <c r="C29" s="96" t="s">
        <v>71</v>
      </c>
      <c r="D29" s="15">
        <v>2685</v>
      </c>
      <c r="N29" s="96"/>
      <c r="O29" s="15"/>
    </row>
    <row r="30" spans="2:15" ht="12">
      <c r="B30" s="99">
        <v>4</v>
      </c>
      <c r="C30" s="96" t="s">
        <v>72</v>
      </c>
      <c r="D30" s="15">
        <v>49810</v>
      </c>
      <c r="N30" s="96"/>
      <c r="O30" s="15"/>
    </row>
    <row r="31" spans="2:15" ht="12">
      <c r="B31" s="102">
        <v>3</v>
      </c>
      <c r="C31" s="96" t="s">
        <v>73</v>
      </c>
      <c r="D31" s="15">
        <v>23375</v>
      </c>
      <c r="N31" s="96"/>
      <c r="O31" s="15"/>
    </row>
    <row r="32" spans="2:15" ht="12">
      <c r="B32" s="198">
        <v>3</v>
      </c>
      <c r="C32" s="96" t="s">
        <v>74</v>
      </c>
      <c r="D32" s="15">
        <v>6500</v>
      </c>
      <c r="N32" s="96"/>
      <c r="O32" s="15"/>
    </row>
    <row r="33" spans="2:15" ht="12">
      <c r="B33" s="98">
        <v>2</v>
      </c>
      <c r="C33" s="96" t="s">
        <v>75</v>
      </c>
      <c r="D33" s="15">
        <v>2430</v>
      </c>
      <c r="N33" s="96"/>
      <c r="O33" s="15"/>
    </row>
    <row r="34" spans="2:14" ht="12">
      <c r="B34" s="98">
        <v>2</v>
      </c>
      <c r="C34" s="96" t="s">
        <v>76</v>
      </c>
      <c r="D34" s="15">
        <v>2475</v>
      </c>
      <c r="N34" s="96"/>
    </row>
    <row r="35" spans="2:14" ht="12">
      <c r="B35" s="98">
        <v>2</v>
      </c>
      <c r="C35" s="96" t="s">
        <v>77</v>
      </c>
      <c r="D35" s="15">
        <v>2035</v>
      </c>
      <c r="N35" s="96"/>
    </row>
    <row r="36" spans="2:14" ht="12">
      <c r="B36" s="98">
        <v>2</v>
      </c>
      <c r="C36" s="96" t="s">
        <v>78</v>
      </c>
      <c r="D36" s="15">
        <v>2130</v>
      </c>
      <c r="N36" s="96"/>
    </row>
    <row r="37" spans="2:14" ht="12">
      <c r="B37" s="98">
        <v>2</v>
      </c>
      <c r="C37" s="96" t="s">
        <v>79</v>
      </c>
      <c r="D37" s="15">
        <v>1210</v>
      </c>
      <c r="N37" s="96"/>
    </row>
    <row r="38" spans="2:15" ht="12">
      <c r="B38" s="197">
        <v>5</v>
      </c>
      <c r="C38" s="96" t="s">
        <v>80</v>
      </c>
      <c r="D38" s="15">
        <v>59895</v>
      </c>
      <c r="O38" s="15"/>
    </row>
    <row r="39" spans="2:4" ht="12">
      <c r="B39" s="103">
        <v>6</v>
      </c>
      <c r="C39" s="104" t="s">
        <v>41</v>
      </c>
      <c r="D39" s="105" t="s">
        <v>1</v>
      </c>
    </row>
    <row r="40" spans="2:4" ht="12">
      <c r="B40" s="101">
        <v>1</v>
      </c>
      <c r="C40" s="6" t="s">
        <v>42</v>
      </c>
      <c r="D40" s="6">
        <v>40</v>
      </c>
    </row>
    <row r="41" spans="2:14" ht="12">
      <c r="B41" s="198">
        <v>3</v>
      </c>
      <c r="C41" s="6" t="s">
        <v>43</v>
      </c>
      <c r="D41" s="15">
        <v>5330</v>
      </c>
      <c r="N41" s="15"/>
    </row>
    <row r="42" spans="2:14" ht="12">
      <c r="B42" s="198">
        <v>3</v>
      </c>
      <c r="C42" s="6" t="s">
        <v>44</v>
      </c>
      <c r="D42" s="15">
        <v>15765</v>
      </c>
      <c r="N42" s="15"/>
    </row>
    <row r="44" ht="12">
      <c r="C44" s="11" t="s">
        <v>98</v>
      </c>
    </row>
    <row r="50" ht="12">
      <c r="A50" s="7" t="s">
        <v>115</v>
      </c>
    </row>
    <row r="51" ht="12">
      <c r="A51" s="94" t="s">
        <v>116</v>
      </c>
    </row>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topLeftCell="A1"/>
  </sheetViews>
  <sheetFormatPr defaultColWidth="9.28125" defaultRowHeight="12"/>
  <cols>
    <col min="1" max="2" width="8.7109375" style="9" customWidth="1"/>
    <col min="3" max="3" width="26.8515625" style="9" customWidth="1"/>
    <col min="4" max="16384" width="9.28125" style="9" customWidth="1"/>
  </cols>
  <sheetData>
    <row r="1" ht="12">
      <c r="A1" s="192"/>
    </row>
    <row r="2" ht="12"/>
    <row r="3" spans="1:3" ht="12">
      <c r="A3" s="8"/>
      <c r="C3" s="4" t="s">
        <v>113</v>
      </c>
    </row>
    <row r="4" spans="1:3" ht="12">
      <c r="A4" s="8"/>
      <c r="C4" s="4" t="s">
        <v>114</v>
      </c>
    </row>
    <row r="5" ht="12">
      <c r="A5" s="8"/>
    </row>
    <row r="6" spans="1:3" ht="15">
      <c r="A6" s="8"/>
      <c r="C6" s="80" t="s">
        <v>156</v>
      </c>
    </row>
    <row r="7" ht="12">
      <c r="C7" s="108" t="s">
        <v>146</v>
      </c>
    </row>
    <row r="8" ht="12"/>
    <row r="9" ht="12">
      <c r="A9" s="24"/>
    </row>
    <row r="10" spans="4:13" ht="12">
      <c r="D10" s="9">
        <v>2008</v>
      </c>
      <c r="E10" s="9">
        <v>2009</v>
      </c>
      <c r="F10" s="9">
        <v>2010</v>
      </c>
      <c r="G10" s="9">
        <v>2011</v>
      </c>
      <c r="H10" s="9">
        <v>2012</v>
      </c>
      <c r="I10" s="9">
        <v>2013</v>
      </c>
      <c r="J10" s="9">
        <v>2014</v>
      </c>
      <c r="K10" s="9">
        <v>2015</v>
      </c>
      <c r="L10" s="9">
        <v>2016</v>
      </c>
      <c r="M10" s="180" t="s">
        <v>120</v>
      </c>
    </row>
    <row r="11" spans="3:13" s="203" customFormat="1" ht="12">
      <c r="C11" s="245" t="s">
        <v>178</v>
      </c>
      <c r="D11" s="202">
        <v>223385</v>
      </c>
      <c r="E11" s="202">
        <v>242880</v>
      </c>
      <c r="F11" s="202">
        <v>214120</v>
      </c>
      <c r="G11" s="202">
        <v>191450</v>
      </c>
      <c r="H11" s="202">
        <v>178600</v>
      </c>
      <c r="I11" s="202">
        <v>191020</v>
      </c>
      <c r="J11" s="202">
        <v>275475</v>
      </c>
      <c r="K11" s="202">
        <v>600805</v>
      </c>
      <c r="L11" s="202">
        <v>206785</v>
      </c>
      <c r="M11" s="204"/>
    </row>
    <row r="12" spans="3:13" ht="12">
      <c r="C12" s="245" t="s">
        <v>62</v>
      </c>
      <c r="D12" s="202">
        <v>92730</v>
      </c>
      <c r="E12" s="202">
        <v>90500</v>
      </c>
      <c r="F12" s="202">
        <v>70315</v>
      </c>
      <c r="G12" s="202">
        <v>68825</v>
      </c>
      <c r="H12" s="202">
        <v>52485</v>
      </c>
      <c r="I12" s="202">
        <v>46195</v>
      </c>
      <c r="J12" s="202">
        <v>47885</v>
      </c>
      <c r="K12" s="202">
        <v>42605</v>
      </c>
      <c r="L12" s="202">
        <v>37295</v>
      </c>
      <c r="M12" s="181">
        <f>SUM(D12:L12)</f>
        <v>548835</v>
      </c>
    </row>
    <row r="13" spans="3:13" ht="12">
      <c r="C13" s="245" t="s">
        <v>80</v>
      </c>
      <c r="D13" s="202">
        <v>69840</v>
      </c>
      <c r="E13" s="202">
        <v>69745</v>
      </c>
      <c r="F13" s="202">
        <v>53700</v>
      </c>
      <c r="G13" s="202">
        <v>54150</v>
      </c>
      <c r="H13" s="202">
        <v>49365</v>
      </c>
      <c r="I13" s="202">
        <v>57415</v>
      </c>
      <c r="J13" s="202">
        <v>65365</v>
      </c>
      <c r="K13" s="202">
        <v>70020</v>
      </c>
      <c r="L13" s="202">
        <v>59895</v>
      </c>
      <c r="M13" s="181">
        <f>SUM(D13:L13)</f>
        <v>549495</v>
      </c>
    </row>
    <row r="14" spans="3:13" ht="12">
      <c r="C14" s="245" t="s">
        <v>180</v>
      </c>
      <c r="D14" s="202">
        <v>111690</v>
      </c>
      <c r="E14" s="202">
        <v>76355</v>
      </c>
      <c r="F14" s="202">
        <v>56220</v>
      </c>
      <c r="G14" s="202">
        <v>57975</v>
      </c>
      <c r="H14" s="202">
        <v>49760</v>
      </c>
      <c r="I14" s="202">
        <v>48965</v>
      </c>
      <c r="J14" s="202">
        <v>96375</v>
      </c>
      <c r="K14" s="202">
        <v>109720</v>
      </c>
      <c r="L14" s="202">
        <v>91985</v>
      </c>
      <c r="M14" s="181">
        <f>SUM(D14:L14)</f>
        <v>699045</v>
      </c>
    </row>
    <row r="15" spans="3:13" ht="12">
      <c r="C15" s="245" t="s">
        <v>61</v>
      </c>
      <c r="D15" s="202">
        <v>106715</v>
      </c>
      <c r="E15" s="202">
        <v>108315</v>
      </c>
      <c r="F15" s="202">
        <v>115630</v>
      </c>
      <c r="G15" s="202">
        <v>88840</v>
      </c>
      <c r="H15" s="202">
        <v>72420</v>
      </c>
      <c r="I15" s="202">
        <v>42615</v>
      </c>
      <c r="J15" s="202">
        <v>73670</v>
      </c>
      <c r="K15" s="202">
        <v>911470</v>
      </c>
      <c r="L15" s="202">
        <v>204820</v>
      </c>
      <c r="M15" s="242"/>
    </row>
    <row r="16" spans="3:13" ht="12">
      <c r="C16" s="245" t="s">
        <v>58</v>
      </c>
      <c r="D16" s="202">
        <v>53695</v>
      </c>
      <c r="E16" s="202">
        <v>49555</v>
      </c>
      <c r="F16" s="202">
        <v>50250</v>
      </c>
      <c r="G16" s="202">
        <v>56345</v>
      </c>
      <c r="H16" s="202">
        <v>64815</v>
      </c>
      <c r="I16" s="202">
        <v>86305</v>
      </c>
      <c r="J16" s="202">
        <v>128290</v>
      </c>
      <c r="K16" s="202">
        <v>376435</v>
      </c>
      <c r="L16" s="202">
        <v>370555</v>
      </c>
      <c r="M16" s="181">
        <f>SUM(D16:L16)</f>
        <v>1236245</v>
      </c>
    </row>
    <row r="17" ht="12"/>
    <row r="18" ht="12">
      <c r="C18" s="108" t="s">
        <v>173</v>
      </c>
    </row>
    <row r="19" ht="12">
      <c r="C19" s="205" t="s">
        <v>179</v>
      </c>
    </row>
    <row r="20" spans="3:12" ht="12">
      <c r="C20" s="108" t="s">
        <v>181</v>
      </c>
      <c r="D20" s="202"/>
      <c r="E20" s="202"/>
      <c r="F20" s="202"/>
      <c r="G20" s="202"/>
      <c r="H20" s="202"/>
      <c r="I20" s="202"/>
      <c r="J20" s="202"/>
      <c r="K20" s="202"/>
      <c r="L20" s="202"/>
    </row>
    <row r="21" spans="3:12" ht="12">
      <c r="C21" s="30" t="s">
        <v>112</v>
      </c>
      <c r="D21" s="202"/>
      <c r="E21" s="202"/>
      <c r="F21" s="202"/>
      <c r="G21" s="202"/>
      <c r="H21" s="202"/>
      <c r="I21" s="202"/>
      <c r="J21" s="202"/>
      <c r="K21" s="202"/>
      <c r="L21" s="202"/>
    </row>
    <row r="22" spans="4:12" ht="12">
      <c r="D22" s="202"/>
      <c r="E22" s="202"/>
      <c r="F22" s="202"/>
      <c r="G22" s="202"/>
      <c r="H22" s="202"/>
      <c r="I22" s="202"/>
      <c r="J22" s="202"/>
      <c r="K22" s="202"/>
      <c r="L22" s="202"/>
    </row>
    <row r="23" spans="4:12" ht="12">
      <c r="D23" s="202"/>
      <c r="E23" s="202"/>
      <c r="F23" s="202"/>
      <c r="G23" s="202"/>
      <c r="H23" s="202"/>
      <c r="I23" s="202"/>
      <c r="J23" s="202"/>
      <c r="K23" s="202"/>
      <c r="L23" s="202"/>
    </row>
    <row r="24" spans="1:12" ht="12">
      <c r="A24" s="24"/>
      <c r="D24" s="201"/>
      <c r="E24" s="201"/>
      <c r="F24" s="201"/>
      <c r="G24" s="201"/>
      <c r="H24" s="201"/>
      <c r="I24" s="201"/>
      <c r="J24" s="201"/>
      <c r="K24" s="201"/>
      <c r="L24" s="201"/>
    </row>
    <row r="25" spans="1:12" ht="12">
      <c r="A25" s="24"/>
      <c r="D25" s="201"/>
      <c r="E25" s="201"/>
      <c r="F25" s="201"/>
      <c r="G25" s="201"/>
      <c r="H25" s="201"/>
      <c r="I25" s="201"/>
      <c r="J25" s="201"/>
      <c r="K25" s="201"/>
      <c r="L25" s="201"/>
    </row>
    <row r="26" spans="1:12" ht="12">
      <c r="A26" s="27" t="s">
        <v>115</v>
      </c>
      <c r="D26" s="201"/>
      <c r="E26" s="201"/>
      <c r="F26" s="201"/>
      <c r="G26" s="201"/>
      <c r="H26" s="201"/>
      <c r="I26" s="201"/>
      <c r="J26" s="201"/>
      <c r="K26" s="201"/>
      <c r="L26" s="201"/>
    </row>
    <row r="27" spans="1:12" ht="12">
      <c r="A27" s="108" t="s">
        <v>92</v>
      </c>
      <c r="D27" s="201"/>
      <c r="E27" s="201"/>
      <c r="F27" s="201"/>
      <c r="G27" s="201"/>
      <c r="H27" s="201"/>
      <c r="I27" s="201"/>
      <c r="J27" s="201"/>
      <c r="K27" s="201"/>
      <c r="L27" s="201"/>
    </row>
    <row r="28" ht="12">
      <c r="A28" s="24"/>
    </row>
    <row r="29" ht="12">
      <c r="A29" s="24"/>
    </row>
    <row r="30" ht="12">
      <c r="A30" s="24"/>
    </row>
    <row r="31" ht="12">
      <c r="A31" s="24"/>
    </row>
    <row r="32" ht="12">
      <c r="A32" s="24"/>
    </row>
    <row r="33" ht="12">
      <c r="A33" s="24"/>
    </row>
    <row r="34" ht="12">
      <c r="A34" s="24"/>
    </row>
    <row r="35" ht="12">
      <c r="A35" s="24"/>
    </row>
    <row r="36" ht="12"/>
    <row r="37" ht="12"/>
    <row r="38" ht="12">
      <c r="A38" s="24"/>
    </row>
    <row r="39" spans="1:8" ht="12">
      <c r="A39" s="24"/>
      <c r="B39" s="26"/>
      <c r="C39" s="26"/>
      <c r="D39" s="26"/>
      <c r="E39" s="26"/>
      <c r="F39" s="26"/>
      <c r="G39" s="26"/>
      <c r="H39" s="25"/>
    </row>
    <row r="40" spans="1:8" ht="12">
      <c r="A40" s="24"/>
      <c r="B40" s="26"/>
      <c r="C40" s="26"/>
      <c r="D40" s="26"/>
      <c r="E40" s="26"/>
      <c r="F40" s="24"/>
      <c r="G40" s="24"/>
      <c r="H40" s="25"/>
    </row>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showGridLines="0" workbookViewId="0" topLeftCell="A1"/>
  </sheetViews>
  <sheetFormatPr defaultColWidth="9.140625" defaultRowHeight="12"/>
  <cols>
    <col min="1" max="1" width="8.7109375" style="76" customWidth="1"/>
    <col min="2" max="2" width="8.7109375" style="44" customWidth="1"/>
    <col min="3" max="3" width="13.7109375" style="44" customWidth="1"/>
    <col min="4" max="6" width="9.140625" style="44" customWidth="1"/>
    <col min="7" max="7" width="10.28125" style="44" customWidth="1"/>
    <col min="8" max="12" width="9.140625" style="44" customWidth="1"/>
    <col min="13" max="13" width="3.7109375" style="44" customWidth="1"/>
    <col min="14" max="17" width="9.140625" style="44" customWidth="1"/>
    <col min="18" max="16384" width="9.140625" style="1" customWidth="1"/>
  </cols>
  <sheetData>
    <row r="1" spans="1:10" ht="12">
      <c r="A1" s="74"/>
      <c r="B1" s="75"/>
      <c r="C1" s="75"/>
      <c r="D1" s="75"/>
      <c r="E1" s="75"/>
      <c r="F1" s="75"/>
      <c r="G1" s="75"/>
      <c r="H1" s="46"/>
      <c r="I1" s="46"/>
      <c r="J1" s="46" t="s">
        <v>2</v>
      </c>
    </row>
    <row r="2" ht="12"/>
    <row r="3" ht="12">
      <c r="C3" s="4" t="s">
        <v>113</v>
      </c>
    </row>
    <row r="4" ht="12">
      <c r="C4" s="4" t="s">
        <v>114</v>
      </c>
    </row>
    <row r="5" ht="12"/>
    <row r="6" ht="15">
      <c r="C6" s="81" t="s">
        <v>157</v>
      </c>
    </row>
    <row r="7" ht="12">
      <c r="C7" s="108" t="s">
        <v>146</v>
      </c>
    </row>
    <row r="8" spans="1:14" ht="12">
      <c r="A8" s="77"/>
      <c r="M8" s="1"/>
      <c r="N8" s="1"/>
    </row>
    <row r="9" ht="12"/>
    <row r="10" spans="3:7" ht="12">
      <c r="C10" s="113"/>
      <c r="D10" s="275">
        <v>2008</v>
      </c>
      <c r="E10" s="275"/>
      <c r="F10" s="275">
        <v>2016</v>
      </c>
      <c r="G10" s="275"/>
    </row>
    <row r="11" spans="3:9" ht="12">
      <c r="C11" s="113"/>
      <c r="D11" s="114" t="s">
        <v>122</v>
      </c>
      <c r="E11" s="114" t="s">
        <v>123</v>
      </c>
      <c r="F11" s="116" t="s">
        <v>122</v>
      </c>
      <c r="G11" s="116" t="s">
        <v>123</v>
      </c>
      <c r="H11" s="173"/>
      <c r="I11" s="173"/>
    </row>
    <row r="12" spans="3:12" ht="12">
      <c r="C12" s="115" t="s">
        <v>124</v>
      </c>
      <c r="D12" s="84">
        <v>5915</v>
      </c>
      <c r="E12" s="84">
        <v>4710</v>
      </c>
      <c r="F12" s="219">
        <v>42830</v>
      </c>
      <c r="G12" s="219">
        <v>35245</v>
      </c>
      <c r="H12" s="173"/>
      <c r="I12" s="93">
        <v>-5915</v>
      </c>
      <c r="J12" s="93">
        <v>4710</v>
      </c>
      <c r="K12" s="193">
        <f aca="true" t="shared" si="0" ref="K12:L15">+F12*-1</f>
        <v>-42830</v>
      </c>
      <c r="L12" s="193">
        <f t="shared" si="0"/>
        <v>-35245</v>
      </c>
    </row>
    <row r="13" spans="3:12" ht="12">
      <c r="C13" s="119" t="s">
        <v>125</v>
      </c>
      <c r="D13" s="84">
        <v>23825</v>
      </c>
      <c r="E13" s="84">
        <v>1965</v>
      </c>
      <c r="F13" s="219">
        <v>69000</v>
      </c>
      <c r="G13" s="219">
        <v>14305</v>
      </c>
      <c r="H13" s="173"/>
      <c r="I13" s="93">
        <v>-23825</v>
      </c>
      <c r="J13" s="93">
        <v>1965</v>
      </c>
      <c r="K13" s="193">
        <f t="shared" si="0"/>
        <v>-69000</v>
      </c>
      <c r="L13" s="193">
        <f t="shared" si="0"/>
        <v>-14305</v>
      </c>
    </row>
    <row r="14" spans="3:12" ht="12">
      <c r="C14" s="119" t="s">
        <v>126</v>
      </c>
      <c r="D14" s="84">
        <v>295020</v>
      </c>
      <c r="E14" s="84">
        <v>32595</v>
      </c>
      <c r="F14" s="219">
        <v>460955</v>
      </c>
      <c r="G14" s="219">
        <v>109450</v>
      </c>
      <c r="H14" s="82"/>
      <c r="I14" s="93">
        <v>-295020</v>
      </c>
      <c r="J14" s="93">
        <v>32595</v>
      </c>
      <c r="K14" s="193">
        <f t="shared" si="0"/>
        <v>-460955</v>
      </c>
      <c r="L14" s="193">
        <f t="shared" si="0"/>
        <v>-109450</v>
      </c>
    </row>
    <row r="15" spans="3:12" ht="12">
      <c r="C15" s="119" t="s">
        <v>127</v>
      </c>
      <c r="D15" s="84">
        <v>52855</v>
      </c>
      <c r="E15" s="84">
        <v>15105</v>
      </c>
      <c r="F15" s="219">
        <v>143345</v>
      </c>
      <c r="G15" s="219">
        <v>65190</v>
      </c>
      <c r="H15" s="173"/>
      <c r="I15" s="93">
        <v>-52855</v>
      </c>
      <c r="J15" s="93">
        <v>15105</v>
      </c>
      <c r="K15" s="193">
        <f t="shared" si="0"/>
        <v>-143345</v>
      </c>
      <c r="L15" s="193">
        <f t="shared" si="0"/>
        <v>-65190</v>
      </c>
    </row>
    <row r="16" spans="3:9" ht="12">
      <c r="C16" s="115"/>
      <c r="D16" s="117"/>
      <c r="E16" s="117"/>
      <c r="F16" s="118"/>
      <c r="G16" s="118"/>
      <c r="H16" s="243"/>
      <c r="I16" s="173"/>
    </row>
    <row r="17" spans="3:9" ht="12">
      <c r="C17" s="244" t="s">
        <v>192</v>
      </c>
      <c r="D17" s="117"/>
      <c r="E17" s="117"/>
      <c r="F17" s="117"/>
      <c r="G17" s="117"/>
      <c r="H17" s="82"/>
      <c r="I17" s="82"/>
    </row>
    <row r="18" spans="3:9" ht="12">
      <c r="C18" s="44" t="s">
        <v>112</v>
      </c>
      <c r="D18" s="117"/>
      <c r="E18" s="117"/>
      <c r="F18" s="118"/>
      <c r="G18" s="117"/>
      <c r="H18" s="82"/>
      <c r="I18" s="82"/>
    </row>
    <row r="19" spans="3:9" ht="12">
      <c r="C19" s="115"/>
      <c r="D19" s="117"/>
      <c r="E19" s="117"/>
      <c r="F19" s="118"/>
      <c r="G19" s="117"/>
      <c r="H19" s="82"/>
      <c r="I19" s="82"/>
    </row>
    <row r="20" spans="1:9" ht="12">
      <c r="A20" s="50" t="s">
        <v>115</v>
      </c>
      <c r="C20" s="115"/>
      <c r="D20" s="117"/>
      <c r="E20" s="117"/>
      <c r="F20" s="118"/>
      <c r="G20" s="118"/>
      <c r="H20" s="82"/>
      <c r="I20" s="82"/>
    </row>
    <row r="21" spans="1:9" ht="12">
      <c r="A21" s="112" t="s">
        <v>121</v>
      </c>
      <c r="C21" s="115"/>
      <c r="D21" s="117"/>
      <c r="E21" s="117"/>
      <c r="F21" s="118"/>
      <c r="G21" s="118"/>
      <c r="H21" s="82"/>
      <c r="I21" s="82"/>
    </row>
    <row r="22" spans="3:9" ht="12">
      <c r="C22" s="115"/>
      <c r="D22" s="117"/>
      <c r="E22" s="117"/>
      <c r="F22" s="118"/>
      <c r="G22" s="118"/>
      <c r="H22" s="82"/>
      <c r="I22" s="82"/>
    </row>
    <row r="23" spans="3:9" ht="12">
      <c r="C23" s="115"/>
      <c r="D23" s="117"/>
      <c r="E23" s="117"/>
      <c r="F23" s="118"/>
      <c r="G23" s="118"/>
      <c r="H23" s="82"/>
      <c r="I23" s="82"/>
    </row>
    <row r="24" spans="3:9" ht="12">
      <c r="C24" s="115"/>
      <c r="D24" s="117"/>
      <c r="E24" s="117"/>
      <c r="F24" s="118"/>
      <c r="G24" s="118"/>
      <c r="H24" s="82"/>
      <c r="I24" s="82"/>
    </row>
    <row r="25" spans="3:9" ht="12">
      <c r="C25" s="115"/>
      <c r="D25" s="117"/>
      <c r="E25" s="117"/>
      <c r="F25" s="118"/>
      <c r="G25" s="118"/>
      <c r="H25" s="82"/>
      <c r="I25" s="82"/>
    </row>
    <row r="26" spans="3:9" ht="12">
      <c r="C26" s="115"/>
      <c r="D26" s="117"/>
      <c r="E26" s="117"/>
      <c r="F26" s="118"/>
      <c r="G26" s="118"/>
      <c r="H26" s="82"/>
      <c r="I26" s="82"/>
    </row>
    <row r="27" spans="3:9" ht="12">
      <c r="C27" s="115"/>
      <c r="D27" s="117"/>
      <c r="E27" s="117"/>
      <c r="F27" s="118"/>
      <c r="G27" s="118"/>
      <c r="H27" s="82"/>
      <c r="I27" s="82"/>
    </row>
    <row r="28" spans="3:9" ht="12">
      <c r="C28" s="115"/>
      <c r="D28" s="117"/>
      <c r="E28" s="117"/>
      <c r="F28" s="118"/>
      <c r="G28" s="118"/>
      <c r="H28" s="82"/>
      <c r="I28" s="82"/>
    </row>
    <row r="29" spans="3:14" ht="12">
      <c r="C29" s="115"/>
      <c r="D29" s="117"/>
      <c r="E29" s="117"/>
      <c r="F29" s="118"/>
      <c r="G29" s="118"/>
      <c r="H29" s="82"/>
      <c r="I29" s="82"/>
      <c r="M29" s="1"/>
      <c r="N29" s="1"/>
    </row>
    <row r="30" spans="3:14" ht="12">
      <c r="C30" s="1"/>
      <c r="M30" s="1"/>
      <c r="N30" s="1"/>
    </row>
    <row r="31" spans="13:14" ht="12">
      <c r="M31" s="1"/>
      <c r="N31" s="1"/>
    </row>
    <row r="32" spans="13:14" ht="12">
      <c r="M32" s="1"/>
      <c r="N32" s="1"/>
    </row>
    <row r="33" spans="13:14" ht="12">
      <c r="M33" s="1"/>
      <c r="N33" s="1"/>
    </row>
    <row r="34" spans="13:14" ht="12">
      <c r="M34" s="1"/>
      <c r="N34" s="1"/>
    </row>
    <row r="35" spans="13:14" ht="12">
      <c r="M35" s="1"/>
      <c r="N35" s="1"/>
    </row>
    <row r="36" spans="13:14" ht="12">
      <c r="M36" s="1"/>
      <c r="N36" s="1"/>
    </row>
    <row r="37" spans="13:14" ht="12">
      <c r="M37" s="1"/>
      <c r="N37" s="1"/>
    </row>
    <row r="38" ht="12"/>
    <row r="39" ht="12"/>
    <row r="40" ht="12"/>
    <row r="41" ht="12"/>
    <row r="42" ht="12"/>
    <row r="43" ht="12"/>
    <row r="44" ht="12"/>
    <row r="45" ht="12"/>
    <row r="46" ht="12"/>
    <row r="47" ht="12"/>
    <row r="48" ht="12"/>
    <row r="49" ht="12"/>
    <row r="50" ht="12">
      <c r="N50" s="1"/>
    </row>
    <row r="51" ht="12">
      <c r="N51" s="1"/>
    </row>
    <row r="52" ht="12"/>
    <row r="53" ht="12"/>
    <row r="54" ht="12"/>
    <row r="55" ht="12"/>
    <row r="56" ht="12"/>
    <row r="57" ht="12"/>
    <row r="58" ht="12">
      <c r="N58" s="1"/>
    </row>
    <row r="59" spans="2:14" ht="12">
      <c r="B59" s="76"/>
      <c r="N59" s="1"/>
    </row>
    <row r="60" spans="2:17" ht="12">
      <c r="B60" s="8"/>
      <c r="C60" s="9"/>
      <c r="D60" s="9"/>
      <c r="E60" s="9"/>
      <c r="F60" s="9"/>
      <c r="G60" s="9"/>
      <c r="H60" s="1"/>
      <c r="I60" s="1"/>
      <c r="J60" s="1"/>
      <c r="K60" s="1"/>
      <c r="L60" s="1"/>
      <c r="M60" s="1"/>
      <c r="N60" s="1"/>
      <c r="O60" s="1"/>
      <c r="P60" s="1"/>
      <c r="Q60" s="1"/>
    </row>
    <row r="61" spans="2:17" ht="12">
      <c r="B61" s="1"/>
      <c r="C61" s="1"/>
      <c r="D61" s="1"/>
      <c r="E61" s="1"/>
      <c r="F61" s="1"/>
      <c r="G61" s="1"/>
      <c r="H61" s="1"/>
      <c r="I61" s="1"/>
      <c r="J61" s="1"/>
      <c r="K61" s="1"/>
      <c r="L61" s="1"/>
      <c r="M61" s="1"/>
      <c r="N61" s="1"/>
      <c r="O61" s="1"/>
      <c r="P61" s="1"/>
      <c r="Q61" s="1"/>
    </row>
    <row r="62" spans="2:17" ht="12">
      <c r="B62" s="1"/>
      <c r="C62" s="1"/>
      <c r="D62" s="1"/>
      <c r="E62" s="1"/>
      <c r="F62" s="1"/>
      <c r="G62" s="1"/>
      <c r="H62" s="1"/>
      <c r="I62" s="1"/>
      <c r="J62" s="1"/>
      <c r="K62" s="1"/>
      <c r="L62" s="1"/>
      <c r="M62" s="1"/>
      <c r="N62" s="1"/>
      <c r="O62" s="1"/>
      <c r="P62" s="1"/>
      <c r="Q62" s="1"/>
    </row>
    <row r="63" spans="2:17" ht="12">
      <c r="B63" s="1"/>
      <c r="C63" s="1"/>
      <c r="D63" s="1"/>
      <c r="E63" s="1"/>
      <c r="F63" s="1"/>
      <c r="G63" s="1"/>
      <c r="H63" s="1"/>
      <c r="I63" s="1"/>
      <c r="J63" s="1"/>
      <c r="K63" s="1"/>
      <c r="L63" s="1"/>
      <c r="M63" s="1"/>
      <c r="N63" s="1"/>
      <c r="O63" s="1"/>
      <c r="P63" s="1"/>
      <c r="Q63" s="1"/>
    </row>
    <row r="64" spans="2:17" ht="12">
      <c r="B64" s="1"/>
      <c r="C64" s="1"/>
      <c r="D64" s="1"/>
      <c r="E64" s="1"/>
      <c r="F64" s="1"/>
      <c r="G64" s="1"/>
      <c r="H64" s="1"/>
      <c r="I64" s="1"/>
      <c r="J64" s="1"/>
      <c r="K64" s="1"/>
      <c r="L64" s="1"/>
      <c r="M64" s="1"/>
      <c r="N64" s="1"/>
      <c r="O64" s="1"/>
      <c r="P64" s="1"/>
      <c r="Q64" s="1"/>
    </row>
    <row r="65" spans="2:17" ht="12">
      <c r="B65" s="1"/>
      <c r="C65" s="1"/>
      <c r="D65" s="1"/>
      <c r="E65" s="1"/>
      <c r="F65" s="1"/>
      <c r="G65" s="1"/>
      <c r="H65" s="1"/>
      <c r="I65" s="1"/>
      <c r="J65" s="1"/>
      <c r="K65" s="1"/>
      <c r="L65" s="1"/>
      <c r="M65" s="1"/>
      <c r="N65" s="1"/>
      <c r="O65" s="1"/>
      <c r="P65" s="1"/>
      <c r="Q65" s="1"/>
    </row>
    <row r="66" spans="2:17" ht="12">
      <c r="B66" s="1"/>
      <c r="C66" s="1"/>
      <c r="D66" s="1"/>
      <c r="E66" s="1"/>
      <c r="F66" s="1"/>
      <c r="G66" s="1"/>
      <c r="H66" s="1"/>
      <c r="I66" s="1"/>
      <c r="J66" s="1"/>
      <c r="K66" s="1"/>
      <c r="L66" s="1"/>
      <c r="M66" s="1"/>
      <c r="N66" s="1"/>
      <c r="O66" s="1"/>
      <c r="P66" s="1"/>
      <c r="Q66" s="1"/>
    </row>
    <row r="67" spans="2:17" ht="12">
      <c r="B67" s="1"/>
      <c r="C67" s="1"/>
      <c r="D67" s="1"/>
      <c r="E67" s="1"/>
      <c r="F67" s="1"/>
      <c r="G67" s="1"/>
      <c r="H67" s="1"/>
      <c r="I67" s="1"/>
      <c r="J67" s="1"/>
      <c r="K67" s="1"/>
      <c r="L67" s="1"/>
      <c r="M67" s="1"/>
      <c r="N67" s="1"/>
      <c r="O67" s="1"/>
      <c r="P67" s="1"/>
      <c r="Q67" s="1"/>
    </row>
    <row r="68" spans="2:17" ht="12">
      <c r="B68" s="1"/>
      <c r="C68" s="1"/>
      <c r="D68" s="1"/>
      <c r="E68" s="1"/>
      <c r="F68" s="1"/>
      <c r="G68" s="1"/>
      <c r="H68" s="1"/>
      <c r="I68" s="1"/>
      <c r="J68" s="1"/>
      <c r="K68" s="1"/>
      <c r="L68" s="1"/>
      <c r="M68" s="1"/>
      <c r="N68" s="1"/>
      <c r="O68" s="1"/>
      <c r="P68" s="1"/>
      <c r="Q68" s="1"/>
    </row>
    <row r="69" spans="2:17" ht="12">
      <c r="B69" s="1"/>
      <c r="C69" s="1"/>
      <c r="D69" s="1"/>
      <c r="E69" s="1"/>
      <c r="F69" s="1"/>
      <c r="G69" s="1"/>
      <c r="H69" s="1"/>
      <c r="I69" s="1"/>
      <c r="J69" s="1"/>
      <c r="K69" s="1"/>
      <c r="L69" s="1"/>
      <c r="M69" s="1"/>
      <c r="N69" s="1"/>
      <c r="O69" s="1"/>
      <c r="P69" s="1"/>
      <c r="Q69" s="1"/>
    </row>
    <row r="70" spans="2:17" ht="12">
      <c r="B70" s="1"/>
      <c r="C70" s="1"/>
      <c r="D70" s="1"/>
      <c r="E70" s="1"/>
      <c r="F70" s="1"/>
      <c r="G70" s="1"/>
      <c r="H70" s="1"/>
      <c r="I70" s="1"/>
      <c r="J70" s="1"/>
      <c r="K70" s="1"/>
      <c r="L70" s="1"/>
      <c r="M70" s="1"/>
      <c r="N70" s="1"/>
      <c r="O70" s="1"/>
      <c r="P70" s="1"/>
      <c r="Q70" s="1"/>
    </row>
    <row r="71" spans="2:17" ht="12">
      <c r="B71" s="1"/>
      <c r="C71" s="1"/>
      <c r="D71" s="1"/>
      <c r="E71" s="1"/>
      <c r="F71" s="1"/>
      <c r="G71" s="1"/>
      <c r="H71" s="1"/>
      <c r="I71" s="1"/>
      <c r="J71" s="1"/>
      <c r="K71" s="1"/>
      <c r="L71" s="1"/>
      <c r="M71" s="1"/>
      <c r="N71" s="1"/>
      <c r="O71" s="1"/>
      <c r="P71" s="1"/>
      <c r="Q71" s="1"/>
    </row>
    <row r="72" spans="2:17" ht="12">
      <c r="B72" s="1"/>
      <c r="C72" s="1"/>
      <c r="D72" s="1"/>
      <c r="E72" s="1"/>
      <c r="F72" s="1"/>
      <c r="G72" s="1"/>
      <c r="H72" s="1"/>
      <c r="I72" s="1"/>
      <c r="J72" s="1"/>
      <c r="K72" s="1"/>
      <c r="L72" s="1"/>
      <c r="M72" s="1"/>
      <c r="N72" s="1"/>
      <c r="O72" s="1"/>
      <c r="P72" s="1"/>
      <c r="Q72" s="1"/>
    </row>
    <row r="73" spans="2:17" ht="12">
      <c r="B73" s="1"/>
      <c r="C73" s="1"/>
      <c r="D73" s="1"/>
      <c r="E73" s="1"/>
      <c r="F73" s="1"/>
      <c r="G73" s="1"/>
      <c r="H73" s="1"/>
      <c r="I73" s="1"/>
      <c r="J73" s="1"/>
      <c r="K73" s="1"/>
      <c r="L73" s="1"/>
      <c r="M73" s="1"/>
      <c r="N73" s="1"/>
      <c r="O73" s="1"/>
      <c r="P73" s="1"/>
      <c r="Q73" s="1"/>
    </row>
    <row r="74" spans="2:17" ht="12">
      <c r="B74" s="1"/>
      <c r="C74" s="1"/>
      <c r="D74" s="1"/>
      <c r="E74" s="1"/>
      <c r="F74" s="1"/>
      <c r="G74" s="1"/>
      <c r="H74" s="1"/>
      <c r="I74" s="1"/>
      <c r="J74" s="1"/>
      <c r="K74" s="1"/>
      <c r="L74" s="1"/>
      <c r="M74" s="1"/>
      <c r="N74" s="1"/>
      <c r="O74" s="1"/>
      <c r="P74" s="1"/>
      <c r="Q74" s="1"/>
    </row>
    <row r="75" spans="2:17" ht="12">
      <c r="B75" s="1"/>
      <c r="C75" s="1"/>
      <c r="D75" s="1"/>
      <c r="E75" s="1"/>
      <c r="F75" s="1"/>
      <c r="G75" s="1"/>
      <c r="H75" s="1"/>
      <c r="I75" s="1"/>
      <c r="J75" s="1"/>
      <c r="K75" s="1"/>
      <c r="L75" s="1"/>
      <c r="M75" s="1"/>
      <c r="N75" s="1"/>
      <c r="O75" s="1"/>
      <c r="P75" s="1"/>
      <c r="Q75" s="1"/>
    </row>
    <row r="76" spans="2:17" ht="12">
      <c r="B76" s="1"/>
      <c r="C76" s="1"/>
      <c r="D76" s="1"/>
      <c r="E76" s="1"/>
      <c r="F76" s="1"/>
      <c r="G76" s="1"/>
      <c r="H76" s="1"/>
      <c r="I76" s="1"/>
      <c r="J76" s="1"/>
      <c r="K76" s="1"/>
      <c r="L76" s="1"/>
      <c r="M76" s="1"/>
      <c r="N76" s="1"/>
      <c r="O76" s="1"/>
      <c r="P76" s="1"/>
      <c r="Q76" s="1"/>
    </row>
    <row r="77" spans="2:17" ht="12">
      <c r="B77" s="1"/>
      <c r="C77" s="1"/>
      <c r="D77" s="1"/>
      <c r="E77" s="1"/>
      <c r="F77" s="1"/>
      <c r="G77" s="1"/>
      <c r="H77" s="1"/>
      <c r="I77" s="1"/>
      <c r="J77" s="1"/>
      <c r="K77" s="1"/>
      <c r="L77" s="1"/>
      <c r="M77" s="1"/>
      <c r="N77" s="1"/>
      <c r="O77" s="1"/>
      <c r="P77" s="1"/>
      <c r="Q77" s="1"/>
    </row>
    <row r="78" spans="2:17" ht="12">
      <c r="B78" s="1"/>
      <c r="C78" s="1"/>
      <c r="D78" s="1"/>
      <c r="E78" s="1"/>
      <c r="F78" s="1"/>
      <c r="G78" s="1"/>
      <c r="H78" s="1"/>
      <c r="I78" s="1"/>
      <c r="J78" s="1"/>
      <c r="K78" s="1"/>
      <c r="L78" s="1"/>
      <c r="M78" s="1"/>
      <c r="N78" s="1"/>
      <c r="O78" s="1"/>
      <c r="P78" s="1"/>
      <c r="Q78" s="1"/>
    </row>
    <row r="79" spans="2:17" ht="12">
      <c r="B79" s="1"/>
      <c r="C79" s="1"/>
      <c r="D79" s="1"/>
      <c r="E79" s="1"/>
      <c r="F79" s="1"/>
      <c r="G79" s="1"/>
      <c r="H79" s="1"/>
      <c r="I79" s="1"/>
      <c r="J79" s="1"/>
      <c r="K79" s="1"/>
      <c r="L79" s="1"/>
      <c r="M79" s="1"/>
      <c r="N79" s="1"/>
      <c r="O79" s="1"/>
      <c r="P79" s="1"/>
      <c r="Q79" s="1"/>
    </row>
    <row r="80" spans="2:17" ht="12">
      <c r="B80" s="1"/>
      <c r="C80" s="1"/>
      <c r="D80" s="1"/>
      <c r="E80" s="1"/>
      <c r="F80" s="1"/>
      <c r="G80" s="1"/>
      <c r="H80" s="1"/>
      <c r="I80" s="1"/>
      <c r="J80" s="1"/>
      <c r="K80" s="1"/>
      <c r="L80" s="1"/>
      <c r="M80" s="1"/>
      <c r="N80" s="1"/>
      <c r="O80" s="1"/>
      <c r="P80" s="1"/>
      <c r="Q80" s="1"/>
    </row>
    <row r="81" spans="2:17" ht="12">
      <c r="B81" s="1"/>
      <c r="C81" s="1"/>
      <c r="D81" s="1"/>
      <c r="E81" s="1"/>
      <c r="F81" s="1"/>
      <c r="G81" s="1"/>
      <c r="H81" s="1"/>
      <c r="I81" s="1"/>
      <c r="J81" s="1"/>
      <c r="K81" s="1"/>
      <c r="L81" s="1"/>
      <c r="M81" s="1"/>
      <c r="N81" s="1"/>
      <c r="O81" s="1"/>
      <c r="P81" s="1"/>
      <c r="Q81" s="1"/>
    </row>
    <row r="82" spans="2:17" ht="12">
      <c r="B82" s="1"/>
      <c r="C82" s="1"/>
      <c r="D82" s="1"/>
      <c r="E82" s="1"/>
      <c r="F82" s="1"/>
      <c r="G82" s="1"/>
      <c r="H82" s="1"/>
      <c r="I82" s="1"/>
      <c r="J82" s="1"/>
      <c r="K82" s="1"/>
      <c r="L82" s="1"/>
      <c r="M82" s="1"/>
      <c r="N82" s="1"/>
      <c r="O82" s="1"/>
      <c r="P82" s="1"/>
      <c r="Q82" s="1"/>
    </row>
    <row r="83" spans="2:17" ht="12">
      <c r="B83" s="1"/>
      <c r="C83" s="1"/>
      <c r="D83" s="1"/>
      <c r="E83" s="1"/>
      <c r="F83" s="1"/>
      <c r="G83" s="1"/>
      <c r="H83" s="1"/>
      <c r="I83" s="1"/>
      <c r="J83" s="1"/>
      <c r="K83" s="1"/>
      <c r="L83" s="1"/>
      <c r="M83" s="1"/>
      <c r="N83" s="1"/>
      <c r="O83" s="1"/>
      <c r="P83" s="1"/>
      <c r="Q83" s="1"/>
    </row>
    <row r="84" spans="2:17" ht="12">
      <c r="B84" s="1"/>
      <c r="C84" s="1"/>
      <c r="D84" s="1"/>
      <c r="E84" s="1"/>
      <c r="F84" s="1"/>
      <c r="G84" s="1"/>
      <c r="H84" s="1"/>
      <c r="I84" s="1"/>
      <c r="J84" s="1"/>
      <c r="K84" s="1"/>
      <c r="L84" s="1"/>
      <c r="M84" s="1"/>
      <c r="N84" s="1"/>
      <c r="O84" s="1"/>
      <c r="P84" s="1"/>
      <c r="Q84" s="1"/>
    </row>
    <row r="85" spans="2:17" ht="12">
      <c r="B85" s="1"/>
      <c r="C85" s="1"/>
      <c r="D85" s="1"/>
      <c r="E85" s="1"/>
      <c r="F85" s="1"/>
      <c r="G85" s="1"/>
      <c r="H85" s="1"/>
      <c r="I85" s="1"/>
      <c r="J85" s="1"/>
      <c r="K85" s="1"/>
      <c r="L85" s="1"/>
      <c r="M85" s="1"/>
      <c r="N85" s="1"/>
      <c r="O85" s="1"/>
      <c r="P85" s="1"/>
      <c r="Q85" s="1"/>
    </row>
    <row r="86" spans="2:17" ht="12">
      <c r="B86" s="1"/>
      <c r="C86" s="1"/>
      <c r="D86" s="1"/>
      <c r="E86" s="1"/>
      <c r="F86" s="1"/>
      <c r="G86" s="1"/>
      <c r="H86" s="1"/>
      <c r="I86" s="1"/>
      <c r="J86" s="1"/>
      <c r="K86" s="1"/>
      <c r="L86" s="1"/>
      <c r="M86" s="1"/>
      <c r="N86" s="1"/>
      <c r="O86" s="1"/>
      <c r="P86" s="1"/>
      <c r="Q86" s="1"/>
    </row>
    <row r="87" spans="2:17" ht="12">
      <c r="B87" s="1"/>
      <c r="C87" s="1"/>
      <c r="D87" s="1"/>
      <c r="E87" s="1"/>
      <c r="F87" s="1"/>
      <c r="G87" s="1"/>
      <c r="H87" s="1"/>
      <c r="I87" s="1"/>
      <c r="J87" s="1"/>
      <c r="K87" s="1"/>
      <c r="L87" s="1"/>
      <c r="M87" s="1"/>
      <c r="N87" s="1"/>
      <c r="O87" s="1"/>
      <c r="P87" s="1"/>
      <c r="Q87" s="1"/>
    </row>
    <row r="88" spans="2:17" ht="12">
      <c r="B88" s="1"/>
      <c r="C88" s="1"/>
      <c r="D88" s="1"/>
      <c r="E88" s="1"/>
      <c r="F88" s="1"/>
      <c r="G88" s="1"/>
      <c r="H88" s="1"/>
      <c r="I88" s="1"/>
      <c r="J88" s="1"/>
      <c r="K88" s="1"/>
      <c r="L88" s="1"/>
      <c r="M88" s="1"/>
      <c r="N88" s="1"/>
      <c r="O88" s="1"/>
      <c r="P88" s="1"/>
      <c r="Q88" s="1"/>
    </row>
    <row r="89" spans="2:17" ht="12">
      <c r="B89" s="1"/>
      <c r="C89" s="1"/>
      <c r="D89" s="1"/>
      <c r="E89" s="1"/>
      <c r="F89" s="1"/>
      <c r="G89" s="1"/>
      <c r="H89" s="1"/>
      <c r="I89" s="1"/>
      <c r="J89" s="1"/>
      <c r="K89" s="1"/>
      <c r="L89" s="1"/>
      <c r="M89" s="1"/>
      <c r="N89" s="1"/>
      <c r="O89" s="1"/>
      <c r="P89" s="1"/>
      <c r="Q89" s="1"/>
    </row>
    <row r="90" spans="2:17" ht="12">
      <c r="B90" s="1"/>
      <c r="C90" s="1"/>
      <c r="D90" s="1"/>
      <c r="E90" s="1"/>
      <c r="F90" s="1"/>
      <c r="G90" s="1"/>
      <c r="H90" s="1"/>
      <c r="I90" s="1"/>
      <c r="J90" s="1"/>
      <c r="K90" s="1"/>
      <c r="L90" s="1"/>
      <c r="M90" s="1"/>
      <c r="N90" s="1"/>
      <c r="O90" s="1"/>
      <c r="P90" s="1"/>
      <c r="Q90" s="1"/>
    </row>
    <row r="91" spans="2:17" ht="12">
      <c r="B91" s="1"/>
      <c r="C91" s="1"/>
      <c r="D91" s="1"/>
      <c r="E91" s="1"/>
      <c r="F91" s="1"/>
      <c r="G91" s="1"/>
      <c r="H91" s="1"/>
      <c r="I91" s="1"/>
      <c r="J91" s="1"/>
      <c r="K91" s="1"/>
      <c r="L91" s="1"/>
      <c r="M91" s="1"/>
      <c r="N91" s="1"/>
      <c r="O91" s="1"/>
      <c r="P91" s="1"/>
      <c r="Q91" s="1"/>
    </row>
    <row r="92" spans="2:17" ht="12">
      <c r="B92" s="1"/>
      <c r="C92" s="1"/>
      <c r="D92" s="1"/>
      <c r="E92" s="1"/>
      <c r="F92" s="1"/>
      <c r="G92" s="1"/>
      <c r="H92" s="1"/>
      <c r="I92" s="1"/>
      <c r="J92" s="1"/>
      <c r="K92" s="1"/>
      <c r="L92" s="1"/>
      <c r="M92" s="1"/>
      <c r="N92" s="1"/>
      <c r="O92" s="1"/>
      <c r="P92" s="1"/>
      <c r="Q92" s="1"/>
    </row>
    <row r="93" spans="2:17" ht="12">
      <c r="B93" s="1"/>
      <c r="C93" s="1"/>
      <c r="D93" s="1"/>
      <c r="E93" s="1"/>
      <c r="F93" s="1"/>
      <c r="G93" s="1"/>
      <c r="H93" s="1"/>
      <c r="I93" s="1"/>
      <c r="J93" s="1"/>
      <c r="K93" s="1"/>
      <c r="L93" s="1"/>
      <c r="M93" s="1"/>
      <c r="N93" s="1"/>
      <c r="O93" s="1"/>
      <c r="P93" s="1"/>
      <c r="Q93" s="1"/>
    </row>
    <row r="94" spans="2:17" ht="12">
      <c r="B94" s="1"/>
      <c r="C94" s="1"/>
      <c r="D94" s="1"/>
      <c r="E94" s="1"/>
      <c r="F94" s="1"/>
      <c r="G94" s="1"/>
      <c r="H94" s="1"/>
      <c r="I94" s="1"/>
      <c r="J94" s="1"/>
      <c r="K94" s="1"/>
      <c r="L94" s="1"/>
      <c r="M94" s="1"/>
      <c r="N94" s="1"/>
      <c r="O94" s="1"/>
      <c r="P94" s="1"/>
      <c r="Q94" s="1"/>
    </row>
    <row r="95" spans="2:17" ht="12">
      <c r="B95" s="1"/>
      <c r="C95" s="1"/>
      <c r="D95" s="1"/>
      <c r="E95" s="1"/>
      <c r="F95" s="1"/>
      <c r="G95" s="1"/>
      <c r="H95" s="1"/>
      <c r="I95" s="1"/>
      <c r="J95" s="1"/>
      <c r="K95" s="1"/>
      <c r="L95" s="1"/>
      <c r="M95" s="1"/>
      <c r="N95" s="1"/>
      <c r="O95" s="1"/>
      <c r="P95" s="1"/>
      <c r="Q95" s="1"/>
    </row>
    <row r="96" spans="2:17" ht="12">
      <c r="B96" s="1"/>
      <c r="C96" s="1"/>
      <c r="D96" s="1"/>
      <c r="E96" s="1"/>
      <c r="F96" s="1"/>
      <c r="G96" s="1"/>
      <c r="H96" s="1"/>
      <c r="I96" s="1"/>
      <c r="J96" s="1"/>
      <c r="K96" s="1"/>
      <c r="L96" s="1"/>
      <c r="M96" s="1"/>
      <c r="N96" s="1"/>
      <c r="O96" s="1"/>
      <c r="P96" s="1"/>
      <c r="Q96" s="1"/>
    </row>
    <row r="97" spans="2:17" ht="12">
      <c r="B97" s="1"/>
      <c r="C97" s="1"/>
      <c r="D97" s="1"/>
      <c r="E97" s="1"/>
      <c r="F97" s="1"/>
      <c r="G97" s="1"/>
      <c r="H97" s="1"/>
      <c r="I97" s="1"/>
      <c r="J97" s="1"/>
      <c r="K97" s="1"/>
      <c r="L97" s="1"/>
      <c r="M97" s="1"/>
      <c r="N97" s="1"/>
      <c r="O97" s="1"/>
      <c r="P97" s="1"/>
      <c r="Q97" s="1"/>
    </row>
    <row r="98" spans="2:17" ht="12">
      <c r="B98" s="1"/>
      <c r="C98" s="1"/>
      <c r="D98" s="1"/>
      <c r="E98" s="1"/>
      <c r="F98" s="1"/>
      <c r="G98" s="1"/>
      <c r="H98" s="1"/>
      <c r="I98" s="1"/>
      <c r="J98" s="1"/>
      <c r="K98" s="1"/>
      <c r="L98" s="1"/>
      <c r="M98" s="1"/>
      <c r="N98" s="1"/>
      <c r="O98" s="1"/>
      <c r="P98" s="1"/>
      <c r="Q98" s="1"/>
    </row>
    <row r="99" spans="2:17" ht="12">
      <c r="B99" s="1"/>
      <c r="C99" s="1"/>
      <c r="D99" s="1"/>
      <c r="E99" s="1"/>
      <c r="F99" s="1"/>
      <c r="G99" s="1"/>
      <c r="H99" s="1"/>
      <c r="I99" s="1"/>
      <c r="J99" s="1"/>
      <c r="K99" s="1"/>
      <c r="L99" s="1"/>
      <c r="M99" s="1"/>
      <c r="N99" s="1"/>
      <c r="O99" s="1"/>
      <c r="P99" s="1"/>
      <c r="Q99" s="1"/>
    </row>
    <row r="100" spans="2:17" ht="12">
      <c r="B100" s="1"/>
      <c r="C100" s="1"/>
      <c r="D100" s="1"/>
      <c r="E100" s="1"/>
      <c r="F100" s="1"/>
      <c r="G100" s="1"/>
      <c r="H100" s="1"/>
      <c r="I100" s="1"/>
      <c r="J100" s="1"/>
      <c r="K100" s="1"/>
      <c r="L100" s="1"/>
      <c r="M100" s="1"/>
      <c r="N100" s="1"/>
      <c r="O100" s="1"/>
      <c r="P100" s="1"/>
      <c r="Q100" s="1"/>
    </row>
    <row r="101" spans="2:17" ht="12">
      <c r="B101" s="1"/>
      <c r="C101" s="1"/>
      <c r="D101" s="1"/>
      <c r="E101" s="1"/>
      <c r="F101" s="1"/>
      <c r="G101" s="1"/>
      <c r="H101" s="1"/>
      <c r="I101" s="1"/>
      <c r="J101" s="1"/>
      <c r="K101" s="1"/>
      <c r="L101" s="1"/>
      <c r="M101" s="1"/>
      <c r="N101" s="1"/>
      <c r="O101" s="1"/>
      <c r="P101" s="1"/>
      <c r="Q101" s="1"/>
    </row>
    <row r="102" spans="2:17" ht="12">
      <c r="B102" s="1"/>
      <c r="C102" s="1"/>
      <c r="D102" s="1"/>
      <c r="E102" s="1"/>
      <c r="F102" s="1"/>
      <c r="G102" s="1"/>
      <c r="H102" s="1"/>
      <c r="I102" s="1"/>
      <c r="J102" s="1"/>
      <c r="K102" s="1"/>
      <c r="L102" s="1"/>
      <c r="M102" s="1"/>
      <c r="N102" s="1"/>
      <c r="O102" s="1"/>
      <c r="P102" s="1"/>
      <c r="Q102" s="1"/>
    </row>
    <row r="103" spans="2:17" ht="12">
      <c r="B103" s="1"/>
      <c r="C103" s="1"/>
      <c r="D103" s="1"/>
      <c r="E103" s="1"/>
      <c r="F103" s="1"/>
      <c r="G103" s="1"/>
      <c r="H103" s="1"/>
      <c r="I103" s="1"/>
      <c r="J103" s="1"/>
      <c r="K103" s="1"/>
      <c r="L103" s="1"/>
      <c r="M103" s="1"/>
      <c r="N103" s="1"/>
      <c r="O103" s="1"/>
      <c r="P103" s="1"/>
      <c r="Q103" s="1"/>
    </row>
    <row r="104" spans="2:17" ht="12">
      <c r="B104" s="1"/>
      <c r="C104" s="1"/>
      <c r="D104" s="1"/>
      <c r="E104" s="1"/>
      <c r="F104" s="1"/>
      <c r="G104" s="1"/>
      <c r="H104" s="1"/>
      <c r="I104" s="1"/>
      <c r="J104" s="1"/>
      <c r="K104" s="1"/>
      <c r="L104" s="1"/>
      <c r="M104" s="1"/>
      <c r="N104" s="1"/>
      <c r="O104" s="1"/>
      <c r="P104" s="1"/>
      <c r="Q104" s="1"/>
    </row>
    <row r="105" spans="2:17" ht="12">
      <c r="B105" s="1"/>
      <c r="C105" s="1"/>
      <c r="D105" s="1"/>
      <c r="E105" s="1"/>
      <c r="F105" s="1"/>
      <c r="G105" s="1"/>
      <c r="H105" s="1"/>
      <c r="I105" s="1"/>
      <c r="J105" s="1"/>
      <c r="K105" s="1"/>
      <c r="L105" s="1"/>
      <c r="M105" s="1"/>
      <c r="N105" s="1"/>
      <c r="O105" s="1"/>
      <c r="P105" s="1"/>
      <c r="Q105" s="1"/>
    </row>
    <row r="106" spans="2:17" ht="12">
      <c r="B106" s="1"/>
      <c r="C106" s="1"/>
      <c r="D106" s="1"/>
      <c r="E106" s="1"/>
      <c r="F106" s="1"/>
      <c r="G106" s="1"/>
      <c r="H106" s="1"/>
      <c r="I106" s="1"/>
      <c r="J106" s="1"/>
      <c r="K106" s="1"/>
      <c r="L106" s="1"/>
      <c r="M106" s="1"/>
      <c r="N106" s="1"/>
      <c r="O106" s="1"/>
      <c r="P106" s="1"/>
      <c r="Q106" s="1"/>
    </row>
    <row r="107" spans="2:17" ht="12">
      <c r="B107" s="1"/>
      <c r="C107" s="1"/>
      <c r="D107" s="1"/>
      <c r="E107" s="1"/>
      <c r="F107" s="1"/>
      <c r="G107" s="1"/>
      <c r="H107" s="1"/>
      <c r="I107" s="1"/>
      <c r="J107" s="1"/>
      <c r="K107" s="1"/>
      <c r="L107" s="1"/>
      <c r="M107" s="1"/>
      <c r="N107" s="1"/>
      <c r="O107" s="1"/>
      <c r="P107" s="1"/>
      <c r="Q107" s="1"/>
    </row>
    <row r="108" spans="2:17" ht="12">
      <c r="B108" s="1"/>
      <c r="C108" s="1"/>
      <c r="D108" s="1"/>
      <c r="E108" s="1"/>
      <c r="F108" s="1"/>
      <c r="G108" s="1"/>
      <c r="H108" s="1"/>
      <c r="I108" s="1"/>
      <c r="J108" s="1"/>
      <c r="K108" s="1"/>
      <c r="L108" s="1"/>
      <c r="M108" s="1"/>
      <c r="N108" s="1"/>
      <c r="O108" s="1"/>
      <c r="P108" s="1"/>
      <c r="Q108" s="1"/>
    </row>
    <row r="109" spans="2:17" ht="12">
      <c r="B109" s="1"/>
      <c r="C109" s="1"/>
      <c r="D109" s="1"/>
      <c r="E109" s="1"/>
      <c r="F109" s="1"/>
      <c r="G109" s="1"/>
      <c r="H109" s="1"/>
      <c r="I109" s="1"/>
      <c r="J109" s="1"/>
      <c r="K109" s="1"/>
      <c r="L109" s="1"/>
      <c r="M109" s="1"/>
      <c r="N109" s="1"/>
      <c r="O109" s="1"/>
      <c r="P109" s="1"/>
      <c r="Q109" s="1"/>
    </row>
    <row r="110" spans="2:17" ht="12">
      <c r="B110" s="1"/>
      <c r="C110" s="1"/>
      <c r="D110" s="1"/>
      <c r="E110" s="1"/>
      <c r="F110" s="1"/>
      <c r="G110" s="1"/>
      <c r="H110" s="1"/>
      <c r="I110" s="1"/>
      <c r="J110" s="1"/>
      <c r="K110" s="1"/>
      <c r="L110" s="1"/>
      <c r="M110" s="1"/>
      <c r="N110" s="1"/>
      <c r="O110" s="1"/>
      <c r="P110" s="1"/>
      <c r="Q110" s="1"/>
    </row>
    <row r="111" spans="2:17" ht="12">
      <c r="B111" s="1"/>
      <c r="C111" s="1"/>
      <c r="D111" s="1"/>
      <c r="E111" s="1"/>
      <c r="F111" s="1"/>
      <c r="G111" s="1"/>
      <c r="H111" s="1"/>
      <c r="I111" s="1"/>
      <c r="J111" s="1"/>
      <c r="K111" s="1"/>
      <c r="L111" s="1"/>
      <c r="M111" s="1"/>
      <c r="N111" s="1"/>
      <c r="O111" s="1"/>
      <c r="P111" s="1"/>
      <c r="Q111" s="1"/>
    </row>
    <row r="112" spans="2:17" ht="12">
      <c r="B112" s="1"/>
      <c r="C112" s="1"/>
      <c r="D112" s="1"/>
      <c r="E112" s="1"/>
      <c r="F112" s="1"/>
      <c r="G112" s="1"/>
      <c r="H112" s="1"/>
      <c r="I112" s="1"/>
      <c r="J112" s="1"/>
      <c r="K112" s="1"/>
      <c r="L112" s="1"/>
      <c r="M112" s="1"/>
      <c r="N112" s="1"/>
      <c r="O112" s="1"/>
      <c r="P112" s="1"/>
      <c r="Q112" s="1"/>
    </row>
    <row r="113" spans="8:16" ht="12">
      <c r="H113" s="1"/>
      <c r="I113" s="1"/>
      <c r="J113" s="1"/>
      <c r="K113" s="1"/>
      <c r="L113" s="1"/>
      <c r="M113" s="1"/>
      <c r="N113" s="1"/>
      <c r="O113" s="1"/>
      <c r="P113" s="1"/>
    </row>
    <row r="114" spans="8:16" ht="12">
      <c r="H114" s="1"/>
      <c r="I114" s="1"/>
      <c r="J114" s="1"/>
      <c r="K114" s="1"/>
      <c r="L114" s="1"/>
      <c r="M114" s="1"/>
      <c r="N114" s="1"/>
      <c r="O114" s="1"/>
      <c r="P114" s="1"/>
    </row>
    <row r="115" spans="8:16" ht="12">
      <c r="H115" s="1"/>
      <c r="I115" s="1"/>
      <c r="J115" s="1"/>
      <c r="K115" s="1"/>
      <c r="L115" s="1"/>
      <c r="M115" s="1"/>
      <c r="N115" s="1"/>
      <c r="O115" s="1"/>
      <c r="P115" s="1"/>
    </row>
    <row r="116" spans="8:16" ht="12">
      <c r="H116" s="1"/>
      <c r="I116" s="1"/>
      <c r="J116" s="1"/>
      <c r="K116" s="1"/>
      <c r="L116" s="1"/>
      <c r="M116" s="1"/>
      <c r="N116" s="1"/>
      <c r="O116" s="1"/>
      <c r="P116" s="1"/>
    </row>
    <row r="117" spans="8:16" ht="12">
      <c r="H117" s="1"/>
      <c r="I117" s="1"/>
      <c r="J117" s="1"/>
      <c r="K117" s="1"/>
      <c r="L117" s="1"/>
      <c r="M117" s="1"/>
      <c r="N117" s="1"/>
      <c r="O117" s="1"/>
      <c r="P117" s="1"/>
    </row>
    <row r="118" spans="8:16" ht="12">
      <c r="H118" s="1"/>
      <c r="I118" s="1"/>
      <c r="J118" s="1"/>
      <c r="K118" s="1"/>
      <c r="L118" s="1"/>
      <c r="M118" s="1"/>
      <c r="N118" s="1"/>
      <c r="O118" s="1"/>
      <c r="P118" s="1"/>
    </row>
    <row r="119" spans="8:16" ht="12">
      <c r="H119" s="1"/>
      <c r="I119" s="1"/>
      <c r="J119" s="1"/>
      <c r="K119" s="1"/>
      <c r="L119" s="1"/>
      <c r="M119" s="1"/>
      <c r="N119" s="1"/>
      <c r="O119" s="1"/>
      <c r="P119" s="1"/>
    </row>
    <row r="120" spans="8:16" ht="12">
      <c r="H120" s="1"/>
      <c r="I120" s="1"/>
      <c r="J120" s="1"/>
      <c r="K120" s="1"/>
      <c r="L120" s="1"/>
      <c r="M120" s="1"/>
      <c r="N120" s="1"/>
      <c r="O120" s="1"/>
      <c r="P120" s="1"/>
    </row>
  </sheetData>
  <mergeCells count="2">
    <mergeCell ref="D10:E10"/>
    <mergeCell ref="F10:G10"/>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topLeftCell="A4">
      <selection activeCell="C6" sqref="C6"/>
    </sheetView>
  </sheetViews>
  <sheetFormatPr defaultColWidth="9.28125" defaultRowHeight="12"/>
  <cols>
    <col min="1" max="2" width="8.7109375" style="9" customWidth="1"/>
    <col min="3" max="3" width="16.57421875" style="23" customWidth="1"/>
    <col min="4" max="13" width="12.57421875" style="9" customWidth="1"/>
    <col min="14" max="258" width="9.28125" style="9" customWidth="1"/>
    <col min="259" max="260" width="10.421875" style="9" customWidth="1"/>
    <col min="261" max="267" width="11.00390625" style="9" customWidth="1"/>
    <col min="268" max="514" width="9.28125" style="9" customWidth="1"/>
    <col min="515" max="516" width="10.421875" style="9" customWidth="1"/>
    <col min="517" max="523" width="11.00390625" style="9" customWidth="1"/>
    <col min="524" max="770" width="9.28125" style="9" customWidth="1"/>
    <col min="771" max="772" width="10.421875" style="9" customWidth="1"/>
    <col min="773" max="779" width="11.00390625" style="9" customWidth="1"/>
    <col min="780" max="1026" width="9.28125" style="9" customWidth="1"/>
    <col min="1027" max="1028" width="10.421875" style="9" customWidth="1"/>
    <col min="1029" max="1035" width="11.00390625" style="9" customWidth="1"/>
    <col min="1036" max="1282" width="9.28125" style="9" customWidth="1"/>
    <col min="1283" max="1284" width="10.421875" style="9" customWidth="1"/>
    <col min="1285" max="1291" width="11.00390625" style="9" customWidth="1"/>
    <col min="1292" max="1538" width="9.28125" style="9" customWidth="1"/>
    <col min="1539" max="1540" width="10.421875" style="9" customWidth="1"/>
    <col min="1541" max="1547" width="11.00390625" style="9" customWidth="1"/>
    <col min="1548" max="1794" width="9.28125" style="9" customWidth="1"/>
    <col min="1795" max="1796" width="10.421875" style="9" customWidth="1"/>
    <col min="1797" max="1803" width="11.00390625" style="9" customWidth="1"/>
    <col min="1804" max="2050" width="9.28125" style="9" customWidth="1"/>
    <col min="2051" max="2052" width="10.421875" style="9" customWidth="1"/>
    <col min="2053" max="2059" width="11.00390625" style="9" customWidth="1"/>
    <col min="2060" max="2306" width="9.28125" style="9" customWidth="1"/>
    <col min="2307" max="2308" width="10.421875" style="9" customWidth="1"/>
    <col min="2309" max="2315" width="11.00390625" style="9" customWidth="1"/>
    <col min="2316" max="2562" width="9.28125" style="9" customWidth="1"/>
    <col min="2563" max="2564" width="10.421875" style="9" customWidth="1"/>
    <col min="2565" max="2571" width="11.00390625" style="9" customWidth="1"/>
    <col min="2572" max="2818" width="9.28125" style="9" customWidth="1"/>
    <col min="2819" max="2820" width="10.421875" style="9" customWidth="1"/>
    <col min="2821" max="2827" width="11.00390625" style="9" customWidth="1"/>
    <col min="2828" max="3074" width="9.28125" style="9" customWidth="1"/>
    <col min="3075" max="3076" width="10.421875" style="9" customWidth="1"/>
    <col min="3077" max="3083" width="11.00390625" style="9" customWidth="1"/>
    <col min="3084" max="3330" width="9.28125" style="9" customWidth="1"/>
    <col min="3331" max="3332" width="10.421875" style="9" customWidth="1"/>
    <col min="3333" max="3339" width="11.00390625" style="9" customWidth="1"/>
    <col min="3340" max="3586" width="9.28125" style="9" customWidth="1"/>
    <col min="3587" max="3588" width="10.421875" style="9" customWidth="1"/>
    <col min="3589" max="3595" width="11.00390625" style="9" customWidth="1"/>
    <col min="3596" max="3842" width="9.28125" style="9" customWidth="1"/>
    <col min="3843" max="3844" width="10.421875" style="9" customWidth="1"/>
    <col min="3845" max="3851" width="11.00390625" style="9" customWidth="1"/>
    <col min="3852" max="4098" width="9.28125" style="9" customWidth="1"/>
    <col min="4099" max="4100" width="10.421875" style="9" customWidth="1"/>
    <col min="4101" max="4107" width="11.00390625" style="9" customWidth="1"/>
    <col min="4108" max="4354" width="9.28125" style="9" customWidth="1"/>
    <col min="4355" max="4356" width="10.421875" style="9" customWidth="1"/>
    <col min="4357" max="4363" width="11.00390625" style="9" customWidth="1"/>
    <col min="4364" max="4610" width="9.28125" style="9" customWidth="1"/>
    <col min="4611" max="4612" width="10.421875" style="9" customWidth="1"/>
    <col min="4613" max="4619" width="11.00390625" style="9" customWidth="1"/>
    <col min="4620" max="4866" width="9.28125" style="9" customWidth="1"/>
    <col min="4867" max="4868" width="10.421875" style="9" customWidth="1"/>
    <col min="4869" max="4875" width="11.00390625" style="9" customWidth="1"/>
    <col min="4876" max="5122" width="9.28125" style="9" customWidth="1"/>
    <col min="5123" max="5124" width="10.421875" style="9" customWidth="1"/>
    <col min="5125" max="5131" width="11.00390625" style="9" customWidth="1"/>
    <col min="5132" max="5378" width="9.28125" style="9" customWidth="1"/>
    <col min="5379" max="5380" width="10.421875" style="9" customWidth="1"/>
    <col min="5381" max="5387" width="11.00390625" style="9" customWidth="1"/>
    <col min="5388" max="5634" width="9.28125" style="9" customWidth="1"/>
    <col min="5635" max="5636" width="10.421875" style="9" customWidth="1"/>
    <col min="5637" max="5643" width="11.00390625" style="9" customWidth="1"/>
    <col min="5644" max="5890" width="9.28125" style="9" customWidth="1"/>
    <col min="5891" max="5892" width="10.421875" style="9" customWidth="1"/>
    <col min="5893" max="5899" width="11.00390625" style="9" customWidth="1"/>
    <col min="5900" max="6146" width="9.28125" style="9" customWidth="1"/>
    <col min="6147" max="6148" width="10.421875" style="9" customWidth="1"/>
    <col min="6149" max="6155" width="11.00390625" style="9" customWidth="1"/>
    <col min="6156" max="6402" width="9.28125" style="9" customWidth="1"/>
    <col min="6403" max="6404" width="10.421875" style="9" customWidth="1"/>
    <col min="6405" max="6411" width="11.00390625" style="9" customWidth="1"/>
    <col min="6412" max="6658" width="9.28125" style="9" customWidth="1"/>
    <col min="6659" max="6660" width="10.421875" style="9" customWidth="1"/>
    <col min="6661" max="6667" width="11.00390625" style="9" customWidth="1"/>
    <col min="6668" max="6914" width="9.28125" style="9" customWidth="1"/>
    <col min="6915" max="6916" width="10.421875" style="9" customWidth="1"/>
    <col min="6917" max="6923" width="11.00390625" style="9" customWidth="1"/>
    <col min="6924" max="7170" width="9.28125" style="9" customWidth="1"/>
    <col min="7171" max="7172" width="10.421875" style="9" customWidth="1"/>
    <col min="7173" max="7179" width="11.00390625" style="9" customWidth="1"/>
    <col min="7180" max="7426" width="9.28125" style="9" customWidth="1"/>
    <col min="7427" max="7428" width="10.421875" style="9" customWidth="1"/>
    <col min="7429" max="7435" width="11.00390625" style="9" customWidth="1"/>
    <col min="7436" max="7682" width="9.28125" style="9" customWidth="1"/>
    <col min="7683" max="7684" width="10.421875" style="9" customWidth="1"/>
    <col min="7685" max="7691" width="11.00390625" style="9" customWidth="1"/>
    <col min="7692" max="7938" width="9.28125" style="9" customWidth="1"/>
    <col min="7939" max="7940" width="10.421875" style="9" customWidth="1"/>
    <col min="7941" max="7947" width="11.00390625" style="9" customWidth="1"/>
    <col min="7948" max="8194" width="9.28125" style="9" customWidth="1"/>
    <col min="8195" max="8196" width="10.421875" style="9" customWidth="1"/>
    <col min="8197" max="8203" width="11.00390625" style="9" customWidth="1"/>
    <col min="8204" max="8450" width="9.28125" style="9" customWidth="1"/>
    <col min="8451" max="8452" width="10.421875" style="9" customWidth="1"/>
    <col min="8453" max="8459" width="11.00390625" style="9" customWidth="1"/>
    <col min="8460" max="8706" width="9.28125" style="9" customWidth="1"/>
    <col min="8707" max="8708" width="10.421875" style="9" customWidth="1"/>
    <col min="8709" max="8715" width="11.00390625" style="9" customWidth="1"/>
    <col min="8716" max="8962" width="9.28125" style="9" customWidth="1"/>
    <col min="8963" max="8964" width="10.421875" style="9" customWidth="1"/>
    <col min="8965" max="8971" width="11.00390625" style="9" customWidth="1"/>
    <col min="8972" max="9218" width="9.28125" style="9" customWidth="1"/>
    <col min="9219" max="9220" width="10.421875" style="9" customWidth="1"/>
    <col min="9221" max="9227" width="11.00390625" style="9" customWidth="1"/>
    <col min="9228" max="9474" width="9.28125" style="9" customWidth="1"/>
    <col min="9475" max="9476" width="10.421875" style="9" customWidth="1"/>
    <col min="9477" max="9483" width="11.00390625" style="9" customWidth="1"/>
    <col min="9484" max="9730" width="9.28125" style="9" customWidth="1"/>
    <col min="9731" max="9732" width="10.421875" style="9" customWidth="1"/>
    <col min="9733" max="9739" width="11.00390625" style="9" customWidth="1"/>
    <col min="9740" max="9986" width="9.28125" style="9" customWidth="1"/>
    <col min="9987" max="9988" width="10.421875" style="9" customWidth="1"/>
    <col min="9989" max="9995" width="11.00390625" style="9" customWidth="1"/>
    <col min="9996" max="10242" width="9.28125" style="9" customWidth="1"/>
    <col min="10243" max="10244" width="10.421875" style="9" customWidth="1"/>
    <col min="10245" max="10251" width="11.00390625" style="9" customWidth="1"/>
    <col min="10252" max="10498" width="9.28125" style="9" customWidth="1"/>
    <col min="10499" max="10500" width="10.421875" style="9" customWidth="1"/>
    <col min="10501" max="10507" width="11.00390625" style="9" customWidth="1"/>
    <col min="10508" max="10754" width="9.28125" style="9" customWidth="1"/>
    <col min="10755" max="10756" width="10.421875" style="9" customWidth="1"/>
    <col min="10757" max="10763" width="11.00390625" style="9" customWidth="1"/>
    <col min="10764" max="11010" width="9.28125" style="9" customWidth="1"/>
    <col min="11011" max="11012" width="10.421875" style="9" customWidth="1"/>
    <col min="11013" max="11019" width="11.00390625" style="9" customWidth="1"/>
    <col min="11020" max="11266" width="9.28125" style="9" customWidth="1"/>
    <col min="11267" max="11268" width="10.421875" style="9" customWidth="1"/>
    <col min="11269" max="11275" width="11.00390625" style="9" customWidth="1"/>
    <col min="11276" max="11522" width="9.28125" style="9" customWidth="1"/>
    <col min="11523" max="11524" width="10.421875" style="9" customWidth="1"/>
    <col min="11525" max="11531" width="11.00390625" style="9" customWidth="1"/>
    <col min="11532" max="11778" width="9.28125" style="9" customWidth="1"/>
    <col min="11779" max="11780" width="10.421875" style="9" customWidth="1"/>
    <col min="11781" max="11787" width="11.00390625" style="9" customWidth="1"/>
    <col min="11788" max="12034" width="9.28125" style="9" customWidth="1"/>
    <col min="12035" max="12036" width="10.421875" style="9" customWidth="1"/>
    <col min="12037" max="12043" width="11.00390625" style="9" customWidth="1"/>
    <col min="12044" max="12290" width="9.28125" style="9" customWidth="1"/>
    <col min="12291" max="12292" width="10.421875" style="9" customWidth="1"/>
    <col min="12293" max="12299" width="11.00390625" style="9" customWidth="1"/>
    <col min="12300" max="12546" width="9.28125" style="9" customWidth="1"/>
    <col min="12547" max="12548" width="10.421875" style="9" customWidth="1"/>
    <col min="12549" max="12555" width="11.00390625" style="9" customWidth="1"/>
    <col min="12556" max="12802" width="9.28125" style="9" customWidth="1"/>
    <col min="12803" max="12804" width="10.421875" style="9" customWidth="1"/>
    <col min="12805" max="12811" width="11.00390625" style="9" customWidth="1"/>
    <col min="12812" max="13058" width="9.28125" style="9" customWidth="1"/>
    <col min="13059" max="13060" width="10.421875" style="9" customWidth="1"/>
    <col min="13061" max="13067" width="11.00390625" style="9" customWidth="1"/>
    <col min="13068" max="13314" width="9.28125" style="9" customWidth="1"/>
    <col min="13315" max="13316" width="10.421875" style="9" customWidth="1"/>
    <col min="13317" max="13323" width="11.00390625" style="9" customWidth="1"/>
    <col min="13324" max="13570" width="9.28125" style="9" customWidth="1"/>
    <col min="13571" max="13572" width="10.421875" style="9" customWidth="1"/>
    <col min="13573" max="13579" width="11.00390625" style="9" customWidth="1"/>
    <col min="13580" max="13826" width="9.28125" style="9" customWidth="1"/>
    <col min="13827" max="13828" width="10.421875" style="9" customWidth="1"/>
    <col min="13829" max="13835" width="11.00390625" style="9" customWidth="1"/>
    <col min="13836" max="14082" width="9.28125" style="9" customWidth="1"/>
    <col min="14083" max="14084" width="10.421875" style="9" customWidth="1"/>
    <col min="14085" max="14091" width="11.00390625" style="9" customWidth="1"/>
    <col min="14092" max="14338" width="9.28125" style="9" customWidth="1"/>
    <col min="14339" max="14340" width="10.421875" style="9" customWidth="1"/>
    <col min="14341" max="14347" width="11.00390625" style="9" customWidth="1"/>
    <col min="14348" max="14594" width="9.28125" style="9" customWidth="1"/>
    <col min="14595" max="14596" width="10.421875" style="9" customWidth="1"/>
    <col min="14597" max="14603" width="11.00390625" style="9" customWidth="1"/>
    <col min="14604" max="14850" width="9.28125" style="9" customWidth="1"/>
    <col min="14851" max="14852" width="10.421875" style="9" customWidth="1"/>
    <col min="14853" max="14859" width="11.00390625" style="9" customWidth="1"/>
    <col min="14860" max="15106" width="9.28125" style="9" customWidth="1"/>
    <col min="15107" max="15108" width="10.421875" style="9" customWidth="1"/>
    <col min="15109" max="15115" width="11.00390625" style="9" customWidth="1"/>
    <col min="15116" max="15362" width="9.28125" style="9" customWidth="1"/>
    <col min="15363" max="15364" width="10.421875" style="9" customWidth="1"/>
    <col min="15365" max="15371" width="11.00390625" style="9" customWidth="1"/>
    <col min="15372" max="15618" width="9.28125" style="9" customWidth="1"/>
    <col min="15619" max="15620" width="10.421875" style="9" customWidth="1"/>
    <col min="15621" max="15627" width="11.00390625" style="9" customWidth="1"/>
    <col min="15628" max="15874" width="9.28125" style="9" customWidth="1"/>
    <col min="15875" max="15876" width="10.421875" style="9" customWidth="1"/>
    <col min="15877" max="15883" width="11.00390625" style="9" customWidth="1"/>
    <col min="15884" max="16130" width="9.28125" style="9" customWidth="1"/>
    <col min="16131" max="16132" width="10.421875" style="9" customWidth="1"/>
    <col min="16133" max="16139" width="11.00390625" style="9" customWidth="1"/>
    <col min="16140" max="16384" width="9.28125" style="9" customWidth="1"/>
  </cols>
  <sheetData>
    <row r="1" spans="4:10" ht="12">
      <c r="D1" s="66"/>
      <c r="E1" s="66"/>
      <c r="F1" s="66"/>
      <c r="G1" s="66"/>
      <c r="H1" s="66"/>
      <c r="I1" s="66"/>
      <c r="J1" s="66"/>
    </row>
    <row r="2" spans="4:10" ht="12">
      <c r="D2" s="66"/>
      <c r="E2" s="66"/>
      <c r="F2" s="66"/>
      <c r="G2" s="66"/>
      <c r="H2" s="66"/>
      <c r="I2" s="66"/>
      <c r="J2" s="66"/>
    </row>
    <row r="3" spans="3:22" ht="12">
      <c r="C3" s="4" t="s">
        <v>113</v>
      </c>
      <c r="H3" s="29"/>
      <c r="I3" s="29"/>
      <c r="J3" s="29"/>
      <c r="K3" s="29"/>
      <c r="L3" s="29"/>
      <c r="M3" s="29"/>
      <c r="V3" s="29"/>
    </row>
    <row r="4" spans="3:22" ht="12">
      <c r="C4" s="4" t="s">
        <v>114</v>
      </c>
      <c r="H4" s="29"/>
      <c r="I4" s="29"/>
      <c r="J4" s="29"/>
      <c r="K4" s="29"/>
      <c r="L4" s="29"/>
      <c r="M4" s="29"/>
      <c r="V4" s="29"/>
    </row>
    <row r="5" spans="3:22" ht="12">
      <c r="C5" s="4"/>
      <c r="H5" s="29"/>
      <c r="I5" s="29"/>
      <c r="J5" s="29"/>
      <c r="K5" s="29"/>
      <c r="L5" s="29"/>
      <c r="M5" s="29"/>
      <c r="V5" s="29"/>
    </row>
    <row r="6" spans="3:22" ht="15">
      <c r="C6" s="83" t="s">
        <v>193</v>
      </c>
      <c r="H6" s="29"/>
      <c r="I6" s="29"/>
      <c r="J6" s="29"/>
      <c r="K6" s="29"/>
      <c r="L6" s="29"/>
      <c r="M6" s="29"/>
      <c r="V6" s="29"/>
    </row>
    <row r="7" spans="3:22" ht="12">
      <c r="C7" s="120" t="s">
        <v>146</v>
      </c>
      <c r="H7" s="29"/>
      <c r="I7" s="29"/>
      <c r="J7" s="29"/>
      <c r="K7" s="29"/>
      <c r="L7" s="29"/>
      <c r="M7" s="29"/>
      <c r="V7" s="29"/>
    </row>
    <row r="8" spans="4:22" ht="12">
      <c r="D8" s="4"/>
      <c r="H8" s="29"/>
      <c r="I8" s="29"/>
      <c r="J8" s="29"/>
      <c r="K8" s="29"/>
      <c r="L8" s="29"/>
      <c r="M8" s="29"/>
      <c r="V8" s="29"/>
    </row>
    <row r="9" spans="4:22" ht="12">
      <c r="D9" s="4"/>
      <c r="H9" s="29"/>
      <c r="I9" s="29"/>
      <c r="J9" s="29"/>
      <c r="K9" s="29"/>
      <c r="L9" s="29"/>
      <c r="M9" s="29"/>
      <c r="V9" s="29"/>
    </row>
    <row r="10" spans="3:20" ht="24">
      <c r="C10" s="58"/>
      <c r="D10" s="208">
        <v>2008</v>
      </c>
      <c r="E10" s="208">
        <v>2009</v>
      </c>
      <c r="F10" s="208">
        <v>2010</v>
      </c>
      <c r="G10" s="208">
        <v>2011</v>
      </c>
      <c r="H10" s="253">
        <v>2012</v>
      </c>
      <c r="I10" s="253">
        <v>2013</v>
      </c>
      <c r="J10" s="254">
        <v>2014</v>
      </c>
      <c r="K10" s="253">
        <v>2015</v>
      </c>
      <c r="L10" s="253">
        <v>2016</v>
      </c>
      <c r="M10" s="255" t="s">
        <v>129</v>
      </c>
      <c r="T10" s="29"/>
    </row>
    <row r="11" spans="3:20" ht="12">
      <c r="C11" s="67" t="s">
        <v>4</v>
      </c>
      <c r="D11" s="209">
        <v>579825</v>
      </c>
      <c r="E11" s="209">
        <v>563990</v>
      </c>
      <c r="F11" s="209">
        <v>505130</v>
      </c>
      <c r="G11" s="209">
        <v>468850</v>
      </c>
      <c r="H11" s="252">
        <v>433325</v>
      </c>
      <c r="I11" s="252">
        <v>452270</v>
      </c>
      <c r="J11" s="252">
        <v>672215</v>
      </c>
      <c r="K11" s="252">
        <v>2154675</v>
      </c>
      <c r="L11" s="252">
        <v>983860</v>
      </c>
      <c r="M11" s="142">
        <f>SUM(D11:L11)</f>
        <v>6814140</v>
      </c>
      <c r="T11" s="29"/>
    </row>
    <row r="12" spans="3:20" ht="12">
      <c r="C12" s="68" t="s">
        <v>20</v>
      </c>
      <c r="D12" s="206">
        <v>4535</v>
      </c>
      <c r="E12" s="206">
        <v>4650</v>
      </c>
      <c r="F12" s="206">
        <v>4095</v>
      </c>
      <c r="G12" s="206">
        <v>5380</v>
      </c>
      <c r="H12" s="256">
        <v>17050</v>
      </c>
      <c r="I12" s="257">
        <v>33090</v>
      </c>
      <c r="J12" s="257">
        <v>118865</v>
      </c>
      <c r="K12" s="257">
        <v>859035</v>
      </c>
      <c r="L12" s="257">
        <v>213080</v>
      </c>
      <c r="M12" s="144">
        <f aca="true" t="shared" si="0" ref="M12:M41">SUM(D12:L12)</f>
        <v>1259780</v>
      </c>
      <c r="T12" s="29"/>
    </row>
    <row r="13" spans="3:20" ht="12">
      <c r="C13" s="69" t="s">
        <v>19</v>
      </c>
      <c r="D13" s="199">
        <v>49750</v>
      </c>
      <c r="E13" s="199">
        <v>49685</v>
      </c>
      <c r="F13" s="199">
        <v>41415</v>
      </c>
      <c r="G13" s="199">
        <v>45360</v>
      </c>
      <c r="H13" s="199">
        <v>34105</v>
      </c>
      <c r="I13" s="251">
        <v>26095</v>
      </c>
      <c r="J13" s="251">
        <v>48550</v>
      </c>
      <c r="K13" s="251">
        <v>409275</v>
      </c>
      <c r="L13" s="251">
        <v>151825</v>
      </c>
      <c r="M13" s="145">
        <f t="shared" si="0"/>
        <v>856060</v>
      </c>
      <c r="T13" s="29"/>
    </row>
    <row r="14" spans="3:20" ht="12">
      <c r="C14" s="69" t="s">
        <v>25</v>
      </c>
      <c r="D14" s="199">
        <v>37325</v>
      </c>
      <c r="E14" s="199">
        <v>23425</v>
      </c>
      <c r="F14" s="199">
        <v>16685</v>
      </c>
      <c r="G14" s="199">
        <v>12100</v>
      </c>
      <c r="H14" s="199">
        <v>9290</v>
      </c>
      <c r="I14" s="251">
        <v>6525</v>
      </c>
      <c r="J14" s="251">
        <v>10275</v>
      </c>
      <c r="K14" s="251">
        <v>185315</v>
      </c>
      <c r="L14" s="251">
        <v>92985</v>
      </c>
      <c r="M14" s="145">
        <f t="shared" si="0"/>
        <v>393925</v>
      </c>
      <c r="T14" s="29"/>
    </row>
    <row r="15" spans="3:20" ht="12">
      <c r="C15" s="69" t="s">
        <v>29</v>
      </c>
      <c r="D15" s="199">
        <v>72655</v>
      </c>
      <c r="E15" s="199">
        <v>68975</v>
      </c>
      <c r="F15" s="199">
        <v>52370</v>
      </c>
      <c r="G15" s="199">
        <v>17225</v>
      </c>
      <c r="H15" s="199">
        <v>18610</v>
      </c>
      <c r="I15" s="251">
        <v>27325</v>
      </c>
      <c r="J15" s="251">
        <v>32195</v>
      </c>
      <c r="K15" s="251">
        <v>50105</v>
      </c>
      <c r="L15" s="251">
        <v>36135</v>
      </c>
      <c r="M15" s="145">
        <f t="shared" si="0"/>
        <v>375595</v>
      </c>
      <c r="T15" s="29"/>
    </row>
    <row r="16" spans="3:20" ht="12">
      <c r="C16" s="69" t="s">
        <v>13</v>
      </c>
      <c r="D16" s="199">
        <v>39500</v>
      </c>
      <c r="E16" s="199">
        <v>32555</v>
      </c>
      <c r="F16" s="199">
        <v>29675</v>
      </c>
      <c r="G16" s="199">
        <v>28845</v>
      </c>
      <c r="H16" s="199">
        <v>27880</v>
      </c>
      <c r="I16" s="251">
        <v>27255</v>
      </c>
      <c r="J16" s="251">
        <v>32075</v>
      </c>
      <c r="K16" s="251">
        <v>41740</v>
      </c>
      <c r="L16" s="251">
        <v>39470</v>
      </c>
      <c r="M16" s="145">
        <f t="shared" si="0"/>
        <v>298995</v>
      </c>
      <c r="T16" s="29"/>
    </row>
    <row r="17" spans="3:20" ht="12">
      <c r="C17" s="69" t="s">
        <v>11</v>
      </c>
      <c r="D17" s="199">
        <v>13020</v>
      </c>
      <c r="E17" s="199">
        <v>15475</v>
      </c>
      <c r="F17" s="199">
        <v>19375</v>
      </c>
      <c r="G17" s="199">
        <v>32490</v>
      </c>
      <c r="H17" s="199">
        <v>29665</v>
      </c>
      <c r="I17" s="251">
        <v>27440</v>
      </c>
      <c r="J17" s="251">
        <v>24005</v>
      </c>
      <c r="K17" s="251">
        <v>81850</v>
      </c>
      <c r="L17" s="251">
        <v>46530</v>
      </c>
      <c r="M17" s="145">
        <f t="shared" si="0"/>
        <v>289850</v>
      </c>
      <c r="T17" s="29"/>
    </row>
    <row r="18" spans="3:20" ht="12">
      <c r="C18" s="250" t="s">
        <v>45</v>
      </c>
      <c r="D18" s="199">
        <v>21030</v>
      </c>
      <c r="E18" s="199">
        <v>10690</v>
      </c>
      <c r="F18" s="199">
        <v>7065</v>
      </c>
      <c r="G18" s="199">
        <v>8070</v>
      </c>
      <c r="H18" s="199">
        <v>6020</v>
      </c>
      <c r="I18" s="251">
        <v>10235</v>
      </c>
      <c r="J18" s="251">
        <v>50795</v>
      </c>
      <c r="K18" s="251">
        <v>41575</v>
      </c>
      <c r="L18" s="251">
        <v>23270</v>
      </c>
      <c r="M18" s="145">
        <f t="shared" si="0"/>
        <v>178750</v>
      </c>
      <c r="T18" s="29"/>
    </row>
    <row r="19" spans="2:20" ht="12">
      <c r="B19" s="207"/>
      <c r="C19" s="250" t="s">
        <v>15</v>
      </c>
      <c r="D19" s="199">
        <v>15735</v>
      </c>
      <c r="E19" s="199">
        <v>15920</v>
      </c>
      <c r="F19" s="199">
        <v>19230</v>
      </c>
      <c r="G19" s="199">
        <v>17955</v>
      </c>
      <c r="H19" s="199">
        <v>17290</v>
      </c>
      <c r="I19" s="251">
        <v>15370</v>
      </c>
      <c r="J19" s="251">
        <v>15415</v>
      </c>
      <c r="K19" s="251">
        <v>19375</v>
      </c>
      <c r="L19" s="251">
        <v>23785</v>
      </c>
      <c r="M19" s="145">
        <f t="shared" si="0"/>
        <v>160075</v>
      </c>
      <c r="T19" s="29"/>
    </row>
    <row r="20" spans="2:20" ht="12">
      <c r="B20" s="207"/>
      <c r="C20" s="250" t="s">
        <v>14</v>
      </c>
      <c r="D20" s="199">
        <v>19495</v>
      </c>
      <c r="E20" s="199">
        <v>16670</v>
      </c>
      <c r="F20" s="199">
        <v>14995</v>
      </c>
      <c r="G20" s="199">
        <v>15125</v>
      </c>
      <c r="H20" s="199">
        <v>16100</v>
      </c>
      <c r="I20" s="251">
        <v>15990</v>
      </c>
      <c r="J20" s="251">
        <v>17285</v>
      </c>
      <c r="K20" s="251">
        <v>17660</v>
      </c>
      <c r="L20" s="251">
        <v>16875</v>
      </c>
      <c r="M20" s="145">
        <f t="shared" si="0"/>
        <v>150195</v>
      </c>
      <c r="T20" s="29"/>
    </row>
    <row r="21" spans="2:20" ht="12">
      <c r="B21" s="207"/>
      <c r="C21" s="250" t="s">
        <v>18</v>
      </c>
      <c r="D21" s="199">
        <v>16435</v>
      </c>
      <c r="E21" s="199">
        <v>16415</v>
      </c>
      <c r="F21" s="199">
        <v>16895</v>
      </c>
      <c r="G21" s="199">
        <v>14045</v>
      </c>
      <c r="H21" s="199">
        <v>12095</v>
      </c>
      <c r="I21" s="251">
        <v>14365</v>
      </c>
      <c r="J21" s="251">
        <v>16410</v>
      </c>
      <c r="K21" s="251">
        <v>20395</v>
      </c>
      <c r="L21" s="251">
        <v>20545</v>
      </c>
      <c r="M21" s="145">
        <f t="shared" si="0"/>
        <v>147600</v>
      </c>
      <c r="T21" s="29"/>
    </row>
    <row r="22" spans="2:20" ht="12">
      <c r="B22" s="207"/>
      <c r="C22" s="250" t="s">
        <v>23</v>
      </c>
      <c r="D22" s="199">
        <v>9550</v>
      </c>
      <c r="E22" s="199">
        <v>9320</v>
      </c>
      <c r="F22" s="199">
        <v>10110</v>
      </c>
      <c r="G22" s="199">
        <v>11065</v>
      </c>
      <c r="H22" s="199">
        <v>9965</v>
      </c>
      <c r="I22" s="251">
        <v>8155</v>
      </c>
      <c r="J22" s="251">
        <v>8465</v>
      </c>
      <c r="K22" s="251">
        <v>44785</v>
      </c>
      <c r="L22" s="251">
        <v>33490</v>
      </c>
      <c r="M22" s="145">
        <f t="shared" si="0"/>
        <v>144905</v>
      </c>
      <c r="T22" s="29"/>
    </row>
    <row r="23" spans="2:20" ht="12">
      <c r="B23" s="207"/>
      <c r="C23" s="250" t="s">
        <v>30</v>
      </c>
      <c r="D23" s="199">
        <v>12675</v>
      </c>
      <c r="E23" s="199">
        <v>11220</v>
      </c>
      <c r="F23" s="199">
        <v>10875</v>
      </c>
      <c r="G23" s="199">
        <v>11880</v>
      </c>
      <c r="H23" s="199">
        <v>12555</v>
      </c>
      <c r="I23" s="251">
        <v>12675</v>
      </c>
      <c r="J23" s="251">
        <v>16905</v>
      </c>
      <c r="K23" s="251">
        <v>23920</v>
      </c>
      <c r="L23" s="251">
        <v>29785</v>
      </c>
      <c r="M23" s="145">
        <f t="shared" si="0"/>
        <v>142490</v>
      </c>
      <c r="T23" s="29"/>
    </row>
    <row r="24" spans="2:20" ht="12">
      <c r="B24" s="207"/>
      <c r="C24" s="250" t="s">
        <v>16</v>
      </c>
      <c r="D24" s="199">
        <v>14045</v>
      </c>
      <c r="E24" s="199">
        <v>13880</v>
      </c>
      <c r="F24" s="199">
        <v>10765</v>
      </c>
      <c r="G24" s="199">
        <v>24125</v>
      </c>
      <c r="H24" s="199">
        <v>17525</v>
      </c>
      <c r="I24" s="251">
        <v>12820</v>
      </c>
      <c r="J24" s="251">
        <v>16100</v>
      </c>
      <c r="K24" s="251">
        <v>13390</v>
      </c>
      <c r="L24" s="251">
        <v>11775</v>
      </c>
      <c r="M24" s="145">
        <f t="shared" si="0"/>
        <v>134425</v>
      </c>
      <c r="T24" s="29"/>
    </row>
    <row r="25" spans="2:20" ht="12">
      <c r="B25" s="207"/>
      <c r="C25" s="250" t="s">
        <v>86</v>
      </c>
      <c r="D25" s="199">
        <v>0</v>
      </c>
      <c r="E25" s="199">
        <v>4580</v>
      </c>
      <c r="F25" s="199">
        <v>5070</v>
      </c>
      <c r="G25" s="199">
        <v>4210</v>
      </c>
      <c r="H25" s="199">
        <v>5180</v>
      </c>
      <c r="I25" s="251">
        <v>14585</v>
      </c>
      <c r="J25" s="251">
        <v>33785</v>
      </c>
      <c r="K25" s="251">
        <v>50040</v>
      </c>
      <c r="L25" s="251">
        <v>9715</v>
      </c>
      <c r="M25" s="145">
        <f t="shared" si="0"/>
        <v>127165</v>
      </c>
      <c r="T25" s="29"/>
    </row>
    <row r="26" spans="2:20" ht="12">
      <c r="B26" s="207"/>
      <c r="C26" s="250" t="s">
        <v>24</v>
      </c>
      <c r="D26" s="199">
        <v>10835</v>
      </c>
      <c r="E26" s="199">
        <v>16610</v>
      </c>
      <c r="F26" s="199">
        <v>14615</v>
      </c>
      <c r="G26" s="199">
        <v>8820</v>
      </c>
      <c r="H26" s="199">
        <v>9175</v>
      </c>
      <c r="I26" s="251">
        <v>8800</v>
      </c>
      <c r="J26" s="251">
        <v>14250</v>
      </c>
      <c r="K26" s="251">
        <v>17515</v>
      </c>
      <c r="L26" s="251">
        <v>12765</v>
      </c>
      <c r="M26" s="145">
        <f t="shared" si="0"/>
        <v>113385</v>
      </c>
      <c r="T26" s="29"/>
    </row>
    <row r="27" spans="2:20" ht="12">
      <c r="B27" s="207"/>
      <c r="C27" s="250" t="s">
        <v>17</v>
      </c>
      <c r="D27" s="199">
        <v>7085</v>
      </c>
      <c r="E27" s="199">
        <v>8870</v>
      </c>
      <c r="F27" s="199">
        <v>9775</v>
      </c>
      <c r="G27" s="199">
        <v>11260</v>
      </c>
      <c r="H27" s="199">
        <v>15360</v>
      </c>
      <c r="I27" s="251">
        <v>10130</v>
      </c>
      <c r="J27" s="251">
        <v>10145</v>
      </c>
      <c r="K27" s="251">
        <v>21575</v>
      </c>
      <c r="L27" s="251">
        <v>10375</v>
      </c>
      <c r="M27" s="145">
        <f t="shared" si="0"/>
        <v>104575</v>
      </c>
      <c r="T27" s="29"/>
    </row>
    <row r="28" spans="2:20" ht="12">
      <c r="B28" s="207"/>
      <c r="C28" s="250" t="s">
        <v>93</v>
      </c>
      <c r="D28" s="199">
        <v>16515</v>
      </c>
      <c r="E28" s="199">
        <v>17060</v>
      </c>
      <c r="F28" s="199">
        <v>15345</v>
      </c>
      <c r="G28" s="199">
        <v>11745</v>
      </c>
      <c r="H28" s="199">
        <v>10020</v>
      </c>
      <c r="I28" s="251">
        <v>8565</v>
      </c>
      <c r="J28" s="251">
        <v>8440</v>
      </c>
      <c r="K28" s="251">
        <v>8215</v>
      </c>
      <c r="L28" s="251">
        <v>7815</v>
      </c>
      <c r="M28" s="145">
        <f t="shared" si="0"/>
        <v>103720</v>
      </c>
      <c r="T28" s="29"/>
    </row>
    <row r="29" spans="2:20" ht="12">
      <c r="B29" s="207"/>
      <c r="C29" s="250" t="s">
        <v>28</v>
      </c>
      <c r="D29" s="199">
        <v>13290</v>
      </c>
      <c r="E29" s="199">
        <v>8335</v>
      </c>
      <c r="F29" s="199">
        <v>12045</v>
      </c>
      <c r="G29" s="199">
        <v>9305</v>
      </c>
      <c r="H29" s="199">
        <v>10420</v>
      </c>
      <c r="I29" s="251">
        <v>11020</v>
      </c>
      <c r="J29" s="251">
        <v>14690</v>
      </c>
      <c r="K29" s="251">
        <v>12875</v>
      </c>
      <c r="L29" s="251">
        <v>10250</v>
      </c>
      <c r="M29" s="145">
        <f t="shared" si="0"/>
        <v>102230</v>
      </c>
      <c r="T29" s="29"/>
    </row>
    <row r="30" spans="2:20" ht="12">
      <c r="B30" s="207"/>
      <c r="C30" s="250" t="s">
        <v>31</v>
      </c>
      <c r="D30" s="199">
        <v>13910</v>
      </c>
      <c r="E30" s="199">
        <v>11760</v>
      </c>
      <c r="F30" s="199">
        <v>10720</v>
      </c>
      <c r="G30" s="199">
        <v>10385</v>
      </c>
      <c r="H30" s="199">
        <v>9290</v>
      </c>
      <c r="I30" s="251">
        <v>9250</v>
      </c>
      <c r="J30" s="251">
        <v>8700</v>
      </c>
      <c r="K30" s="251">
        <v>9855</v>
      </c>
      <c r="L30" s="251">
        <v>9605</v>
      </c>
      <c r="M30" s="145">
        <f t="shared" si="0"/>
        <v>93475</v>
      </c>
      <c r="T30" s="29"/>
    </row>
    <row r="31" spans="2:20" ht="12">
      <c r="B31" s="207"/>
      <c r="C31" s="250" t="s">
        <v>27</v>
      </c>
      <c r="D31" s="199">
        <v>9960</v>
      </c>
      <c r="E31" s="199">
        <v>10330</v>
      </c>
      <c r="F31" s="199">
        <v>9020</v>
      </c>
      <c r="G31" s="199">
        <v>9365</v>
      </c>
      <c r="H31" s="199">
        <v>10205</v>
      </c>
      <c r="I31" s="251">
        <v>15100</v>
      </c>
      <c r="J31" s="251">
        <v>10935</v>
      </c>
      <c r="K31" s="251">
        <v>8295</v>
      </c>
      <c r="L31" s="251">
        <v>9600</v>
      </c>
      <c r="M31" s="145">
        <f t="shared" si="0"/>
        <v>92810</v>
      </c>
      <c r="T31" s="29"/>
    </row>
    <row r="32" spans="2:20" ht="12">
      <c r="B32" s="207"/>
      <c r="C32" s="250" t="s">
        <v>12</v>
      </c>
      <c r="D32" s="199">
        <v>14580</v>
      </c>
      <c r="E32" s="199">
        <v>18570</v>
      </c>
      <c r="F32" s="199">
        <v>14350</v>
      </c>
      <c r="G32" s="199">
        <v>10640</v>
      </c>
      <c r="H32" s="199">
        <v>7285</v>
      </c>
      <c r="I32" s="251">
        <v>6105</v>
      </c>
      <c r="J32" s="251">
        <v>5590</v>
      </c>
      <c r="K32" s="251">
        <v>5190</v>
      </c>
      <c r="L32" s="251">
        <v>6260</v>
      </c>
      <c r="M32" s="145">
        <f t="shared" si="0"/>
        <v>88570</v>
      </c>
      <c r="T32" s="29"/>
    </row>
    <row r="33" spans="2:20" ht="12">
      <c r="B33" s="207"/>
      <c r="C33" s="250" t="s">
        <v>10</v>
      </c>
      <c r="D33" s="199">
        <v>5260</v>
      </c>
      <c r="E33" s="199">
        <v>4695</v>
      </c>
      <c r="F33" s="199">
        <v>4830</v>
      </c>
      <c r="G33" s="199">
        <v>3795</v>
      </c>
      <c r="H33" s="199">
        <v>2980</v>
      </c>
      <c r="I33" s="251">
        <v>5620</v>
      </c>
      <c r="J33" s="251">
        <v>5435</v>
      </c>
      <c r="K33" s="251">
        <v>38055</v>
      </c>
      <c r="L33" s="251">
        <v>9240</v>
      </c>
      <c r="M33" s="145">
        <f t="shared" si="0"/>
        <v>79910</v>
      </c>
      <c r="T33" s="29"/>
    </row>
    <row r="34" spans="3:20" ht="12">
      <c r="C34" s="250" t="s">
        <v>49</v>
      </c>
      <c r="D34" s="199">
        <v>7850</v>
      </c>
      <c r="E34" s="199">
        <v>12955</v>
      </c>
      <c r="F34" s="199">
        <v>9215</v>
      </c>
      <c r="G34" s="199">
        <v>6475</v>
      </c>
      <c r="H34" s="199">
        <v>5805</v>
      </c>
      <c r="I34" s="251">
        <v>4975</v>
      </c>
      <c r="J34" s="251">
        <v>4860</v>
      </c>
      <c r="K34" s="251">
        <v>6210</v>
      </c>
      <c r="L34" s="251">
        <v>6270</v>
      </c>
      <c r="M34" s="145">
        <f t="shared" si="0"/>
        <v>64615</v>
      </c>
      <c r="T34" s="29"/>
    </row>
    <row r="35" spans="3:20" ht="12">
      <c r="C35" s="69" t="s">
        <v>22</v>
      </c>
      <c r="D35" s="199">
        <v>9630</v>
      </c>
      <c r="E35" s="199">
        <v>8995</v>
      </c>
      <c r="F35" s="199">
        <v>7495</v>
      </c>
      <c r="G35" s="199">
        <v>5835</v>
      </c>
      <c r="H35" s="199">
        <v>4905</v>
      </c>
      <c r="I35" s="251">
        <v>5040</v>
      </c>
      <c r="J35" s="251">
        <v>5350</v>
      </c>
      <c r="K35" s="251">
        <v>7385</v>
      </c>
      <c r="L35" s="251">
        <v>6055</v>
      </c>
      <c r="M35" s="145">
        <f t="shared" si="0"/>
        <v>60690</v>
      </c>
      <c r="T35" s="29"/>
    </row>
    <row r="36" spans="3:20" ht="12">
      <c r="C36" s="69" t="s">
        <v>48</v>
      </c>
      <c r="D36" s="199">
        <v>17435</v>
      </c>
      <c r="E36" s="199">
        <v>14830</v>
      </c>
      <c r="F36" s="199">
        <v>8880</v>
      </c>
      <c r="G36" s="199">
        <v>6370</v>
      </c>
      <c r="H36" s="199">
        <v>3455</v>
      </c>
      <c r="I36" s="251">
        <v>2610</v>
      </c>
      <c r="J36" s="251">
        <v>2200</v>
      </c>
      <c r="K36" s="251">
        <v>1710</v>
      </c>
      <c r="L36" s="251">
        <v>945</v>
      </c>
      <c r="M36" s="145">
        <f t="shared" si="0"/>
        <v>58435</v>
      </c>
      <c r="T36" s="29"/>
    </row>
    <row r="37" spans="3:20" ht="12">
      <c r="C37" s="70" t="s">
        <v>21</v>
      </c>
      <c r="D37" s="199">
        <v>6725</v>
      </c>
      <c r="E37" s="199">
        <v>5845</v>
      </c>
      <c r="F37" s="199">
        <v>5735</v>
      </c>
      <c r="G37" s="199">
        <v>5235</v>
      </c>
      <c r="H37" s="199">
        <v>5100</v>
      </c>
      <c r="I37" s="251">
        <v>5840</v>
      </c>
      <c r="J37" s="251">
        <v>7640</v>
      </c>
      <c r="K37" s="251">
        <v>6935</v>
      </c>
      <c r="L37" s="251">
        <v>7995</v>
      </c>
      <c r="M37" s="145">
        <f t="shared" si="0"/>
        <v>57050</v>
      </c>
      <c r="T37" s="29"/>
    </row>
    <row r="38" spans="3:20" ht="12">
      <c r="C38" s="69" t="s">
        <v>50</v>
      </c>
      <c r="D38" s="199">
        <v>7330</v>
      </c>
      <c r="E38" s="199">
        <v>11030</v>
      </c>
      <c r="F38" s="199">
        <v>9475</v>
      </c>
      <c r="G38" s="199">
        <v>4175</v>
      </c>
      <c r="H38" s="199">
        <v>3015</v>
      </c>
      <c r="I38" s="251">
        <v>1980</v>
      </c>
      <c r="J38" s="251">
        <v>3245</v>
      </c>
      <c r="K38" s="251">
        <v>8640</v>
      </c>
      <c r="L38" s="251">
        <v>3155</v>
      </c>
      <c r="M38" s="145">
        <f t="shared" si="0"/>
        <v>52045</v>
      </c>
      <c r="T38" s="29"/>
    </row>
    <row r="39" spans="3:20" ht="12">
      <c r="C39" s="69" t="s">
        <v>26</v>
      </c>
      <c r="D39" s="199">
        <v>5005</v>
      </c>
      <c r="E39" s="199">
        <v>7180</v>
      </c>
      <c r="F39" s="199">
        <v>5325</v>
      </c>
      <c r="G39" s="199">
        <v>4285</v>
      </c>
      <c r="H39" s="199">
        <v>5335</v>
      </c>
      <c r="I39" s="251">
        <v>4990</v>
      </c>
      <c r="J39" s="251">
        <v>6355</v>
      </c>
      <c r="K39" s="251">
        <v>5385</v>
      </c>
      <c r="L39" s="251">
        <v>5185</v>
      </c>
      <c r="M39" s="145">
        <f t="shared" si="0"/>
        <v>49045</v>
      </c>
      <c r="N39" s="29"/>
      <c r="O39" s="29"/>
      <c r="P39" s="29"/>
      <c r="Q39" s="29"/>
      <c r="R39" s="29"/>
      <c r="S39" s="29"/>
      <c r="T39" s="29"/>
    </row>
    <row r="40" spans="3:13" s="29" customFormat="1" ht="12">
      <c r="C40" s="69" t="s">
        <v>46</v>
      </c>
      <c r="D40" s="199">
        <v>2425</v>
      </c>
      <c r="E40" s="199">
        <v>2715</v>
      </c>
      <c r="F40" s="199">
        <v>6275</v>
      </c>
      <c r="G40" s="199">
        <v>3405</v>
      </c>
      <c r="H40" s="199">
        <v>2085</v>
      </c>
      <c r="I40" s="251">
        <v>2355</v>
      </c>
      <c r="J40" s="251">
        <v>6670</v>
      </c>
      <c r="K40" s="251">
        <v>13500</v>
      </c>
      <c r="L40" s="251">
        <v>7270</v>
      </c>
      <c r="M40" s="145">
        <f t="shared" si="0"/>
        <v>46700</v>
      </c>
    </row>
    <row r="41" spans="3:13" s="29" customFormat="1" ht="12">
      <c r="C41" s="71" t="s">
        <v>47</v>
      </c>
      <c r="D41" s="190">
        <v>4880</v>
      </c>
      <c r="E41" s="190">
        <v>4040</v>
      </c>
      <c r="F41" s="190">
        <v>4365</v>
      </c>
      <c r="G41" s="190">
        <v>4040</v>
      </c>
      <c r="H41" s="190">
        <v>3720</v>
      </c>
      <c r="I41" s="153">
        <v>4555</v>
      </c>
      <c r="J41" s="153">
        <v>4875</v>
      </c>
      <c r="K41" s="153">
        <v>5625</v>
      </c>
      <c r="L41" s="153">
        <v>5005</v>
      </c>
      <c r="M41" s="150">
        <f t="shared" si="0"/>
        <v>41105</v>
      </c>
    </row>
    <row r="42" spans="8:10" s="29" customFormat="1" ht="12">
      <c r="H42" s="72"/>
      <c r="I42" s="72"/>
      <c r="J42" s="72"/>
    </row>
    <row r="43" spans="3:13" s="29" customFormat="1" ht="24" customHeight="1">
      <c r="C43" s="278" t="s">
        <v>182</v>
      </c>
      <c r="D43" s="278"/>
      <c r="E43" s="278"/>
      <c r="F43" s="278"/>
      <c r="G43" s="278"/>
      <c r="H43" s="278"/>
      <c r="I43" s="278"/>
      <c r="J43" s="278"/>
      <c r="K43" s="278"/>
      <c r="L43" s="278"/>
      <c r="M43" s="278"/>
    </row>
    <row r="44" spans="3:10" s="29" customFormat="1" ht="12">
      <c r="C44" s="73" t="s">
        <v>85</v>
      </c>
      <c r="E44" s="72"/>
      <c r="F44" s="72"/>
      <c r="G44" s="72"/>
      <c r="H44" s="72"/>
      <c r="I44" s="72"/>
      <c r="J44" s="72"/>
    </row>
    <row r="45" spans="3:10" s="29" customFormat="1" ht="12">
      <c r="C45" s="276" t="s">
        <v>94</v>
      </c>
      <c r="D45" s="277"/>
      <c r="E45" s="72"/>
      <c r="F45" s="72"/>
      <c r="G45" s="72"/>
      <c r="H45" s="72"/>
      <c r="I45" s="72"/>
      <c r="J45" s="72"/>
    </row>
    <row r="46" spans="3:10" s="29" customFormat="1" ht="12">
      <c r="C46" s="9" t="s">
        <v>112</v>
      </c>
      <c r="D46" s="72"/>
      <c r="E46" s="72"/>
      <c r="F46" s="72"/>
      <c r="G46" s="72"/>
      <c r="H46" s="72"/>
      <c r="I46" s="72"/>
      <c r="J46" s="72"/>
    </row>
    <row r="47" spans="3:14" s="29" customFormat="1" ht="12">
      <c r="C47" s="120"/>
      <c r="D47" s="120"/>
      <c r="E47" s="120"/>
      <c r="F47" s="120"/>
      <c r="G47" s="120"/>
      <c r="H47" s="120"/>
      <c r="I47" s="120"/>
      <c r="J47" s="120"/>
      <c r="K47" s="120"/>
      <c r="L47" s="120"/>
      <c r="M47" s="120"/>
      <c r="N47" s="120"/>
    </row>
    <row r="48" spans="3:14" s="29" customFormat="1" ht="12">
      <c r="C48" s="120"/>
      <c r="D48" s="120"/>
      <c r="E48" s="120"/>
      <c r="F48" s="120"/>
      <c r="G48" s="120"/>
      <c r="H48" s="120"/>
      <c r="I48" s="120"/>
      <c r="J48" s="120"/>
      <c r="K48" s="120"/>
      <c r="L48" s="120"/>
      <c r="M48" s="120"/>
      <c r="N48" s="120"/>
    </row>
    <row r="49" spans="3:14" s="29" customFormat="1" ht="12">
      <c r="C49" s="120"/>
      <c r="D49" s="120"/>
      <c r="E49" s="120"/>
      <c r="F49" s="120"/>
      <c r="G49" s="120"/>
      <c r="H49" s="120"/>
      <c r="I49" s="120"/>
      <c r="J49" s="120"/>
      <c r="K49" s="120"/>
      <c r="L49" s="120"/>
      <c r="M49" s="120"/>
      <c r="N49" s="120"/>
    </row>
    <row r="50" spans="1:3" ht="12">
      <c r="A50" s="23" t="s">
        <v>115</v>
      </c>
      <c r="C50" s="30"/>
    </row>
    <row r="51" spans="1:3" ht="12">
      <c r="A51" s="120" t="s">
        <v>128</v>
      </c>
      <c r="C51" s="30"/>
    </row>
    <row r="52" ht="12">
      <c r="C52" s="30"/>
    </row>
  </sheetData>
  <mergeCells count="2">
    <mergeCell ref="C45:D45"/>
    <mergeCell ref="C43:M4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9"/>
  <sheetViews>
    <sheetView showGridLines="0" workbookViewId="0" topLeftCell="A1"/>
  </sheetViews>
  <sheetFormatPr defaultColWidth="9.140625" defaultRowHeight="12"/>
  <cols>
    <col min="1" max="1" width="8.7109375" style="9" customWidth="1"/>
    <col min="2" max="2" width="8.7109375" style="59" customWidth="1"/>
    <col min="3" max="3" width="14.421875" style="9" customWidth="1"/>
    <col min="4" max="4" width="8.7109375" style="9" customWidth="1"/>
    <col min="5" max="5" width="5.57421875" style="9" customWidth="1"/>
    <col min="6" max="6" width="8.7109375" style="9" customWidth="1"/>
    <col min="7" max="7" width="5.57421875" style="9" customWidth="1"/>
    <col min="8" max="8" width="8.7109375" style="9" customWidth="1"/>
    <col min="9" max="9" width="5.57421875" style="9" customWidth="1"/>
    <col min="10" max="10" width="8.7109375" style="9" customWidth="1"/>
    <col min="11" max="11" width="5.57421875" style="9" customWidth="1"/>
    <col min="12" max="12" width="8.7109375" style="9" customWidth="1"/>
    <col min="13" max="13" width="5.57421875" style="9" customWidth="1"/>
    <col min="14" max="14" width="8.7109375" style="9" customWidth="1"/>
    <col min="15" max="15" width="5.57421875" style="55" customWidth="1"/>
    <col min="16" max="16" width="8.7109375" style="9" customWidth="1"/>
    <col min="17" max="17" width="5.57421875" style="9" customWidth="1"/>
    <col min="18" max="18" width="8.7109375" style="9" customWidth="1"/>
    <col min="19" max="19" width="5.57421875" style="9" customWidth="1"/>
    <col min="20" max="20" width="8.7109375" style="9" customWidth="1"/>
    <col min="21" max="21" width="5.57421875" style="9" customWidth="1"/>
    <col min="22" max="22" width="9.421875" style="9" bestFit="1" customWidth="1"/>
    <col min="23" max="257" width="9.140625" style="9" customWidth="1"/>
    <col min="258" max="258" width="9.28125" style="9" customWidth="1"/>
    <col min="259" max="259" width="12.7109375" style="9" customWidth="1"/>
    <col min="260" max="260" width="8.57421875" style="9" customWidth="1"/>
    <col min="261" max="261" width="6.421875" style="9" customWidth="1"/>
    <col min="262" max="262" width="8.57421875" style="9" customWidth="1"/>
    <col min="263" max="263" width="6.421875" style="9" customWidth="1"/>
    <col min="264" max="264" width="8.57421875" style="9" customWidth="1"/>
    <col min="265" max="265" width="6.421875" style="9" customWidth="1"/>
    <col min="266" max="266" width="8.57421875" style="9" customWidth="1"/>
    <col min="267" max="267" width="6.421875" style="9" customWidth="1"/>
    <col min="268" max="268" width="8.57421875" style="9" customWidth="1"/>
    <col min="269" max="269" width="6.421875" style="9" customWidth="1"/>
    <col min="270" max="270" width="8.57421875" style="9" customWidth="1"/>
    <col min="271" max="271" width="6.421875" style="9" customWidth="1"/>
    <col min="272" max="513" width="9.140625" style="9" customWidth="1"/>
    <col min="514" max="514" width="9.28125" style="9" customWidth="1"/>
    <col min="515" max="515" width="12.7109375" style="9" customWidth="1"/>
    <col min="516" max="516" width="8.57421875" style="9" customWidth="1"/>
    <col min="517" max="517" width="6.421875" style="9" customWidth="1"/>
    <col min="518" max="518" width="8.57421875" style="9" customWidth="1"/>
    <col min="519" max="519" width="6.421875" style="9" customWidth="1"/>
    <col min="520" max="520" width="8.57421875" style="9" customWidth="1"/>
    <col min="521" max="521" width="6.421875" style="9" customWidth="1"/>
    <col min="522" max="522" width="8.57421875" style="9" customWidth="1"/>
    <col min="523" max="523" width="6.421875" style="9" customWidth="1"/>
    <col min="524" max="524" width="8.57421875" style="9" customWidth="1"/>
    <col min="525" max="525" width="6.421875" style="9" customWidth="1"/>
    <col min="526" max="526" width="8.57421875" style="9" customWidth="1"/>
    <col min="527" max="527" width="6.421875" style="9" customWidth="1"/>
    <col min="528" max="769" width="9.140625" style="9" customWidth="1"/>
    <col min="770" max="770" width="9.28125" style="9" customWidth="1"/>
    <col min="771" max="771" width="12.7109375" style="9" customWidth="1"/>
    <col min="772" max="772" width="8.57421875" style="9" customWidth="1"/>
    <col min="773" max="773" width="6.421875" style="9" customWidth="1"/>
    <col min="774" max="774" width="8.57421875" style="9" customWidth="1"/>
    <col min="775" max="775" width="6.421875" style="9" customWidth="1"/>
    <col min="776" max="776" width="8.57421875" style="9" customWidth="1"/>
    <col min="777" max="777" width="6.421875" style="9" customWidth="1"/>
    <col min="778" max="778" width="8.57421875" style="9" customWidth="1"/>
    <col min="779" max="779" width="6.421875" style="9" customWidth="1"/>
    <col min="780" max="780" width="8.57421875" style="9" customWidth="1"/>
    <col min="781" max="781" width="6.421875" style="9" customWidth="1"/>
    <col min="782" max="782" width="8.57421875" style="9" customWidth="1"/>
    <col min="783" max="783" width="6.421875" style="9" customWidth="1"/>
    <col min="784" max="1025" width="9.140625" style="9" customWidth="1"/>
    <col min="1026" max="1026" width="9.28125" style="9" customWidth="1"/>
    <col min="1027" max="1027" width="12.7109375" style="9" customWidth="1"/>
    <col min="1028" max="1028" width="8.57421875" style="9" customWidth="1"/>
    <col min="1029" max="1029" width="6.421875" style="9" customWidth="1"/>
    <col min="1030" max="1030" width="8.57421875" style="9" customWidth="1"/>
    <col min="1031" max="1031" width="6.421875" style="9" customWidth="1"/>
    <col min="1032" max="1032" width="8.57421875" style="9" customWidth="1"/>
    <col min="1033" max="1033" width="6.421875" style="9" customWidth="1"/>
    <col min="1034" max="1034" width="8.57421875" style="9" customWidth="1"/>
    <col min="1035" max="1035" width="6.421875" style="9" customWidth="1"/>
    <col min="1036" max="1036" width="8.57421875" style="9" customWidth="1"/>
    <col min="1037" max="1037" width="6.421875" style="9" customWidth="1"/>
    <col min="1038" max="1038" width="8.57421875" style="9" customWidth="1"/>
    <col min="1039" max="1039" width="6.421875" style="9" customWidth="1"/>
    <col min="1040" max="1281" width="9.140625" style="9" customWidth="1"/>
    <col min="1282" max="1282" width="9.28125" style="9" customWidth="1"/>
    <col min="1283" max="1283" width="12.7109375" style="9" customWidth="1"/>
    <col min="1284" max="1284" width="8.57421875" style="9" customWidth="1"/>
    <col min="1285" max="1285" width="6.421875" style="9" customWidth="1"/>
    <col min="1286" max="1286" width="8.57421875" style="9" customWidth="1"/>
    <col min="1287" max="1287" width="6.421875" style="9" customWidth="1"/>
    <col min="1288" max="1288" width="8.57421875" style="9" customWidth="1"/>
    <col min="1289" max="1289" width="6.421875" style="9" customWidth="1"/>
    <col min="1290" max="1290" width="8.57421875" style="9" customWidth="1"/>
    <col min="1291" max="1291" width="6.421875" style="9" customWidth="1"/>
    <col min="1292" max="1292" width="8.57421875" style="9" customWidth="1"/>
    <col min="1293" max="1293" width="6.421875" style="9" customWidth="1"/>
    <col min="1294" max="1294" width="8.57421875" style="9" customWidth="1"/>
    <col min="1295" max="1295" width="6.421875" style="9" customWidth="1"/>
    <col min="1296" max="1537" width="9.140625" style="9" customWidth="1"/>
    <col min="1538" max="1538" width="9.28125" style="9" customWidth="1"/>
    <col min="1539" max="1539" width="12.7109375" style="9" customWidth="1"/>
    <col min="1540" max="1540" width="8.57421875" style="9" customWidth="1"/>
    <col min="1541" max="1541" width="6.421875" style="9" customWidth="1"/>
    <col min="1542" max="1542" width="8.57421875" style="9" customWidth="1"/>
    <col min="1543" max="1543" width="6.421875" style="9" customWidth="1"/>
    <col min="1544" max="1544" width="8.57421875" style="9" customWidth="1"/>
    <col min="1545" max="1545" width="6.421875" style="9" customWidth="1"/>
    <col min="1546" max="1546" width="8.57421875" style="9" customWidth="1"/>
    <col min="1547" max="1547" width="6.421875" style="9" customWidth="1"/>
    <col min="1548" max="1548" width="8.57421875" style="9" customWidth="1"/>
    <col min="1549" max="1549" width="6.421875" style="9" customWidth="1"/>
    <col min="1550" max="1550" width="8.57421875" style="9" customWidth="1"/>
    <col min="1551" max="1551" width="6.421875" style="9" customWidth="1"/>
    <col min="1552" max="1793" width="9.140625" style="9" customWidth="1"/>
    <col min="1794" max="1794" width="9.28125" style="9" customWidth="1"/>
    <col min="1795" max="1795" width="12.7109375" style="9" customWidth="1"/>
    <col min="1796" max="1796" width="8.57421875" style="9" customWidth="1"/>
    <col min="1797" max="1797" width="6.421875" style="9" customWidth="1"/>
    <col min="1798" max="1798" width="8.57421875" style="9" customWidth="1"/>
    <col min="1799" max="1799" width="6.421875" style="9" customWidth="1"/>
    <col min="1800" max="1800" width="8.57421875" style="9" customWidth="1"/>
    <col min="1801" max="1801" width="6.421875" style="9" customWidth="1"/>
    <col min="1802" max="1802" width="8.57421875" style="9" customWidth="1"/>
    <col min="1803" max="1803" width="6.421875" style="9" customWidth="1"/>
    <col min="1804" max="1804" width="8.57421875" style="9" customWidth="1"/>
    <col min="1805" max="1805" width="6.421875" style="9" customWidth="1"/>
    <col min="1806" max="1806" width="8.57421875" style="9" customWidth="1"/>
    <col min="1807" max="1807" width="6.421875" style="9" customWidth="1"/>
    <col min="1808" max="2049" width="9.140625" style="9" customWidth="1"/>
    <col min="2050" max="2050" width="9.28125" style="9" customWidth="1"/>
    <col min="2051" max="2051" width="12.7109375" style="9" customWidth="1"/>
    <col min="2052" max="2052" width="8.57421875" style="9" customWidth="1"/>
    <col min="2053" max="2053" width="6.421875" style="9" customWidth="1"/>
    <col min="2054" max="2054" width="8.57421875" style="9" customWidth="1"/>
    <col min="2055" max="2055" width="6.421875" style="9" customWidth="1"/>
    <col min="2056" max="2056" width="8.57421875" style="9" customWidth="1"/>
    <col min="2057" max="2057" width="6.421875" style="9" customWidth="1"/>
    <col min="2058" max="2058" width="8.57421875" style="9" customWidth="1"/>
    <col min="2059" max="2059" width="6.421875" style="9" customWidth="1"/>
    <col min="2060" max="2060" width="8.57421875" style="9" customWidth="1"/>
    <col min="2061" max="2061" width="6.421875" style="9" customWidth="1"/>
    <col min="2062" max="2062" width="8.57421875" style="9" customWidth="1"/>
    <col min="2063" max="2063" width="6.421875" style="9" customWidth="1"/>
    <col min="2064" max="2305" width="9.140625" style="9" customWidth="1"/>
    <col min="2306" max="2306" width="9.28125" style="9" customWidth="1"/>
    <col min="2307" max="2307" width="12.7109375" style="9" customWidth="1"/>
    <col min="2308" max="2308" width="8.57421875" style="9" customWidth="1"/>
    <col min="2309" max="2309" width="6.421875" style="9" customWidth="1"/>
    <col min="2310" max="2310" width="8.57421875" style="9" customWidth="1"/>
    <col min="2311" max="2311" width="6.421875" style="9" customWidth="1"/>
    <col min="2312" max="2312" width="8.57421875" style="9" customWidth="1"/>
    <col min="2313" max="2313" width="6.421875" style="9" customWidth="1"/>
    <col min="2314" max="2314" width="8.57421875" style="9" customWidth="1"/>
    <col min="2315" max="2315" width="6.421875" style="9" customWidth="1"/>
    <col min="2316" max="2316" width="8.57421875" style="9" customWidth="1"/>
    <col min="2317" max="2317" width="6.421875" style="9" customWidth="1"/>
    <col min="2318" max="2318" width="8.57421875" style="9" customWidth="1"/>
    <col min="2319" max="2319" width="6.421875" style="9" customWidth="1"/>
    <col min="2320" max="2561" width="9.140625" style="9" customWidth="1"/>
    <col min="2562" max="2562" width="9.28125" style="9" customWidth="1"/>
    <col min="2563" max="2563" width="12.7109375" style="9" customWidth="1"/>
    <col min="2564" max="2564" width="8.57421875" style="9" customWidth="1"/>
    <col min="2565" max="2565" width="6.421875" style="9" customWidth="1"/>
    <col min="2566" max="2566" width="8.57421875" style="9" customWidth="1"/>
    <col min="2567" max="2567" width="6.421875" style="9" customWidth="1"/>
    <col min="2568" max="2568" width="8.57421875" style="9" customWidth="1"/>
    <col min="2569" max="2569" width="6.421875" style="9" customWidth="1"/>
    <col min="2570" max="2570" width="8.57421875" style="9" customWidth="1"/>
    <col min="2571" max="2571" width="6.421875" style="9" customWidth="1"/>
    <col min="2572" max="2572" width="8.57421875" style="9" customWidth="1"/>
    <col min="2573" max="2573" width="6.421875" style="9" customWidth="1"/>
    <col min="2574" max="2574" width="8.57421875" style="9" customWidth="1"/>
    <col min="2575" max="2575" width="6.421875" style="9" customWidth="1"/>
    <col min="2576" max="2817" width="9.140625" style="9" customWidth="1"/>
    <col min="2818" max="2818" width="9.28125" style="9" customWidth="1"/>
    <col min="2819" max="2819" width="12.7109375" style="9" customWidth="1"/>
    <col min="2820" max="2820" width="8.57421875" style="9" customWidth="1"/>
    <col min="2821" max="2821" width="6.421875" style="9" customWidth="1"/>
    <col min="2822" max="2822" width="8.57421875" style="9" customWidth="1"/>
    <col min="2823" max="2823" width="6.421875" style="9" customWidth="1"/>
    <col min="2824" max="2824" width="8.57421875" style="9" customWidth="1"/>
    <col min="2825" max="2825" width="6.421875" style="9" customWidth="1"/>
    <col min="2826" max="2826" width="8.57421875" style="9" customWidth="1"/>
    <col min="2827" max="2827" width="6.421875" style="9" customWidth="1"/>
    <col min="2828" max="2828" width="8.57421875" style="9" customWidth="1"/>
    <col min="2829" max="2829" width="6.421875" style="9" customWidth="1"/>
    <col min="2830" max="2830" width="8.57421875" style="9" customWidth="1"/>
    <col min="2831" max="2831" width="6.421875" style="9" customWidth="1"/>
    <col min="2832" max="3073" width="9.140625" style="9" customWidth="1"/>
    <col min="3074" max="3074" width="9.28125" style="9" customWidth="1"/>
    <col min="3075" max="3075" width="12.7109375" style="9" customWidth="1"/>
    <col min="3076" max="3076" width="8.57421875" style="9" customWidth="1"/>
    <col min="3077" max="3077" width="6.421875" style="9" customWidth="1"/>
    <col min="3078" max="3078" width="8.57421875" style="9" customWidth="1"/>
    <col min="3079" max="3079" width="6.421875" style="9" customWidth="1"/>
    <col min="3080" max="3080" width="8.57421875" style="9" customWidth="1"/>
    <col min="3081" max="3081" width="6.421875" style="9" customWidth="1"/>
    <col min="3082" max="3082" width="8.57421875" style="9" customWidth="1"/>
    <col min="3083" max="3083" width="6.421875" style="9" customWidth="1"/>
    <col min="3084" max="3084" width="8.57421875" style="9" customWidth="1"/>
    <col min="3085" max="3085" width="6.421875" style="9" customWidth="1"/>
    <col min="3086" max="3086" width="8.57421875" style="9" customWidth="1"/>
    <col min="3087" max="3087" width="6.421875" style="9" customWidth="1"/>
    <col min="3088" max="3329" width="9.140625" style="9" customWidth="1"/>
    <col min="3330" max="3330" width="9.28125" style="9" customWidth="1"/>
    <col min="3331" max="3331" width="12.7109375" style="9" customWidth="1"/>
    <col min="3332" max="3332" width="8.57421875" style="9" customWidth="1"/>
    <col min="3333" max="3333" width="6.421875" style="9" customWidth="1"/>
    <col min="3334" max="3334" width="8.57421875" style="9" customWidth="1"/>
    <col min="3335" max="3335" width="6.421875" style="9" customWidth="1"/>
    <col min="3336" max="3336" width="8.57421875" style="9" customWidth="1"/>
    <col min="3337" max="3337" width="6.421875" style="9" customWidth="1"/>
    <col min="3338" max="3338" width="8.57421875" style="9" customWidth="1"/>
    <col min="3339" max="3339" width="6.421875" style="9" customWidth="1"/>
    <col min="3340" max="3340" width="8.57421875" style="9" customWidth="1"/>
    <col min="3341" max="3341" width="6.421875" style="9" customWidth="1"/>
    <col min="3342" max="3342" width="8.57421875" style="9" customWidth="1"/>
    <col min="3343" max="3343" width="6.421875" style="9" customWidth="1"/>
    <col min="3344" max="3585" width="9.140625" style="9" customWidth="1"/>
    <col min="3586" max="3586" width="9.28125" style="9" customWidth="1"/>
    <col min="3587" max="3587" width="12.7109375" style="9" customWidth="1"/>
    <col min="3588" max="3588" width="8.57421875" style="9" customWidth="1"/>
    <col min="3589" max="3589" width="6.421875" style="9" customWidth="1"/>
    <col min="3590" max="3590" width="8.57421875" style="9" customWidth="1"/>
    <col min="3591" max="3591" width="6.421875" style="9" customWidth="1"/>
    <col min="3592" max="3592" width="8.57421875" style="9" customWidth="1"/>
    <col min="3593" max="3593" width="6.421875" style="9" customWidth="1"/>
    <col min="3594" max="3594" width="8.57421875" style="9" customWidth="1"/>
    <col min="3595" max="3595" width="6.421875" style="9" customWidth="1"/>
    <col min="3596" max="3596" width="8.57421875" style="9" customWidth="1"/>
    <col min="3597" max="3597" width="6.421875" style="9" customWidth="1"/>
    <col min="3598" max="3598" width="8.57421875" style="9" customWidth="1"/>
    <col min="3599" max="3599" width="6.421875" style="9" customWidth="1"/>
    <col min="3600" max="3841" width="9.140625" style="9" customWidth="1"/>
    <col min="3842" max="3842" width="9.28125" style="9" customWidth="1"/>
    <col min="3843" max="3843" width="12.7109375" style="9" customWidth="1"/>
    <col min="3844" max="3844" width="8.57421875" style="9" customWidth="1"/>
    <col min="3845" max="3845" width="6.421875" style="9" customWidth="1"/>
    <col min="3846" max="3846" width="8.57421875" style="9" customWidth="1"/>
    <col min="3847" max="3847" width="6.421875" style="9" customWidth="1"/>
    <col min="3848" max="3848" width="8.57421875" style="9" customWidth="1"/>
    <col min="3849" max="3849" width="6.421875" style="9" customWidth="1"/>
    <col min="3850" max="3850" width="8.57421875" style="9" customWidth="1"/>
    <col min="3851" max="3851" width="6.421875" style="9" customWidth="1"/>
    <col min="3852" max="3852" width="8.57421875" style="9" customWidth="1"/>
    <col min="3853" max="3853" width="6.421875" style="9" customWidth="1"/>
    <col min="3854" max="3854" width="8.57421875" style="9" customWidth="1"/>
    <col min="3855" max="3855" width="6.421875" style="9" customWidth="1"/>
    <col min="3856" max="4097" width="9.140625" style="9" customWidth="1"/>
    <col min="4098" max="4098" width="9.28125" style="9" customWidth="1"/>
    <col min="4099" max="4099" width="12.7109375" style="9" customWidth="1"/>
    <col min="4100" max="4100" width="8.57421875" style="9" customWidth="1"/>
    <col min="4101" max="4101" width="6.421875" style="9" customWidth="1"/>
    <col min="4102" max="4102" width="8.57421875" style="9" customWidth="1"/>
    <col min="4103" max="4103" width="6.421875" style="9" customWidth="1"/>
    <col min="4104" max="4104" width="8.57421875" style="9" customWidth="1"/>
    <col min="4105" max="4105" width="6.421875" style="9" customWidth="1"/>
    <col min="4106" max="4106" width="8.57421875" style="9" customWidth="1"/>
    <col min="4107" max="4107" width="6.421875" style="9" customWidth="1"/>
    <col min="4108" max="4108" width="8.57421875" style="9" customWidth="1"/>
    <col min="4109" max="4109" width="6.421875" style="9" customWidth="1"/>
    <col min="4110" max="4110" width="8.57421875" style="9" customWidth="1"/>
    <col min="4111" max="4111" width="6.421875" style="9" customWidth="1"/>
    <col min="4112" max="4353" width="9.140625" style="9" customWidth="1"/>
    <col min="4354" max="4354" width="9.28125" style="9" customWidth="1"/>
    <col min="4355" max="4355" width="12.7109375" style="9" customWidth="1"/>
    <col min="4356" max="4356" width="8.57421875" style="9" customWidth="1"/>
    <col min="4357" max="4357" width="6.421875" style="9" customWidth="1"/>
    <col min="4358" max="4358" width="8.57421875" style="9" customWidth="1"/>
    <col min="4359" max="4359" width="6.421875" style="9" customWidth="1"/>
    <col min="4360" max="4360" width="8.57421875" style="9" customWidth="1"/>
    <col min="4361" max="4361" width="6.421875" style="9" customWidth="1"/>
    <col min="4362" max="4362" width="8.57421875" style="9" customWidth="1"/>
    <col min="4363" max="4363" width="6.421875" style="9" customWidth="1"/>
    <col min="4364" max="4364" width="8.57421875" style="9" customWidth="1"/>
    <col min="4365" max="4365" width="6.421875" style="9" customWidth="1"/>
    <col min="4366" max="4366" width="8.57421875" style="9" customWidth="1"/>
    <col min="4367" max="4367" width="6.421875" style="9" customWidth="1"/>
    <col min="4368" max="4609" width="9.140625" style="9" customWidth="1"/>
    <col min="4610" max="4610" width="9.28125" style="9" customWidth="1"/>
    <col min="4611" max="4611" width="12.7109375" style="9" customWidth="1"/>
    <col min="4612" max="4612" width="8.57421875" style="9" customWidth="1"/>
    <col min="4613" max="4613" width="6.421875" style="9" customWidth="1"/>
    <col min="4614" max="4614" width="8.57421875" style="9" customWidth="1"/>
    <col min="4615" max="4615" width="6.421875" style="9" customWidth="1"/>
    <col min="4616" max="4616" width="8.57421875" style="9" customWidth="1"/>
    <col min="4617" max="4617" width="6.421875" style="9" customWidth="1"/>
    <col min="4618" max="4618" width="8.57421875" style="9" customWidth="1"/>
    <col min="4619" max="4619" width="6.421875" style="9" customWidth="1"/>
    <col min="4620" max="4620" width="8.57421875" style="9" customWidth="1"/>
    <col min="4621" max="4621" width="6.421875" style="9" customWidth="1"/>
    <col min="4622" max="4622" width="8.57421875" style="9" customWidth="1"/>
    <col min="4623" max="4623" width="6.421875" style="9" customWidth="1"/>
    <col min="4624" max="4865" width="9.140625" style="9" customWidth="1"/>
    <col min="4866" max="4866" width="9.28125" style="9" customWidth="1"/>
    <col min="4867" max="4867" width="12.7109375" style="9" customWidth="1"/>
    <col min="4868" max="4868" width="8.57421875" style="9" customWidth="1"/>
    <col min="4869" max="4869" width="6.421875" style="9" customWidth="1"/>
    <col min="4870" max="4870" width="8.57421875" style="9" customWidth="1"/>
    <col min="4871" max="4871" width="6.421875" style="9" customWidth="1"/>
    <col min="4872" max="4872" width="8.57421875" style="9" customWidth="1"/>
    <col min="4873" max="4873" width="6.421875" style="9" customWidth="1"/>
    <col min="4874" max="4874" width="8.57421875" style="9" customWidth="1"/>
    <col min="4875" max="4875" width="6.421875" style="9" customWidth="1"/>
    <col min="4876" max="4876" width="8.57421875" style="9" customWidth="1"/>
    <col min="4877" max="4877" width="6.421875" style="9" customWidth="1"/>
    <col min="4878" max="4878" width="8.57421875" style="9" customWidth="1"/>
    <col min="4879" max="4879" width="6.421875" style="9" customWidth="1"/>
    <col min="4880" max="5121" width="9.140625" style="9" customWidth="1"/>
    <col min="5122" max="5122" width="9.28125" style="9" customWidth="1"/>
    <col min="5123" max="5123" width="12.7109375" style="9" customWidth="1"/>
    <col min="5124" max="5124" width="8.57421875" style="9" customWidth="1"/>
    <col min="5125" max="5125" width="6.421875" style="9" customWidth="1"/>
    <col min="5126" max="5126" width="8.57421875" style="9" customWidth="1"/>
    <col min="5127" max="5127" width="6.421875" style="9" customWidth="1"/>
    <col min="5128" max="5128" width="8.57421875" style="9" customWidth="1"/>
    <col min="5129" max="5129" width="6.421875" style="9" customWidth="1"/>
    <col min="5130" max="5130" width="8.57421875" style="9" customWidth="1"/>
    <col min="5131" max="5131" width="6.421875" style="9" customWidth="1"/>
    <col min="5132" max="5132" width="8.57421875" style="9" customWidth="1"/>
    <col min="5133" max="5133" width="6.421875" style="9" customWidth="1"/>
    <col min="5134" max="5134" width="8.57421875" style="9" customWidth="1"/>
    <col min="5135" max="5135" width="6.421875" style="9" customWidth="1"/>
    <col min="5136" max="5377" width="9.140625" style="9" customWidth="1"/>
    <col min="5378" max="5378" width="9.28125" style="9" customWidth="1"/>
    <col min="5379" max="5379" width="12.7109375" style="9" customWidth="1"/>
    <col min="5380" max="5380" width="8.57421875" style="9" customWidth="1"/>
    <col min="5381" max="5381" width="6.421875" style="9" customWidth="1"/>
    <col min="5382" max="5382" width="8.57421875" style="9" customWidth="1"/>
    <col min="5383" max="5383" width="6.421875" style="9" customWidth="1"/>
    <col min="5384" max="5384" width="8.57421875" style="9" customWidth="1"/>
    <col min="5385" max="5385" width="6.421875" style="9" customWidth="1"/>
    <col min="5386" max="5386" width="8.57421875" style="9" customWidth="1"/>
    <col min="5387" max="5387" width="6.421875" style="9" customWidth="1"/>
    <col min="5388" max="5388" width="8.57421875" style="9" customWidth="1"/>
    <col min="5389" max="5389" width="6.421875" style="9" customWidth="1"/>
    <col min="5390" max="5390" width="8.57421875" style="9" customWidth="1"/>
    <col min="5391" max="5391" width="6.421875" style="9" customWidth="1"/>
    <col min="5392" max="5633" width="9.140625" style="9" customWidth="1"/>
    <col min="5634" max="5634" width="9.28125" style="9" customWidth="1"/>
    <col min="5635" max="5635" width="12.7109375" style="9" customWidth="1"/>
    <col min="5636" max="5636" width="8.57421875" style="9" customWidth="1"/>
    <col min="5637" max="5637" width="6.421875" style="9" customWidth="1"/>
    <col min="5638" max="5638" width="8.57421875" style="9" customWidth="1"/>
    <col min="5639" max="5639" width="6.421875" style="9" customWidth="1"/>
    <col min="5640" max="5640" width="8.57421875" style="9" customWidth="1"/>
    <col min="5641" max="5641" width="6.421875" style="9" customWidth="1"/>
    <col min="5642" max="5642" width="8.57421875" style="9" customWidth="1"/>
    <col min="5643" max="5643" width="6.421875" style="9" customWidth="1"/>
    <col min="5644" max="5644" width="8.57421875" style="9" customWidth="1"/>
    <col min="5645" max="5645" width="6.421875" style="9" customWidth="1"/>
    <col min="5646" max="5646" width="8.57421875" style="9" customWidth="1"/>
    <col min="5647" max="5647" width="6.421875" style="9" customWidth="1"/>
    <col min="5648" max="5889" width="9.140625" style="9" customWidth="1"/>
    <col min="5890" max="5890" width="9.28125" style="9" customWidth="1"/>
    <col min="5891" max="5891" width="12.7109375" style="9" customWidth="1"/>
    <col min="5892" max="5892" width="8.57421875" style="9" customWidth="1"/>
    <col min="5893" max="5893" width="6.421875" style="9" customWidth="1"/>
    <col min="5894" max="5894" width="8.57421875" style="9" customWidth="1"/>
    <col min="5895" max="5895" width="6.421875" style="9" customWidth="1"/>
    <col min="5896" max="5896" width="8.57421875" style="9" customWidth="1"/>
    <col min="5897" max="5897" width="6.421875" style="9" customWidth="1"/>
    <col min="5898" max="5898" width="8.57421875" style="9" customWidth="1"/>
    <col min="5899" max="5899" width="6.421875" style="9" customWidth="1"/>
    <col min="5900" max="5900" width="8.57421875" style="9" customWidth="1"/>
    <col min="5901" max="5901" width="6.421875" style="9" customWidth="1"/>
    <col min="5902" max="5902" width="8.57421875" style="9" customWidth="1"/>
    <col min="5903" max="5903" width="6.421875" style="9" customWidth="1"/>
    <col min="5904" max="6145" width="9.140625" style="9" customWidth="1"/>
    <col min="6146" max="6146" width="9.28125" style="9" customWidth="1"/>
    <col min="6147" max="6147" width="12.7109375" style="9" customWidth="1"/>
    <col min="6148" max="6148" width="8.57421875" style="9" customWidth="1"/>
    <col min="6149" max="6149" width="6.421875" style="9" customWidth="1"/>
    <col min="6150" max="6150" width="8.57421875" style="9" customWidth="1"/>
    <col min="6151" max="6151" width="6.421875" style="9" customWidth="1"/>
    <col min="6152" max="6152" width="8.57421875" style="9" customWidth="1"/>
    <col min="6153" max="6153" width="6.421875" style="9" customWidth="1"/>
    <col min="6154" max="6154" width="8.57421875" style="9" customWidth="1"/>
    <col min="6155" max="6155" width="6.421875" style="9" customWidth="1"/>
    <col min="6156" max="6156" width="8.57421875" style="9" customWidth="1"/>
    <col min="6157" max="6157" width="6.421875" style="9" customWidth="1"/>
    <col min="6158" max="6158" width="8.57421875" style="9" customWidth="1"/>
    <col min="6159" max="6159" width="6.421875" style="9" customWidth="1"/>
    <col min="6160" max="6401" width="9.140625" style="9" customWidth="1"/>
    <col min="6402" max="6402" width="9.28125" style="9" customWidth="1"/>
    <col min="6403" max="6403" width="12.7109375" style="9" customWidth="1"/>
    <col min="6404" max="6404" width="8.57421875" style="9" customWidth="1"/>
    <col min="6405" max="6405" width="6.421875" style="9" customWidth="1"/>
    <col min="6406" max="6406" width="8.57421875" style="9" customWidth="1"/>
    <col min="6407" max="6407" width="6.421875" style="9" customWidth="1"/>
    <col min="6408" max="6408" width="8.57421875" style="9" customWidth="1"/>
    <col min="6409" max="6409" width="6.421875" style="9" customWidth="1"/>
    <col min="6410" max="6410" width="8.57421875" style="9" customWidth="1"/>
    <col min="6411" max="6411" width="6.421875" style="9" customWidth="1"/>
    <col min="6412" max="6412" width="8.57421875" style="9" customWidth="1"/>
    <col min="6413" max="6413" width="6.421875" style="9" customWidth="1"/>
    <col min="6414" max="6414" width="8.57421875" style="9" customWidth="1"/>
    <col min="6415" max="6415" width="6.421875" style="9" customWidth="1"/>
    <col min="6416" max="6657" width="9.140625" style="9" customWidth="1"/>
    <col min="6658" max="6658" width="9.28125" style="9" customWidth="1"/>
    <col min="6659" max="6659" width="12.7109375" style="9" customWidth="1"/>
    <col min="6660" max="6660" width="8.57421875" style="9" customWidth="1"/>
    <col min="6661" max="6661" width="6.421875" style="9" customWidth="1"/>
    <col min="6662" max="6662" width="8.57421875" style="9" customWidth="1"/>
    <col min="6663" max="6663" width="6.421875" style="9" customWidth="1"/>
    <col min="6664" max="6664" width="8.57421875" style="9" customWidth="1"/>
    <col min="6665" max="6665" width="6.421875" style="9" customWidth="1"/>
    <col min="6666" max="6666" width="8.57421875" style="9" customWidth="1"/>
    <col min="6667" max="6667" width="6.421875" style="9" customWidth="1"/>
    <col min="6668" max="6668" width="8.57421875" style="9" customWidth="1"/>
    <col min="6669" max="6669" width="6.421875" style="9" customWidth="1"/>
    <col min="6670" max="6670" width="8.57421875" style="9" customWidth="1"/>
    <col min="6671" max="6671" width="6.421875" style="9" customWidth="1"/>
    <col min="6672" max="6913" width="9.140625" style="9" customWidth="1"/>
    <col min="6914" max="6914" width="9.28125" style="9" customWidth="1"/>
    <col min="6915" max="6915" width="12.7109375" style="9" customWidth="1"/>
    <col min="6916" max="6916" width="8.57421875" style="9" customWidth="1"/>
    <col min="6917" max="6917" width="6.421875" style="9" customWidth="1"/>
    <col min="6918" max="6918" width="8.57421875" style="9" customWidth="1"/>
    <col min="6919" max="6919" width="6.421875" style="9" customWidth="1"/>
    <col min="6920" max="6920" width="8.57421875" style="9" customWidth="1"/>
    <col min="6921" max="6921" width="6.421875" style="9" customWidth="1"/>
    <col min="6922" max="6922" width="8.57421875" style="9" customWidth="1"/>
    <col min="6923" max="6923" width="6.421875" style="9" customWidth="1"/>
    <col min="6924" max="6924" width="8.57421875" style="9" customWidth="1"/>
    <col min="6925" max="6925" width="6.421875" style="9" customWidth="1"/>
    <col min="6926" max="6926" width="8.57421875" style="9" customWidth="1"/>
    <col min="6927" max="6927" width="6.421875" style="9" customWidth="1"/>
    <col min="6928" max="7169" width="9.140625" style="9" customWidth="1"/>
    <col min="7170" max="7170" width="9.28125" style="9" customWidth="1"/>
    <col min="7171" max="7171" width="12.7109375" style="9" customWidth="1"/>
    <col min="7172" max="7172" width="8.57421875" style="9" customWidth="1"/>
    <col min="7173" max="7173" width="6.421875" style="9" customWidth="1"/>
    <col min="7174" max="7174" width="8.57421875" style="9" customWidth="1"/>
    <col min="7175" max="7175" width="6.421875" style="9" customWidth="1"/>
    <col min="7176" max="7176" width="8.57421875" style="9" customWidth="1"/>
    <col min="7177" max="7177" width="6.421875" style="9" customWidth="1"/>
    <col min="7178" max="7178" width="8.57421875" style="9" customWidth="1"/>
    <col min="7179" max="7179" width="6.421875" style="9" customWidth="1"/>
    <col min="7180" max="7180" width="8.57421875" style="9" customWidth="1"/>
    <col min="7181" max="7181" width="6.421875" style="9" customWidth="1"/>
    <col min="7182" max="7182" width="8.57421875" style="9" customWidth="1"/>
    <col min="7183" max="7183" width="6.421875" style="9" customWidth="1"/>
    <col min="7184" max="7425" width="9.140625" style="9" customWidth="1"/>
    <col min="7426" max="7426" width="9.28125" style="9" customWidth="1"/>
    <col min="7427" max="7427" width="12.7109375" style="9" customWidth="1"/>
    <col min="7428" max="7428" width="8.57421875" style="9" customWidth="1"/>
    <col min="7429" max="7429" width="6.421875" style="9" customWidth="1"/>
    <col min="7430" max="7430" width="8.57421875" style="9" customWidth="1"/>
    <col min="7431" max="7431" width="6.421875" style="9" customWidth="1"/>
    <col min="7432" max="7432" width="8.57421875" style="9" customWidth="1"/>
    <col min="7433" max="7433" width="6.421875" style="9" customWidth="1"/>
    <col min="7434" max="7434" width="8.57421875" style="9" customWidth="1"/>
    <col min="7435" max="7435" width="6.421875" style="9" customWidth="1"/>
    <col min="7436" max="7436" width="8.57421875" style="9" customWidth="1"/>
    <col min="7437" max="7437" width="6.421875" style="9" customWidth="1"/>
    <col min="7438" max="7438" width="8.57421875" style="9" customWidth="1"/>
    <col min="7439" max="7439" width="6.421875" style="9" customWidth="1"/>
    <col min="7440" max="7681" width="9.140625" style="9" customWidth="1"/>
    <col min="7682" max="7682" width="9.28125" style="9" customWidth="1"/>
    <col min="7683" max="7683" width="12.7109375" style="9" customWidth="1"/>
    <col min="7684" max="7684" width="8.57421875" style="9" customWidth="1"/>
    <col min="7685" max="7685" width="6.421875" style="9" customWidth="1"/>
    <col min="7686" max="7686" width="8.57421875" style="9" customWidth="1"/>
    <col min="7687" max="7687" width="6.421875" style="9" customWidth="1"/>
    <col min="7688" max="7688" width="8.57421875" style="9" customWidth="1"/>
    <col min="7689" max="7689" width="6.421875" style="9" customWidth="1"/>
    <col min="7690" max="7690" width="8.57421875" style="9" customWidth="1"/>
    <col min="7691" max="7691" width="6.421875" style="9" customWidth="1"/>
    <col min="7692" max="7692" width="8.57421875" style="9" customWidth="1"/>
    <col min="7693" max="7693" width="6.421875" style="9" customWidth="1"/>
    <col min="7694" max="7694" width="8.57421875" style="9" customWidth="1"/>
    <col min="7695" max="7695" width="6.421875" style="9" customWidth="1"/>
    <col min="7696" max="7937" width="9.140625" style="9" customWidth="1"/>
    <col min="7938" max="7938" width="9.28125" style="9" customWidth="1"/>
    <col min="7939" max="7939" width="12.7109375" style="9" customWidth="1"/>
    <col min="7940" max="7940" width="8.57421875" style="9" customWidth="1"/>
    <col min="7941" max="7941" width="6.421875" style="9" customWidth="1"/>
    <col min="7942" max="7942" width="8.57421875" style="9" customWidth="1"/>
    <col min="7943" max="7943" width="6.421875" style="9" customWidth="1"/>
    <col min="7944" max="7944" width="8.57421875" style="9" customWidth="1"/>
    <col min="7945" max="7945" width="6.421875" style="9" customWidth="1"/>
    <col min="7946" max="7946" width="8.57421875" style="9" customWidth="1"/>
    <col min="7947" max="7947" width="6.421875" style="9" customWidth="1"/>
    <col min="7948" max="7948" width="8.57421875" style="9" customWidth="1"/>
    <col min="7949" max="7949" width="6.421875" style="9" customWidth="1"/>
    <col min="7950" max="7950" width="8.57421875" style="9" customWidth="1"/>
    <col min="7951" max="7951" width="6.421875" style="9" customWidth="1"/>
    <col min="7952" max="8193" width="9.140625" style="9" customWidth="1"/>
    <col min="8194" max="8194" width="9.28125" style="9" customWidth="1"/>
    <col min="8195" max="8195" width="12.7109375" style="9" customWidth="1"/>
    <col min="8196" max="8196" width="8.57421875" style="9" customWidth="1"/>
    <col min="8197" max="8197" width="6.421875" style="9" customWidth="1"/>
    <col min="8198" max="8198" width="8.57421875" style="9" customWidth="1"/>
    <col min="8199" max="8199" width="6.421875" style="9" customWidth="1"/>
    <col min="8200" max="8200" width="8.57421875" style="9" customWidth="1"/>
    <col min="8201" max="8201" width="6.421875" style="9" customWidth="1"/>
    <col min="8202" max="8202" width="8.57421875" style="9" customWidth="1"/>
    <col min="8203" max="8203" width="6.421875" style="9" customWidth="1"/>
    <col min="8204" max="8204" width="8.57421875" style="9" customWidth="1"/>
    <col min="8205" max="8205" width="6.421875" style="9" customWidth="1"/>
    <col min="8206" max="8206" width="8.57421875" style="9" customWidth="1"/>
    <col min="8207" max="8207" width="6.421875" style="9" customWidth="1"/>
    <col min="8208" max="8449" width="9.140625" style="9" customWidth="1"/>
    <col min="8450" max="8450" width="9.28125" style="9" customWidth="1"/>
    <col min="8451" max="8451" width="12.7109375" style="9" customWidth="1"/>
    <col min="8452" max="8452" width="8.57421875" style="9" customWidth="1"/>
    <col min="8453" max="8453" width="6.421875" style="9" customWidth="1"/>
    <col min="8454" max="8454" width="8.57421875" style="9" customWidth="1"/>
    <col min="8455" max="8455" width="6.421875" style="9" customWidth="1"/>
    <col min="8456" max="8456" width="8.57421875" style="9" customWidth="1"/>
    <col min="8457" max="8457" width="6.421875" style="9" customWidth="1"/>
    <col min="8458" max="8458" width="8.57421875" style="9" customWidth="1"/>
    <col min="8459" max="8459" width="6.421875" style="9" customWidth="1"/>
    <col min="8460" max="8460" width="8.57421875" style="9" customWidth="1"/>
    <col min="8461" max="8461" width="6.421875" style="9" customWidth="1"/>
    <col min="8462" max="8462" width="8.57421875" style="9" customWidth="1"/>
    <col min="8463" max="8463" width="6.421875" style="9" customWidth="1"/>
    <col min="8464" max="8705" width="9.140625" style="9" customWidth="1"/>
    <col min="8706" max="8706" width="9.28125" style="9" customWidth="1"/>
    <col min="8707" max="8707" width="12.7109375" style="9" customWidth="1"/>
    <col min="8708" max="8708" width="8.57421875" style="9" customWidth="1"/>
    <col min="8709" max="8709" width="6.421875" style="9" customWidth="1"/>
    <col min="8710" max="8710" width="8.57421875" style="9" customWidth="1"/>
    <col min="8711" max="8711" width="6.421875" style="9" customWidth="1"/>
    <col min="8712" max="8712" width="8.57421875" style="9" customWidth="1"/>
    <col min="8713" max="8713" width="6.421875" style="9" customWidth="1"/>
    <col min="8714" max="8714" width="8.57421875" style="9" customWidth="1"/>
    <col min="8715" max="8715" width="6.421875" style="9" customWidth="1"/>
    <col min="8716" max="8716" width="8.57421875" style="9" customWidth="1"/>
    <col min="8717" max="8717" width="6.421875" style="9" customWidth="1"/>
    <col min="8718" max="8718" width="8.57421875" style="9" customWidth="1"/>
    <col min="8719" max="8719" width="6.421875" style="9" customWidth="1"/>
    <col min="8720" max="8961" width="9.140625" style="9" customWidth="1"/>
    <col min="8962" max="8962" width="9.28125" style="9" customWidth="1"/>
    <col min="8963" max="8963" width="12.7109375" style="9" customWidth="1"/>
    <col min="8964" max="8964" width="8.57421875" style="9" customWidth="1"/>
    <col min="8965" max="8965" width="6.421875" style="9" customWidth="1"/>
    <col min="8966" max="8966" width="8.57421875" style="9" customWidth="1"/>
    <col min="8967" max="8967" width="6.421875" style="9" customWidth="1"/>
    <col min="8968" max="8968" width="8.57421875" style="9" customWidth="1"/>
    <col min="8969" max="8969" width="6.421875" style="9" customWidth="1"/>
    <col min="8970" max="8970" width="8.57421875" style="9" customWidth="1"/>
    <col min="8971" max="8971" width="6.421875" style="9" customWidth="1"/>
    <col min="8972" max="8972" width="8.57421875" style="9" customWidth="1"/>
    <col min="8973" max="8973" width="6.421875" style="9" customWidth="1"/>
    <col min="8974" max="8974" width="8.57421875" style="9" customWidth="1"/>
    <col min="8975" max="8975" width="6.421875" style="9" customWidth="1"/>
    <col min="8976" max="9217" width="9.140625" style="9" customWidth="1"/>
    <col min="9218" max="9218" width="9.28125" style="9" customWidth="1"/>
    <col min="9219" max="9219" width="12.7109375" style="9" customWidth="1"/>
    <col min="9220" max="9220" width="8.57421875" style="9" customWidth="1"/>
    <col min="9221" max="9221" width="6.421875" style="9" customWidth="1"/>
    <col min="9222" max="9222" width="8.57421875" style="9" customWidth="1"/>
    <col min="9223" max="9223" width="6.421875" style="9" customWidth="1"/>
    <col min="9224" max="9224" width="8.57421875" style="9" customWidth="1"/>
    <col min="9225" max="9225" width="6.421875" style="9" customWidth="1"/>
    <col min="9226" max="9226" width="8.57421875" style="9" customWidth="1"/>
    <col min="9227" max="9227" width="6.421875" style="9" customWidth="1"/>
    <col min="9228" max="9228" width="8.57421875" style="9" customWidth="1"/>
    <col min="9229" max="9229" width="6.421875" style="9" customWidth="1"/>
    <col min="9230" max="9230" width="8.57421875" style="9" customWidth="1"/>
    <col min="9231" max="9231" width="6.421875" style="9" customWidth="1"/>
    <col min="9232" max="9473" width="9.140625" style="9" customWidth="1"/>
    <col min="9474" max="9474" width="9.28125" style="9" customWidth="1"/>
    <col min="9475" max="9475" width="12.7109375" style="9" customWidth="1"/>
    <col min="9476" max="9476" width="8.57421875" style="9" customWidth="1"/>
    <col min="9477" max="9477" width="6.421875" style="9" customWidth="1"/>
    <col min="9478" max="9478" width="8.57421875" style="9" customWidth="1"/>
    <col min="9479" max="9479" width="6.421875" style="9" customWidth="1"/>
    <col min="9480" max="9480" width="8.57421875" style="9" customWidth="1"/>
    <col min="9481" max="9481" width="6.421875" style="9" customWidth="1"/>
    <col min="9482" max="9482" width="8.57421875" style="9" customWidth="1"/>
    <col min="9483" max="9483" width="6.421875" style="9" customWidth="1"/>
    <col min="9484" max="9484" width="8.57421875" style="9" customWidth="1"/>
    <col min="9485" max="9485" width="6.421875" style="9" customWidth="1"/>
    <col min="9486" max="9486" width="8.57421875" style="9" customWidth="1"/>
    <col min="9487" max="9487" width="6.421875" style="9" customWidth="1"/>
    <col min="9488" max="9729" width="9.140625" style="9" customWidth="1"/>
    <col min="9730" max="9730" width="9.28125" style="9" customWidth="1"/>
    <col min="9731" max="9731" width="12.7109375" style="9" customWidth="1"/>
    <col min="9732" max="9732" width="8.57421875" style="9" customWidth="1"/>
    <col min="9733" max="9733" width="6.421875" style="9" customWidth="1"/>
    <col min="9734" max="9734" width="8.57421875" style="9" customWidth="1"/>
    <col min="9735" max="9735" width="6.421875" style="9" customWidth="1"/>
    <col min="9736" max="9736" width="8.57421875" style="9" customWidth="1"/>
    <col min="9737" max="9737" width="6.421875" style="9" customWidth="1"/>
    <col min="9738" max="9738" width="8.57421875" style="9" customWidth="1"/>
    <col min="9739" max="9739" width="6.421875" style="9" customWidth="1"/>
    <col min="9740" max="9740" width="8.57421875" style="9" customWidth="1"/>
    <col min="9741" max="9741" width="6.421875" style="9" customWidth="1"/>
    <col min="9742" max="9742" width="8.57421875" style="9" customWidth="1"/>
    <col min="9743" max="9743" width="6.421875" style="9" customWidth="1"/>
    <col min="9744" max="9985" width="9.140625" style="9" customWidth="1"/>
    <col min="9986" max="9986" width="9.28125" style="9" customWidth="1"/>
    <col min="9987" max="9987" width="12.7109375" style="9" customWidth="1"/>
    <col min="9988" max="9988" width="8.57421875" style="9" customWidth="1"/>
    <col min="9989" max="9989" width="6.421875" style="9" customWidth="1"/>
    <col min="9990" max="9990" width="8.57421875" style="9" customWidth="1"/>
    <col min="9991" max="9991" width="6.421875" style="9" customWidth="1"/>
    <col min="9992" max="9992" width="8.57421875" style="9" customWidth="1"/>
    <col min="9993" max="9993" width="6.421875" style="9" customWidth="1"/>
    <col min="9994" max="9994" width="8.57421875" style="9" customWidth="1"/>
    <col min="9995" max="9995" width="6.421875" style="9" customWidth="1"/>
    <col min="9996" max="9996" width="8.57421875" style="9" customWidth="1"/>
    <col min="9997" max="9997" width="6.421875" style="9" customWidth="1"/>
    <col min="9998" max="9998" width="8.57421875" style="9" customWidth="1"/>
    <col min="9999" max="9999" width="6.421875" style="9" customWidth="1"/>
    <col min="10000" max="10241" width="9.140625" style="9" customWidth="1"/>
    <col min="10242" max="10242" width="9.28125" style="9" customWidth="1"/>
    <col min="10243" max="10243" width="12.7109375" style="9" customWidth="1"/>
    <col min="10244" max="10244" width="8.57421875" style="9" customWidth="1"/>
    <col min="10245" max="10245" width="6.421875" style="9" customWidth="1"/>
    <col min="10246" max="10246" width="8.57421875" style="9" customWidth="1"/>
    <col min="10247" max="10247" width="6.421875" style="9" customWidth="1"/>
    <col min="10248" max="10248" width="8.57421875" style="9" customWidth="1"/>
    <col min="10249" max="10249" width="6.421875" style="9" customWidth="1"/>
    <col min="10250" max="10250" width="8.57421875" style="9" customWidth="1"/>
    <col min="10251" max="10251" width="6.421875" style="9" customWidth="1"/>
    <col min="10252" max="10252" width="8.57421875" style="9" customWidth="1"/>
    <col min="10253" max="10253" width="6.421875" style="9" customWidth="1"/>
    <col min="10254" max="10254" width="8.57421875" style="9" customWidth="1"/>
    <col min="10255" max="10255" width="6.421875" style="9" customWidth="1"/>
    <col min="10256" max="10497" width="9.140625" style="9" customWidth="1"/>
    <col min="10498" max="10498" width="9.28125" style="9" customWidth="1"/>
    <col min="10499" max="10499" width="12.7109375" style="9" customWidth="1"/>
    <col min="10500" max="10500" width="8.57421875" style="9" customWidth="1"/>
    <col min="10501" max="10501" width="6.421875" style="9" customWidth="1"/>
    <col min="10502" max="10502" width="8.57421875" style="9" customWidth="1"/>
    <col min="10503" max="10503" width="6.421875" style="9" customWidth="1"/>
    <col min="10504" max="10504" width="8.57421875" style="9" customWidth="1"/>
    <col min="10505" max="10505" width="6.421875" style="9" customWidth="1"/>
    <col min="10506" max="10506" width="8.57421875" style="9" customWidth="1"/>
    <col min="10507" max="10507" width="6.421875" style="9" customWidth="1"/>
    <col min="10508" max="10508" width="8.57421875" style="9" customWidth="1"/>
    <col min="10509" max="10509" width="6.421875" style="9" customWidth="1"/>
    <col min="10510" max="10510" width="8.57421875" style="9" customWidth="1"/>
    <col min="10511" max="10511" width="6.421875" style="9" customWidth="1"/>
    <col min="10512" max="10753" width="9.140625" style="9" customWidth="1"/>
    <col min="10754" max="10754" width="9.28125" style="9" customWidth="1"/>
    <col min="10755" max="10755" width="12.7109375" style="9" customWidth="1"/>
    <col min="10756" max="10756" width="8.57421875" style="9" customWidth="1"/>
    <col min="10757" max="10757" width="6.421875" style="9" customWidth="1"/>
    <col min="10758" max="10758" width="8.57421875" style="9" customWidth="1"/>
    <col min="10759" max="10759" width="6.421875" style="9" customWidth="1"/>
    <col min="10760" max="10760" width="8.57421875" style="9" customWidth="1"/>
    <col min="10761" max="10761" width="6.421875" style="9" customWidth="1"/>
    <col min="10762" max="10762" width="8.57421875" style="9" customWidth="1"/>
    <col min="10763" max="10763" width="6.421875" style="9" customWidth="1"/>
    <col min="10764" max="10764" width="8.57421875" style="9" customWidth="1"/>
    <col min="10765" max="10765" width="6.421875" style="9" customWidth="1"/>
    <col min="10766" max="10766" width="8.57421875" style="9" customWidth="1"/>
    <col min="10767" max="10767" width="6.421875" style="9" customWidth="1"/>
    <col min="10768" max="11009" width="9.140625" style="9" customWidth="1"/>
    <col min="11010" max="11010" width="9.28125" style="9" customWidth="1"/>
    <col min="11011" max="11011" width="12.7109375" style="9" customWidth="1"/>
    <col min="11012" max="11012" width="8.57421875" style="9" customWidth="1"/>
    <col min="11013" max="11013" width="6.421875" style="9" customWidth="1"/>
    <col min="11014" max="11014" width="8.57421875" style="9" customWidth="1"/>
    <col min="11015" max="11015" width="6.421875" style="9" customWidth="1"/>
    <col min="11016" max="11016" width="8.57421875" style="9" customWidth="1"/>
    <col min="11017" max="11017" width="6.421875" style="9" customWidth="1"/>
    <col min="11018" max="11018" width="8.57421875" style="9" customWidth="1"/>
    <col min="11019" max="11019" width="6.421875" style="9" customWidth="1"/>
    <col min="11020" max="11020" width="8.57421875" style="9" customWidth="1"/>
    <col min="11021" max="11021" width="6.421875" style="9" customWidth="1"/>
    <col min="11022" max="11022" width="8.57421875" style="9" customWidth="1"/>
    <col min="11023" max="11023" width="6.421875" style="9" customWidth="1"/>
    <col min="11024" max="11265" width="9.140625" style="9" customWidth="1"/>
    <col min="11266" max="11266" width="9.28125" style="9" customWidth="1"/>
    <col min="11267" max="11267" width="12.7109375" style="9" customWidth="1"/>
    <col min="11268" max="11268" width="8.57421875" style="9" customWidth="1"/>
    <col min="11269" max="11269" width="6.421875" style="9" customWidth="1"/>
    <col min="11270" max="11270" width="8.57421875" style="9" customWidth="1"/>
    <col min="11271" max="11271" width="6.421875" style="9" customWidth="1"/>
    <col min="11272" max="11272" width="8.57421875" style="9" customWidth="1"/>
    <col min="11273" max="11273" width="6.421875" style="9" customWidth="1"/>
    <col min="11274" max="11274" width="8.57421875" style="9" customWidth="1"/>
    <col min="11275" max="11275" width="6.421875" style="9" customWidth="1"/>
    <col min="11276" max="11276" width="8.57421875" style="9" customWidth="1"/>
    <col min="11277" max="11277" width="6.421875" style="9" customWidth="1"/>
    <col min="11278" max="11278" width="8.57421875" style="9" customWidth="1"/>
    <col min="11279" max="11279" width="6.421875" style="9" customWidth="1"/>
    <col min="11280" max="11521" width="9.140625" style="9" customWidth="1"/>
    <col min="11522" max="11522" width="9.28125" style="9" customWidth="1"/>
    <col min="11523" max="11523" width="12.7109375" style="9" customWidth="1"/>
    <col min="11524" max="11524" width="8.57421875" style="9" customWidth="1"/>
    <col min="11525" max="11525" width="6.421875" style="9" customWidth="1"/>
    <col min="11526" max="11526" width="8.57421875" style="9" customWidth="1"/>
    <col min="11527" max="11527" width="6.421875" style="9" customWidth="1"/>
    <col min="11528" max="11528" width="8.57421875" style="9" customWidth="1"/>
    <col min="11529" max="11529" width="6.421875" style="9" customWidth="1"/>
    <col min="11530" max="11530" width="8.57421875" style="9" customWidth="1"/>
    <col min="11531" max="11531" width="6.421875" style="9" customWidth="1"/>
    <col min="11532" max="11532" width="8.57421875" style="9" customWidth="1"/>
    <col min="11533" max="11533" width="6.421875" style="9" customWidth="1"/>
    <col min="11534" max="11534" width="8.57421875" style="9" customWidth="1"/>
    <col min="11535" max="11535" width="6.421875" style="9" customWidth="1"/>
    <col min="11536" max="11777" width="9.140625" style="9" customWidth="1"/>
    <col min="11778" max="11778" width="9.28125" style="9" customWidth="1"/>
    <col min="11779" max="11779" width="12.7109375" style="9" customWidth="1"/>
    <col min="11780" max="11780" width="8.57421875" style="9" customWidth="1"/>
    <col min="11781" max="11781" width="6.421875" style="9" customWidth="1"/>
    <col min="11782" max="11782" width="8.57421875" style="9" customWidth="1"/>
    <col min="11783" max="11783" width="6.421875" style="9" customWidth="1"/>
    <col min="11784" max="11784" width="8.57421875" style="9" customWidth="1"/>
    <col min="11785" max="11785" width="6.421875" style="9" customWidth="1"/>
    <col min="11786" max="11786" width="8.57421875" style="9" customWidth="1"/>
    <col min="11787" max="11787" width="6.421875" style="9" customWidth="1"/>
    <col min="11788" max="11788" width="8.57421875" style="9" customWidth="1"/>
    <col min="11789" max="11789" width="6.421875" style="9" customWidth="1"/>
    <col min="11790" max="11790" width="8.57421875" style="9" customWidth="1"/>
    <col min="11791" max="11791" width="6.421875" style="9" customWidth="1"/>
    <col min="11792" max="12033" width="9.140625" style="9" customWidth="1"/>
    <col min="12034" max="12034" width="9.28125" style="9" customWidth="1"/>
    <col min="12035" max="12035" width="12.7109375" style="9" customWidth="1"/>
    <col min="12036" max="12036" width="8.57421875" style="9" customWidth="1"/>
    <col min="12037" max="12037" width="6.421875" style="9" customWidth="1"/>
    <col min="12038" max="12038" width="8.57421875" style="9" customWidth="1"/>
    <col min="12039" max="12039" width="6.421875" style="9" customWidth="1"/>
    <col min="12040" max="12040" width="8.57421875" style="9" customWidth="1"/>
    <col min="12041" max="12041" width="6.421875" style="9" customWidth="1"/>
    <col min="12042" max="12042" width="8.57421875" style="9" customWidth="1"/>
    <col min="12043" max="12043" width="6.421875" style="9" customWidth="1"/>
    <col min="12044" max="12044" width="8.57421875" style="9" customWidth="1"/>
    <col min="12045" max="12045" width="6.421875" style="9" customWidth="1"/>
    <col min="12046" max="12046" width="8.57421875" style="9" customWidth="1"/>
    <col min="12047" max="12047" width="6.421875" style="9" customWidth="1"/>
    <col min="12048" max="12289" width="9.140625" style="9" customWidth="1"/>
    <col min="12290" max="12290" width="9.28125" style="9" customWidth="1"/>
    <col min="12291" max="12291" width="12.7109375" style="9" customWidth="1"/>
    <col min="12292" max="12292" width="8.57421875" style="9" customWidth="1"/>
    <col min="12293" max="12293" width="6.421875" style="9" customWidth="1"/>
    <col min="12294" max="12294" width="8.57421875" style="9" customWidth="1"/>
    <col min="12295" max="12295" width="6.421875" style="9" customWidth="1"/>
    <col min="12296" max="12296" width="8.57421875" style="9" customWidth="1"/>
    <col min="12297" max="12297" width="6.421875" style="9" customWidth="1"/>
    <col min="12298" max="12298" width="8.57421875" style="9" customWidth="1"/>
    <col min="12299" max="12299" width="6.421875" style="9" customWidth="1"/>
    <col min="12300" max="12300" width="8.57421875" style="9" customWidth="1"/>
    <col min="12301" max="12301" width="6.421875" style="9" customWidth="1"/>
    <col min="12302" max="12302" width="8.57421875" style="9" customWidth="1"/>
    <col min="12303" max="12303" width="6.421875" style="9" customWidth="1"/>
    <col min="12304" max="12545" width="9.140625" style="9" customWidth="1"/>
    <col min="12546" max="12546" width="9.28125" style="9" customWidth="1"/>
    <col min="12547" max="12547" width="12.7109375" style="9" customWidth="1"/>
    <col min="12548" max="12548" width="8.57421875" style="9" customWidth="1"/>
    <col min="12549" max="12549" width="6.421875" style="9" customWidth="1"/>
    <col min="12550" max="12550" width="8.57421875" style="9" customWidth="1"/>
    <col min="12551" max="12551" width="6.421875" style="9" customWidth="1"/>
    <col min="12552" max="12552" width="8.57421875" style="9" customWidth="1"/>
    <col min="12553" max="12553" width="6.421875" style="9" customWidth="1"/>
    <col min="12554" max="12554" width="8.57421875" style="9" customWidth="1"/>
    <col min="12555" max="12555" width="6.421875" style="9" customWidth="1"/>
    <col min="12556" max="12556" width="8.57421875" style="9" customWidth="1"/>
    <col min="12557" max="12557" width="6.421875" style="9" customWidth="1"/>
    <col min="12558" max="12558" width="8.57421875" style="9" customWidth="1"/>
    <col min="12559" max="12559" width="6.421875" style="9" customWidth="1"/>
    <col min="12560" max="12801" width="9.140625" style="9" customWidth="1"/>
    <col min="12802" max="12802" width="9.28125" style="9" customWidth="1"/>
    <col min="12803" max="12803" width="12.7109375" style="9" customWidth="1"/>
    <col min="12804" max="12804" width="8.57421875" style="9" customWidth="1"/>
    <col min="12805" max="12805" width="6.421875" style="9" customWidth="1"/>
    <col min="12806" max="12806" width="8.57421875" style="9" customWidth="1"/>
    <col min="12807" max="12807" width="6.421875" style="9" customWidth="1"/>
    <col min="12808" max="12808" width="8.57421875" style="9" customWidth="1"/>
    <col min="12809" max="12809" width="6.421875" style="9" customWidth="1"/>
    <col min="12810" max="12810" width="8.57421875" style="9" customWidth="1"/>
    <col min="12811" max="12811" width="6.421875" style="9" customWidth="1"/>
    <col min="12812" max="12812" width="8.57421875" style="9" customWidth="1"/>
    <col min="12813" max="12813" width="6.421875" style="9" customWidth="1"/>
    <col min="12814" max="12814" width="8.57421875" style="9" customWidth="1"/>
    <col min="12815" max="12815" width="6.421875" style="9" customWidth="1"/>
    <col min="12816" max="13057" width="9.140625" style="9" customWidth="1"/>
    <col min="13058" max="13058" width="9.28125" style="9" customWidth="1"/>
    <col min="13059" max="13059" width="12.7109375" style="9" customWidth="1"/>
    <col min="13060" max="13060" width="8.57421875" style="9" customWidth="1"/>
    <col min="13061" max="13061" width="6.421875" style="9" customWidth="1"/>
    <col min="13062" max="13062" width="8.57421875" style="9" customWidth="1"/>
    <col min="13063" max="13063" width="6.421875" style="9" customWidth="1"/>
    <col min="13064" max="13064" width="8.57421875" style="9" customWidth="1"/>
    <col min="13065" max="13065" width="6.421875" style="9" customWidth="1"/>
    <col min="13066" max="13066" width="8.57421875" style="9" customWidth="1"/>
    <col min="13067" max="13067" width="6.421875" style="9" customWidth="1"/>
    <col min="13068" max="13068" width="8.57421875" style="9" customWidth="1"/>
    <col min="13069" max="13069" width="6.421875" style="9" customWidth="1"/>
    <col min="13070" max="13070" width="8.57421875" style="9" customWidth="1"/>
    <col min="13071" max="13071" width="6.421875" style="9" customWidth="1"/>
    <col min="13072" max="13313" width="9.140625" style="9" customWidth="1"/>
    <col min="13314" max="13314" width="9.28125" style="9" customWidth="1"/>
    <col min="13315" max="13315" width="12.7109375" style="9" customWidth="1"/>
    <col min="13316" max="13316" width="8.57421875" style="9" customWidth="1"/>
    <col min="13317" max="13317" width="6.421875" style="9" customWidth="1"/>
    <col min="13318" max="13318" width="8.57421875" style="9" customWidth="1"/>
    <col min="13319" max="13319" width="6.421875" style="9" customWidth="1"/>
    <col min="13320" max="13320" width="8.57421875" style="9" customWidth="1"/>
    <col min="13321" max="13321" width="6.421875" style="9" customWidth="1"/>
    <col min="13322" max="13322" width="8.57421875" style="9" customWidth="1"/>
    <col min="13323" max="13323" width="6.421875" style="9" customWidth="1"/>
    <col min="13324" max="13324" width="8.57421875" style="9" customWidth="1"/>
    <col min="13325" max="13325" width="6.421875" style="9" customWidth="1"/>
    <col min="13326" max="13326" width="8.57421875" style="9" customWidth="1"/>
    <col min="13327" max="13327" width="6.421875" style="9" customWidth="1"/>
    <col min="13328" max="13569" width="9.140625" style="9" customWidth="1"/>
    <col min="13570" max="13570" width="9.28125" style="9" customWidth="1"/>
    <col min="13571" max="13571" width="12.7109375" style="9" customWidth="1"/>
    <col min="13572" max="13572" width="8.57421875" style="9" customWidth="1"/>
    <col min="13573" max="13573" width="6.421875" style="9" customWidth="1"/>
    <col min="13574" max="13574" width="8.57421875" style="9" customWidth="1"/>
    <col min="13575" max="13575" width="6.421875" style="9" customWidth="1"/>
    <col min="13576" max="13576" width="8.57421875" style="9" customWidth="1"/>
    <col min="13577" max="13577" width="6.421875" style="9" customWidth="1"/>
    <col min="13578" max="13578" width="8.57421875" style="9" customWidth="1"/>
    <col min="13579" max="13579" width="6.421875" style="9" customWidth="1"/>
    <col min="13580" max="13580" width="8.57421875" style="9" customWidth="1"/>
    <col min="13581" max="13581" width="6.421875" style="9" customWidth="1"/>
    <col min="13582" max="13582" width="8.57421875" style="9" customWidth="1"/>
    <col min="13583" max="13583" width="6.421875" style="9" customWidth="1"/>
    <col min="13584" max="13825" width="9.140625" style="9" customWidth="1"/>
    <col min="13826" max="13826" width="9.28125" style="9" customWidth="1"/>
    <col min="13827" max="13827" width="12.7109375" style="9" customWidth="1"/>
    <col min="13828" max="13828" width="8.57421875" style="9" customWidth="1"/>
    <col min="13829" max="13829" width="6.421875" style="9" customWidth="1"/>
    <col min="13830" max="13830" width="8.57421875" style="9" customWidth="1"/>
    <col min="13831" max="13831" width="6.421875" style="9" customWidth="1"/>
    <col min="13832" max="13832" width="8.57421875" style="9" customWidth="1"/>
    <col min="13833" max="13833" width="6.421875" style="9" customWidth="1"/>
    <col min="13834" max="13834" width="8.57421875" style="9" customWidth="1"/>
    <col min="13835" max="13835" width="6.421875" style="9" customWidth="1"/>
    <col min="13836" max="13836" width="8.57421875" style="9" customWidth="1"/>
    <col min="13837" max="13837" width="6.421875" style="9" customWidth="1"/>
    <col min="13838" max="13838" width="8.57421875" style="9" customWidth="1"/>
    <col min="13839" max="13839" width="6.421875" style="9" customWidth="1"/>
    <col min="13840" max="14081" width="9.140625" style="9" customWidth="1"/>
    <col min="14082" max="14082" width="9.28125" style="9" customWidth="1"/>
    <col min="14083" max="14083" width="12.7109375" style="9" customWidth="1"/>
    <col min="14084" max="14084" width="8.57421875" style="9" customWidth="1"/>
    <col min="14085" max="14085" width="6.421875" style="9" customWidth="1"/>
    <col min="14086" max="14086" width="8.57421875" style="9" customWidth="1"/>
    <col min="14087" max="14087" width="6.421875" style="9" customWidth="1"/>
    <col min="14088" max="14088" width="8.57421875" style="9" customWidth="1"/>
    <col min="14089" max="14089" width="6.421875" style="9" customWidth="1"/>
    <col min="14090" max="14090" width="8.57421875" style="9" customWidth="1"/>
    <col min="14091" max="14091" width="6.421875" style="9" customWidth="1"/>
    <col min="14092" max="14092" width="8.57421875" style="9" customWidth="1"/>
    <col min="14093" max="14093" width="6.421875" style="9" customWidth="1"/>
    <col min="14094" max="14094" width="8.57421875" style="9" customWidth="1"/>
    <col min="14095" max="14095" width="6.421875" style="9" customWidth="1"/>
    <col min="14096" max="14337" width="9.140625" style="9" customWidth="1"/>
    <col min="14338" max="14338" width="9.28125" style="9" customWidth="1"/>
    <col min="14339" max="14339" width="12.7109375" style="9" customWidth="1"/>
    <col min="14340" max="14340" width="8.57421875" style="9" customWidth="1"/>
    <col min="14341" max="14341" width="6.421875" style="9" customWidth="1"/>
    <col min="14342" max="14342" width="8.57421875" style="9" customWidth="1"/>
    <col min="14343" max="14343" width="6.421875" style="9" customWidth="1"/>
    <col min="14344" max="14344" width="8.57421875" style="9" customWidth="1"/>
    <col min="14345" max="14345" width="6.421875" style="9" customWidth="1"/>
    <col min="14346" max="14346" width="8.57421875" style="9" customWidth="1"/>
    <col min="14347" max="14347" width="6.421875" style="9" customWidth="1"/>
    <col min="14348" max="14348" width="8.57421875" style="9" customWidth="1"/>
    <col min="14349" max="14349" width="6.421875" style="9" customWidth="1"/>
    <col min="14350" max="14350" width="8.57421875" style="9" customWidth="1"/>
    <col min="14351" max="14351" width="6.421875" style="9" customWidth="1"/>
    <col min="14352" max="14593" width="9.140625" style="9" customWidth="1"/>
    <col min="14594" max="14594" width="9.28125" style="9" customWidth="1"/>
    <col min="14595" max="14595" width="12.7109375" style="9" customWidth="1"/>
    <col min="14596" max="14596" width="8.57421875" style="9" customWidth="1"/>
    <col min="14597" max="14597" width="6.421875" style="9" customWidth="1"/>
    <col min="14598" max="14598" width="8.57421875" style="9" customWidth="1"/>
    <col min="14599" max="14599" width="6.421875" style="9" customWidth="1"/>
    <col min="14600" max="14600" width="8.57421875" style="9" customWidth="1"/>
    <col min="14601" max="14601" width="6.421875" style="9" customWidth="1"/>
    <col min="14602" max="14602" width="8.57421875" style="9" customWidth="1"/>
    <col min="14603" max="14603" width="6.421875" style="9" customWidth="1"/>
    <col min="14604" max="14604" width="8.57421875" style="9" customWidth="1"/>
    <col min="14605" max="14605" width="6.421875" style="9" customWidth="1"/>
    <col min="14606" max="14606" width="8.57421875" style="9" customWidth="1"/>
    <col min="14607" max="14607" width="6.421875" style="9" customWidth="1"/>
    <col min="14608" max="14849" width="9.140625" style="9" customWidth="1"/>
    <col min="14850" max="14850" width="9.28125" style="9" customWidth="1"/>
    <col min="14851" max="14851" width="12.7109375" style="9" customWidth="1"/>
    <col min="14852" max="14852" width="8.57421875" style="9" customWidth="1"/>
    <col min="14853" max="14853" width="6.421875" style="9" customWidth="1"/>
    <col min="14854" max="14854" width="8.57421875" style="9" customWidth="1"/>
    <col min="14855" max="14855" width="6.421875" style="9" customWidth="1"/>
    <col min="14856" max="14856" width="8.57421875" style="9" customWidth="1"/>
    <col min="14857" max="14857" width="6.421875" style="9" customWidth="1"/>
    <col min="14858" max="14858" width="8.57421875" style="9" customWidth="1"/>
    <col min="14859" max="14859" width="6.421875" style="9" customWidth="1"/>
    <col min="14860" max="14860" width="8.57421875" style="9" customWidth="1"/>
    <col min="14861" max="14861" width="6.421875" style="9" customWidth="1"/>
    <col min="14862" max="14862" width="8.57421875" style="9" customWidth="1"/>
    <col min="14863" max="14863" width="6.421875" style="9" customWidth="1"/>
    <col min="14864" max="15105" width="9.140625" style="9" customWidth="1"/>
    <col min="15106" max="15106" width="9.28125" style="9" customWidth="1"/>
    <col min="15107" max="15107" width="12.7109375" style="9" customWidth="1"/>
    <col min="15108" max="15108" width="8.57421875" style="9" customWidth="1"/>
    <col min="15109" max="15109" width="6.421875" style="9" customWidth="1"/>
    <col min="15110" max="15110" width="8.57421875" style="9" customWidth="1"/>
    <col min="15111" max="15111" width="6.421875" style="9" customWidth="1"/>
    <col min="15112" max="15112" width="8.57421875" style="9" customWidth="1"/>
    <col min="15113" max="15113" width="6.421875" style="9" customWidth="1"/>
    <col min="15114" max="15114" width="8.57421875" style="9" customWidth="1"/>
    <col min="15115" max="15115" width="6.421875" style="9" customWidth="1"/>
    <col min="15116" max="15116" width="8.57421875" style="9" customWidth="1"/>
    <col min="15117" max="15117" width="6.421875" style="9" customWidth="1"/>
    <col min="15118" max="15118" width="8.57421875" style="9" customWidth="1"/>
    <col min="15119" max="15119" width="6.421875" style="9" customWidth="1"/>
    <col min="15120" max="15361" width="9.140625" style="9" customWidth="1"/>
    <col min="15362" max="15362" width="9.28125" style="9" customWidth="1"/>
    <col min="15363" max="15363" width="12.7109375" style="9" customWidth="1"/>
    <col min="15364" max="15364" width="8.57421875" style="9" customWidth="1"/>
    <col min="15365" max="15365" width="6.421875" style="9" customWidth="1"/>
    <col min="15366" max="15366" width="8.57421875" style="9" customWidth="1"/>
    <col min="15367" max="15367" width="6.421875" style="9" customWidth="1"/>
    <col min="15368" max="15368" width="8.57421875" style="9" customWidth="1"/>
    <col min="15369" max="15369" width="6.421875" style="9" customWidth="1"/>
    <col min="15370" max="15370" width="8.57421875" style="9" customWidth="1"/>
    <col min="15371" max="15371" width="6.421875" style="9" customWidth="1"/>
    <col min="15372" max="15372" width="8.57421875" style="9" customWidth="1"/>
    <col min="15373" max="15373" width="6.421875" style="9" customWidth="1"/>
    <col min="15374" max="15374" width="8.57421875" style="9" customWidth="1"/>
    <col min="15375" max="15375" width="6.421875" style="9" customWidth="1"/>
    <col min="15376" max="15617" width="9.140625" style="9" customWidth="1"/>
    <col min="15618" max="15618" width="9.28125" style="9" customWidth="1"/>
    <col min="15619" max="15619" width="12.7109375" style="9" customWidth="1"/>
    <col min="15620" max="15620" width="8.57421875" style="9" customWidth="1"/>
    <col min="15621" max="15621" width="6.421875" style="9" customWidth="1"/>
    <col min="15622" max="15622" width="8.57421875" style="9" customWidth="1"/>
    <col min="15623" max="15623" width="6.421875" style="9" customWidth="1"/>
    <col min="15624" max="15624" width="8.57421875" style="9" customWidth="1"/>
    <col min="15625" max="15625" width="6.421875" style="9" customWidth="1"/>
    <col min="15626" max="15626" width="8.57421875" style="9" customWidth="1"/>
    <col min="15627" max="15627" width="6.421875" style="9" customWidth="1"/>
    <col min="15628" max="15628" width="8.57421875" style="9" customWidth="1"/>
    <col min="15629" max="15629" width="6.421875" style="9" customWidth="1"/>
    <col min="15630" max="15630" width="8.57421875" style="9" customWidth="1"/>
    <col min="15631" max="15631" width="6.421875" style="9" customWidth="1"/>
    <col min="15632" max="15873" width="9.140625" style="9" customWidth="1"/>
    <col min="15874" max="15874" width="9.28125" style="9" customWidth="1"/>
    <col min="15875" max="15875" width="12.7109375" style="9" customWidth="1"/>
    <col min="15876" max="15876" width="8.57421875" style="9" customWidth="1"/>
    <col min="15877" max="15877" width="6.421875" style="9" customWidth="1"/>
    <col min="15878" max="15878" width="8.57421875" style="9" customWidth="1"/>
    <col min="15879" max="15879" width="6.421875" style="9" customWidth="1"/>
    <col min="15880" max="15880" width="8.57421875" style="9" customWidth="1"/>
    <col min="15881" max="15881" width="6.421875" style="9" customWidth="1"/>
    <col min="15882" max="15882" width="8.57421875" style="9" customWidth="1"/>
    <col min="15883" max="15883" width="6.421875" style="9" customWidth="1"/>
    <col min="15884" max="15884" width="8.57421875" style="9" customWidth="1"/>
    <col min="15885" max="15885" width="6.421875" style="9" customWidth="1"/>
    <col min="15886" max="15886" width="8.57421875" style="9" customWidth="1"/>
    <col min="15887" max="15887" width="6.421875" style="9" customWidth="1"/>
    <col min="15888" max="16129" width="9.140625" style="9" customWidth="1"/>
    <col min="16130" max="16130" width="9.28125" style="9" customWidth="1"/>
    <col min="16131" max="16131" width="12.7109375" style="9" customWidth="1"/>
    <col min="16132" max="16132" width="8.57421875" style="9" customWidth="1"/>
    <col min="16133" max="16133" width="6.421875" style="9" customWidth="1"/>
    <col min="16134" max="16134" width="8.57421875" style="9" customWidth="1"/>
    <col min="16135" max="16135" width="6.421875" style="9" customWidth="1"/>
    <col min="16136" max="16136" width="8.57421875" style="9" customWidth="1"/>
    <col min="16137" max="16137" width="6.421875" style="9" customWidth="1"/>
    <col min="16138" max="16138" width="8.57421875" style="9" customWidth="1"/>
    <col min="16139" max="16139" width="6.421875" style="9" customWidth="1"/>
    <col min="16140" max="16140" width="8.57421875" style="9" customWidth="1"/>
    <col min="16141" max="16141" width="6.421875" style="9" customWidth="1"/>
    <col min="16142" max="16142" width="8.57421875" style="9" customWidth="1"/>
    <col min="16143" max="16143" width="6.421875" style="9" customWidth="1"/>
    <col min="16144" max="16384" width="9.140625" style="9" customWidth="1"/>
  </cols>
  <sheetData>
    <row r="1" spans="4:21" ht="12">
      <c r="D1" s="108"/>
      <c r="E1" s="108"/>
      <c r="F1" s="163"/>
      <c r="G1" s="108"/>
      <c r="H1" s="108"/>
      <c r="I1" s="108"/>
      <c r="J1" s="108"/>
      <c r="K1" s="108"/>
      <c r="L1" s="108"/>
      <c r="M1" s="108"/>
      <c r="N1" s="108"/>
      <c r="O1" s="108"/>
      <c r="P1" s="108"/>
      <c r="Q1" s="108"/>
      <c r="R1" s="108"/>
      <c r="S1" s="108"/>
      <c r="T1" s="108"/>
      <c r="U1" s="108"/>
    </row>
    <row r="2" spans="5:15" ht="12">
      <c r="E2" s="62"/>
      <c r="F2" s="61"/>
      <c r="G2" s="62"/>
      <c r="H2" s="61"/>
      <c r="I2" s="61"/>
      <c r="J2" s="61"/>
      <c r="K2" s="61"/>
      <c r="L2" s="61"/>
      <c r="M2" s="61"/>
      <c r="N2" s="61"/>
      <c r="O2" s="61"/>
    </row>
    <row r="3" spans="3:15" ht="12">
      <c r="C3" s="4" t="s">
        <v>113</v>
      </c>
      <c r="D3" s="4"/>
      <c r="E3" s="62"/>
      <c r="F3" s="61"/>
      <c r="G3" s="62"/>
      <c r="H3" s="61"/>
      <c r="I3" s="61"/>
      <c r="J3" s="61"/>
      <c r="K3" s="61"/>
      <c r="L3" s="61"/>
      <c r="M3" s="61"/>
      <c r="N3" s="61"/>
      <c r="O3" s="61"/>
    </row>
    <row r="4" spans="3:15" ht="12">
      <c r="C4" s="4" t="s">
        <v>114</v>
      </c>
      <c r="D4" s="4"/>
      <c r="E4" s="62"/>
      <c r="F4" s="61"/>
      <c r="G4" s="62"/>
      <c r="H4" s="61"/>
      <c r="I4" s="61"/>
      <c r="J4" s="61"/>
      <c r="K4" s="61"/>
      <c r="L4" s="61"/>
      <c r="M4" s="61"/>
      <c r="N4" s="61"/>
      <c r="O4" s="61"/>
    </row>
    <row r="5" spans="3:15" ht="12">
      <c r="C5" s="60"/>
      <c r="D5" s="4"/>
      <c r="E5" s="62"/>
      <c r="F5" s="61"/>
      <c r="G5" s="62"/>
      <c r="H5" s="61"/>
      <c r="I5" s="61"/>
      <c r="J5" s="61"/>
      <c r="K5" s="61"/>
      <c r="L5" s="61"/>
      <c r="M5" s="61"/>
      <c r="N5" s="61"/>
      <c r="O5" s="61"/>
    </row>
    <row r="6" spans="3:15" ht="15">
      <c r="C6" s="85" t="s">
        <v>140</v>
      </c>
      <c r="D6" s="4"/>
      <c r="E6" s="62"/>
      <c r="F6" s="61"/>
      <c r="G6" s="62"/>
      <c r="H6" s="61"/>
      <c r="I6" s="61"/>
      <c r="J6" s="61"/>
      <c r="K6" s="61"/>
      <c r="L6" s="61"/>
      <c r="M6" s="61"/>
      <c r="N6" s="61"/>
      <c r="O6" s="61"/>
    </row>
    <row r="7" spans="3:15" ht="12">
      <c r="C7" s="60"/>
      <c r="D7" s="4"/>
      <c r="E7" s="62"/>
      <c r="F7" s="61"/>
      <c r="G7" s="62"/>
      <c r="H7" s="61"/>
      <c r="I7" s="61"/>
      <c r="J7" s="61"/>
      <c r="K7" s="61"/>
      <c r="L7" s="61"/>
      <c r="M7" s="61"/>
      <c r="N7" s="61"/>
      <c r="O7" s="61"/>
    </row>
    <row r="8" spans="3:15" ht="12">
      <c r="C8" s="60"/>
      <c r="D8" s="4"/>
      <c r="E8" s="62"/>
      <c r="F8" s="61"/>
      <c r="G8" s="62"/>
      <c r="H8" s="61"/>
      <c r="I8" s="61"/>
      <c r="J8" s="61"/>
      <c r="K8" s="61"/>
      <c r="L8" s="61"/>
      <c r="M8" s="61"/>
      <c r="N8" s="61"/>
      <c r="O8" s="61"/>
    </row>
    <row r="9" ht="12">
      <c r="B9" s="9"/>
    </row>
    <row r="10" spans="3:21" ht="12">
      <c r="C10" s="63"/>
      <c r="D10" s="282">
        <v>2008</v>
      </c>
      <c r="E10" s="283"/>
      <c r="F10" s="282">
        <v>2009</v>
      </c>
      <c r="G10" s="283"/>
      <c r="H10" s="282">
        <v>2010</v>
      </c>
      <c r="I10" s="283"/>
      <c r="J10" s="282">
        <v>2011</v>
      </c>
      <c r="K10" s="283"/>
      <c r="L10" s="279">
        <v>2012</v>
      </c>
      <c r="M10" s="280"/>
      <c r="N10" s="279">
        <v>2013</v>
      </c>
      <c r="O10" s="280"/>
      <c r="P10" s="279">
        <v>2014</v>
      </c>
      <c r="Q10" s="280"/>
      <c r="R10" s="279">
        <v>2015</v>
      </c>
      <c r="S10" s="280"/>
      <c r="T10" s="279">
        <v>2016</v>
      </c>
      <c r="U10" s="281"/>
    </row>
    <row r="11" spans="3:21" ht="24">
      <c r="C11" s="64"/>
      <c r="D11" s="152" t="s">
        <v>146</v>
      </c>
      <c r="E11" s="151" t="s">
        <v>153</v>
      </c>
      <c r="F11" s="152" t="s">
        <v>146</v>
      </c>
      <c r="G11" s="151" t="s">
        <v>153</v>
      </c>
      <c r="H11" s="152" t="s">
        <v>146</v>
      </c>
      <c r="I11" s="151" t="s">
        <v>153</v>
      </c>
      <c r="J11" s="152" t="s">
        <v>146</v>
      </c>
      <c r="K11" s="151" t="s">
        <v>153</v>
      </c>
      <c r="L11" s="152" t="s">
        <v>146</v>
      </c>
      <c r="M11" s="151" t="s">
        <v>153</v>
      </c>
      <c r="N11" s="152" t="s">
        <v>146</v>
      </c>
      <c r="O11" s="151" t="s">
        <v>153</v>
      </c>
      <c r="P11" s="152" t="s">
        <v>146</v>
      </c>
      <c r="Q11" s="151" t="s">
        <v>153</v>
      </c>
      <c r="R11" s="152" t="s">
        <v>146</v>
      </c>
      <c r="S11" s="151" t="s">
        <v>153</v>
      </c>
      <c r="T11" s="152" t="s">
        <v>146</v>
      </c>
      <c r="U11" s="151" t="s">
        <v>153</v>
      </c>
    </row>
    <row r="12" spans="3:22" ht="12">
      <c r="C12" s="65" t="s">
        <v>144</v>
      </c>
      <c r="D12" s="127">
        <v>603360</v>
      </c>
      <c r="E12" s="123">
        <v>100</v>
      </c>
      <c r="F12" s="127">
        <v>594600</v>
      </c>
      <c r="G12" s="123">
        <v>100</v>
      </c>
      <c r="H12" s="127">
        <v>540080</v>
      </c>
      <c r="I12" s="123">
        <v>100</v>
      </c>
      <c r="J12" s="127">
        <v>491310</v>
      </c>
      <c r="K12" s="123">
        <v>100</v>
      </c>
      <c r="L12" s="127">
        <v>483650</v>
      </c>
      <c r="M12" s="123">
        <v>100</v>
      </c>
      <c r="N12" s="127">
        <v>430450</v>
      </c>
      <c r="O12" s="123">
        <v>100</v>
      </c>
      <c r="P12" s="127">
        <v>470080</v>
      </c>
      <c r="Q12" s="123">
        <v>100</v>
      </c>
      <c r="R12" s="127">
        <v>533395</v>
      </c>
      <c r="S12" s="123">
        <v>100</v>
      </c>
      <c r="T12" s="127">
        <v>493785</v>
      </c>
      <c r="U12" s="123">
        <v>100</v>
      </c>
      <c r="V12" s="258"/>
    </row>
    <row r="13" spans="3:23" ht="12">
      <c r="C13" s="12" t="s">
        <v>54</v>
      </c>
      <c r="D13" s="128">
        <v>28545</v>
      </c>
      <c r="E13" s="124">
        <f>D13*100/D$12</f>
        <v>4.731006364359586</v>
      </c>
      <c r="F13" s="128">
        <v>24035</v>
      </c>
      <c r="G13" s="124">
        <f>F13*100/F$12</f>
        <v>4.042213252606794</v>
      </c>
      <c r="H13" s="128">
        <v>22865</v>
      </c>
      <c r="I13" s="124">
        <f>H13*100/H$12</f>
        <v>4.233632054510443</v>
      </c>
      <c r="J13" s="128">
        <v>36885</v>
      </c>
      <c r="K13" s="124">
        <f>J13*100/J$12</f>
        <v>7.50748000244245</v>
      </c>
      <c r="L13" s="128">
        <v>50890</v>
      </c>
      <c r="M13" s="124">
        <f>L13*100/L$12</f>
        <v>10.522071746097385</v>
      </c>
      <c r="N13" s="128">
        <v>47465</v>
      </c>
      <c r="O13" s="124">
        <f>N13*100/N$12</f>
        <v>11.026832384713671</v>
      </c>
      <c r="P13" s="128">
        <v>35245</v>
      </c>
      <c r="Q13" s="124">
        <f>P13*100/P$12</f>
        <v>7.497659972770593</v>
      </c>
      <c r="R13" s="128">
        <v>31045</v>
      </c>
      <c r="S13" s="124">
        <f>R13*100/R$12</f>
        <v>5.820264531913497</v>
      </c>
      <c r="T13" s="128">
        <v>33020</v>
      </c>
      <c r="U13" s="124">
        <f>T13*100/T$12</f>
        <v>6.687120912947943</v>
      </c>
      <c r="V13" s="174"/>
      <c r="W13" s="176"/>
    </row>
    <row r="14" spans="3:23" ht="12">
      <c r="C14" s="13" t="s">
        <v>55</v>
      </c>
      <c r="D14" s="129">
        <v>1405</v>
      </c>
      <c r="E14" s="125">
        <f>D14*100/D$12</f>
        <v>0.23286263590559533</v>
      </c>
      <c r="F14" s="129">
        <v>1465</v>
      </c>
      <c r="G14" s="125">
        <f>F14*100/F$12</f>
        <v>0.2463841237806929</v>
      </c>
      <c r="H14" s="129">
        <v>1705</v>
      </c>
      <c r="I14" s="125">
        <f>H14*100/H$12</f>
        <v>0.3156939712635165</v>
      </c>
      <c r="J14" s="129">
        <v>1355</v>
      </c>
      <c r="K14" s="125">
        <f>J14*100/J$12</f>
        <v>0.27579328733386255</v>
      </c>
      <c r="L14" s="129">
        <v>2050</v>
      </c>
      <c r="M14" s="125">
        <f>L14*100/L$12</f>
        <v>0.4238602295048072</v>
      </c>
      <c r="N14" s="129">
        <v>5260</v>
      </c>
      <c r="O14" s="125">
        <f>N14*100/N$12</f>
        <v>1.2219770008131026</v>
      </c>
      <c r="P14" s="129">
        <v>12870</v>
      </c>
      <c r="Q14" s="125">
        <f>P14*100/P$12</f>
        <v>2.7378318584070795</v>
      </c>
      <c r="R14" s="129">
        <v>20810</v>
      </c>
      <c r="S14" s="125">
        <f>R14*100/R$12</f>
        <v>3.9014238978618097</v>
      </c>
      <c r="T14" s="129">
        <v>14120</v>
      </c>
      <c r="U14" s="125">
        <f>T14*100/T$12</f>
        <v>2.8595441335804046</v>
      </c>
      <c r="V14" s="174"/>
      <c r="W14" s="176"/>
    </row>
    <row r="15" spans="3:23" ht="12">
      <c r="C15" s="13" t="s">
        <v>56</v>
      </c>
      <c r="D15" s="129">
        <v>3770</v>
      </c>
      <c r="E15" s="125">
        <f aca="true" t="shared" si="0" ref="E15:G40">D15*100/D$12</f>
        <v>0.6248342614691064</v>
      </c>
      <c r="F15" s="129">
        <v>3805</v>
      </c>
      <c r="G15" s="125">
        <f t="shared" si="0"/>
        <v>0.6399260006727212</v>
      </c>
      <c r="H15" s="129">
        <v>2915</v>
      </c>
      <c r="I15" s="125">
        <f aca="true" t="shared" si="1" ref="I15">H15*100/H$12</f>
        <v>0.5397348540956896</v>
      </c>
      <c r="J15" s="129">
        <v>2520</v>
      </c>
      <c r="K15" s="125">
        <f aca="true" t="shared" si="2" ref="K15">J15*100/J$12</f>
        <v>0.5129144531965562</v>
      </c>
      <c r="L15" s="129">
        <v>2375</v>
      </c>
      <c r="M15" s="125">
        <f aca="true" t="shared" si="3" ref="M15">L15*100/L$12</f>
        <v>0.4910575829628864</v>
      </c>
      <c r="N15" s="129">
        <v>2405</v>
      </c>
      <c r="O15" s="125">
        <f aca="true" t="shared" si="4" ref="O15">N15*100/N$12</f>
        <v>0.5587176210942038</v>
      </c>
      <c r="P15" s="129">
        <v>2460</v>
      </c>
      <c r="Q15" s="125">
        <f aca="true" t="shared" si="5" ref="Q15">P15*100/P$12</f>
        <v>0.5233151803948264</v>
      </c>
      <c r="R15" s="129">
        <v>4510</v>
      </c>
      <c r="S15" s="125">
        <f aca="true" t="shared" si="6" ref="S15">R15*100/R$12</f>
        <v>0.8455272359133476</v>
      </c>
      <c r="T15" s="129">
        <v>3760</v>
      </c>
      <c r="U15" s="125">
        <f aca="true" t="shared" si="7" ref="U15">T15*100/T$12</f>
        <v>0.7614650100752351</v>
      </c>
      <c r="V15" s="174"/>
      <c r="W15" s="176"/>
    </row>
    <row r="16" spans="3:23" ht="12">
      <c r="C16" s="13" t="s">
        <v>57</v>
      </c>
      <c r="D16" s="126" t="s">
        <v>1</v>
      </c>
      <c r="E16" s="169" t="s">
        <v>1</v>
      </c>
      <c r="F16" s="126" t="s">
        <v>1</v>
      </c>
      <c r="G16" s="169" t="s">
        <v>1</v>
      </c>
      <c r="H16" s="126" t="s">
        <v>1</v>
      </c>
      <c r="I16" s="169" t="s">
        <v>1</v>
      </c>
      <c r="J16" s="129">
        <v>2170</v>
      </c>
      <c r="K16" s="125">
        <f aca="true" t="shared" si="8" ref="K16">J16*100/J$12</f>
        <v>0.44167633469703443</v>
      </c>
      <c r="L16" s="129">
        <v>3295</v>
      </c>
      <c r="M16" s="125">
        <f aca="true" t="shared" si="9" ref="M16">L16*100/L$12</f>
        <v>0.6812777835211413</v>
      </c>
      <c r="N16" s="129">
        <v>3110</v>
      </c>
      <c r="O16" s="125">
        <f aca="true" t="shared" si="10" ref="O16">N16*100/N$12</f>
        <v>0.722499709606226</v>
      </c>
      <c r="P16" s="129">
        <v>2905</v>
      </c>
      <c r="Q16" s="125">
        <f aca="true" t="shared" si="11" ref="Q16">P16*100/P$12</f>
        <v>0.6179799183117767</v>
      </c>
      <c r="R16" s="129">
        <v>3925</v>
      </c>
      <c r="S16" s="125">
        <f aca="true" t="shared" si="12" ref="S16">R16*100/R$12</f>
        <v>0.735852417064277</v>
      </c>
      <c r="T16" s="129">
        <v>3050</v>
      </c>
      <c r="U16" s="125">
        <f aca="true" t="shared" si="13" ref="U16">T16*100/T$12</f>
        <v>0.6176777342365605</v>
      </c>
      <c r="V16" s="174"/>
      <c r="W16" s="176"/>
    </row>
    <row r="17" spans="3:23" ht="12">
      <c r="C17" s="13" t="s">
        <v>97</v>
      </c>
      <c r="D17" s="129">
        <v>11985</v>
      </c>
      <c r="E17" s="125">
        <f t="shared" si="0"/>
        <v>1.986376292760541</v>
      </c>
      <c r="F17" s="129">
        <v>14595</v>
      </c>
      <c r="G17" s="125">
        <f t="shared" si="0"/>
        <v>2.4545913218970736</v>
      </c>
      <c r="H17" s="129">
        <v>19190</v>
      </c>
      <c r="I17" s="125">
        <f aca="true" t="shared" si="14" ref="I17">H17*100/H$12</f>
        <v>3.55317730706562</v>
      </c>
      <c r="J17" s="129">
        <v>17550</v>
      </c>
      <c r="K17" s="125">
        <f aca="true" t="shared" si="15" ref="K17">J17*100/J$12</f>
        <v>3.5720827990474446</v>
      </c>
      <c r="L17" s="129">
        <v>20000</v>
      </c>
      <c r="M17" s="125">
        <f aca="true" t="shared" si="16" ref="M17">L17*100/L$12</f>
        <v>4.135221751266411</v>
      </c>
      <c r="N17" s="129">
        <v>25380</v>
      </c>
      <c r="O17" s="125">
        <f aca="true" t="shared" si="17" ref="O17">N17*100/N$12</f>
        <v>5.896155186432803</v>
      </c>
      <c r="P17" s="129">
        <v>34255</v>
      </c>
      <c r="Q17" s="125">
        <f aca="true" t="shared" si="18" ref="Q17">P17*100/P$12</f>
        <v>7.287057522123894</v>
      </c>
      <c r="R17" s="129">
        <v>54080</v>
      </c>
      <c r="S17" s="125">
        <f aca="true" t="shared" si="19" ref="S17">R17*100/R$12</f>
        <v>10.138827698047413</v>
      </c>
      <c r="T17" s="129">
        <v>70005</v>
      </c>
      <c r="U17" s="125">
        <f aca="true" t="shared" si="20" ref="U17">T17*100/T$12</f>
        <v>14.177222880403415</v>
      </c>
      <c r="V17" s="174"/>
      <c r="W17" s="176"/>
    </row>
    <row r="18" spans="3:23" ht="12">
      <c r="C18" s="13" t="s">
        <v>59</v>
      </c>
      <c r="D18" s="129">
        <v>185</v>
      </c>
      <c r="E18" s="125">
        <f t="shared" si="0"/>
        <v>0.0306616282153275</v>
      </c>
      <c r="F18" s="129">
        <v>150</v>
      </c>
      <c r="G18" s="125">
        <f t="shared" si="0"/>
        <v>0.025227043390514632</v>
      </c>
      <c r="H18" s="129">
        <v>110</v>
      </c>
      <c r="I18" s="125">
        <f aca="true" t="shared" si="21" ref="I18">H18*100/H$12</f>
        <v>0.020367352984743</v>
      </c>
      <c r="J18" s="129">
        <v>480</v>
      </c>
      <c r="K18" s="125">
        <f aca="true" t="shared" si="22" ref="K18">J18*100/J$12</f>
        <v>0.09769799108505832</v>
      </c>
      <c r="L18" s="129">
        <v>580</v>
      </c>
      <c r="M18" s="125">
        <f aca="true" t="shared" si="23" ref="M18">L18*100/L$12</f>
        <v>0.11992143078672594</v>
      </c>
      <c r="N18" s="129">
        <v>600</v>
      </c>
      <c r="O18" s="125">
        <f aca="true" t="shared" si="24" ref="O18">N18*100/N$12</f>
        <v>0.13938901149959346</v>
      </c>
      <c r="P18" s="129">
        <v>475</v>
      </c>
      <c r="Q18" s="125">
        <f aca="true" t="shared" si="25" ref="Q18">P18*100/P$12</f>
        <v>0.10104663036078965</v>
      </c>
      <c r="R18" s="129">
        <v>590</v>
      </c>
      <c r="S18" s="125">
        <f aca="true" t="shared" si="26" ref="S18">R18*100/R$12</f>
        <v>0.1106122104631652</v>
      </c>
      <c r="T18" s="129">
        <v>505</v>
      </c>
      <c r="U18" s="125">
        <f aca="true" t="shared" si="27" ref="U18">T18*100/T$12</f>
        <v>0.10227123140638132</v>
      </c>
      <c r="V18" s="174"/>
      <c r="W18" s="176"/>
    </row>
    <row r="19" spans="3:23" ht="12">
      <c r="C19" s="13" t="s">
        <v>60</v>
      </c>
      <c r="D19" s="129">
        <v>1285</v>
      </c>
      <c r="E19" s="125">
        <f t="shared" si="0"/>
        <v>0.21297401219835588</v>
      </c>
      <c r="F19" s="129">
        <v>1615</v>
      </c>
      <c r="G19" s="125">
        <f t="shared" si="0"/>
        <v>0.27161116717120753</v>
      </c>
      <c r="H19" s="129">
        <v>1495</v>
      </c>
      <c r="I19" s="125">
        <f aca="true" t="shared" si="28" ref="I19">H19*100/H$12</f>
        <v>0.27681084283809804</v>
      </c>
      <c r="J19" s="129">
        <v>1805</v>
      </c>
      <c r="K19" s="125">
        <f aca="true" t="shared" si="29" ref="K19">J19*100/J$12</f>
        <v>0.3673851539761047</v>
      </c>
      <c r="L19" s="129">
        <v>2065</v>
      </c>
      <c r="M19" s="125">
        <f aca="true" t="shared" si="30" ref="M19">L19*100/L$12</f>
        <v>0.426961645818257</v>
      </c>
      <c r="N19" s="129">
        <v>2145</v>
      </c>
      <c r="O19" s="125">
        <f aca="true" t="shared" si="31" ref="O19">N19*100/N$12</f>
        <v>0.4983157161110466</v>
      </c>
      <c r="P19" s="129">
        <v>970</v>
      </c>
      <c r="Q19" s="125">
        <f aca="true" t="shared" si="32" ref="Q19">P19*100/P$12</f>
        <v>0.20634785568413888</v>
      </c>
      <c r="R19" s="129">
        <v>875</v>
      </c>
      <c r="S19" s="125">
        <f aca="true" t="shared" si="33" ref="S19">R19*100/R$12</f>
        <v>0.16404353246655856</v>
      </c>
      <c r="T19" s="129">
        <v>1355</v>
      </c>
      <c r="U19" s="125">
        <f aca="true" t="shared" si="34" ref="U19">T19*100/T$12</f>
        <v>0.2744109278329637</v>
      </c>
      <c r="V19" s="174"/>
      <c r="W19" s="176"/>
    </row>
    <row r="20" spans="3:23" ht="12">
      <c r="C20" s="13" t="s">
        <v>61</v>
      </c>
      <c r="D20" s="129">
        <v>146335</v>
      </c>
      <c r="E20" s="125">
        <f t="shared" si="0"/>
        <v>24.253347918324053</v>
      </c>
      <c r="F20" s="129">
        <v>126140</v>
      </c>
      <c r="G20" s="125">
        <f t="shared" si="0"/>
        <v>21.214261688530105</v>
      </c>
      <c r="H20" s="129">
        <v>132525</v>
      </c>
      <c r="I20" s="125">
        <f aca="true" t="shared" si="35" ref="I20">H20*100/H$12</f>
        <v>24.53803140275515</v>
      </c>
      <c r="J20" s="129">
        <v>88820</v>
      </c>
      <c r="K20" s="125">
        <f aca="true" t="shared" si="36" ref="K20">J20*100/J$12</f>
        <v>18.078199100364333</v>
      </c>
      <c r="L20" s="129">
        <v>84705</v>
      </c>
      <c r="M20" s="125">
        <f aca="true" t="shared" si="37" ref="M20">L20*100/L$12</f>
        <v>17.51369792205107</v>
      </c>
      <c r="N20" s="129">
        <v>43150</v>
      </c>
      <c r="O20" s="125">
        <f aca="true" t="shared" si="38" ref="O20">N20*100/N$12</f>
        <v>10.024393077012428</v>
      </c>
      <c r="P20" s="129">
        <v>73670</v>
      </c>
      <c r="Q20" s="125">
        <f aca="true" t="shared" si="39" ref="Q20">P20*100/P$12</f>
        <v>15.671800544588155</v>
      </c>
      <c r="R20" s="129">
        <v>104575</v>
      </c>
      <c r="S20" s="125">
        <f aca="true" t="shared" si="40" ref="S20">R20*100/R$12</f>
        <v>19.605545608788983</v>
      </c>
      <c r="T20" s="129">
        <v>33790</v>
      </c>
      <c r="U20" s="125">
        <f aca="true" t="shared" si="41" ref="U20">T20*100/T$12</f>
        <v>6.843059226181436</v>
      </c>
      <c r="V20" s="174"/>
      <c r="W20" s="176"/>
    </row>
    <row r="21" spans="3:23" ht="12">
      <c r="C21" s="13" t="s">
        <v>62</v>
      </c>
      <c r="D21" s="129">
        <v>82940</v>
      </c>
      <c r="E21" s="125">
        <f t="shared" si="0"/>
        <v>13.74635375232034</v>
      </c>
      <c r="F21" s="129">
        <v>103010</v>
      </c>
      <c r="G21" s="125">
        <f t="shared" si="0"/>
        <v>17.32425159771275</v>
      </c>
      <c r="H21" s="129">
        <v>78920</v>
      </c>
      <c r="I21" s="125">
        <f aca="true" t="shared" si="42" ref="I21">H21*100/H$12</f>
        <v>14.61264997778107</v>
      </c>
      <c r="J21" s="129">
        <v>73220</v>
      </c>
      <c r="K21" s="125">
        <f aca="true" t="shared" si="43" ref="K21">J21*100/J$12</f>
        <v>14.903014390099937</v>
      </c>
      <c r="L21" s="129">
        <v>60880</v>
      </c>
      <c r="M21" s="125">
        <f aca="true" t="shared" si="44" ref="M21">L21*100/L$12</f>
        <v>12.587615010854957</v>
      </c>
      <c r="N21" s="129">
        <v>32915</v>
      </c>
      <c r="O21" s="125">
        <f aca="true" t="shared" si="45" ref="O21">N21*100/N$12</f>
        <v>7.646648855848531</v>
      </c>
      <c r="P21" s="129">
        <v>42150</v>
      </c>
      <c r="Q21" s="125">
        <f aca="true" t="shared" si="46" ref="Q21">P21*100/P$12</f>
        <v>8.966558883594281</v>
      </c>
      <c r="R21" s="129">
        <v>33495</v>
      </c>
      <c r="S21" s="125">
        <f aca="true" t="shared" si="47" ref="S21">R21*100/R$12</f>
        <v>6.279586422819861</v>
      </c>
      <c r="T21" s="129">
        <v>27845</v>
      </c>
      <c r="U21" s="125">
        <f aca="true" t="shared" si="48" ref="U21">T21*100/T$12</f>
        <v>5.639093937644926</v>
      </c>
      <c r="V21" s="174"/>
      <c r="W21" s="176"/>
    </row>
    <row r="22" spans="3:23" ht="12">
      <c r="C22" s="13" t="s">
        <v>63</v>
      </c>
      <c r="D22" s="129">
        <v>97515</v>
      </c>
      <c r="E22" s="125">
        <f t="shared" si="0"/>
        <v>16.161992840095465</v>
      </c>
      <c r="F22" s="129">
        <v>88565</v>
      </c>
      <c r="G22" s="125">
        <f t="shared" si="0"/>
        <v>14.89488731920619</v>
      </c>
      <c r="H22" s="129">
        <v>76590</v>
      </c>
      <c r="I22" s="125">
        <f aca="true" t="shared" si="49" ref="I22">H22*100/H$12</f>
        <v>14.181232410013331</v>
      </c>
      <c r="J22" s="129">
        <v>83440</v>
      </c>
      <c r="K22" s="125">
        <f aca="true" t="shared" si="50" ref="K22">J22*100/J$12</f>
        <v>16.98316745028597</v>
      </c>
      <c r="L22" s="129">
        <v>77600</v>
      </c>
      <c r="M22" s="125">
        <f aca="true" t="shared" si="51" ref="M22">L22*100/L$12</f>
        <v>16.044660394913677</v>
      </c>
      <c r="N22" s="129">
        <v>84890</v>
      </c>
      <c r="O22" s="125">
        <f aca="true" t="shared" si="52" ref="O22">N22*100/N$12</f>
        <v>19.721221977000813</v>
      </c>
      <c r="P22" s="129">
        <v>86955</v>
      </c>
      <c r="Q22" s="125">
        <f aca="true" t="shared" si="53" ref="Q22">P22*100/P$12</f>
        <v>18.497915248468345</v>
      </c>
      <c r="R22" s="129">
        <v>79950</v>
      </c>
      <c r="S22" s="125">
        <f aca="true" t="shared" si="54" ref="S22">R22*100/R$12</f>
        <v>14.98889190937298</v>
      </c>
      <c r="T22" s="129">
        <v>81000</v>
      </c>
      <c r="U22" s="125">
        <f aca="true" t="shared" si="55" ref="U22">T22*100/T$12</f>
        <v>16.403900483003735</v>
      </c>
      <c r="V22" s="174"/>
      <c r="W22" s="176"/>
    </row>
    <row r="23" spans="3:23" ht="12">
      <c r="C23" s="13" t="s">
        <v>3</v>
      </c>
      <c r="D23" s="126" t="s">
        <v>1</v>
      </c>
      <c r="E23" s="169" t="s">
        <v>1</v>
      </c>
      <c r="F23" s="126" t="s">
        <v>1</v>
      </c>
      <c r="G23" s="169" t="s">
        <v>1</v>
      </c>
      <c r="H23" s="126" t="s">
        <v>1</v>
      </c>
      <c r="I23" s="169" t="s">
        <v>1</v>
      </c>
      <c r="J23" s="126" t="s">
        <v>1</v>
      </c>
      <c r="K23" s="169" t="s">
        <v>1</v>
      </c>
      <c r="L23" s="126" t="s">
        <v>1</v>
      </c>
      <c r="M23" s="169" t="s">
        <v>1</v>
      </c>
      <c r="N23" s="129">
        <v>4355</v>
      </c>
      <c r="O23" s="125">
        <f aca="true" t="shared" si="56" ref="O23">N23*100/N$12</f>
        <v>1.0117319084678824</v>
      </c>
      <c r="P23" s="129">
        <v>3120</v>
      </c>
      <c r="Q23" s="125">
        <f aca="true" t="shared" si="57" ref="Q23">P23*100/P$12</f>
        <v>0.6637168141592921</v>
      </c>
      <c r="R23" s="129">
        <v>3910</v>
      </c>
      <c r="S23" s="125">
        <f aca="true" t="shared" si="58" ref="S23">R23*100/R$12</f>
        <v>0.733040242221993</v>
      </c>
      <c r="T23" s="129">
        <v>4730</v>
      </c>
      <c r="U23" s="125">
        <f aca="true" t="shared" si="59" ref="U23">T23*100/T$12</f>
        <v>0.9579067812914528</v>
      </c>
      <c r="V23" s="174"/>
      <c r="W23" s="176"/>
    </row>
    <row r="24" spans="3:23" ht="12">
      <c r="C24" s="13" t="s">
        <v>64</v>
      </c>
      <c r="D24" s="129">
        <v>68175</v>
      </c>
      <c r="E24" s="125">
        <f t="shared" si="0"/>
        <v>11.299224343675418</v>
      </c>
      <c r="F24" s="129">
        <v>53440</v>
      </c>
      <c r="G24" s="125">
        <f t="shared" si="0"/>
        <v>8.987554658594012</v>
      </c>
      <c r="H24" s="129">
        <v>46955</v>
      </c>
      <c r="I24" s="125">
        <f aca="true" t="shared" si="60" ref="I24">H24*100/H$12</f>
        <v>8.69408235816916</v>
      </c>
      <c r="J24" s="129">
        <v>29505</v>
      </c>
      <c r="K24" s="125">
        <f aca="true" t="shared" si="61" ref="K24">J24*100/J$12</f>
        <v>6.005373389509678</v>
      </c>
      <c r="L24" s="129">
        <v>29345</v>
      </c>
      <c r="M24" s="125">
        <f aca="true" t="shared" si="62" ref="M24">L24*100/L$12</f>
        <v>6.067404114545642</v>
      </c>
      <c r="N24" s="129">
        <v>23945</v>
      </c>
      <c r="O24" s="125">
        <f aca="true" t="shared" si="63" ref="O24">N24*100/N$12</f>
        <v>5.562783133929608</v>
      </c>
      <c r="P24" s="129">
        <v>25300</v>
      </c>
      <c r="Q24" s="125">
        <f aca="true" t="shared" si="64" ref="Q24">P24*100/P$12</f>
        <v>5.382062627637849</v>
      </c>
      <c r="R24" s="129">
        <v>27305</v>
      </c>
      <c r="S24" s="125">
        <f aca="true" t="shared" si="65" ref="S24">R24*100/R$12</f>
        <v>5.119095604570721</v>
      </c>
      <c r="T24" s="129">
        <v>32365</v>
      </c>
      <c r="U24" s="125">
        <f aca="true" t="shared" si="66" ref="U24">T24*100/T$12</f>
        <v>6.554472088054518</v>
      </c>
      <c r="V24" s="174"/>
      <c r="W24" s="176"/>
    </row>
    <row r="25" spans="3:23" ht="12">
      <c r="C25" s="13" t="s">
        <v>65</v>
      </c>
      <c r="D25" s="129">
        <v>3355</v>
      </c>
      <c r="E25" s="125">
        <f t="shared" si="0"/>
        <v>0.5560527711482366</v>
      </c>
      <c r="F25" s="129">
        <v>3205</v>
      </c>
      <c r="G25" s="125">
        <f t="shared" si="0"/>
        <v>0.5390178271106626</v>
      </c>
      <c r="H25" s="129">
        <v>2845</v>
      </c>
      <c r="I25" s="125">
        <f aca="true" t="shared" si="67" ref="I25">H25*100/H$12</f>
        <v>0.5267738112872167</v>
      </c>
      <c r="J25" s="129">
        <v>3205</v>
      </c>
      <c r="K25" s="125">
        <f aca="true" t="shared" si="68" ref="K25">J25*100/J$12</f>
        <v>0.6523376279741915</v>
      </c>
      <c r="L25" s="129">
        <v>3110</v>
      </c>
      <c r="M25" s="125">
        <f aca="true" t="shared" si="69" ref="M25">L25*100/L$12</f>
        <v>0.643026982321927</v>
      </c>
      <c r="N25" s="129">
        <v>4130</v>
      </c>
      <c r="O25" s="125">
        <f aca="true" t="shared" si="70" ref="O25">N25*100/N$12</f>
        <v>0.9594610291555349</v>
      </c>
      <c r="P25" s="129">
        <v>3525</v>
      </c>
      <c r="Q25" s="125">
        <f aca="true" t="shared" si="71" ref="Q25">P25*100/P$12</f>
        <v>0.7498723621511232</v>
      </c>
      <c r="R25" s="129">
        <v>2250</v>
      </c>
      <c r="S25" s="125">
        <f aca="true" t="shared" si="72" ref="S25">R25*100/R$12</f>
        <v>0.42182622634257916</v>
      </c>
      <c r="T25" s="129">
        <v>1575</v>
      </c>
      <c r="U25" s="125">
        <f aca="true" t="shared" si="73" ref="U25">T25*100/T$12</f>
        <v>0.31896473161396155</v>
      </c>
      <c r="V25" s="174"/>
      <c r="W25" s="176"/>
    </row>
    <row r="26" spans="3:23" ht="12">
      <c r="C26" s="13" t="s">
        <v>66</v>
      </c>
      <c r="D26" s="129">
        <v>265</v>
      </c>
      <c r="E26" s="125">
        <f t="shared" si="0"/>
        <v>0.04392071068682047</v>
      </c>
      <c r="F26" s="129">
        <v>220</v>
      </c>
      <c r="G26" s="125">
        <f t="shared" si="0"/>
        <v>0.03699966363942146</v>
      </c>
      <c r="H26" s="129">
        <v>210</v>
      </c>
      <c r="I26" s="125">
        <f aca="true" t="shared" si="74" ref="I26">H26*100/H$12</f>
        <v>0.03888312842541845</v>
      </c>
      <c r="J26" s="129">
        <v>1060</v>
      </c>
      <c r="K26" s="125">
        <f aca="true" t="shared" si="75" ref="K26">J26*100/J$12</f>
        <v>0.21574973031283712</v>
      </c>
      <c r="L26" s="129">
        <v>2070</v>
      </c>
      <c r="M26" s="125">
        <f aca="true" t="shared" si="76" ref="M26">L26*100/L$12</f>
        <v>0.42799545125607363</v>
      </c>
      <c r="N26" s="129">
        <v>2080</v>
      </c>
      <c r="O26" s="125">
        <f aca="true" t="shared" si="77" ref="O26">N26*100/N$12</f>
        <v>0.4832152398652573</v>
      </c>
      <c r="P26" s="129">
        <v>1555</v>
      </c>
      <c r="Q26" s="125">
        <f aca="true" t="shared" si="78" ref="Q26">P26*100/P$12</f>
        <v>0.3307947583390061</v>
      </c>
      <c r="R26" s="129">
        <v>1190</v>
      </c>
      <c r="S26" s="125">
        <f aca="true" t="shared" si="79" ref="S26">R26*100/R$12</f>
        <v>0.22309920415451964</v>
      </c>
      <c r="T26" s="129">
        <v>1450</v>
      </c>
      <c r="U26" s="125">
        <f aca="true" t="shared" si="80" ref="U26">T26*100/T$12</f>
        <v>0.29365007037475827</v>
      </c>
      <c r="V26" s="174"/>
      <c r="W26" s="176"/>
    </row>
    <row r="27" spans="3:23" ht="12">
      <c r="C27" s="13" t="s">
        <v>67</v>
      </c>
      <c r="D27" s="129">
        <v>910</v>
      </c>
      <c r="E27" s="125">
        <f t="shared" si="0"/>
        <v>0.15082206311323257</v>
      </c>
      <c r="F27" s="129">
        <v>1210</v>
      </c>
      <c r="G27" s="125">
        <f t="shared" si="0"/>
        <v>0.20349815001681804</v>
      </c>
      <c r="H27" s="129">
        <v>1345</v>
      </c>
      <c r="I27" s="125">
        <f aca="true" t="shared" si="81" ref="I27">H27*100/H$12</f>
        <v>0.24903717967708489</v>
      </c>
      <c r="J27" s="129">
        <v>1765</v>
      </c>
      <c r="K27" s="125">
        <f aca="true" t="shared" si="82" ref="K27">J27*100/J$12</f>
        <v>0.3592436547190165</v>
      </c>
      <c r="L27" s="129">
        <v>1910</v>
      </c>
      <c r="M27" s="125">
        <f aca="true" t="shared" si="83" ref="M27">L27*100/L$12</f>
        <v>0.39491367724594234</v>
      </c>
      <c r="N27" s="129">
        <v>1770</v>
      </c>
      <c r="O27" s="125">
        <f aca="true" t="shared" si="84" ref="O27">N27*100/N$12</f>
        <v>0.4111975839238007</v>
      </c>
      <c r="P27" s="129">
        <v>2245</v>
      </c>
      <c r="Q27" s="125">
        <f aca="true" t="shared" si="85" ref="Q27">P27*100/P$12</f>
        <v>0.4775782845473111</v>
      </c>
      <c r="R27" s="129">
        <v>1870</v>
      </c>
      <c r="S27" s="125">
        <f aca="true" t="shared" si="86" ref="S27">R27*100/R$12</f>
        <v>0.350584463671388</v>
      </c>
      <c r="T27" s="129">
        <v>1740</v>
      </c>
      <c r="U27" s="125">
        <f aca="true" t="shared" si="87" ref="U27">T27*100/T$12</f>
        <v>0.3523800844497099</v>
      </c>
      <c r="V27" s="174"/>
      <c r="W27" s="176"/>
    </row>
    <row r="28" spans="3:23" ht="12">
      <c r="C28" s="13" t="s">
        <v>68</v>
      </c>
      <c r="D28" s="126" t="s">
        <v>1</v>
      </c>
      <c r="E28" s="169" t="s">
        <v>1</v>
      </c>
      <c r="F28" s="129">
        <v>185</v>
      </c>
      <c r="G28" s="125">
        <f t="shared" si="0"/>
        <v>0.031113353514968047</v>
      </c>
      <c r="H28" s="129">
        <v>150</v>
      </c>
      <c r="I28" s="125">
        <f aca="true" t="shared" si="88" ref="I28">H28*100/H$12</f>
        <v>0.027773663161013182</v>
      </c>
      <c r="J28" s="126" t="s">
        <v>1</v>
      </c>
      <c r="K28" s="169" t="s">
        <v>1</v>
      </c>
      <c r="L28" s="129">
        <v>1945</v>
      </c>
      <c r="M28" s="125">
        <f aca="true" t="shared" si="89" ref="M28">L28*100/L$12</f>
        <v>0.40215031531065853</v>
      </c>
      <c r="N28" s="129">
        <v>1015</v>
      </c>
      <c r="O28" s="125">
        <f aca="true" t="shared" si="90" ref="O28">N28*100/N$12</f>
        <v>0.23579974445347893</v>
      </c>
      <c r="P28" s="129">
        <v>775</v>
      </c>
      <c r="Q28" s="125">
        <f aca="true" t="shared" si="91" ref="Q28">P28*100/P$12</f>
        <v>0.1648655547991831</v>
      </c>
      <c r="R28" s="129">
        <v>700</v>
      </c>
      <c r="S28" s="125">
        <f aca="true" t="shared" si="92" ref="S28">R28*100/R$12</f>
        <v>0.13123482597324684</v>
      </c>
      <c r="T28" s="129">
        <v>655</v>
      </c>
      <c r="U28" s="125">
        <f aca="true" t="shared" si="93" ref="U28">T28*100/T$12</f>
        <v>0.13264882489342528</v>
      </c>
      <c r="V28" s="174"/>
      <c r="W28" s="176"/>
    </row>
    <row r="29" spans="3:23" ht="12">
      <c r="C29" s="13" t="s">
        <v>69</v>
      </c>
      <c r="D29" s="129">
        <v>4205</v>
      </c>
      <c r="E29" s="125">
        <f t="shared" si="0"/>
        <v>0.6969305224078494</v>
      </c>
      <c r="F29" s="129">
        <v>4850</v>
      </c>
      <c r="G29" s="125">
        <f t="shared" si="0"/>
        <v>0.8156744029599731</v>
      </c>
      <c r="H29" s="129">
        <v>5515</v>
      </c>
      <c r="I29" s="125">
        <f aca="true" t="shared" si="94" ref="I29">H29*100/H$12</f>
        <v>1.0211450155532513</v>
      </c>
      <c r="J29" s="129">
        <v>6935</v>
      </c>
      <c r="K29" s="125">
        <f aca="true" t="shared" si="95" ref="K29">J29*100/J$12</f>
        <v>1.4115324336976653</v>
      </c>
      <c r="L29" s="129">
        <v>7450</v>
      </c>
      <c r="M29" s="125">
        <f aca="true" t="shared" si="96" ref="M29">L29*100/L$12</f>
        <v>1.5403701023467384</v>
      </c>
      <c r="N29" s="129">
        <v>5940</v>
      </c>
      <c r="O29" s="125">
        <f aca="true" t="shared" si="97" ref="O29">N29*100/N$12</f>
        <v>1.379951213845975</v>
      </c>
      <c r="P29" s="129">
        <v>5885</v>
      </c>
      <c r="Q29" s="125">
        <f aca="true" t="shared" si="98" ref="Q29">P29*100/P$12</f>
        <v>1.2519145677331518</v>
      </c>
      <c r="R29" s="129">
        <v>11750</v>
      </c>
      <c r="S29" s="125">
        <f aca="true" t="shared" si="99" ref="S29">R29*100/R$12</f>
        <v>2.202870293122358</v>
      </c>
      <c r="T29" s="129">
        <v>10765</v>
      </c>
      <c r="U29" s="125">
        <f aca="true" t="shared" si="100" ref="U29">T29*100/T$12</f>
        <v>2.1800986259201878</v>
      </c>
      <c r="V29" s="174"/>
      <c r="W29" s="176"/>
    </row>
    <row r="30" spans="3:23" ht="12">
      <c r="C30" s="13" t="s">
        <v>70</v>
      </c>
      <c r="D30" s="129">
        <v>3015</v>
      </c>
      <c r="E30" s="125">
        <f t="shared" si="0"/>
        <v>0.4997016706443914</v>
      </c>
      <c r="F30" s="129">
        <v>1690</v>
      </c>
      <c r="G30" s="125">
        <f t="shared" si="0"/>
        <v>0.28422468886646485</v>
      </c>
      <c r="H30" s="129">
        <v>245</v>
      </c>
      <c r="I30" s="125">
        <f aca="true" t="shared" si="101" ref="I30">H30*100/H$12</f>
        <v>0.045363649829654865</v>
      </c>
      <c r="J30" s="129">
        <v>1730</v>
      </c>
      <c r="K30" s="125">
        <f aca="true" t="shared" si="102" ref="K30">J30*100/J$12</f>
        <v>0.35211984286906434</v>
      </c>
      <c r="L30" s="129">
        <v>2255</v>
      </c>
      <c r="M30" s="125">
        <f aca="true" t="shared" si="103" ref="M30">L30*100/L$12</f>
        <v>0.4662462524552879</v>
      </c>
      <c r="N30" s="129">
        <v>2435</v>
      </c>
      <c r="O30" s="125">
        <f aca="true" t="shared" si="104" ref="O30">N30*100/N$12</f>
        <v>0.5656870716691834</v>
      </c>
      <c r="P30" s="129">
        <v>990</v>
      </c>
      <c r="Q30" s="125">
        <f aca="true" t="shared" si="105" ref="Q30">P30*100/P$12</f>
        <v>0.21060245064669844</v>
      </c>
      <c r="R30" s="129">
        <v>575</v>
      </c>
      <c r="S30" s="125">
        <f aca="true" t="shared" si="106" ref="S30">R30*100/R$12</f>
        <v>0.10780003562088133</v>
      </c>
      <c r="T30" s="129">
        <v>415</v>
      </c>
      <c r="U30" s="125">
        <f aca="true" t="shared" si="107" ref="U30">T30*100/T$12</f>
        <v>0.08404467531415495</v>
      </c>
      <c r="V30" s="174"/>
      <c r="W30" s="176"/>
    </row>
    <row r="31" spans="3:23" ht="12">
      <c r="C31" s="13" t="s">
        <v>71</v>
      </c>
      <c r="D31" s="129">
        <v>33200</v>
      </c>
      <c r="E31" s="125">
        <f t="shared" si="0"/>
        <v>5.502519225669584</v>
      </c>
      <c r="F31" s="129">
        <v>35575</v>
      </c>
      <c r="G31" s="125">
        <f t="shared" si="0"/>
        <v>5.98301379078372</v>
      </c>
      <c r="H31" s="129">
        <v>29870</v>
      </c>
      <c r="I31" s="125">
        <f aca="true" t="shared" si="108" ref="I31">H31*100/H$12</f>
        <v>5.530662124129758</v>
      </c>
      <c r="J31" s="129">
        <v>29500</v>
      </c>
      <c r="K31" s="125">
        <f aca="true" t="shared" si="109" ref="K31">J31*100/J$12</f>
        <v>6.004355702102542</v>
      </c>
      <c r="L31" s="129">
        <v>27265</v>
      </c>
      <c r="M31" s="125">
        <f aca="true" t="shared" si="110" ref="M31">L31*100/L$12</f>
        <v>5.637341052413936</v>
      </c>
      <c r="N31" s="129">
        <v>32435</v>
      </c>
      <c r="O31" s="125">
        <f aca="true" t="shared" si="111" ref="O31">N31*100/N$12</f>
        <v>7.535137646648856</v>
      </c>
      <c r="P31" s="129">
        <v>33735</v>
      </c>
      <c r="Q31" s="125">
        <f aca="true" t="shared" si="112" ref="Q31">P31*100/P$12</f>
        <v>7.176438053097345</v>
      </c>
      <c r="R31" s="129">
        <v>23765</v>
      </c>
      <c r="S31" s="125">
        <f aca="true" t="shared" si="113" ref="S31">R31*100/R$12</f>
        <v>4.4554223417917305</v>
      </c>
      <c r="T31" s="129">
        <v>32950</v>
      </c>
      <c r="U31" s="125">
        <f aca="true" t="shared" si="114" ref="U31">T31*100/T$12</f>
        <v>6.672944702653989</v>
      </c>
      <c r="V31" s="174"/>
      <c r="W31" s="176"/>
    </row>
    <row r="32" spans="3:23" ht="12">
      <c r="C32" s="13" t="s">
        <v>72</v>
      </c>
      <c r="D32" s="129">
        <v>8870</v>
      </c>
      <c r="E32" s="125">
        <f t="shared" si="0"/>
        <v>1.4701007690267833</v>
      </c>
      <c r="F32" s="129">
        <v>10625</v>
      </c>
      <c r="G32" s="125">
        <f t="shared" si="0"/>
        <v>1.7869155734947864</v>
      </c>
      <c r="H32" s="129">
        <v>11050</v>
      </c>
      <c r="I32" s="125">
        <f aca="true" t="shared" si="115" ref="I32">H32*100/H$12</f>
        <v>2.0459931861946377</v>
      </c>
      <c r="J32" s="129">
        <v>8520</v>
      </c>
      <c r="K32" s="125">
        <f aca="true" t="shared" si="116" ref="K32">J32*100/J$12</f>
        <v>1.734139341759785</v>
      </c>
      <c r="L32" s="129">
        <v>8160</v>
      </c>
      <c r="M32" s="125">
        <f aca="true" t="shared" si="117" ref="M32">L32*100/L$12</f>
        <v>1.687170474516696</v>
      </c>
      <c r="N32" s="129">
        <v>10085</v>
      </c>
      <c r="O32" s="125">
        <f aca="true" t="shared" si="118" ref="O32">N32*100/N$12</f>
        <v>2.3428969682889997</v>
      </c>
      <c r="P32" s="126" t="s">
        <v>1</v>
      </c>
      <c r="Q32" s="169" t="s">
        <v>1</v>
      </c>
      <c r="R32" s="129">
        <v>9910</v>
      </c>
      <c r="S32" s="125">
        <f aca="true" t="shared" si="119" ref="S32">R32*100/R$12</f>
        <v>1.8579101791355375</v>
      </c>
      <c r="T32" s="129">
        <v>11850</v>
      </c>
      <c r="U32" s="125">
        <f aca="true" t="shared" si="120" ref="U32">T32*100/T$12</f>
        <v>2.3998298854764726</v>
      </c>
      <c r="V32" s="174"/>
      <c r="W32" s="176"/>
    </row>
    <row r="33" spans="3:23" ht="12">
      <c r="C33" s="13" t="s">
        <v>73</v>
      </c>
      <c r="D33" s="129">
        <v>8145</v>
      </c>
      <c r="E33" s="125">
        <f t="shared" si="0"/>
        <v>1.3499403341288783</v>
      </c>
      <c r="F33" s="129">
        <v>11875</v>
      </c>
      <c r="G33" s="125">
        <f t="shared" si="0"/>
        <v>1.9971409350824083</v>
      </c>
      <c r="H33" s="129">
        <v>10700</v>
      </c>
      <c r="I33" s="125">
        <f aca="true" t="shared" si="121" ref="I33">H33*100/H$12</f>
        <v>1.9811879721522738</v>
      </c>
      <c r="J33" s="129">
        <v>7750</v>
      </c>
      <c r="K33" s="125">
        <f aca="true" t="shared" si="122" ref="K33">J33*100/J$12</f>
        <v>1.5774154810608374</v>
      </c>
      <c r="L33" s="129">
        <v>7995</v>
      </c>
      <c r="M33" s="125">
        <f aca="true" t="shared" si="123" ref="M33">L33*100/L$12</f>
        <v>1.653054895068748</v>
      </c>
      <c r="N33" s="129">
        <v>9215</v>
      </c>
      <c r="O33" s="125">
        <f aca="true" t="shared" si="124" ref="O33">N33*100/N$12</f>
        <v>2.1407829016145894</v>
      </c>
      <c r="P33" s="129">
        <v>10160</v>
      </c>
      <c r="Q33" s="125">
        <f aca="true" t="shared" si="125" ref="Q33">P33*100/P$12</f>
        <v>2.1613342409802585</v>
      </c>
      <c r="R33" s="129">
        <v>13635</v>
      </c>
      <c r="S33" s="125">
        <f aca="true" t="shared" si="126" ref="S33">R33*100/R$12</f>
        <v>2.5562669316360296</v>
      </c>
      <c r="T33" s="129">
        <v>20010</v>
      </c>
      <c r="U33" s="125">
        <f aca="true" t="shared" si="127" ref="U33">T33*100/T$12</f>
        <v>4.052370971171664</v>
      </c>
      <c r="V33" s="174"/>
      <c r="W33" s="176"/>
    </row>
    <row r="34" spans="3:23" ht="12">
      <c r="C34" s="13" t="s">
        <v>74</v>
      </c>
      <c r="D34" s="129">
        <v>8185</v>
      </c>
      <c r="E34" s="125">
        <f t="shared" si="0"/>
        <v>1.3565698753646247</v>
      </c>
      <c r="F34" s="129">
        <v>10295</v>
      </c>
      <c r="G34" s="125">
        <f t="shared" si="0"/>
        <v>1.7314160780356542</v>
      </c>
      <c r="H34" s="129">
        <v>9425</v>
      </c>
      <c r="I34" s="125">
        <f aca="true" t="shared" si="128" ref="I34">H34*100/H$12</f>
        <v>1.7451118352836616</v>
      </c>
      <c r="J34" s="129">
        <v>8570</v>
      </c>
      <c r="K34" s="125">
        <f aca="true" t="shared" si="129" ref="K34">J34*100/J$12</f>
        <v>1.7443162158311454</v>
      </c>
      <c r="L34" s="129">
        <v>8565</v>
      </c>
      <c r="M34" s="125">
        <f aca="true" t="shared" si="130" ref="M34">L34*100/L$12</f>
        <v>1.7709087149798408</v>
      </c>
      <c r="N34" s="129">
        <v>5450</v>
      </c>
      <c r="O34" s="125">
        <f aca="true" t="shared" si="131" ref="O34">N34*100/N$12</f>
        <v>1.2661168544546404</v>
      </c>
      <c r="P34" s="129">
        <v>3845</v>
      </c>
      <c r="Q34" s="125">
        <f aca="true" t="shared" si="132" ref="Q34">P34*100/P$12</f>
        <v>0.8179458815520763</v>
      </c>
      <c r="R34" s="129">
        <v>5080</v>
      </c>
      <c r="S34" s="125">
        <f aca="true" t="shared" si="133" ref="S34">R34*100/R$12</f>
        <v>0.9523898799201342</v>
      </c>
      <c r="T34" s="129">
        <v>6200</v>
      </c>
      <c r="U34" s="125">
        <f aca="true" t="shared" si="134" ref="U34">T34*100/T$12</f>
        <v>1.2556071974644836</v>
      </c>
      <c r="V34" s="174"/>
      <c r="W34" s="176"/>
    </row>
    <row r="35" spans="3:23" ht="12">
      <c r="C35" s="13" t="s">
        <v>75</v>
      </c>
      <c r="D35" s="129">
        <v>3695</v>
      </c>
      <c r="E35" s="125">
        <f t="shared" si="0"/>
        <v>0.6124038716520817</v>
      </c>
      <c r="F35" s="129">
        <v>5125</v>
      </c>
      <c r="G35" s="125">
        <f t="shared" si="0"/>
        <v>0.86192398250925</v>
      </c>
      <c r="H35" s="129">
        <v>3435</v>
      </c>
      <c r="I35" s="125">
        <f aca="true" t="shared" si="135" ref="I35">H35*100/H$12</f>
        <v>0.6360168863872019</v>
      </c>
      <c r="J35" s="129">
        <v>3095</v>
      </c>
      <c r="K35" s="125">
        <f aca="true" t="shared" si="136" ref="K35">J35*100/J$12</f>
        <v>0.6299485050171989</v>
      </c>
      <c r="L35" s="129">
        <v>3015</v>
      </c>
      <c r="M35" s="125">
        <f aca="true" t="shared" si="137" ref="M35">L35*100/L$12</f>
        <v>0.6233846790034115</v>
      </c>
      <c r="N35" s="129">
        <v>2245</v>
      </c>
      <c r="O35" s="125">
        <f aca="true" t="shared" si="138" ref="O35">N35*100/N$12</f>
        <v>0.5215472180276455</v>
      </c>
      <c r="P35" s="129">
        <v>2030</v>
      </c>
      <c r="Q35" s="125">
        <f aca="true" t="shared" si="139" ref="Q35">P35*100/P$12</f>
        <v>0.43184138869979577</v>
      </c>
      <c r="R35" s="129">
        <v>1930</v>
      </c>
      <c r="S35" s="125">
        <f aca="true" t="shared" si="140" ref="S35">R35*100/R$12</f>
        <v>0.36183316304052343</v>
      </c>
      <c r="T35" s="129">
        <v>2070</v>
      </c>
      <c r="U35" s="125">
        <f aca="true" t="shared" si="141" ref="U35">T35*100/T$12</f>
        <v>0.4192107901212066</v>
      </c>
      <c r="V35" s="174"/>
      <c r="W35" s="176"/>
    </row>
    <row r="36" spans="3:23" ht="12">
      <c r="C36" s="13" t="s">
        <v>76</v>
      </c>
      <c r="D36" s="129">
        <v>1555</v>
      </c>
      <c r="E36" s="125">
        <f t="shared" si="0"/>
        <v>0.2577234155396447</v>
      </c>
      <c r="F36" s="129">
        <v>1065</v>
      </c>
      <c r="G36" s="125">
        <f t="shared" si="0"/>
        <v>0.17911200807265387</v>
      </c>
      <c r="H36" s="129">
        <v>3415</v>
      </c>
      <c r="I36" s="125">
        <f aca="true" t="shared" si="142" ref="I36">H36*100/H$12</f>
        <v>0.6323137312990668</v>
      </c>
      <c r="J36" s="129">
        <v>4410</v>
      </c>
      <c r="K36" s="125">
        <f aca="true" t="shared" si="143" ref="K36">J36*100/J$12</f>
        <v>0.8976002930939733</v>
      </c>
      <c r="L36" s="129">
        <v>2055</v>
      </c>
      <c r="M36" s="125">
        <f aca="true" t="shared" si="144" ref="M36">L36*100/L$12</f>
        <v>0.4248940349426238</v>
      </c>
      <c r="N36" s="129">
        <v>1040</v>
      </c>
      <c r="O36" s="125">
        <f aca="true" t="shared" si="145" ref="O36">N36*100/N$12</f>
        <v>0.24160761993262864</v>
      </c>
      <c r="P36" s="129">
        <v>1025</v>
      </c>
      <c r="Q36" s="125">
        <f aca="true" t="shared" si="146" ref="Q36">P36*100/P$12</f>
        <v>0.21804799183117768</v>
      </c>
      <c r="R36" s="129">
        <v>1025</v>
      </c>
      <c r="S36" s="125">
        <f aca="true" t="shared" si="147" ref="S36">R36*100/R$12</f>
        <v>0.19216528088939716</v>
      </c>
      <c r="T36" s="129">
        <v>1375</v>
      </c>
      <c r="U36" s="125">
        <f aca="true" t="shared" si="148" ref="U36">T36*100/T$12</f>
        <v>0.27846127363123624</v>
      </c>
      <c r="V36" s="174"/>
      <c r="W36" s="176"/>
    </row>
    <row r="37" spans="3:23" ht="12">
      <c r="C37" s="13" t="s">
        <v>77</v>
      </c>
      <c r="D37" s="129">
        <v>1655</v>
      </c>
      <c r="E37" s="125">
        <f t="shared" si="0"/>
        <v>0.2742972686290109</v>
      </c>
      <c r="F37" s="129">
        <v>1180</v>
      </c>
      <c r="G37" s="125">
        <f t="shared" si="0"/>
        <v>0.1984527413387151</v>
      </c>
      <c r="H37" s="129">
        <v>870</v>
      </c>
      <c r="I37" s="125">
        <f aca="true" t="shared" si="149" ref="I37">H37*100/H$12</f>
        <v>0.16108724633387647</v>
      </c>
      <c r="J37" s="129">
        <v>580</v>
      </c>
      <c r="K37" s="125">
        <f aca="true" t="shared" si="150" ref="K37">J37*100/J$12</f>
        <v>0.1180517392277788</v>
      </c>
      <c r="L37" s="129">
        <v>490</v>
      </c>
      <c r="M37" s="125">
        <f aca="true" t="shared" si="151" ref="M37">L37*100/L$12</f>
        <v>0.10131293290602708</v>
      </c>
      <c r="N37" s="129">
        <v>545</v>
      </c>
      <c r="O37" s="125">
        <f aca="true" t="shared" si="152" ref="O37">N37*100/N$12</f>
        <v>0.12661168544546406</v>
      </c>
      <c r="P37" s="129">
        <v>925</v>
      </c>
      <c r="Q37" s="125">
        <f aca="true" t="shared" si="153" ref="Q37">P37*100/P$12</f>
        <v>0.19677501701837985</v>
      </c>
      <c r="R37" s="129">
        <v>1575</v>
      </c>
      <c r="S37" s="125">
        <f aca="true" t="shared" si="154" ref="S37">R37*100/R$12</f>
        <v>0.2952783584398054</v>
      </c>
      <c r="T37" s="129">
        <v>1735</v>
      </c>
      <c r="U37" s="125">
        <f aca="true" t="shared" si="155" ref="U37">T37*100/T$12</f>
        <v>0.3513674980001418</v>
      </c>
      <c r="V37" s="174"/>
      <c r="W37" s="176"/>
    </row>
    <row r="38" spans="3:23" ht="12">
      <c r="C38" s="13" t="s">
        <v>78</v>
      </c>
      <c r="D38" s="129">
        <v>1775</v>
      </c>
      <c r="E38" s="125">
        <f t="shared" si="0"/>
        <v>0.2941858923362503</v>
      </c>
      <c r="F38" s="129">
        <v>3125</v>
      </c>
      <c r="G38" s="125">
        <f t="shared" si="0"/>
        <v>0.5255634039690549</v>
      </c>
      <c r="H38" s="129">
        <v>3835</v>
      </c>
      <c r="I38" s="125">
        <f aca="true" t="shared" si="156" ref="I38">H38*100/H$12</f>
        <v>0.7100799881499037</v>
      </c>
      <c r="J38" s="129">
        <v>4685</v>
      </c>
      <c r="K38" s="125">
        <f aca="true" t="shared" si="157" ref="K38">J38*100/J$12</f>
        <v>0.9535731004864546</v>
      </c>
      <c r="L38" s="129">
        <v>4300</v>
      </c>
      <c r="M38" s="125">
        <f aca="true" t="shared" si="158" ref="M38">L38*100/L$12</f>
        <v>0.8890726765222785</v>
      </c>
      <c r="N38" s="129">
        <v>4330</v>
      </c>
      <c r="O38" s="125">
        <f aca="true" t="shared" si="159" ref="O38">N38*100/N$12</f>
        <v>1.0059240329887327</v>
      </c>
      <c r="P38" s="129">
        <v>3360</v>
      </c>
      <c r="Q38" s="125">
        <f aca="true" t="shared" si="160" ref="Q38">P38*100/P$12</f>
        <v>0.7147719537100068</v>
      </c>
      <c r="R38" s="129">
        <v>4905</v>
      </c>
      <c r="S38" s="125">
        <f aca="true" t="shared" si="161" ref="S38">R38*100/R$12</f>
        <v>0.9195811734268226</v>
      </c>
      <c r="T38" s="129">
        <v>17975</v>
      </c>
      <c r="U38" s="125">
        <f aca="true" t="shared" si="162" ref="U38">T38*100/T$12</f>
        <v>3.640248286197434</v>
      </c>
      <c r="V38" s="174"/>
      <c r="W38" s="176"/>
    </row>
    <row r="39" spans="3:23" ht="12">
      <c r="C39" s="41" t="s">
        <v>79</v>
      </c>
      <c r="D39" s="166">
        <v>12555</v>
      </c>
      <c r="E39" s="164">
        <f t="shared" si="0"/>
        <v>2.080847255369928</v>
      </c>
      <c r="F39" s="166">
        <v>17820</v>
      </c>
      <c r="G39" s="164">
        <f t="shared" si="0"/>
        <v>2.996972754793138</v>
      </c>
      <c r="H39" s="166">
        <v>20205</v>
      </c>
      <c r="I39" s="164">
        <f aca="true" t="shared" si="163" ref="I39">H39*100/H$12</f>
        <v>3.741112427788476</v>
      </c>
      <c r="J39" s="166">
        <v>17600</v>
      </c>
      <c r="K39" s="164">
        <f aca="true" t="shared" si="164" ref="K39">J39*100/J$12</f>
        <v>3.5822596731188048</v>
      </c>
      <c r="L39" s="166">
        <v>19905</v>
      </c>
      <c r="M39" s="164">
        <f aca="true" t="shared" si="165" ref="M39">L39*100/L$12</f>
        <v>4.115579447947896</v>
      </c>
      <c r="N39" s="166">
        <v>14695</v>
      </c>
      <c r="O39" s="164">
        <f aca="true" t="shared" si="166" ref="O39">N39*100/N$12</f>
        <v>3.4138692066442093</v>
      </c>
      <c r="P39" s="166">
        <v>14280</v>
      </c>
      <c r="Q39" s="164">
        <f aca="true" t="shared" si="167" ref="Q39">P39*100/P$12</f>
        <v>3.037780803267529</v>
      </c>
      <c r="R39" s="166">
        <v>18150</v>
      </c>
      <c r="S39" s="164">
        <f aca="true" t="shared" si="168" ref="S39">R39*100/R$12</f>
        <v>3.4027315591634717</v>
      </c>
      <c r="T39" s="166">
        <v>17585</v>
      </c>
      <c r="U39" s="164">
        <f aca="true" t="shared" si="169" ref="U39">T39*100/T$12</f>
        <v>3.56126654313112</v>
      </c>
      <c r="V39" s="174"/>
      <c r="W39" s="176"/>
    </row>
    <row r="40" spans="3:23" ht="12">
      <c r="C40" s="41" t="s">
        <v>80</v>
      </c>
      <c r="D40" s="166">
        <v>69840</v>
      </c>
      <c r="E40" s="165">
        <f t="shared" si="0"/>
        <v>11.575178997613365</v>
      </c>
      <c r="F40" s="168">
        <v>69745</v>
      </c>
      <c r="G40" s="165">
        <f t="shared" si="0"/>
        <v>11.729734275142953</v>
      </c>
      <c r="H40" s="166">
        <v>53700</v>
      </c>
      <c r="I40" s="165">
        <f aca="true" t="shared" si="170" ref="I40">H40*100/H$12</f>
        <v>9.94297141164272</v>
      </c>
      <c r="J40" s="166">
        <v>54150</v>
      </c>
      <c r="K40" s="165">
        <f aca="true" t="shared" si="171" ref="K40">J40*100/J$12</f>
        <v>11.02155461928314</v>
      </c>
      <c r="L40" s="166">
        <v>49365</v>
      </c>
      <c r="M40" s="165">
        <f aca="true" t="shared" si="172" ref="M40">L40*100/L$12</f>
        <v>10.20676108756332</v>
      </c>
      <c r="N40" s="166">
        <v>57415</v>
      </c>
      <c r="O40" s="165">
        <f aca="true" t="shared" si="173" ref="O40">N40*100/N$12</f>
        <v>13.338366825415264</v>
      </c>
      <c r="P40" s="166">
        <v>65365</v>
      </c>
      <c r="Q40" s="165">
        <f aca="true" t="shared" si="174" ref="Q40">P40*100/P$12</f>
        <v>13.905079986385296</v>
      </c>
      <c r="R40" s="166">
        <v>70020</v>
      </c>
      <c r="S40" s="165">
        <f aca="true" t="shared" si="175" ref="S40">R40*100/R$12</f>
        <v>13.127232163781063</v>
      </c>
      <c r="T40" s="166">
        <v>59895</v>
      </c>
      <c r="U40" s="164">
        <f aca="true" t="shared" si="176" ref="U40">T40*100/T$12</f>
        <v>12.129773079376651</v>
      </c>
      <c r="V40" s="174"/>
      <c r="W40" s="176"/>
    </row>
    <row r="41" spans="2:16382" ht="12">
      <c r="B41" s="131"/>
      <c r="C41" s="167"/>
      <c r="D41" s="154"/>
      <c r="E41" s="154"/>
      <c r="F41" s="154"/>
      <c r="G41" s="154"/>
      <c r="H41" s="154"/>
      <c r="I41" s="154"/>
      <c r="J41" s="154"/>
      <c r="K41" s="154"/>
      <c r="L41" s="154"/>
      <c r="M41" s="154"/>
      <c r="N41" s="154"/>
      <c r="O41" s="154"/>
      <c r="P41" s="154"/>
      <c r="Q41" s="154"/>
      <c r="R41" s="167"/>
      <c r="S41" s="154"/>
      <c r="T41" s="175"/>
      <c r="U41" s="154"/>
      <c r="XFB41" s="47">
        <f>SUM(XEX12:XFD40)</f>
        <v>0</v>
      </c>
    </row>
    <row r="42" spans="3:20" ht="12">
      <c r="C42" s="32" t="s">
        <v>166</v>
      </c>
      <c r="O42" s="9"/>
      <c r="T42" s="176"/>
    </row>
    <row r="43" spans="3:20" ht="12">
      <c r="C43" s="122" t="s">
        <v>111</v>
      </c>
      <c r="O43" s="9"/>
      <c r="T43" s="176"/>
    </row>
    <row r="44" ht="12">
      <c r="O44" s="9"/>
    </row>
    <row r="45" spans="1:15" ht="12">
      <c r="A45" s="27" t="s">
        <v>115</v>
      </c>
      <c r="B45" s="9"/>
      <c r="O45" s="9"/>
    </row>
    <row r="46" spans="1:15" ht="12">
      <c r="A46" s="108" t="s">
        <v>130</v>
      </c>
      <c r="B46" s="9"/>
      <c r="O46" s="9"/>
    </row>
    <row r="47" ht="12">
      <c r="B47" s="9"/>
    </row>
    <row r="48" spans="4:21" ht="12">
      <c r="D48" s="210"/>
      <c r="E48" s="210"/>
      <c r="F48" s="210"/>
      <c r="G48" s="210"/>
      <c r="H48" s="210"/>
      <c r="I48" s="210"/>
      <c r="J48" s="210"/>
      <c r="K48" s="210"/>
      <c r="L48" s="210"/>
      <c r="M48" s="210"/>
      <c r="N48" s="210"/>
      <c r="O48" s="210"/>
      <c r="P48" s="210"/>
      <c r="Q48" s="210"/>
      <c r="R48" s="210"/>
      <c r="S48" s="210"/>
      <c r="T48" s="210"/>
      <c r="U48" s="210"/>
    </row>
    <row r="49" spans="4:21" ht="12">
      <c r="D49" s="210"/>
      <c r="E49" s="210"/>
      <c r="F49" s="210"/>
      <c r="G49" s="210"/>
      <c r="H49" s="210"/>
      <c r="I49" s="210"/>
      <c r="J49" s="210"/>
      <c r="K49" s="210"/>
      <c r="L49" s="210"/>
      <c r="M49" s="210"/>
      <c r="N49" s="210"/>
      <c r="O49" s="210"/>
      <c r="P49" s="210"/>
      <c r="Q49" s="210"/>
      <c r="R49" s="210"/>
      <c r="S49" s="210"/>
      <c r="T49" s="210"/>
      <c r="U49" s="210"/>
    </row>
    <row r="50" spans="4:21" ht="12">
      <c r="D50" s="210"/>
      <c r="E50" s="210"/>
      <c r="F50" s="210"/>
      <c r="G50" s="210"/>
      <c r="H50" s="210"/>
      <c r="I50" s="210"/>
      <c r="J50" s="210"/>
      <c r="K50" s="210"/>
      <c r="L50" s="210"/>
      <c r="M50" s="210"/>
      <c r="N50" s="210"/>
      <c r="O50" s="210"/>
      <c r="P50" s="210"/>
      <c r="Q50" s="210"/>
      <c r="R50" s="210"/>
      <c r="S50" s="210"/>
      <c r="T50" s="210"/>
      <c r="U50" s="210"/>
    </row>
    <row r="51" spans="4:21" ht="12">
      <c r="D51" s="210"/>
      <c r="E51" s="210"/>
      <c r="F51" s="210"/>
      <c r="G51" s="210"/>
      <c r="H51" s="210"/>
      <c r="I51" s="210"/>
      <c r="J51" s="210"/>
      <c r="K51" s="210"/>
      <c r="L51" s="210"/>
      <c r="M51" s="210"/>
      <c r="N51" s="210"/>
      <c r="O51" s="210"/>
      <c r="P51" s="210"/>
      <c r="Q51" s="210"/>
      <c r="R51" s="210"/>
      <c r="S51" s="210"/>
      <c r="T51" s="210"/>
      <c r="U51" s="210"/>
    </row>
    <row r="52" spans="4:21" ht="12">
      <c r="D52" s="210"/>
      <c r="E52" s="210"/>
      <c r="F52" s="210"/>
      <c r="G52" s="210"/>
      <c r="H52" s="210"/>
      <c r="I52" s="210"/>
      <c r="J52" s="210"/>
      <c r="K52" s="210"/>
      <c r="L52" s="210"/>
      <c r="M52" s="210"/>
      <c r="N52" s="210"/>
      <c r="O52" s="210"/>
      <c r="P52" s="210"/>
      <c r="Q52" s="210"/>
      <c r="R52" s="210"/>
      <c r="S52" s="210"/>
      <c r="T52" s="210"/>
      <c r="U52" s="210"/>
    </row>
    <row r="53" spans="4:21" ht="12">
      <c r="D53" s="210"/>
      <c r="E53" s="210"/>
      <c r="F53" s="210"/>
      <c r="G53" s="210"/>
      <c r="H53" s="210"/>
      <c r="I53" s="210"/>
      <c r="J53" s="210"/>
      <c r="K53" s="210"/>
      <c r="L53" s="210"/>
      <c r="M53" s="210"/>
      <c r="N53" s="210"/>
      <c r="O53" s="210"/>
      <c r="P53" s="210"/>
      <c r="Q53" s="210"/>
      <c r="R53" s="210"/>
      <c r="S53" s="210"/>
      <c r="T53" s="210"/>
      <c r="U53" s="210"/>
    </row>
    <row r="54" spans="4:21" ht="12">
      <c r="D54" s="210"/>
      <c r="E54" s="210"/>
      <c r="F54" s="210"/>
      <c r="G54" s="210"/>
      <c r="H54" s="210"/>
      <c r="I54" s="210"/>
      <c r="J54" s="210"/>
      <c r="K54" s="210"/>
      <c r="L54" s="210"/>
      <c r="M54" s="210"/>
      <c r="N54" s="210"/>
      <c r="O54" s="210"/>
      <c r="P54" s="210"/>
      <c r="Q54" s="210"/>
      <c r="R54" s="210"/>
      <c r="S54" s="210"/>
      <c r="T54" s="210"/>
      <c r="U54" s="210"/>
    </row>
    <row r="55" spans="4:21" ht="12">
      <c r="D55" s="210"/>
      <c r="E55" s="210"/>
      <c r="F55" s="210"/>
      <c r="G55" s="210"/>
      <c r="H55" s="210"/>
      <c r="I55" s="210"/>
      <c r="J55" s="210"/>
      <c r="K55" s="210"/>
      <c r="L55" s="210"/>
      <c r="M55" s="210"/>
      <c r="N55" s="210"/>
      <c r="O55" s="210"/>
      <c r="P55" s="210"/>
      <c r="Q55" s="210"/>
      <c r="R55" s="210"/>
      <c r="S55" s="210"/>
      <c r="T55" s="210"/>
      <c r="U55" s="210"/>
    </row>
    <row r="56" spans="4:21" ht="12">
      <c r="D56" s="210"/>
      <c r="E56" s="210"/>
      <c r="F56" s="210"/>
      <c r="G56" s="210"/>
      <c r="H56" s="210"/>
      <c r="I56" s="210"/>
      <c r="J56" s="210"/>
      <c r="K56" s="210"/>
      <c r="L56" s="210"/>
      <c r="M56" s="210"/>
      <c r="N56" s="210"/>
      <c r="O56" s="210"/>
      <c r="P56" s="210"/>
      <c r="Q56" s="210"/>
      <c r="R56" s="210"/>
      <c r="S56" s="210"/>
      <c r="T56" s="210"/>
      <c r="U56" s="210"/>
    </row>
    <row r="57" spans="4:21" ht="12">
      <c r="D57" s="210"/>
      <c r="E57" s="210"/>
      <c r="F57" s="210"/>
      <c r="G57" s="210"/>
      <c r="H57" s="210"/>
      <c r="I57" s="210"/>
      <c r="J57" s="210"/>
      <c r="K57" s="210"/>
      <c r="L57" s="210"/>
      <c r="M57" s="210"/>
      <c r="N57" s="210"/>
      <c r="O57" s="210"/>
      <c r="P57" s="210"/>
      <c r="Q57" s="210"/>
      <c r="R57" s="210"/>
      <c r="S57" s="210"/>
      <c r="T57" s="210"/>
      <c r="U57" s="210"/>
    </row>
    <row r="58" spans="4:21" ht="12">
      <c r="D58" s="210"/>
      <c r="E58" s="210"/>
      <c r="F58" s="210"/>
      <c r="G58" s="210"/>
      <c r="H58" s="210"/>
      <c r="I58" s="210"/>
      <c r="J58" s="210"/>
      <c r="K58" s="210"/>
      <c r="L58" s="210"/>
      <c r="M58" s="210"/>
      <c r="N58" s="210"/>
      <c r="O58" s="210"/>
      <c r="P58" s="210"/>
      <c r="Q58" s="210"/>
      <c r="R58" s="210"/>
      <c r="S58" s="210"/>
      <c r="T58" s="210"/>
      <c r="U58" s="210"/>
    </row>
    <row r="59" spans="4:21" ht="12">
      <c r="D59" s="210"/>
      <c r="E59" s="210"/>
      <c r="F59" s="210"/>
      <c r="G59" s="210"/>
      <c r="H59" s="210"/>
      <c r="I59" s="210"/>
      <c r="J59" s="210"/>
      <c r="K59" s="210"/>
      <c r="L59" s="210"/>
      <c r="M59" s="210"/>
      <c r="N59" s="210"/>
      <c r="O59" s="210"/>
      <c r="P59" s="210"/>
      <c r="Q59" s="210"/>
      <c r="R59" s="210"/>
      <c r="S59" s="210"/>
      <c r="T59" s="210"/>
      <c r="U59" s="210"/>
    </row>
    <row r="60" spans="4:21" ht="12">
      <c r="D60" s="210"/>
      <c r="E60" s="210"/>
      <c r="F60" s="210"/>
      <c r="G60" s="210"/>
      <c r="H60" s="210"/>
      <c r="I60" s="210"/>
      <c r="J60" s="210"/>
      <c r="K60" s="210"/>
      <c r="L60" s="210"/>
      <c r="M60" s="210"/>
      <c r="N60" s="210"/>
      <c r="O60" s="210"/>
      <c r="P60" s="210"/>
      <c r="Q60" s="210"/>
      <c r="R60" s="210"/>
      <c r="S60" s="210"/>
      <c r="T60" s="210"/>
      <c r="U60" s="210"/>
    </row>
    <row r="61" spans="4:21" ht="12">
      <c r="D61" s="210"/>
      <c r="E61" s="210"/>
      <c r="F61" s="210"/>
      <c r="G61" s="210"/>
      <c r="H61" s="210"/>
      <c r="I61" s="210"/>
      <c r="J61" s="210"/>
      <c r="K61" s="210"/>
      <c r="L61" s="210"/>
      <c r="M61" s="210"/>
      <c r="N61" s="210"/>
      <c r="O61" s="210"/>
      <c r="P61" s="210"/>
      <c r="Q61" s="210"/>
      <c r="R61" s="210"/>
      <c r="S61" s="210"/>
      <c r="T61" s="210"/>
      <c r="U61" s="210"/>
    </row>
    <row r="62" spans="4:21" ht="12">
      <c r="D62" s="210"/>
      <c r="E62" s="210"/>
      <c r="F62" s="210"/>
      <c r="G62" s="210"/>
      <c r="H62" s="210"/>
      <c r="I62" s="210"/>
      <c r="J62" s="210"/>
      <c r="K62" s="210"/>
      <c r="L62" s="210"/>
      <c r="M62" s="210"/>
      <c r="N62" s="210"/>
      <c r="O62" s="210"/>
      <c r="P62" s="210"/>
      <c r="Q62" s="210"/>
      <c r="R62" s="210"/>
      <c r="S62" s="210"/>
      <c r="T62" s="210"/>
      <c r="U62" s="210"/>
    </row>
    <row r="63" spans="4:21" ht="12">
      <c r="D63" s="210"/>
      <c r="E63" s="210"/>
      <c r="F63" s="210"/>
      <c r="G63" s="210"/>
      <c r="H63" s="210"/>
      <c r="I63" s="210"/>
      <c r="J63" s="210"/>
      <c r="K63" s="210"/>
      <c r="L63" s="210"/>
      <c r="M63" s="210"/>
      <c r="N63" s="210"/>
      <c r="O63" s="210"/>
      <c r="P63" s="210"/>
      <c r="Q63" s="210"/>
      <c r="R63" s="210"/>
      <c r="S63" s="210"/>
      <c r="T63" s="210"/>
      <c r="U63" s="210"/>
    </row>
    <row r="64" spans="4:21" ht="12">
      <c r="D64" s="210"/>
      <c r="E64" s="210"/>
      <c r="F64" s="210"/>
      <c r="G64" s="210"/>
      <c r="H64" s="210"/>
      <c r="I64" s="210"/>
      <c r="J64" s="210"/>
      <c r="K64" s="210"/>
      <c r="L64" s="210"/>
      <c r="M64" s="210"/>
      <c r="N64" s="210"/>
      <c r="O64" s="210"/>
      <c r="P64" s="210"/>
      <c r="Q64" s="210"/>
      <c r="R64" s="210"/>
      <c r="S64" s="210"/>
      <c r="T64" s="210"/>
      <c r="U64" s="210"/>
    </row>
    <row r="65" spans="4:21" ht="12">
      <c r="D65" s="210"/>
      <c r="E65" s="210"/>
      <c r="F65" s="210"/>
      <c r="G65" s="210"/>
      <c r="H65" s="210"/>
      <c r="I65" s="210"/>
      <c r="J65" s="210"/>
      <c r="K65" s="210"/>
      <c r="L65" s="210"/>
      <c r="M65" s="210"/>
      <c r="N65" s="210"/>
      <c r="O65" s="210"/>
      <c r="P65" s="210"/>
      <c r="Q65" s="210"/>
      <c r="R65" s="210"/>
      <c r="S65" s="210"/>
      <c r="T65" s="210"/>
      <c r="U65" s="210"/>
    </row>
    <row r="66" spans="4:21" ht="12">
      <c r="D66" s="210"/>
      <c r="E66" s="210"/>
      <c r="F66" s="210"/>
      <c r="G66" s="210"/>
      <c r="H66" s="210"/>
      <c r="I66" s="210"/>
      <c r="J66" s="210"/>
      <c r="K66" s="210"/>
      <c r="L66" s="210"/>
      <c r="M66" s="210"/>
      <c r="N66" s="210"/>
      <c r="O66" s="210"/>
      <c r="P66" s="210"/>
      <c r="Q66" s="210"/>
      <c r="R66" s="210"/>
      <c r="S66" s="210"/>
      <c r="T66" s="210"/>
      <c r="U66" s="210"/>
    </row>
    <row r="67" spans="4:21" ht="12">
      <c r="D67" s="210"/>
      <c r="E67" s="210"/>
      <c r="F67" s="210"/>
      <c r="G67" s="210"/>
      <c r="H67" s="210"/>
      <c r="I67" s="210"/>
      <c r="J67" s="210"/>
      <c r="K67" s="210"/>
      <c r="L67" s="210"/>
      <c r="M67" s="210"/>
      <c r="N67" s="210"/>
      <c r="O67" s="210"/>
      <c r="P67" s="210"/>
      <c r="Q67" s="210"/>
      <c r="R67" s="210"/>
      <c r="S67" s="210"/>
      <c r="T67" s="210"/>
      <c r="U67" s="210"/>
    </row>
    <row r="68" spans="4:21" ht="12">
      <c r="D68" s="210"/>
      <c r="E68" s="210"/>
      <c r="F68" s="210"/>
      <c r="G68" s="210"/>
      <c r="H68" s="210"/>
      <c r="I68" s="210"/>
      <c r="J68" s="210"/>
      <c r="K68" s="210"/>
      <c r="L68" s="210"/>
      <c r="M68" s="210"/>
      <c r="N68" s="210"/>
      <c r="O68" s="210"/>
      <c r="P68" s="210"/>
      <c r="Q68" s="210"/>
      <c r="R68" s="210"/>
      <c r="S68" s="210"/>
      <c r="T68" s="210"/>
      <c r="U68" s="210"/>
    </row>
    <row r="69" spans="4:21" ht="12">
      <c r="D69" s="210"/>
      <c r="E69" s="210"/>
      <c r="F69" s="210"/>
      <c r="G69" s="210"/>
      <c r="H69" s="210"/>
      <c r="I69" s="210"/>
      <c r="J69" s="210"/>
      <c r="K69" s="210"/>
      <c r="L69" s="210"/>
      <c r="M69" s="210"/>
      <c r="N69" s="210"/>
      <c r="O69" s="210"/>
      <c r="P69" s="210"/>
      <c r="Q69" s="210"/>
      <c r="R69" s="210"/>
      <c r="S69" s="210"/>
      <c r="T69" s="210"/>
      <c r="U69" s="210"/>
    </row>
    <row r="70" spans="4:21" ht="12">
      <c r="D70" s="210"/>
      <c r="E70" s="210"/>
      <c r="F70" s="210"/>
      <c r="G70" s="210"/>
      <c r="H70" s="210"/>
      <c r="I70" s="210"/>
      <c r="J70" s="210"/>
      <c r="K70" s="210"/>
      <c r="L70" s="210"/>
      <c r="M70" s="210"/>
      <c r="N70" s="210"/>
      <c r="O70" s="210"/>
      <c r="P70" s="210"/>
      <c r="Q70" s="210"/>
      <c r="R70" s="210"/>
      <c r="S70" s="210"/>
      <c r="T70" s="210"/>
      <c r="U70" s="210"/>
    </row>
    <row r="71" spans="4:21" ht="12">
      <c r="D71" s="210"/>
      <c r="E71" s="210"/>
      <c r="F71" s="210"/>
      <c r="G71" s="210"/>
      <c r="H71" s="210"/>
      <c r="I71" s="210"/>
      <c r="J71" s="210"/>
      <c r="K71" s="210"/>
      <c r="L71" s="210"/>
      <c r="M71" s="210"/>
      <c r="N71" s="210"/>
      <c r="O71" s="210"/>
      <c r="P71" s="210"/>
      <c r="Q71" s="210"/>
      <c r="R71" s="210"/>
      <c r="S71" s="210"/>
      <c r="T71" s="210"/>
      <c r="U71" s="210"/>
    </row>
    <row r="72" spans="4:21" ht="12">
      <c r="D72" s="210"/>
      <c r="E72" s="210"/>
      <c r="F72" s="210"/>
      <c r="G72" s="210"/>
      <c r="H72" s="210"/>
      <c r="I72" s="210"/>
      <c r="J72" s="210"/>
      <c r="K72" s="210"/>
      <c r="L72" s="210"/>
      <c r="M72" s="210"/>
      <c r="N72" s="210"/>
      <c r="O72" s="210"/>
      <c r="P72" s="210"/>
      <c r="Q72" s="210"/>
      <c r="R72" s="210"/>
      <c r="S72" s="210"/>
      <c r="T72" s="210"/>
      <c r="U72" s="210"/>
    </row>
    <row r="73" spans="4:21" ht="12">
      <c r="D73" s="210"/>
      <c r="E73" s="210"/>
      <c r="F73" s="210"/>
      <c r="G73" s="210"/>
      <c r="H73" s="210"/>
      <c r="I73" s="210"/>
      <c r="J73" s="210"/>
      <c r="K73" s="210"/>
      <c r="L73" s="210"/>
      <c r="M73" s="210"/>
      <c r="N73" s="210"/>
      <c r="O73" s="210"/>
      <c r="P73" s="210"/>
      <c r="Q73" s="210"/>
      <c r="R73" s="210"/>
      <c r="S73" s="210"/>
      <c r="T73" s="210"/>
      <c r="U73" s="210"/>
    </row>
    <row r="74" spans="4:21" ht="12">
      <c r="D74" s="210"/>
      <c r="E74" s="210"/>
      <c r="F74" s="210"/>
      <c r="G74" s="210"/>
      <c r="H74" s="210"/>
      <c r="I74" s="210"/>
      <c r="J74" s="210"/>
      <c r="K74" s="210"/>
      <c r="L74" s="210"/>
      <c r="M74" s="210"/>
      <c r="N74" s="210"/>
      <c r="O74" s="210"/>
      <c r="P74" s="210"/>
      <c r="Q74" s="210"/>
      <c r="R74" s="210"/>
      <c r="S74" s="210"/>
      <c r="T74" s="210"/>
      <c r="U74" s="210"/>
    </row>
    <row r="75" spans="4:21" ht="12">
      <c r="D75" s="210"/>
      <c r="E75" s="210"/>
      <c r="F75" s="210"/>
      <c r="G75" s="210"/>
      <c r="H75" s="210"/>
      <c r="I75" s="210"/>
      <c r="J75" s="210"/>
      <c r="K75" s="210"/>
      <c r="L75" s="210"/>
      <c r="M75" s="210"/>
      <c r="N75" s="210"/>
      <c r="O75" s="210"/>
      <c r="P75" s="210"/>
      <c r="Q75" s="210"/>
      <c r="R75" s="210"/>
      <c r="S75" s="210"/>
      <c r="T75" s="210"/>
      <c r="U75" s="210"/>
    </row>
    <row r="76" spans="4:21" ht="12">
      <c r="D76" s="210"/>
      <c r="E76" s="210"/>
      <c r="F76" s="210"/>
      <c r="G76" s="210"/>
      <c r="H76" s="210"/>
      <c r="I76" s="210"/>
      <c r="J76" s="210"/>
      <c r="K76" s="210"/>
      <c r="L76" s="210"/>
      <c r="M76" s="210"/>
      <c r="N76" s="210"/>
      <c r="O76" s="210"/>
      <c r="P76" s="210"/>
      <c r="Q76" s="210"/>
      <c r="R76" s="210"/>
      <c r="S76" s="210"/>
      <c r="T76" s="210"/>
      <c r="U76" s="210"/>
    </row>
    <row r="77" spans="4:21" ht="12">
      <c r="D77" s="210"/>
      <c r="E77" s="210"/>
      <c r="F77" s="210"/>
      <c r="G77" s="210"/>
      <c r="H77" s="210"/>
      <c r="I77" s="210"/>
      <c r="J77" s="210"/>
      <c r="K77" s="210"/>
      <c r="L77" s="210"/>
      <c r="M77" s="210"/>
      <c r="N77" s="210"/>
      <c r="O77" s="210"/>
      <c r="P77" s="210"/>
      <c r="Q77" s="210"/>
      <c r="R77" s="210"/>
      <c r="S77" s="210"/>
      <c r="T77" s="210"/>
      <c r="U77" s="210"/>
    </row>
    <row r="78" spans="4:21" ht="12">
      <c r="D78" s="210"/>
      <c r="E78" s="210"/>
      <c r="F78" s="210"/>
      <c r="G78" s="210"/>
      <c r="H78" s="210"/>
      <c r="I78" s="210"/>
      <c r="J78" s="210"/>
      <c r="K78" s="210"/>
      <c r="L78" s="210"/>
      <c r="M78" s="210"/>
      <c r="N78" s="210"/>
      <c r="O78" s="210"/>
      <c r="P78" s="210"/>
      <c r="Q78" s="210"/>
      <c r="R78" s="210"/>
      <c r="S78" s="210"/>
      <c r="T78" s="210"/>
      <c r="U78" s="210"/>
    </row>
    <row r="79" spans="4:21" ht="12">
      <c r="D79" s="210"/>
      <c r="E79" s="210"/>
      <c r="F79" s="210"/>
      <c r="G79" s="210"/>
      <c r="H79" s="210"/>
      <c r="I79" s="210"/>
      <c r="J79" s="210"/>
      <c r="K79" s="210"/>
      <c r="L79" s="210"/>
      <c r="M79" s="210"/>
      <c r="N79" s="210"/>
      <c r="O79" s="210"/>
      <c r="P79" s="210"/>
      <c r="Q79" s="210"/>
      <c r="R79" s="210"/>
      <c r="S79" s="210"/>
      <c r="T79" s="210"/>
      <c r="U79" s="210"/>
    </row>
  </sheetData>
  <mergeCells count="9">
    <mergeCell ref="P10:Q10"/>
    <mergeCell ref="R10:S10"/>
    <mergeCell ref="T10:U10"/>
    <mergeCell ref="J10:K10"/>
    <mergeCell ref="D10:E10"/>
    <mergeCell ref="F10:G10"/>
    <mergeCell ref="H10:I10"/>
    <mergeCell ref="L10:M10"/>
    <mergeCell ref="N10:O10"/>
  </mergeCells>
  <printOptions/>
  <pageMargins left="0.75" right="0.75" top="1" bottom="1" header="0.5" footer="0.5"/>
  <pageSetup fitToHeight="0" fitToWidth="0"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topLeftCell="A7">
      <selection activeCell="C32" sqref="C32:G34"/>
    </sheetView>
  </sheetViews>
  <sheetFormatPr defaultColWidth="9.28125" defaultRowHeight="12"/>
  <cols>
    <col min="1" max="2" width="8.7109375" style="9" customWidth="1"/>
    <col min="3" max="3" width="17.8515625" style="9" customWidth="1"/>
    <col min="4" max="16384" width="9.28125" style="9" customWidth="1"/>
  </cols>
  <sheetData>
    <row r="1" spans="1:4" ht="12">
      <c r="A1" s="191"/>
      <c r="B1" s="26"/>
      <c r="C1" s="26"/>
      <c r="D1" s="29"/>
    </row>
    <row r="2" ht="12"/>
    <row r="3" ht="12">
      <c r="C3" s="4" t="s">
        <v>113</v>
      </c>
    </row>
    <row r="4" ht="12">
      <c r="C4" s="4" t="s">
        <v>114</v>
      </c>
    </row>
    <row r="5" ht="12"/>
    <row r="6" ht="15">
      <c r="C6" s="83" t="s">
        <v>197</v>
      </c>
    </row>
    <row r="7" spans="2:3" ht="12">
      <c r="B7" s="108" t="s">
        <v>2</v>
      </c>
      <c r="C7" s="108" t="s">
        <v>146</v>
      </c>
    </row>
    <row r="8" ht="12"/>
    <row r="9" ht="12"/>
    <row r="10" spans="3:6" ht="12">
      <c r="C10" s="162"/>
      <c r="D10" s="162">
        <v>2015</v>
      </c>
      <c r="E10" s="162">
        <v>2016</v>
      </c>
      <c r="F10" s="212" t="s">
        <v>186</v>
      </c>
    </row>
    <row r="11" spans="3:11" ht="12">
      <c r="C11" s="8" t="s">
        <v>29</v>
      </c>
      <c r="D11" s="84">
        <v>41785</v>
      </c>
      <c r="E11" s="84">
        <v>35250</v>
      </c>
      <c r="F11" s="132">
        <f>AVERAGE(D11:E11)</f>
        <v>38517.5</v>
      </c>
      <c r="G11" s="211"/>
      <c r="H11" s="211"/>
      <c r="I11" s="211"/>
      <c r="J11" s="211"/>
      <c r="K11" s="84"/>
    </row>
    <row r="12" spans="3:11" ht="12">
      <c r="C12" s="8" t="s">
        <v>19</v>
      </c>
      <c r="D12" s="84">
        <v>38890</v>
      </c>
      <c r="E12" s="84">
        <v>30325</v>
      </c>
      <c r="F12" s="213">
        <f aca="true" t="shared" si="0" ref="F12:F30">AVERAGE(D12:E12)</f>
        <v>34607.5</v>
      </c>
      <c r="G12" s="211"/>
      <c r="H12" s="211"/>
      <c r="I12" s="211"/>
      <c r="J12" s="211"/>
      <c r="K12" s="84"/>
    </row>
    <row r="13" spans="3:11" ht="12">
      <c r="C13" s="8" t="s">
        <v>20</v>
      </c>
      <c r="D13" s="84">
        <v>53985</v>
      </c>
      <c r="E13" s="84">
        <v>13380</v>
      </c>
      <c r="F13" s="213">
        <f t="shared" si="0"/>
        <v>33682.5</v>
      </c>
      <c r="G13" s="211"/>
      <c r="H13" s="211"/>
      <c r="I13" s="211"/>
      <c r="J13" s="211"/>
      <c r="K13" s="84"/>
    </row>
    <row r="14" spans="3:11" ht="12">
      <c r="C14" s="8" t="s">
        <v>13</v>
      </c>
      <c r="D14" s="84">
        <v>31810</v>
      </c>
      <c r="E14" s="84">
        <v>34170</v>
      </c>
      <c r="F14" s="213">
        <f t="shared" si="0"/>
        <v>32990</v>
      </c>
      <c r="G14" s="211"/>
      <c r="H14" s="211"/>
      <c r="I14" s="211"/>
      <c r="J14" s="211"/>
      <c r="K14" s="84"/>
    </row>
    <row r="15" spans="3:11" ht="12">
      <c r="C15" s="8" t="s">
        <v>25</v>
      </c>
      <c r="D15" s="84">
        <v>30230</v>
      </c>
      <c r="E15" s="84">
        <v>33660</v>
      </c>
      <c r="F15" s="213">
        <f t="shared" si="0"/>
        <v>31945</v>
      </c>
      <c r="G15" s="211"/>
      <c r="H15" s="211"/>
      <c r="I15" s="211"/>
      <c r="J15" s="211"/>
      <c r="K15" s="84"/>
    </row>
    <row r="16" spans="3:11" ht="12">
      <c r="C16" s="8" t="s">
        <v>11</v>
      </c>
      <c r="D16" s="84">
        <v>23290</v>
      </c>
      <c r="E16" s="84">
        <v>25745</v>
      </c>
      <c r="F16" s="213">
        <f t="shared" si="0"/>
        <v>24517.5</v>
      </c>
      <c r="G16" s="211"/>
      <c r="H16" s="211"/>
      <c r="I16" s="211"/>
      <c r="J16" s="211"/>
      <c r="K16" s="84"/>
    </row>
    <row r="17" spans="3:11" ht="12">
      <c r="C17" s="8" t="s">
        <v>30</v>
      </c>
      <c r="D17" s="84">
        <v>19495</v>
      </c>
      <c r="E17" s="84">
        <v>27010</v>
      </c>
      <c r="F17" s="213">
        <f t="shared" si="0"/>
        <v>23252.5</v>
      </c>
      <c r="G17" s="211"/>
      <c r="H17" s="211"/>
      <c r="I17" s="211"/>
      <c r="J17" s="211"/>
      <c r="K17" s="84"/>
    </row>
    <row r="18" spans="1:11" ht="12">
      <c r="A18" s="29"/>
      <c r="C18" s="8" t="s">
        <v>15</v>
      </c>
      <c r="D18" s="84">
        <v>16065</v>
      </c>
      <c r="E18" s="84">
        <v>21925</v>
      </c>
      <c r="F18" s="213">
        <f t="shared" si="0"/>
        <v>18995</v>
      </c>
      <c r="G18" s="211"/>
      <c r="H18" s="211"/>
      <c r="I18" s="211"/>
      <c r="J18" s="211"/>
      <c r="K18" s="84"/>
    </row>
    <row r="19" spans="1:11" ht="12">
      <c r="A19" s="29"/>
      <c r="C19" s="130" t="s">
        <v>86</v>
      </c>
      <c r="D19" s="84">
        <v>21320</v>
      </c>
      <c r="E19" s="84">
        <v>13545</v>
      </c>
      <c r="F19" s="213">
        <f t="shared" si="0"/>
        <v>17432.5</v>
      </c>
      <c r="G19" s="211"/>
      <c r="H19" s="211"/>
      <c r="I19" s="211"/>
      <c r="J19" s="211"/>
      <c r="K19" s="84"/>
    </row>
    <row r="20" spans="1:11" ht="12">
      <c r="A20" s="28"/>
      <c r="C20" s="8" t="s">
        <v>14</v>
      </c>
      <c r="D20" s="84">
        <v>15225</v>
      </c>
      <c r="E20" s="84">
        <v>17610</v>
      </c>
      <c r="F20" s="213">
        <f t="shared" si="0"/>
        <v>16417.5</v>
      </c>
      <c r="G20" s="211"/>
      <c r="H20" s="211"/>
      <c r="I20" s="211"/>
      <c r="J20" s="211"/>
      <c r="K20" s="84"/>
    </row>
    <row r="21" spans="1:11" ht="12">
      <c r="A21" s="29"/>
      <c r="C21" s="8" t="s">
        <v>28</v>
      </c>
      <c r="D21" s="84">
        <v>14180</v>
      </c>
      <c r="E21" s="84">
        <v>13595</v>
      </c>
      <c r="F21" s="213">
        <f t="shared" si="0"/>
        <v>13887.5</v>
      </c>
      <c r="G21" s="211"/>
      <c r="H21" s="211"/>
      <c r="I21" s="211"/>
      <c r="J21" s="211"/>
      <c r="K21" s="84"/>
    </row>
    <row r="22" spans="3:11" ht="12">
      <c r="C22" s="8" t="s">
        <v>18</v>
      </c>
      <c r="D22" s="84">
        <v>12915</v>
      </c>
      <c r="E22" s="84">
        <v>11450</v>
      </c>
      <c r="F22" s="213">
        <f t="shared" si="0"/>
        <v>12182.5</v>
      </c>
      <c r="G22" s="211"/>
      <c r="H22" s="211"/>
      <c r="I22" s="211"/>
      <c r="J22" s="211"/>
      <c r="K22" s="84"/>
    </row>
    <row r="23" spans="3:11" ht="12">
      <c r="C23" s="8" t="s">
        <v>23</v>
      </c>
      <c r="D23" s="84">
        <v>11000</v>
      </c>
      <c r="E23" s="84">
        <v>10985</v>
      </c>
      <c r="F23" s="213">
        <f t="shared" si="0"/>
        <v>10992.5</v>
      </c>
      <c r="G23" s="211"/>
      <c r="H23" s="211"/>
      <c r="I23" s="211"/>
      <c r="J23" s="211"/>
      <c r="K23" s="84"/>
    </row>
    <row r="24" spans="3:11" ht="12">
      <c r="C24" s="8" t="s">
        <v>17</v>
      </c>
      <c r="D24" s="84">
        <v>10850</v>
      </c>
      <c r="E24" s="84">
        <v>9725</v>
      </c>
      <c r="F24" s="213">
        <f t="shared" si="0"/>
        <v>10287.5</v>
      </c>
      <c r="G24" s="211"/>
      <c r="H24" s="211"/>
      <c r="I24" s="211"/>
      <c r="J24" s="211"/>
      <c r="K24" s="84"/>
    </row>
    <row r="25" spans="3:11" ht="12">
      <c r="C25" s="8" t="s">
        <v>16</v>
      </c>
      <c r="D25" s="84">
        <v>10235</v>
      </c>
      <c r="E25" s="84">
        <v>10290</v>
      </c>
      <c r="F25" s="213">
        <f t="shared" si="0"/>
        <v>10262.5</v>
      </c>
      <c r="G25" s="211"/>
      <c r="H25" s="211"/>
      <c r="I25" s="211"/>
      <c r="J25" s="211"/>
      <c r="K25" s="84"/>
    </row>
    <row r="26" spans="3:11" ht="12">
      <c r="C26" s="8" t="s">
        <v>27</v>
      </c>
      <c r="D26" s="84">
        <v>9065</v>
      </c>
      <c r="E26" s="84">
        <v>9620</v>
      </c>
      <c r="F26" s="213">
        <f t="shared" si="0"/>
        <v>9342.5</v>
      </c>
      <c r="G26" s="211"/>
      <c r="H26" s="211"/>
      <c r="I26" s="211"/>
      <c r="J26" s="211"/>
      <c r="K26" s="84"/>
    </row>
    <row r="27" spans="3:11" ht="12">
      <c r="C27" s="130" t="s">
        <v>93</v>
      </c>
      <c r="D27" s="84">
        <v>9475</v>
      </c>
      <c r="E27" s="84">
        <v>9165</v>
      </c>
      <c r="F27" s="213">
        <f t="shared" si="0"/>
        <v>9320</v>
      </c>
      <c r="G27" s="211"/>
      <c r="H27" s="211"/>
      <c r="I27" s="211"/>
      <c r="J27" s="211"/>
      <c r="K27" s="84"/>
    </row>
    <row r="28" spans="3:11" ht="12">
      <c r="C28" s="8" t="s">
        <v>31</v>
      </c>
      <c r="D28" s="84">
        <v>8100</v>
      </c>
      <c r="E28" s="84">
        <v>7920</v>
      </c>
      <c r="F28" s="213">
        <f t="shared" si="0"/>
        <v>8010</v>
      </c>
      <c r="G28" s="211"/>
      <c r="H28" s="211"/>
      <c r="I28" s="211"/>
      <c r="J28" s="211"/>
      <c r="K28" s="84"/>
    </row>
    <row r="29" spans="3:11" ht="12">
      <c r="C29" s="8" t="s">
        <v>26</v>
      </c>
      <c r="D29" s="84">
        <v>6345</v>
      </c>
      <c r="E29" s="84">
        <v>5760</v>
      </c>
      <c r="F29" s="213">
        <f t="shared" si="0"/>
        <v>6052.5</v>
      </c>
      <c r="G29" s="211"/>
      <c r="H29" s="211"/>
      <c r="I29" s="211"/>
      <c r="J29" s="211"/>
      <c r="K29" s="84"/>
    </row>
    <row r="30" spans="3:11" ht="12">
      <c r="C30" s="8" t="s">
        <v>21</v>
      </c>
      <c r="D30" s="84">
        <v>5490</v>
      </c>
      <c r="E30" s="84">
        <v>6545</v>
      </c>
      <c r="F30" s="213">
        <f t="shared" si="0"/>
        <v>6017.5</v>
      </c>
      <c r="G30" s="211"/>
      <c r="H30" s="211"/>
      <c r="I30" s="211"/>
      <c r="J30" s="211"/>
      <c r="K30" s="84"/>
    </row>
    <row r="31" ht="12"/>
    <row r="32" ht="12">
      <c r="C32" s="90" t="s">
        <v>152</v>
      </c>
    </row>
    <row r="33" ht="12">
      <c r="C33" s="56" t="s">
        <v>85</v>
      </c>
    </row>
    <row r="34" ht="12">
      <c r="C34" s="56" t="s">
        <v>94</v>
      </c>
    </row>
    <row r="35" ht="12">
      <c r="C35" s="8" t="s">
        <v>111</v>
      </c>
    </row>
    <row r="36" ht="12"/>
    <row r="37" ht="12"/>
    <row r="38" ht="12"/>
    <row r="39" ht="12"/>
    <row r="40" ht="12">
      <c r="A40" s="27" t="s">
        <v>115</v>
      </c>
    </row>
    <row r="41" ht="12">
      <c r="A41" s="108" t="s">
        <v>131</v>
      </c>
    </row>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topLeftCell="A1">
      <selection activeCell="C32" sqref="C32:J34"/>
    </sheetView>
  </sheetViews>
  <sheetFormatPr defaultColWidth="9.28125" defaultRowHeight="12"/>
  <cols>
    <col min="1" max="2" width="8.7109375" style="9" customWidth="1"/>
    <col min="3" max="3" width="24.00390625" style="9" customWidth="1"/>
    <col min="4" max="16384" width="9.28125" style="9" customWidth="1"/>
  </cols>
  <sheetData>
    <row r="1" spans="1:4" ht="12">
      <c r="A1" s="24"/>
      <c r="D1" s="29"/>
    </row>
    <row r="2" ht="12"/>
    <row r="3" ht="12">
      <c r="C3" s="4" t="s">
        <v>113</v>
      </c>
    </row>
    <row r="4" ht="12">
      <c r="C4" s="4" t="s">
        <v>114</v>
      </c>
    </row>
    <row r="5" ht="12"/>
    <row r="6" ht="15">
      <c r="C6" s="80" t="s">
        <v>198</v>
      </c>
    </row>
    <row r="7" ht="12">
      <c r="C7" s="108" t="s">
        <v>146</v>
      </c>
    </row>
    <row r="8" ht="12"/>
    <row r="9" spans="3:9" ht="12">
      <c r="C9" s="162"/>
      <c r="D9" s="162"/>
      <c r="E9" s="162"/>
      <c r="F9" s="162"/>
      <c r="G9" s="162"/>
      <c r="H9" s="162"/>
      <c r="I9" s="162"/>
    </row>
    <row r="10" spans="3:9" ht="12">
      <c r="C10" s="162"/>
      <c r="D10" s="162">
        <v>2015</v>
      </c>
      <c r="E10" s="162">
        <v>2016</v>
      </c>
      <c r="F10" s="215" t="s">
        <v>186</v>
      </c>
      <c r="G10" s="162"/>
      <c r="H10" s="162"/>
      <c r="I10" s="162"/>
    </row>
    <row r="11" spans="3:11" ht="12">
      <c r="C11" s="8" t="s">
        <v>29</v>
      </c>
      <c r="D11" s="84">
        <v>34780</v>
      </c>
      <c r="E11" s="84">
        <v>42640</v>
      </c>
      <c r="F11" s="216">
        <f>AVERAGE(D11:E11)</f>
        <v>38710</v>
      </c>
      <c r="G11" s="214"/>
      <c r="H11" s="214"/>
      <c r="I11" s="200"/>
      <c r="J11" s="200"/>
      <c r="K11" s="174"/>
    </row>
    <row r="12" spans="3:11" ht="12">
      <c r="C12" s="8" t="s">
        <v>30</v>
      </c>
      <c r="D12" s="84">
        <v>15060</v>
      </c>
      <c r="E12" s="84">
        <v>22635</v>
      </c>
      <c r="F12" s="216">
        <f aca="true" t="shared" si="0" ref="F12:F30">AVERAGE(D12:E12)</f>
        <v>18847.5</v>
      </c>
      <c r="G12" s="214"/>
      <c r="H12" s="214"/>
      <c r="I12" s="200"/>
      <c r="J12" s="200"/>
      <c r="K12" s="174"/>
    </row>
    <row r="13" spans="3:11" ht="12">
      <c r="C13" s="130" t="s">
        <v>86</v>
      </c>
      <c r="D13" s="84">
        <v>17060</v>
      </c>
      <c r="E13" s="84">
        <v>13040</v>
      </c>
      <c r="F13" s="216">
        <f t="shared" si="0"/>
        <v>15050</v>
      </c>
      <c r="G13" s="214"/>
      <c r="H13" s="214"/>
      <c r="I13" s="200"/>
      <c r="J13" s="200"/>
      <c r="K13" s="174"/>
    </row>
    <row r="14" spans="3:11" ht="12">
      <c r="C14" s="8" t="s">
        <v>28</v>
      </c>
      <c r="D14" s="84">
        <v>12885</v>
      </c>
      <c r="E14" s="84">
        <v>12245</v>
      </c>
      <c r="F14" s="216">
        <f t="shared" si="0"/>
        <v>12565</v>
      </c>
      <c r="G14" s="214"/>
      <c r="H14" s="214"/>
      <c r="I14" s="200"/>
      <c r="J14" s="200"/>
      <c r="K14" s="174"/>
    </row>
    <row r="15" spans="3:11" ht="12">
      <c r="C15" s="8" t="s">
        <v>25</v>
      </c>
      <c r="D15" s="84">
        <v>4950</v>
      </c>
      <c r="E15" s="84">
        <v>17065</v>
      </c>
      <c r="F15" s="216">
        <f t="shared" si="0"/>
        <v>11007.5</v>
      </c>
      <c r="G15" s="214"/>
      <c r="H15" s="214"/>
      <c r="I15" s="200"/>
      <c r="J15" s="200"/>
      <c r="K15" s="174"/>
    </row>
    <row r="16" spans="3:11" ht="12">
      <c r="C16" s="8" t="s">
        <v>13</v>
      </c>
      <c r="D16" s="84">
        <v>8585</v>
      </c>
      <c r="E16" s="84">
        <v>9915</v>
      </c>
      <c r="F16" s="216">
        <f t="shared" si="0"/>
        <v>9250</v>
      </c>
      <c r="G16" s="214"/>
      <c r="H16" s="214"/>
      <c r="I16" s="200"/>
      <c r="J16" s="200"/>
      <c r="K16" s="174"/>
    </row>
    <row r="17" spans="3:11" ht="12">
      <c r="C17" s="8" t="s">
        <v>14</v>
      </c>
      <c r="D17" s="84">
        <v>9380</v>
      </c>
      <c r="E17" s="84">
        <v>7795</v>
      </c>
      <c r="F17" s="216">
        <f t="shared" si="0"/>
        <v>8587.5</v>
      </c>
      <c r="G17" s="214"/>
      <c r="H17" s="214"/>
      <c r="I17" s="200"/>
      <c r="J17" s="200"/>
      <c r="K17" s="174"/>
    </row>
    <row r="18" spans="3:11" ht="12">
      <c r="C18" s="8" t="s">
        <v>11</v>
      </c>
      <c r="D18" s="84">
        <v>7690</v>
      </c>
      <c r="E18" s="84">
        <v>6260</v>
      </c>
      <c r="F18" s="216">
        <f t="shared" si="0"/>
        <v>6975</v>
      </c>
      <c r="G18" s="214"/>
      <c r="H18" s="214"/>
      <c r="I18" s="200"/>
      <c r="J18" s="200"/>
      <c r="K18" s="174"/>
    </row>
    <row r="19" spans="3:11" ht="12">
      <c r="C19" s="130" t="s">
        <v>81</v>
      </c>
      <c r="D19" s="84">
        <v>5760</v>
      </c>
      <c r="E19" s="84">
        <v>7660</v>
      </c>
      <c r="F19" s="216">
        <f t="shared" si="0"/>
        <v>6710</v>
      </c>
      <c r="G19" s="214"/>
      <c r="H19" s="214"/>
      <c r="I19" s="200"/>
      <c r="J19" s="200"/>
      <c r="K19" s="174"/>
    </row>
    <row r="20" spans="1:11" ht="12">
      <c r="A20" s="55"/>
      <c r="C20" s="8" t="s">
        <v>27</v>
      </c>
      <c r="D20" s="84">
        <v>5075</v>
      </c>
      <c r="E20" s="84">
        <v>5460</v>
      </c>
      <c r="F20" s="216">
        <f t="shared" si="0"/>
        <v>5267.5</v>
      </c>
      <c r="G20" s="214"/>
      <c r="H20" s="214"/>
      <c r="I20" s="200"/>
      <c r="J20" s="200"/>
      <c r="K20" s="174"/>
    </row>
    <row r="21" spans="3:11" ht="12">
      <c r="C21" s="8" t="s">
        <v>19</v>
      </c>
      <c r="D21" s="84">
        <v>1520</v>
      </c>
      <c r="E21" s="84">
        <v>8325</v>
      </c>
      <c r="F21" s="216">
        <f t="shared" si="0"/>
        <v>4922.5</v>
      </c>
      <c r="G21" s="214"/>
      <c r="H21" s="214"/>
      <c r="I21" s="200"/>
      <c r="J21" s="200"/>
      <c r="K21" s="174"/>
    </row>
    <row r="22" spans="3:11" ht="12">
      <c r="C22" s="130" t="s">
        <v>93</v>
      </c>
      <c r="D22" s="84">
        <v>4230</v>
      </c>
      <c r="E22" s="84">
        <v>3885</v>
      </c>
      <c r="F22" s="216">
        <f t="shared" si="0"/>
        <v>4057.5</v>
      </c>
      <c r="G22" s="214"/>
      <c r="H22" s="214"/>
      <c r="I22" s="200"/>
      <c r="J22" s="200"/>
      <c r="K22" s="174"/>
    </row>
    <row r="23" spans="3:11" ht="24">
      <c r="C23" s="161" t="s">
        <v>151</v>
      </c>
      <c r="D23" s="84">
        <v>4025</v>
      </c>
      <c r="E23" s="84">
        <v>3730</v>
      </c>
      <c r="F23" s="216">
        <f t="shared" si="0"/>
        <v>3877.5</v>
      </c>
      <c r="G23" s="214"/>
      <c r="H23" s="214"/>
      <c r="I23" s="200"/>
      <c r="J23" s="200"/>
      <c r="K23" s="174"/>
    </row>
    <row r="24" spans="3:11" ht="12">
      <c r="C24" s="8" t="s">
        <v>15</v>
      </c>
      <c r="D24" s="84">
        <v>3335</v>
      </c>
      <c r="E24" s="84">
        <v>3745</v>
      </c>
      <c r="F24" s="216">
        <f t="shared" si="0"/>
        <v>3540</v>
      </c>
      <c r="G24" s="214"/>
      <c r="H24" s="214"/>
      <c r="I24" s="200"/>
      <c r="J24" s="200"/>
      <c r="K24" s="174"/>
    </row>
    <row r="25" spans="3:11" ht="12">
      <c r="C25" s="8" t="s">
        <v>18</v>
      </c>
      <c r="D25" s="84">
        <v>3770</v>
      </c>
      <c r="E25" s="84">
        <v>3015</v>
      </c>
      <c r="F25" s="216">
        <f t="shared" si="0"/>
        <v>3392.5</v>
      </c>
      <c r="G25" s="214"/>
      <c r="H25" s="214"/>
      <c r="I25" s="200"/>
      <c r="J25" s="200"/>
      <c r="K25" s="174"/>
    </row>
    <row r="26" spans="1:11" ht="12">
      <c r="A26" s="29"/>
      <c r="C26" s="8" t="s">
        <v>23</v>
      </c>
      <c r="D26" s="84">
        <v>1280</v>
      </c>
      <c r="E26" s="84">
        <v>5315</v>
      </c>
      <c r="F26" s="216">
        <f t="shared" si="0"/>
        <v>3297.5</v>
      </c>
      <c r="G26" s="214"/>
      <c r="H26" s="214"/>
      <c r="I26" s="200"/>
      <c r="J26" s="200"/>
      <c r="K26" s="174"/>
    </row>
    <row r="27" spans="1:11" ht="12">
      <c r="A27" s="29"/>
      <c r="C27" s="8" t="s">
        <v>26</v>
      </c>
      <c r="D27" s="84">
        <v>2940</v>
      </c>
      <c r="E27" s="84">
        <v>3220</v>
      </c>
      <c r="F27" s="216">
        <f t="shared" si="0"/>
        <v>3080</v>
      </c>
      <c r="G27" s="214"/>
      <c r="H27" s="214"/>
      <c r="I27" s="200"/>
      <c r="J27" s="200"/>
      <c r="K27" s="174"/>
    </row>
    <row r="28" spans="1:11" ht="12">
      <c r="A28" s="25"/>
      <c r="C28" s="8" t="s">
        <v>17</v>
      </c>
      <c r="D28" s="84">
        <v>2940</v>
      </c>
      <c r="E28" s="84">
        <v>2365</v>
      </c>
      <c r="F28" s="216">
        <f t="shared" si="0"/>
        <v>2652.5</v>
      </c>
      <c r="G28" s="214"/>
      <c r="H28" s="214"/>
      <c r="I28" s="200"/>
      <c r="J28" s="200"/>
      <c r="K28" s="174"/>
    </row>
    <row r="29" spans="1:11" ht="12">
      <c r="A29" s="24"/>
      <c r="C29" s="8" t="s">
        <v>20</v>
      </c>
      <c r="D29" s="84">
        <v>4035</v>
      </c>
      <c r="E29" s="84">
        <v>1270</v>
      </c>
      <c r="F29" s="216">
        <f t="shared" si="0"/>
        <v>2652.5</v>
      </c>
      <c r="G29" s="214"/>
      <c r="H29" s="214"/>
      <c r="I29" s="200"/>
      <c r="J29" s="200"/>
      <c r="K29" s="174"/>
    </row>
    <row r="30" spans="1:11" ht="12">
      <c r="A30" s="29"/>
      <c r="C30" s="8" t="s">
        <v>16</v>
      </c>
      <c r="D30" s="84">
        <v>2495</v>
      </c>
      <c r="E30" s="84">
        <v>2540</v>
      </c>
      <c r="F30" s="216">
        <f t="shared" si="0"/>
        <v>2517.5</v>
      </c>
      <c r="G30" s="214"/>
      <c r="H30" s="214"/>
      <c r="I30" s="200"/>
      <c r="J30" s="200"/>
      <c r="K30" s="174"/>
    </row>
    <row r="31" spans="1:8" ht="12">
      <c r="A31" s="25"/>
      <c r="G31" s="162"/>
      <c r="H31" s="162"/>
    </row>
    <row r="32" spans="1:3" ht="12">
      <c r="A32" s="24"/>
      <c r="C32" s="90" t="s">
        <v>174</v>
      </c>
    </row>
    <row r="33" spans="1:6" ht="12">
      <c r="A33" s="25"/>
      <c r="C33" s="56" t="s">
        <v>85</v>
      </c>
      <c r="D33" s="56"/>
      <c r="E33" s="56"/>
      <c r="F33" s="56"/>
    </row>
    <row r="34" spans="1:3" ht="12">
      <c r="A34" s="24"/>
      <c r="C34" s="56" t="s">
        <v>94</v>
      </c>
    </row>
    <row r="35" spans="1:4" ht="12">
      <c r="A35" s="24"/>
      <c r="C35" s="8" t="s">
        <v>110</v>
      </c>
      <c r="D35" s="25"/>
    </row>
    <row r="36" spans="1:21" ht="12">
      <c r="A36" s="25"/>
      <c r="U36" s="9" t="s">
        <v>2</v>
      </c>
    </row>
    <row r="37" ht="12">
      <c r="A37" s="24"/>
    </row>
    <row r="38" ht="12"/>
    <row r="39" ht="12"/>
    <row r="40" ht="12">
      <c r="A40" s="57" t="s">
        <v>115</v>
      </c>
    </row>
    <row r="41" ht="12">
      <c r="A41" s="108" t="s">
        <v>132</v>
      </c>
    </row>
    <row r="42" spans="1:4" ht="12">
      <c r="A42" s="24"/>
      <c r="C42" s="26"/>
      <c r="D42" s="25"/>
    </row>
    <row r="43" spans="1:4" ht="12">
      <c r="A43" s="24"/>
      <c r="C43" s="26"/>
      <c r="D43" s="25"/>
    </row>
    <row r="44" spans="1:4" ht="12">
      <c r="A44" s="24"/>
      <c r="B44" s="26"/>
      <c r="C44" s="26"/>
      <c r="D44" s="25"/>
    </row>
    <row r="45" spans="1:4" ht="12">
      <c r="A45" s="24"/>
      <c r="B45" s="26"/>
      <c r="C45" s="26"/>
      <c r="D45" s="25"/>
    </row>
    <row r="46" spans="1:4" ht="12">
      <c r="A46" s="24"/>
      <c r="B46" s="26"/>
      <c r="C46" s="26"/>
      <c r="D46" s="25"/>
    </row>
    <row r="47" spans="1:4" ht="12">
      <c r="A47" s="24"/>
      <c r="B47" s="26"/>
      <c r="C47" s="26"/>
      <c r="D47" s="25"/>
    </row>
    <row r="48" spans="1:4" ht="12">
      <c r="A48" s="24"/>
      <c r="B48" s="26"/>
      <c r="C48" s="26"/>
      <c r="D48" s="25"/>
    </row>
    <row r="49" spans="1:4" ht="12">
      <c r="A49" s="24"/>
      <c r="B49" s="26"/>
      <c r="C49" s="26"/>
      <c r="D49" s="25"/>
    </row>
    <row r="50" spans="1:4" ht="12">
      <c r="A50" s="24"/>
      <c r="B50" s="26"/>
      <c r="C50" s="26"/>
      <c r="D50" s="25"/>
    </row>
    <row r="51" spans="1:4" ht="12">
      <c r="A51" s="24"/>
      <c r="B51" s="26"/>
      <c r="C51" s="26"/>
      <c r="D51" s="25"/>
    </row>
    <row r="52" spans="1:4" ht="12">
      <c r="A52" s="24"/>
      <c r="B52" s="26"/>
      <c r="C52" s="26"/>
      <c r="D52" s="25"/>
    </row>
    <row r="53" spans="1:4" ht="12">
      <c r="A53" s="24"/>
      <c r="B53" s="26"/>
      <c r="C53" s="26"/>
      <c r="D53" s="25"/>
    </row>
    <row r="54" spans="1:4" ht="12">
      <c r="A54" s="24"/>
      <c r="B54" s="26"/>
      <c r="C54" s="26"/>
      <c r="D54" s="25"/>
    </row>
    <row r="55" spans="1:4" ht="12">
      <c r="A55" s="24"/>
      <c r="B55" s="26"/>
      <c r="C55" s="26"/>
      <c r="D55" s="25"/>
    </row>
    <row r="56" spans="1:4" ht="12">
      <c r="A56" s="24"/>
      <c r="B56" s="26"/>
      <c r="C56" s="26"/>
      <c r="D56" s="25"/>
    </row>
    <row r="57" spans="1:4" ht="12">
      <c r="A57" s="24"/>
      <c r="B57" s="26"/>
      <c r="C57" s="26"/>
      <c r="D57" s="25"/>
    </row>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sheetData>
  <conditionalFormatting sqref="K11:K30">
    <cfRule type="top10" priority="2" dxfId="1" rank="5" bottom="1"/>
    <cfRule type="top10" priority="3" dxfId="0" rank="5"/>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41"/>
  <sheetViews>
    <sheetView showGridLines="0" workbookViewId="0" topLeftCell="A1"/>
  </sheetViews>
  <sheetFormatPr defaultColWidth="9.140625" defaultRowHeight="12"/>
  <cols>
    <col min="1" max="2" width="8.7109375" style="1" customWidth="1"/>
    <col min="3" max="3" width="17.57421875" style="1" customWidth="1"/>
    <col min="4" max="7" width="12.00390625" style="1" customWidth="1"/>
    <col min="8" max="10" width="11.140625" style="1" customWidth="1"/>
    <col min="11" max="16384" width="9.140625" style="1" customWidth="1"/>
  </cols>
  <sheetData>
    <row r="1" ht="12"/>
    <row r="2" ht="12"/>
    <row r="3" spans="3:4" ht="12">
      <c r="C3" s="4" t="s">
        <v>113</v>
      </c>
      <c r="D3" s="4"/>
    </row>
    <row r="4" spans="3:4" ht="12">
      <c r="C4" s="4" t="s">
        <v>114</v>
      </c>
      <c r="D4" s="4"/>
    </row>
    <row r="5" ht="12"/>
    <row r="6" spans="3:4" ht="15">
      <c r="C6" s="86" t="s">
        <v>183</v>
      </c>
      <c r="D6" s="86"/>
    </row>
    <row r="7" spans="3:4" ht="12">
      <c r="C7" s="78" t="s">
        <v>53</v>
      </c>
      <c r="D7" s="78"/>
    </row>
    <row r="8" ht="12"/>
    <row r="9" ht="12"/>
    <row r="10" spans="1:10" ht="12">
      <c r="A10" s="217"/>
      <c r="D10" s="285" t="s">
        <v>146</v>
      </c>
      <c r="E10" s="284"/>
      <c r="F10" s="284"/>
      <c r="G10" s="286"/>
      <c r="H10" s="284" t="s">
        <v>53</v>
      </c>
      <c r="I10" s="284"/>
      <c r="J10" s="284"/>
    </row>
    <row r="11" spans="1:11" ht="24">
      <c r="A11" s="217"/>
      <c r="C11" s="159"/>
      <c r="D11" s="185" t="s">
        <v>4</v>
      </c>
      <c r="E11" s="182" t="s">
        <v>82</v>
      </c>
      <c r="F11" s="182" t="s">
        <v>83</v>
      </c>
      <c r="G11" s="186" t="s">
        <v>84</v>
      </c>
      <c r="H11" s="182" t="s">
        <v>82</v>
      </c>
      <c r="I11" s="182" t="s">
        <v>83</v>
      </c>
      <c r="J11" s="182" t="s">
        <v>84</v>
      </c>
      <c r="K11" s="183"/>
    </row>
    <row r="12" spans="1:16" ht="12">
      <c r="A12" s="217"/>
      <c r="C12" s="130" t="s">
        <v>62</v>
      </c>
      <c r="D12" s="188">
        <v>10185</v>
      </c>
      <c r="E12" s="160">
        <v>905</v>
      </c>
      <c r="F12" s="160">
        <v>9280</v>
      </c>
      <c r="G12" s="187">
        <v>0</v>
      </c>
      <c r="H12" s="184">
        <f>+E12/SUM($E12:$G12)*100</f>
        <v>8.885616102110948</v>
      </c>
      <c r="I12" s="184">
        <f aca="true" t="shared" si="0" ref="I12:I30">+F12/SUM($E12:$G12)*100</f>
        <v>91.11438389788906</v>
      </c>
      <c r="J12" s="184">
        <f aca="true" t="shared" si="1" ref="J12:J30">+G12/SUM($E12:$G12)*100</f>
        <v>0</v>
      </c>
      <c r="K12" s="218"/>
      <c r="L12" s="218"/>
      <c r="M12" s="218"/>
      <c r="N12" s="178"/>
      <c r="O12" s="178"/>
      <c r="P12" s="178"/>
    </row>
    <row r="13" spans="1:16" ht="12">
      <c r="A13" s="217"/>
      <c r="C13" s="130" t="s">
        <v>57</v>
      </c>
      <c r="D13" s="188">
        <v>1485</v>
      </c>
      <c r="E13" s="160">
        <v>185</v>
      </c>
      <c r="F13" s="160">
        <v>1305</v>
      </c>
      <c r="G13" s="187">
        <v>0</v>
      </c>
      <c r="H13" s="184">
        <f aca="true" t="shared" si="2" ref="H13:H30">+E13/SUM($E13:$G13)*100</f>
        <v>12.416107382550337</v>
      </c>
      <c r="I13" s="184">
        <f t="shared" si="0"/>
        <v>87.58389261744966</v>
      </c>
      <c r="J13" s="184">
        <f t="shared" si="1"/>
        <v>0</v>
      </c>
      <c r="K13" s="218"/>
      <c r="L13" s="218"/>
      <c r="M13" s="218"/>
      <c r="N13" s="178"/>
      <c r="O13" s="178"/>
      <c r="P13" s="178"/>
    </row>
    <row r="14" spans="1:16" ht="12">
      <c r="A14" s="217"/>
      <c r="C14" s="130" t="s">
        <v>74</v>
      </c>
      <c r="D14" s="188">
        <v>450</v>
      </c>
      <c r="E14" s="160">
        <v>65</v>
      </c>
      <c r="F14" s="160">
        <v>385</v>
      </c>
      <c r="G14" s="187">
        <v>0</v>
      </c>
      <c r="H14" s="184">
        <f t="shared" si="2"/>
        <v>14.444444444444443</v>
      </c>
      <c r="I14" s="184">
        <f t="shared" si="0"/>
        <v>85.55555555555556</v>
      </c>
      <c r="J14" s="184">
        <f t="shared" si="1"/>
        <v>0</v>
      </c>
      <c r="K14" s="218"/>
      <c r="L14" s="218"/>
      <c r="M14" s="218"/>
      <c r="N14" s="178"/>
      <c r="O14" s="178"/>
      <c r="P14" s="178"/>
    </row>
    <row r="15" spans="1:16" ht="12">
      <c r="A15" s="217"/>
      <c r="C15" s="130" t="s">
        <v>69</v>
      </c>
      <c r="D15" s="188">
        <v>780</v>
      </c>
      <c r="E15" s="160">
        <v>170</v>
      </c>
      <c r="F15" s="160">
        <v>610</v>
      </c>
      <c r="G15" s="187">
        <v>0</v>
      </c>
      <c r="H15" s="184">
        <f t="shared" si="2"/>
        <v>21.794871794871796</v>
      </c>
      <c r="I15" s="184">
        <f t="shared" si="0"/>
        <v>78.2051282051282</v>
      </c>
      <c r="J15" s="184">
        <f t="shared" si="1"/>
        <v>0</v>
      </c>
      <c r="K15" s="218"/>
      <c r="L15" s="218"/>
      <c r="M15" s="218"/>
      <c r="N15" s="178"/>
      <c r="O15" s="178"/>
      <c r="P15" s="178"/>
    </row>
    <row r="16" spans="1:16" ht="12">
      <c r="A16" s="217"/>
      <c r="C16" s="130" t="s">
        <v>64</v>
      </c>
      <c r="D16" s="188">
        <v>5790</v>
      </c>
      <c r="E16" s="160">
        <v>1015</v>
      </c>
      <c r="F16" s="160">
        <v>4505</v>
      </c>
      <c r="G16" s="187">
        <v>270</v>
      </c>
      <c r="H16" s="184">
        <f t="shared" si="2"/>
        <v>17.530224525043177</v>
      </c>
      <c r="I16" s="184">
        <f t="shared" si="0"/>
        <v>77.80656303972367</v>
      </c>
      <c r="J16" s="184">
        <f t="shared" si="1"/>
        <v>4.66321243523316</v>
      </c>
      <c r="K16" s="218"/>
      <c r="L16" s="218"/>
      <c r="M16" s="218"/>
      <c r="N16" s="178"/>
      <c r="O16" s="178"/>
      <c r="P16" s="178"/>
    </row>
    <row r="17" spans="1:16" ht="12">
      <c r="A17" s="217"/>
      <c r="C17" s="130" t="s">
        <v>60</v>
      </c>
      <c r="D17" s="188">
        <v>585</v>
      </c>
      <c r="E17" s="160">
        <v>160</v>
      </c>
      <c r="F17" s="160">
        <v>425</v>
      </c>
      <c r="G17" s="187">
        <v>0</v>
      </c>
      <c r="H17" s="184">
        <f t="shared" si="2"/>
        <v>27.350427350427353</v>
      </c>
      <c r="I17" s="184">
        <f t="shared" si="0"/>
        <v>72.64957264957265</v>
      </c>
      <c r="J17" s="184">
        <f t="shared" si="1"/>
        <v>0</v>
      </c>
      <c r="K17" s="218"/>
      <c r="L17" s="218"/>
      <c r="M17" s="218"/>
      <c r="N17" s="178"/>
      <c r="O17" s="178"/>
      <c r="P17" s="178"/>
    </row>
    <row r="18" spans="1:16" ht="12">
      <c r="A18" s="217"/>
      <c r="C18" s="130" t="s">
        <v>63</v>
      </c>
      <c r="D18" s="188">
        <v>14065</v>
      </c>
      <c r="E18" s="160">
        <v>4845</v>
      </c>
      <c r="F18" s="160">
        <v>9220</v>
      </c>
      <c r="G18" s="187">
        <v>0</v>
      </c>
      <c r="H18" s="184">
        <f t="shared" si="2"/>
        <v>34.447209384998224</v>
      </c>
      <c r="I18" s="184">
        <f t="shared" si="0"/>
        <v>65.55279061500178</v>
      </c>
      <c r="J18" s="184">
        <f t="shared" si="1"/>
        <v>0</v>
      </c>
      <c r="K18" s="218"/>
      <c r="L18" s="218"/>
      <c r="M18" s="218"/>
      <c r="N18" s="178"/>
      <c r="O18" s="178"/>
      <c r="P18" s="178"/>
    </row>
    <row r="19" spans="1:16" ht="12">
      <c r="A19" s="217"/>
      <c r="C19" s="130" t="s">
        <v>76</v>
      </c>
      <c r="D19" s="188">
        <v>330</v>
      </c>
      <c r="E19" s="160">
        <v>155</v>
      </c>
      <c r="F19" s="160">
        <v>175</v>
      </c>
      <c r="G19" s="187">
        <v>0</v>
      </c>
      <c r="H19" s="184">
        <f t="shared" si="2"/>
        <v>46.96969696969697</v>
      </c>
      <c r="I19" s="184">
        <f t="shared" si="0"/>
        <v>53.03030303030303</v>
      </c>
      <c r="J19" s="184">
        <f t="shared" si="1"/>
        <v>0</v>
      </c>
      <c r="K19" s="218"/>
      <c r="L19" s="218"/>
      <c r="M19" s="218"/>
      <c r="N19" s="178"/>
      <c r="O19" s="178"/>
      <c r="P19" s="178"/>
    </row>
    <row r="20" spans="1:16" ht="12">
      <c r="A20" s="217"/>
      <c r="C20" s="130" t="s">
        <v>3</v>
      </c>
      <c r="D20" s="188">
        <v>1890</v>
      </c>
      <c r="E20" s="160">
        <v>940</v>
      </c>
      <c r="F20" s="160">
        <v>950</v>
      </c>
      <c r="G20" s="187">
        <v>0</v>
      </c>
      <c r="H20" s="184">
        <f t="shared" si="2"/>
        <v>49.735449735449734</v>
      </c>
      <c r="I20" s="184">
        <f t="shared" si="0"/>
        <v>50.264550264550266</v>
      </c>
      <c r="J20" s="184">
        <f t="shared" si="1"/>
        <v>0</v>
      </c>
      <c r="K20" s="218"/>
      <c r="L20" s="218"/>
      <c r="M20" s="218"/>
      <c r="N20" s="178"/>
      <c r="O20" s="178"/>
      <c r="P20" s="178"/>
    </row>
    <row r="21" spans="1:16" ht="12">
      <c r="A21" s="217"/>
      <c r="C21" s="130" t="s">
        <v>56</v>
      </c>
      <c r="D21" s="188">
        <v>530</v>
      </c>
      <c r="E21" s="160">
        <v>265</v>
      </c>
      <c r="F21" s="160">
        <v>265</v>
      </c>
      <c r="G21" s="187">
        <v>0</v>
      </c>
      <c r="H21" s="184">
        <f t="shared" si="2"/>
        <v>50</v>
      </c>
      <c r="I21" s="184">
        <f t="shared" si="0"/>
        <v>50</v>
      </c>
      <c r="J21" s="184">
        <f t="shared" si="1"/>
        <v>0</v>
      </c>
      <c r="K21" s="218"/>
      <c r="L21" s="218"/>
      <c r="M21" s="218"/>
      <c r="N21" s="178"/>
      <c r="O21" s="178"/>
      <c r="P21" s="178"/>
    </row>
    <row r="22" spans="1:16" ht="12">
      <c r="A22" s="217"/>
      <c r="C22" s="130" t="s">
        <v>55</v>
      </c>
      <c r="D22" s="188">
        <v>1215</v>
      </c>
      <c r="E22" s="160">
        <v>870</v>
      </c>
      <c r="F22" s="160">
        <v>345</v>
      </c>
      <c r="G22" s="187">
        <v>0</v>
      </c>
      <c r="H22" s="184">
        <f t="shared" si="2"/>
        <v>71.60493827160494</v>
      </c>
      <c r="I22" s="184">
        <f t="shared" si="0"/>
        <v>28.39506172839506</v>
      </c>
      <c r="J22" s="184">
        <f t="shared" si="1"/>
        <v>0</v>
      </c>
      <c r="K22" s="218"/>
      <c r="L22" s="218"/>
      <c r="M22" s="218"/>
      <c r="N22" s="178"/>
      <c r="O22" s="178"/>
      <c r="P22" s="178"/>
    </row>
    <row r="23" spans="1:16" ht="12">
      <c r="A23" s="217"/>
      <c r="C23" s="130" t="s">
        <v>68</v>
      </c>
      <c r="D23" s="188">
        <v>405</v>
      </c>
      <c r="E23" s="160">
        <v>295</v>
      </c>
      <c r="F23" s="160">
        <v>110</v>
      </c>
      <c r="G23" s="187">
        <v>0</v>
      </c>
      <c r="H23" s="184">
        <f t="shared" si="2"/>
        <v>72.8395061728395</v>
      </c>
      <c r="I23" s="184">
        <f t="shared" si="0"/>
        <v>27.160493827160494</v>
      </c>
      <c r="J23" s="184">
        <f t="shared" si="1"/>
        <v>0</v>
      </c>
      <c r="K23" s="218"/>
      <c r="L23" s="218"/>
      <c r="M23" s="218"/>
      <c r="N23" s="178"/>
      <c r="O23" s="178"/>
      <c r="P23" s="178"/>
    </row>
    <row r="24" spans="1:16" ht="12">
      <c r="A24" s="217"/>
      <c r="C24" s="130" t="s">
        <v>66</v>
      </c>
      <c r="D24" s="188">
        <v>1355</v>
      </c>
      <c r="E24" s="160">
        <v>1040</v>
      </c>
      <c r="F24" s="160">
        <v>315</v>
      </c>
      <c r="G24" s="187">
        <v>0</v>
      </c>
      <c r="H24" s="184">
        <f t="shared" si="2"/>
        <v>76.75276752767527</v>
      </c>
      <c r="I24" s="184">
        <f t="shared" si="0"/>
        <v>23.247232472324722</v>
      </c>
      <c r="J24" s="184">
        <f t="shared" si="1"/>
        <v>0</v>
      </c>
      <c r="K24" s="218"/>
      <c r="L24" s="218"/>
      <c r="M24" s="218"/>
      <c r="N24" s="178"/>
      <c r="O24" s="178"/>
      <c r="P24" s="178"/>
    </row>
    <row r="25" spans="1:16" ht="12">
      <c r="A25" s="217"/>
      <c r="C25" s="130" t="s">
        <v>70</v>
      </c>
      <c r="D25" s="188">
        <v>420</v>
      </c>
      <c r="E25" s="160">
        <v>325</v>
      </c>
      <c r="F25" s="160">
        <v>95</v>
      </c>
      <c r="G25" s="187">
        <v>0</v>
      </c>
      <c r="H25" s="184">
        <f t="shared" si="2"/>
        <v>77.38095238095238</v>
      </c>
      <c r="I25" s="184">
        <f t="shared" si="0"/>
        <v>22.61904761904762</v>
      </c>
      <c r="J25" s="184">
        <f t="shared" si="1"/>
        <v>0</v>
      </c>
      <c r="K25" s="218"/>
      <c r="L25" s="218"/>
      <c r="M25" s="218"/>
      <c r="N25" s="178"/>
      <c r="O25" s="178"/>
      <c r="P25" s="178"/>
    </row>
    <row r="26" spans="1:16" ht="12">
      <c r="A26" s="217"/>
      <c r="C26" s="130" t="s">
        <v>77</v>
      </c>
      <c r="D26" s="188">
        <v>1410</v>
      </c>
      <c r="E26" s="160">
        <v>1095</v>
      </c>
      <c r="F26" s="160">
        <v>315</v>
      </c>
      <c r="G26" s="187">
        <v>0</v>
      </c>
      <c r="H26" s="184">
        <f t="shared" si="2"/>
        <v>77.6595744680851</v>
      </c>
      <c r="I26" s="184">
        <f t="shared" si="0"/>
        <v>22.340425531914892</v>
      </c>
      <c r="J26" s="184">
        <f t="shared" si="1"/>
        <v>0</v>
      </c>
      <c r="K26" s="218"/>
      <c r="L26" s="218"/>
      <c r="M26" s="218"/>
      <c r="N26" s="178"/>
      <c r="O26" s="178"/>
      <c r="P26" s="178"/>
    </row>
    <row r="27" spans="1:16" ht="12">
      <c r="A27" s="217"/>
      <c r="C27" s="130" t="s">
        <v>79</v>
      </c>
      <c r="D27" s="188">
        <v>11865</v>
      </c>
      <c r="E27" s="160">
        <v>9375</v>
      </c>
      <c r="F27" s="160">
        <v>2490</v>
      </c>
      <c r="G27" s="187">
        <v>0</v>
      </c>
      <c r="H27" s="184">
        <f t="shared" si="2"/>
        <v>79.01390644753477</v>
      </c>
      <c r="I27" s="184">
        <f t="shared" si="0"/>
        <v>20.986093552465235</v>
      </c>
      <c r="J27" s="184">
        <f t="shared" si="1"/>
        <v>0</v>
      </c>
      <c r="K27" s="218"/>
      <c r="L27" s="218"/>
      <c r="M27" s="218"/>
      <c r="N27" s="178"/>
      <c r="O27" s="178"/>
      <c r="P27" s="178"/>
    </row>
    <row r="28" spans="1:16" ht="12">
      <c r="A28" s="217"/>
      <c r="C28" s="130" t="s">
        <v>59</v>
      </c>
      <c r="D28" s="188">
        <v>465</v>
      </c>
      <c r="E28" s="160">
        <v>370</v>
      </c>
      <c r="F28" s="160">
        <v>95</v>
      </c>
      <c r="G28" s="187">
        <v>0</v>
      </c>
      <c r="H28" s="184">
        <f t="shared" si="2"/>
        <v>79.56989247311827</v>
      </c>
      <c r="I28" s="184">
        <f t="shared" si="0"/>
        <v>20.43010752688172</v>
      </c>
      <c r="J28" s="184">
        <f t="shared" si="1"/>
        <v>0</v>
      </c>
      <c r="K28" s="218"/>
      <c r="L28" s="218"/>
      <c r="M28" s="218"/>
      <c r="N28" s="178"/>
      <c r="O28" s="178"/>
      <c r="P28" s="178"/>
    </row>
    <row r="29" spans="1:16" ht="12">
      <c r="A29" s="217"/>
      <c r="C29" s="130" t="s">
        <v>75</v>
      </c>
      <c r="D29" s="188">
        <v>1865</v>
      </c>
      <c r="E29" s="160">
        <v>1515</v>
      </c>
      <c r="F29" s="160">
        <v>350</v>
      </c>
      <c r="G29" s="187">
        <v>0</v>
      </c>
      <c r="H29" s="184">
        <f t="shared" si="2"/>
        <v>81.23324396782841</v>
      </c>
      <c r="I29" s="184">
        <f t="shared" si="0"/>
        <v>18.766756032171582</v>
      </c>
      <c r="J29" s="184">
        <f t="shared" si="1"/>
        <v>0</v>
      </c>
      <c r="K29" s="218"/>
      <c r="L29" s="218"/>
      <c r="M29" s="218"/>
      <c r="N29" s="178"/>
      <c r="O29" s="178"/>
      <c r="P29" s="178"/>
    </row>
    <row r="30" spans="1:16" ht="12">
      <c r="A30" s="217"/>
      <c r="C30" s="130" t="s">
        <v>73</v>
      </c>
      <c r="D30" s="188">
        <v>18575</v>
      </c>
      <c r="E30" s="160">
        <v>17785</v>
      </c>
      <c r="F30" s="160">
        <v>790</v>
      </c>
      <c r="G30" s="187">
        <v>0</v>
      </c>
      <c r="H30" s="184">
        <f t="shared" si="2"/>
        <v>95.74697173620457</v>
      </c>
      <c r="I30" s="184">
        <f t="shared" si="0"/>
        <v>4.253028263795424</v>
      </c>
      <c r="J30" s="184">
        <f t="shared" si="1"/>
        <v>0</v>
      </c>
      <c r="K30" s="218"/>
      <c r="L30" s="218"/>
      <c r="M30" s="218"/>
      <c r="N30" s="178"/>
      <c r="O30" s="178"/>
      <c r="P30" s="178"/>
    </row>
    <row r="31" spans="1:8" ht="12">
      <c r="A31" s="217"/>
      <c r="D31" s="260"/>
      <c r="E31" s="177"/>
      <c r="F31" s="177"/>
      <c r="G31" s="177"/>
      <c r="H31" s="177"/>
    </row>
    <row r="32" spans="1:11" ht="12">
      <c r="A32" s="217"/>
      <c r="C32" s="240" t="s">
        <v>43</v>
      </c>
      <c r="D32" s="188">
        <v>5855</v>
      </c>
      <c r="E32" s="194">
        <v>670</v>
      </c>
      <c r="F32" s="194">
        <v>5180</v>
      </c>
      <c r="G32" s="187">
        <v>0</v>
      </c>
      <c r="H32" s="261">
        <v>11.452991452991453</v>
      </c>
      <c r="I32" s="261">
        <v>88.54700854700855</v>
      </c>
      <c r="J32" s="261">
        <v>0</v>
      </c>
      <c r="K32" s="262"/>
    </row>
    <row r="33" spans="3:11" ht="12">
      <c r="C33" s="240" t="s">
        <v>42</v>
      </c>
      <c r="D33" s="188">
        <v>15</v>
      </c>
      <c r="E33" s="194">
        <v>5</v>
      </c>
      <c r="F33" s="194">
        <v>10</v>
      </c>
      <c r="G33" s="187">
        <v>0</v>
      </c>
      <c r="H33" s="261">
        <v>33.33333333333333</v>
      </c>
      <c r="I33" s="261">
        <v>66.66666666666666</v>
      </c>
      <c r="J33" s="261">
        <v>0</v>
      </c>
      <c r="K33" s="262"/>
    </row>
    <row r="34" spans="5:7" ht="12">
      <c r="E34" s="178"/>
      <c r="F34" s="178"/>
      <c r="G34" s="178"/>
    </row>
    <row r="35" ht="12">
      <c r="C35" s="78" t="s">
        <v>148</v>
      </c>
    </row>
    <row r="36" ht="12">
      <c r="C36" s="2" t="s">
        <v>96</v>
      </c>
    </row>
    <row r="37" ht="12"/>
    <row r="38" ht="12"/>
    <row r="39" ht="12"/>
    <row r="40" ht="12">
      <c r="A40" s="4" t="s">
        <v>115</v>
      </c>
    </row>
    <row r="41" ht="12">
      <c r="A41" s="78" t="s">
        <v>133</v>
      </c>
    </row>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sheetData>
  <mergeCells count="2">
    <mergeCell ref="H10:J10"/>
    <mergeCell ref="D10:G1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Stavroula Paleologou</dc:creator>
  <cp:keywords/>
  <dc:description/>
  <cp:lastModifiedBy>NEAGU Marius (ESTAT)</cp:lastModifiedBy>
  <dcterms:created xsi:type="dcterms:W3CDTF">2014-06-23T14:40:08Z</dcterms:created>
  <dcterms:modified xsi:type="dcterms:W3CDTF">2017-07-13T13:47:44Z</dcterms:modified>
  <cp:category/>
  <cp:version/>
  <cp:contentType/>
  <cp:contentStatus/>
</cp:coreProperties>
</file>