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20" yWindow="312" windowWidth="20736" windowHeight="11760" activeTab="5"/>
  </bookViews>
  <sheets>
    <sheet name="Figure 1" sheetId="11" r:id="rId1"/>
    <sheet name="Table 1" sheetId="10" r:id="rId2"/>
    <sheet name="Table 2" sheetId="15" r:id="rId3"/>
    <sheet name="Figure 2" sheetId="8" r:id="rId4"/>
    <sheet name="Figure 3" sheetId="12" r:id="rId5"/>
    <sheet name="Table 3" sheetId="7" r:id="rId6"/>
    <sheet name="Figure 4" sheetId="5" r:id="rId7"/>
    <sheet name="Figure 5" sheetId="13" r:id="rId8"/>
    <sheet name="Figure 6" sheetId="4" r:id="rId9"/>
    <sheet name="Figure 7" sheetId="14" r:id="rId10"/>
    <sheet name="Table 4" sheetId="3" r:id="rId11"/>
  </sheets>
  <externalReferences>
    <externalReference r:id="rId12"/>
    <externalReference r:id="rId13"/>
  </externalReferences>
  <definedNames>
    <definedName name="_COUNTRY">[1]VOL_HIST!$C$3</definedName>
    <definedName name="_YEAR">[1]VOLUME!$C$3</definedName>
    <definedName name="PICTURE">INDIRECT(CELL("address",INDEX([1]!SPECIES[IMAGE],MATCH([1]DASHBOARD!$AC$5,[1]!SPECIES[CODE],0))))</definedName>
  </definedNames>
  <calcPr calcId="145621"/>
</workbook>
</file>

<file path=xl/calcChain.xml><?xml version="1.0" encoding="utf-8"?>
<calcChain xmlns="http://schemas.openxmlformats.org/spreadsheetml/2006/main">
  <c r="E7" i="15" l="1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2" i="15"/>
  <c r="E6" i="15"/>
  <c r="C39" i="5" l="1"/>
  <c r="D39" i="5"/>
  <c r="E39" i="5"/>
  <c r="F39" i="5"/>
  <c r="G39" i="5"/>
  <c r="C42" i="14" l="1"/>
  <c r="D36" i="13"/>
  <c r="E36" i="13"/>
  <c r="F36" i="13"/>
  <c r="G36" i="13"/>
  <c r="H36" i="13"/>
  <c r="C36" i="13"/>
  <c r="H35" i="13"/>
  <c r="E39" i="11" l="1"/>
  <c r="F44" i="8" l="1"/>
  <c r="F43" i="8"/>
  <c r="E92" i="10" l="1"/>
  <c r="C92" i="10"/>
  <c r="E91" i="10"/>
  <c r="C91" i="10"/>
  <c r="E90" i="10"/>
  <c r="C90" i="10"/>
  <c r="E89" i="10"/>
  <c r="C89" i="10"/>
  <c r="E88" i="10"/>
  <c r="C88" i="10"/>
  <c r="E87" i="10"/>
  <c r="C87" i="10"/>
  <c r="E86" i="10"/>
  <c r="C86" i="10"/>
  <c r="E85" i="10"/>
  <c r="C85" i="10"/>
  <c r="E84" i="10"/>
  <c r="C84" i="10"/>
  <c r="E83" i="10"/>
  <c r="C83" i="10"/>
  <c r="E82" i="10"/>
  <c r="C82" i="10"/>
  <c r="E81" i="10"/>
  <c r="C81" i="10"/>
  <c r="E80" i="10"/>
  <c r="C80" i="10"/>
  <c r="E79" i="10"/>
  <c r="C79" i="10"/>
  <c r="E78" i="10"/>
  <c r="C78" i="10"/>
  <c r="E76" i="10"/>
  <c r="C76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C69" i="10"/>
  <c r="E68" i="10"/>
  <c r="C68" i="10"/>
  <c r="E67" i="10"/>
  <c r="C67" i="10"/>
  <c r="E66" i="10"/>
  <c r="C66" i="10"/>
  <c r="E65" i="10"/>
  <c r="C65" i="10"/>
  <c r="E64" i="10"/>
  <c r="C64" i="10"/>
  <c r="E63" i="10"/>
  <c r="C63" i="10"/>
  <c r="E62" i="10"/>
  <c r="C62" i="10"/>
  <c r="D61" i="10"/>
  <c r="E61" i="10" s="1"/>
  <c r="C61" i="10"/>
  <c r="H38" i="5" l="1"/>
  <c r="H39" i="5" s="1"/>
  <c r="C47" i="4"/>
</calcChain>
</file>

<file path=xl/sharedStrings.xml><?xml version="1.0" encoding="utf-8"?>
<sst xmlns="http://schemas.openxmlformats.org/spreadsheetml/2006/main" count="404" uniqueCount="148">
  <si>
    <t>AQUAMETH</t>
  </si>
  <si>
    <t>All methods</t>
  </si>
  <si>
    <t>AQUAENV</t>
  </si>
  <si>
    <t>Total</t>
  </si>
  <si>
    <t>FISHREG</t>
  </si>
  <si>
    <t>Total fishing areas</t>
  </si>
  <si>
    <t>SPECIES</t>
  </si>
  <si>
    <t>All aquatic organisms</t>
  </si>
  <si>
    <t>UNIT</t>
  </si>
  <si>
    <t>Tonnes live weight</t>
  </si>
  <si>
    <t>Sum of Value</t>
  </si>
  <si>
    <t>Column Labels</t>
  </si>
  <si>
    <t>Row Labels</t>
  </si>
  <si>
    <t>EU-28</t>
  </si>
  <si>
    <t>Belgium</t>
  </si>
  <si>
    <t>Bulgaria</t>
  </si>
  <si>
    <t>Czech Republic</t>
  </si>
  <si>
    <t>Denmark</t>
  </si>
  <si>
    <t xml:space="preserve">Germany 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</si>
  <si>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</si>
  <si>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</si>
  <si>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</si>
  <si>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</si>
  <si>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</si>
  <si>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</si>
  <si>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</si>
  <si>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</si>
  <si>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</si>
  <si>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</si>
  <si>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</si>
  <si>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</si>
  <si>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</si>
  <si>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</si>
  <si>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</si>
  <si>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</si>
  <si>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</si>
  <si>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</si>
  <si>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</si>
  <si>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</si>
  <si>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</si>
  <si>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</si>
  <si>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</si>
  <si>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</si>
  <si>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Turkey</t>
  </si>
  <si>
    <t>:</t>
  </si>
  <si>
    <t>AQ</t>
  </si>
  <si>
    <t>CATCHES</t>
  </si>
  <si>
    <t>Luxembourg</t>
  </si>
  <si>
    <t>estimated by Eurostat</t>
  </si>
  <si>
    <t>Catches</t>
  </si>
  <si>
    <t>Aquaculture</t>
  </si>
  <si>
    <t>Molluscs</t>
  </si>
  <si>
    <t xml:space="preserve">Mediterranean mussel </t>
  </si>
  <si>
    <t xml:space="preserve">Atlantic salmon </t>
  </si>
  <si>
    <t xml:space="preserve">Rainbow trout </t>
  </si>
  <si>
    <t xml:space="preserve">Blue mussel </t>
  </si>
  <si>
    <t xml:space="preserve">Gilthead seabream </t>
  </si>
  <si>
    <t xml:space="preserve">Pacific cupped oyster </t>
  </si>
  <si>
    <t xml:space="preserve">European seabass </t>
  </si>
  <si>
    <t xml:space="preserve">Common carp </t>
  </si>
  <si>
    <t xml:space="preserve">Japanese carpet shell </t>
  </si>
  <si>
    <t xml:space="preserve">Atlantic bluefin tuna </t>
  </si>
  <si>
    <t>Others</t>
  </si>
  <si>
    <t xml:space="preserve">Main fishing region </t>
  </si>
  <si>
    <t>Off Bottom</t>
  </si>
  <si>
    <t>Cages</t>
  </si>
  <si>
    <t>Tanks</t>
  </si>
  <si>
    <t>Ponds</t>
  </si>
  <si>
    <t xml:space="preserve">Italy </t>
  </si>
  <si>
    <t xml:space="preserve">On Bottom </t>
  </si>
  <si>
    <t>TONNES (SUM)</t>
  </si>
  <si>
    <t>EUROS (SUM)</t>
  </si>
  <si>
    <t>Fishing</t>
  </si>
  <si>
    <t xml:space="preserve">Aquaculture production (tonnes) </t>
  </si>
  <si>
    <t>http://appsso.eurostat.ec.europa.eu/nui/show.do?query=BOOKMARK_DS-247435_QID_-47123578_UID_-3F171EB0&amp;layout=TIME,C,X,0;GEO,L,Y,0;AQUAMETH,L,Z,0;AQUAENV,L,Z,1;SPECIES,L,Z,2;FISHREG,L,Z,3;UNIT,L,Z,4;INDICATORS,C,Z,5;&amp;zSelection=DS-247435AQUAMETH,TOTAL;DS-247435INDICATORS,OBS_FLAG;DS-247435SPECIES,F00;DS-247435UNIT,TLW;DS-247435FISHREG,0;DS-247435AQUAENV,TOTAL;&amp;rankName1=FISHREG_1_2_-1_2&amp;rankName2=UNIT_1_2_-1_2&amp;rankName3=AQUAMETH_1_2_-1_2&amp;rankName4=INDICATORS_1_2_-1_2&amp;rankName5=SPECIES_1_2_-1_2&amp;rankName6=AQUAENV_1_2_-1_2&amp;rankName7=TIME_1_0_0_0&amp;rankName8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</si>
  <si>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-063299_QID_-71157E00_UID_-3F171EB0&amp;layout=TIME,C,X,0;GEO,L,Y,0;SPECIES,L,Z,0;FISHREG,L,Z,1;UNIT,L,Z,2;INDICATORS,C,Z,3;&amp;zSelection=DS-063299SPECIES,F00;DS-063299INDICATORS,OBS_FLAG;DS-063299FISHREG,0;DS-063299UNIT,TLW;&amp;rankName1=FISHREG_1_2_-1_2&amp;rankName2=UNIT_1_2_-1_2&amp;rankName3=INDICATORS_1_2_-1_2&amp;rankName4=SPECIES_1_2_-1_2&amp;rankName5=TIME_1_0_0_0&amp;rankName6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</si>
  <si>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 xml:space="preserve">AQ Tonnes </t>
  </si>
  <si>
    <t>share total fisheries</t>
  </si>
  <si>
    <t>(%)</t>
  </si>
  <si>
    <t>total employment, data in thousands</t>
  </si>
  <si>
    <t>(index: 2008=100)</t>
  </si>
  <si>
    <t xml:space="preserve">(tonnes live weight) </t>
  </si>
  <si>
    <t xml:space="preserve">share (%) </t>
  </si>
  <si>
    <t>Note: 2015 figures for EU -28 aquaculture production in volume and in value are estimated by Eurostat</t>
  </si>
  <si>
    <t>Note: 2015 figure for EU -28 aquaculture production is estimated by Eurostat</t>
  </si>
  <si>
    <t>http://appsso.eurostat.ec.europa.eu/nui/show.do?query=BOOKMARK_DS-247435_QID_-32B3223E_UID_-3F171EB0&amp;layout=TIME,C,X,0;GEO,L,Y,0;AQUAMETH,L,Z,0;AQUAENV,L,Z,1;SPECIES,L,Z,2;FISHREG,L,Z,3;UNIT,L,Z,4;INDICATORS,C,Z,5;&amp;zSelection=DS-247435AQUAMETH,TOTAL;DS-247435INDICATORS,OBS_FLAG;DS-247435UNIT,TLW;DS-247435SPECIES,F00;DS-247435FISHREG,0;DS-247435AQUAENV,TOTAL;&amp;rankName1=FISHREG_1_2_-1_2&amp;rankName2=UNIT_1_2_-1_2&amp;rankName3=AQUAMETH_1_2_-1_2&amp;rankName4=INDICATORS_1_2_-1_2&amp;rankName5=SPECIES_1_2_-1_2&amp;rankName6=AQUAENV_1_2_-1_2&amp;rankName7=TIME_1_0_0_0&amp;rankName8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</si>
  <si>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TONNES %</t>
  </si>
  <si>
    <t>EUROS %</t>
  </si>
  <si>
    <t>France and Italy, 2014 data</t>
  </si>
  <si>
    <t>Figure 2: Employment in fishing and aquaculture sectors, EU-28 and Norway, 2015</t>
  </si>
  <si>
    <t xml:space="preserve">Figure 1 Aquaculture production and fish catches, EU-28, 2015 </t>
  </si>
  <si>
    <t>c:</t>
  </si>
  <si>
    <t>c: confidential value</t>
  </si>
  <si>
    <t>:c</t>
  </si>
  <si>
    <t xml:space="preserve">Table 1: Aquaculture production, EU-28, Iceland, Norway and Turkey, 2008 and 2015 </t>
  </si>
  <si>
    <r>
      <t>Source:</t>
    </r>
    <r>
      <rPr>
        <sz val="9"/>
        <color theme="1"/>
        <rFont val="Arial"/>
        <family val="2"/>
      </rPr>
      <t xml:space="preserve"> Eurostat (online data codes: fish_aq2a and fish_ca_main)</t>
    </r>
  </si>
  <si>
    <r>
      <t>Source:</t>
    </r>
    <r>
      <rPr>
        <sz val="9"/>
        <rFont val="Arial"/>
        <family val="2"/>
      </rPr>
      <t xml:space="preserve"> Eurostat (online data code:  lfsa_egdn2 ad hoc extraction)</t>
    </r>
  </si>
  <si>
    <t xml:space="preserve">Figure 3: Trends of aquaculture, EU-28 and Norway, 2008-2015 </t>
  </si>
  <si>
    <t xml:space="preserve">Norway (EUR) </t>
  </si>
  <si>
    <t xml:space="preserve">Norway (tonnes)  </t>
  </si>
  <si>
    <t xml:space="preserve">EU-28 (tonnes)   </t>
  </si>
  <si>
    <t xml:space="preserve">EU-28 (EUR) </t>
  </si>
  <si>
    <r>
      <t>Source:</t>
    </r>
    <r>
      <rPr>
        <sz val="9"/>
        <color theme="1"/>
        <rFont val="Arial"/>
        <family val="2"/>
      </rPr>
      <t xml:space="preserve"> Eurostat (online data code: fish_aq2a)</t>
    </r>
  </si>
  <si>
    <t>EU-28 (¹)</t>
  </si>
  <si>
    <t xml:space="preserve">(²) 2014 data instead of 2015. </t>
  </si>
  <si>
    <t>EU 28 (¹)</t>
  </si>
  <si>
    <t>(¹) Figures in italics are estimated by Eurostat</t>
  </si>
  <si>
    <t>Diadromous fish</t>
  </si>
  <si>
    <t>Marine fish</t>
  </si>
  <si>
    <t>Freshwater fish</t>
  </si>
  <si>
    <t xml:space="preserve">Figure 5: Aquaculture production value by main subgroup, EU-28, 2014 </t>
  </si>
  <si>
    <t>Figure 4: Aquaculture production by main subgroup, EU-28, 2014</t>
  </si>
  <si>
    <t>(% of total aquaculture production, tonnes live weight)</t>
  </si>
  <si>
    <t>(% of total aquaculture production value, EUR)</t>
  </si>
  <si>
    <t>Figure 6: Ten major species in aquaculture production, EU-28, 2014</t>
  </si>
  <si>
    <t>Figure 7: Ten major species in aquaculture production, EU-28, 2014</t>
  </si>
  <si>
    <t>Mediterranean mussel (MSM)</t>
  </si>
  <si>
    <t>Atlantic salmon (SAL)</t>
  </si>
  <si>
    <t>Rainbow trout (TRR)</t>
  </si>
  <si>
    <t>Blue mussel (MUS)</t>
  </si>
  <si>
    <t>Gilthead seabream (SBG)</t>
  </si>
  <si>
    <t>Pacific cupped oyster (OYG)</t>
  </si>
  <si>
    <t>European seabass (BSS)</t>
  </si>
  <si>
    <t>Common carp (FCP)</t>
  </si>
  <si>
    <t>Japanese carpet shell (CLJ)</t>
  </si>
  <si>
    <t>Atlantic bluefin tuna (BFT)</t>
  </si>
  <si>
    <t>Species</t>
  </si>
  <si>
    <t>Northeast Atlantic (area 27)</t>
  </si>
  <si>
    <t>European inland waters (area 05)</t>
  </si>
  <si>
    <t>Mediterranean and  Black Sea (area 37)</t>
  </si>
  <si>
    <t>(% of total species production, tonnes live weight)</t>
  </si>
  <si>
    <t xml:space="preserve">Main production method </t>
  </si>
  <si>
    <t xml:space="preserve">Main production country  </t>
  </si>
  <si>
    <t>France (²)</t>
  </si>
  <si>
    <t>(:) not available</t>
  </si>
  <si>
    <t>(% of total fisheries production, tonnes live weight)</t>
  </si>
  <si>
    <r>
      <t>Source:</t>
    </r>
    <r>
      <rPr>
        <sz val="9"/>
        <color theme="1"/>
        <rFont val="Arial"/>
        <family val="2"/>
      </rPr>
      <t xml:space="preserve"> Eurostat (online data codes: fish_aq2a)</t>
    </r>
  </si>
  <si>
    <t>Share of total fisheries (%)</t>
  </si>
  <si>
    <t>(tonnes of live weight and % of total fisheries production)</t>
  </si>
  <si>
    <t xml:space="preserve">EUR (million) </t>
  </si>
  <si>
    <t>Source: Eurostat  fishaq2a</t>
  </si>
  <si>
    <t xml:space="preserve">(EUR million) </t>
  </si>
  <si>
    <t xml:space="preserve">Table 3: Aquaculture production by main subgroup, EU-28, Iceland, Norway and Turkey 2014 </t>
  </si>
  <si>
    <t xml:space="preserve">Table 4: Ten major species by main production method, fishing region and production country, EU-28, 2014 </t>
  </si>
  <si>
    <t>Table 2: Aquaculture production by value, EU-28, Iceland, Norway and Turkey, 2008 and 2015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</si>
  <si>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Eurostat, fish_aq2a and fish_ca_main</t>
    </r>
  </si>
  <si>
    <r>
      <rPr>
        <vertAlign val="superscript"/>
        <sz val="9"/>
        <color theme="1"/>
        <rFont val="Arial"/>
        <family val="2"/>
      </rPr>
      <t>(1)</t>
    </r>
    <r>
      <rPr>
        <sz val="9"/>
        <color theme="1"/>
        <rFont val="Arial"/>
        <family val="2"/>
      </rPr>
      <t xml:space="preserve"> EU-28 figure estimated by Eurostat</t>
    </r>
  </si>
  <si>
    <t xml:space="preserve">(¹) 2015 figures for EU-28 are estimated by Eurostat.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</si>
</sst>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i"/>
    <numFmt numFmtId="165" formatCode="#,##0_i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14"/>
      <color rgb="FF245794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sz val="11"/>
      <name val="Arial"/>
      <charset val="238"/>
    </font>
    <font>
      <sz val="11"/>
      <name val="Arial"/>
      <family val="2"/>
    </font>
    <font>
      <b/>
      <sz val="20"/>
      <color theme="1" tint="0.499984740745262"/>
      <name val="Calibri"/>
      <family val="2"/>
    </font>
    <font>
      <b/>
      <sz val="26"/>
      <color theme="1" tint="0.499984740745262"/>
      <name val="Calibri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vertAlign val="superscript"/>
      <sz val="9"/>
      <color theme="1"/>
      <name val="Arial"/>
      <family val="2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</borders>
  <cellStyleXfs count="18">
    <xf numFmtId="0" fontId="0" fillId="0" borderId="0"/>
    <xf numFmtId="164" fontId="2" fillId="0" borderId="0" applyFill="0" applyBorder="0" applyProtection="0">
      <alignment horizontal="right"/>
    </xf>
    <xf numFmtId="0" fontId="5" fillId="4" borderId="13">
      <alignment horizontal="left" vertical="center"/>
    </xf>
    <xf numFmtId="0" fontId="2" fillId="5" borderId="14">
      <alignment horizontal="center" vertical="center" wrapText="1"/>
    </xf>
    <xf numFmtId="0" fontId="2" fillId="6" borderId="15">
      <alignment vertical="center" wrapText="1"/>
      <protection locked="0"/>
    </xf>
    <xf numFmtId="4" fontId="2" fillId="0" borderId="16">
      <alignment vertical="center"/>
    </xf>
    <xf numFmtId="0" fontId="6" fillId="0" borderId="0" applyNumberFormat="0" applyFill="0" applyProtection="0">
      <alignment horizontal="left" indent="1"/>
    </xf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2" fillId="0" borderId="0">
      <alignment vertical="center" wrapText="1"/>
    </xf>
    <xf numFmtId="49" fontId="2" fillId="0" borderId="0">
      <alignment vertical="top" wrapText="1"/>
    </xf>
    <xf numFmtId="0" fontId="12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/>
    <xf numFmtId="0" fontId="11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3" borderId="2" xfId="1" applyNumberFormat="1" applyFont="1" applyFill="1" applyBorder="1">
      <alignment horizontal="right"/>
    </xf>
    <xf numFmtId="0" fontId="3" fillId="3" borderId="2" xfId="0" applyFont="1" applyFill="1" applyBorder="1" applyAlignment="1">
      <alignment horizontal="left"/>
    </xf>
    <xf numFmtId="165" fontId="2" fillId="0" borderId="0" xfId="1" applyNumberFormat="1" applyFo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166" fontId="2" fillId="0" borderId="0" xfId="0" applyNumberFormat="1" applyFont="1"/>
    <xf numFmtId="0" fontId="3" fillId="3" borderId="0" xfId="0" applyFont="1" applyFill="1" applyBorder="1" applyAlignment="1">
      <alignment horizontal="left"/>
    </xf>
    <xf numFmtId="166" fontId="2" fillId="3" borderId="0" xfId="0" applyNumberFormat="1" applyFont="1" applyFill="1" applyBorder="1"/>
    <xf numFmtId="0" fontId="3" fillId="0" borderId="6" xfId="0" applyFont="1" applyBorder="1" applyAlignment="1">
      <alignment horizontal="left"/>
    </xf>
    <xf numFmtId="166" fontId="2" fillId="0" borderId="6" xfId="0" applyNumberFormat="1" applyFont="1" applyBorder="1"/>
    <xf numFmtId="0" fontId="3" fillId="0" borderId="8" xfId="0" applyFont="1" applyBorder="1" applyAlignment="1">
      <alignment horizontal="left"/>
    </xf>
    <xf numFmtId="166" fontId="2" fillId="0" borderId="8" xfId="0" applyNumberFormat="1" applyFont="1" applyBorder="1"/>
    <xf numFmtId="0" fontId="3" fillId="0" borderId="10" xfId="0" applyFont="1" applyBorder="1" applyAlignment="1">
      <alignment horizontal="left"/>
    </xf>
    <xf numFmtId="166" fontId="2" fillId="0" borderId="10" xfId="0" applyNumberFormat="1" applyFont="1" applyBorder="1"/>
    <xf numFmtId="0" fontId="3" fillId="0" borderId="3" xfId="0" applyFont="1" applyBorder="1" applyAlignment="1">
      <alignment horizontal="left"/>
    </xf>
    <xf numFmtId="166" fontId="2" fillId="0" borderId="3" xfId="0" applyNumberFormat="1" applyFont="1" applyBorder="1"/>
    <xf numFmtId="165" fontId="2" fillId="3" borderId="0" xfId="1" applyNumberFormat="1" applyFont="1" applyFill="1" applyBorder="1">
      <alignment horizontal="right"/>
    </xf>
    <xf numFmtId="165" fontId="2" fillId="0" borderId="6" xfId="1" applyNumberFormat="1" applyFont="1" applyBorder="1">
      <alignment horizontal="right"/>
    </xf>
    <xf numFmtId="165" fontId="2" fillId="0" borderId="7" xfId="1" applyNumberFormat="1" applyFont="1" applyBorder="1">
      <alignment horizontal="right"/>
    </xf>
    <xf numFmtId="165" fontId="2" fillId="0" borderId="8" xfId="1" applyNumberFormat="1" applyFont="1" applyBorder="1">
      <alignment horizontal="right"/>
    </xf>
    <xf numFmtId="165" fontId="2" fillId="0" borderId="9" xfId="1" applyNumberFormat="1" applyFont="1" applyBorder="1">
      <alignment horizontal="right"/>
    </xf>
    <xf numFmtId="165" fontId="2" fillId="0" borderId="10" xfId="1" applyNumberFormat="1" applyFont="1" applyBorder="1">
      <alignment horizontal="right"/>
    </xf>
    <xf numFmtId="165" fontId="2" fillId="0" borderId="11" xfId="1" applyNumberFormat="1" applyFont="1" applyBorder="1">
      <alignment horizontal="right"/>
    </xf>
    <xf numFmtId="165" fontId="2" fillId="0" borderId="3" xfId="1" applyNumberFormat="1" applyFont="1" applyBorder="1">
      <alignment horizontal="right"/>
    </xf>
    <xf numFmtId="165" fontId="2" fillId="0" borderId="12" xfId="1" applyNumberFormat="1" applyFont="1" applyBorder="1">
      <alignment horizontal="right"/>
    </xf>
    <xf numFmtId="166" fontId="2" fillId="0" borderId="8" xfId="0" applyNumberFormat="1" applyFont="1" applyFill="1" applyBorder="1"/>
    <xf numFmtId="165" fontId="2" fillId="0" borderId="3" xfId="1" applyNumberFormat="1" applyFont="1" applyFill="1" applyBorder="1">
      <alignment horizontal="right"/>
    </xf>
    <xf numFmtId="166" fontId="2" fillId="0" borderId="3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9" xfId="0" applyFont="1" applyBorder="1"/>
    <xf numFmtId="0" fontId="2" fillId="0" borderId="20" xfId="0" applyFont="1" applyBorder="1"/>
    <xf numFmtId="164" fontId="2" fillId="0" borderId="0" xfId="1" applyFont="1">
      <alignment horizontal="right"/>
    </xf>
    <xf numFmtId="164" fontId="2" fillId="0" borderId="0" xfId="0" applyNumberFormat="1" applyFont="1"/>
    <xf numFmtId="164" fontId="2" fillId="0" borderId="8" xfId="1" applyFont="1" applyBorder="1">
      <alignment horizontal="right"/>
    </xf>
    <xf numFmtId="164" fontId="2" fillId="0" borderId="19" xfId="1" applyFont="1" applyBorder="1">
      <alignment horizontal="right"/>
    </xf>
    <xf numFmtId="0" fontId="2" fillId="0" borderId="0" xfId="0" applyFont="1" applyFill="1"/>
    <xf numFmtId="166" fontId="2" fillId="0" borderId="0" xfId="0" applyNumberFormat="1" applyFont="1" applyFill="1"/>
    <xf numFmtId="165" fontId="3" fillId="0" borderId="3" xfId="1" applyNumberFormat="1" applyFont="1" applyBorder="1" applyAlignment="1">
      <alignment horizontal="left"/>
    </xf>
    <xf numFmtId="165" fontId="3" fillId="0" borderId="0" xfId="1" applyNumberFormat="1" applyFont="1" applyBorder="1" applyAlignment="1">
      <alignment horizontal="left"/>
    </xf>
    <xf numFmtId="0" fontId="4" fillId="0" borderId="0" xfId="17" applyNumberFormat="1" applyFont="1" applyFill="1" applyBorder="1" applyAlignment="1"/>
    <xf numFmtId="0" fontId="4" fillId="0" borderId="0" xfId="17" applyFont="1"/>
    <xf numFmtId="0" fontId="2" fillId="0" borderId="0" xfId="0" applyFont="1" applyAlignment="1">
      <alignment horizontal="left"/>
    </xf>
    <xf numFmtId="0" fontId="3" fillId="0" borderId="17" xfId="0" applyFont="1" applyBorder="1" applyAlignment="1">
      <alignment horizontal="left"/>
    </xf>
    <xf numFmtId="165" fontId="2" fillId="0" borderId="17" xfId="1" applyNumberFormat="1" applyFont="1" applyBorder="1">
      <alignment horizontal="right"/>
    </xf>
    <xf numFmtId="166" fontId="2" fillId="0" borderId="17" xfId="0" applyNumberFormat="1" applyFont="1" applyBorder="1"/>
    <xf numFmtId="165" fontId="2" fillId="0" borderId="18" xfId="1" applyNumberFormat="1" applyFont="1" applyBorder="1">
      <alignment horizontal="right"/>
    </xf>
    <xf numFmtId="0" fontId="3" fillId="0" borderId="19" xfId="0" applyFont="1" applyBorder="1" applyAlignment="1">
      <alignment horizontal="left"/>
    </xf>
    <xf numFmtId="165" fontId="2" fillId="0" borderId="19" xfId="1" applyNumberFormat="1" applyFont="1" applyBorder="1">
      <alignment horizontal="right"/>
    </xf>
    <xf numFmtId="166" fontId="2" fillId="0" borderId="19" xfId="0" applyNumberFormat="1" applyFont="1" applyBorder="1"/>
    <xf numFmtId="165" fontId="2" fillId="0" borderId="20" xfId="1" applyNumberFormat="1" applyFont="1" applyBorder="1">
      <alignment horizontal="right"/>
    </xf>
    <xf numFmtId="165" fontId="3" fillId="0" borderId="17" xfId="1" applyNumberFormat="1" applyFont="1" applyBorder="1" applyAlignment="1">
      <alignment horizontal="left"/>
    </xf>
    <xf numFmtId="165" fontId="3" fillId="0" borderId="8" xfId="1" applyNumberFormat="1" applyFont="1" applyBorder="1" applyAlignment="1">
      <alignment horizontal="left"/>
    </xf>
    <xf numFmtId="165" fontId="3" fillId="0" borderId="10" xfId="1" applyNumberFormat="1" applyFont="1" applyBorder="1" applyAlignment="1">
      <alignment horizontal="left"/>
    </xf>
    <xf numFmtId="165" fontId="3" fillId="0" borderId="19" xfId="1" applyNumberFormat="1" applyFont="1" applyBorder="1" applyAlignment="1">
      <alignment horizontal="left"/>
    </xf>
    <xf numFmtId="0" fontId="4" fillId="0" borderId="0" xfId="17" applyFont="1" applyAlignment="1">
      <alignment horizontal="left"/>
    </xf>
    <xf numFmtId="166" fontId="4" fillId="0" borderId="0" xfId="17" applyNumberFormat="1" applyFont="1"/>
    <xf numFmtId="0" fontId="3" fillId="2" borderId="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2" fillId="0" borderId="6" xfId="0" applyFont="1" applyBorder="1"/>
    <xf numFmtId="164" fontId="2" fillId="0" borderId="6" xfId="1" applyFont="1" applyBorder="1">
      <alignment horizontal="right"/>
    </xf>
    <xf numFmtId="0" fontId="2" fillId="0" borderId="7" xfId="0" applyFont="1" applyBorder="1"/>
    <xf numFmtId="165" fontId="2" fillId="0" borderId="0" xfId="1" applyNumberFormat="1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2" fillId="0" borderId="11" xfId="0" applyFont="1" applyBorder="1"/>
    <xf numFmtId="164" fontId="15" fillId="0" borderId="8" xfId="1" applyNumberFormat="1" applyFont="1" applyBorder="1">
      <alignment horizontal="right"/>
    </xf>
    <xf numFmtId="0" fontId="15" fillId="0" borderId="0" xfId="0" applyFont="1" applyAlignment="1">
      <alignment horizontal="left"/>
    </xf>
    <xf numFmtId="165" fontId="15" fillId="0" borderId="9" xfId="1" applyNumberFormat="1" applyFont="1" applyFill="1" applyBorder="1">
      <alignment horizontal="right"/>
    </xf>
    <xf numFmtId="165" fontId="2" fillId="0" borderId="9" xfId="1" applyNumberFormat="1" applyFont="1" applyFill="1" applyBorder="1">
      <alignment horizontal="right"/>
    </xf>
    <xf numFmtId="165" fontId="15" fillId="3" borderId="5" xfId="1" applyNumberFormat="1" applyFont="1" applyFill="1" applyBorder="1">
      <alignment horizontal="right"/>
    </xf>
    <xf numFmtId="0" fontId="16" fillId="0" borderId="0" xfId="17" applyFont="1"/>
    <xf numFmtId="165" fontId="14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wrapText="1"/>
    </xf>
    <xf numFmtId="165" fontId="3" fillId="3" borderId="22" xfId="1" applyNumberFormat="1" applyFont="1" applyFill="1" applyBorder="1" applyAlignment="1">
      <alignment horizontal="center"/>
    </xf>
    <xf numFmtId="0" fontId="15" fillId="0" borderId="0" xfId="0" applyFont="1"/>
    <xf numFmtId="164" fontId="2" fillId="0" borderId="8" xfId="1" applyNumberFormat="1" applyFont="1" applyBorder="1">
      <alignment horizontal="right"/>
    </xf>
    <xf numFmtId="164" fontId="2" fillId="0" borderId="8" xfId="1" applyNumberFormat="1" applyFont="1" applyFill="1" applyBorder="1">
      <alignment horizontal="right"/>
    </xf>
    <xf numFmtId="164" fontId="2" fillId="0" borderId="19" xfId="1" applyNumberFormat="1" applyFont="1" applyBorder="1">
      <alignment horizontal="right"/>
    </xf>
    <xf numFmtId="165" fontId="2" fillId="0" borderId="0" xfId="1" applyNumberFormat="1" applyFont="1" applyBorder="1">
      <alignment horizontal="right"/>
    </xf>
    <xf numFmtId="164" fontId="2" fillId="0" borderId="0" xfId="1" applyNumberFormat="1" applyFont="1" applyBorder="1">
      <alignment horizontal="right"/>
    </xf>
    <xf numFmtId="165" fontId="2" fillId="0" borderId="5" xfId="1" applyNumberFormat="1" applyFont="1" applyBorder="1">
      <alignment horizontal="right"/>
    </xf>
    <xf numFmtId="164" fontId="2" fillId="0" borderId="3" xfId="1" applyNumberFormat="1" applyFont="1" applyBorder="1">
      <alignment horizontal="right"/>
    </xf>
    <xf numFmtId="0" fontId="17" fillId="0" borderId="0" xfId="17" applyFont="1" applyAlignment="1">
      <alignment horizontal="left"/>
    </xf>
    <xf numFmtId="165" fontId="2" fillId="0" borderId="24" xfId="1" applyNumberFormat="1" applyFont="1" applyBorder="1">
      <alignment horizontal="right"/>
    </xf>
    <xf numFmtId="165" fontId="2" fillId="0" borderId="25" xfId="1" applyNumberFormat="1" applyFont="1" applyBorder="1">
      <alignment horizontal="right"/>
    </xf>
    <xf numFmtId="165" fontId="2" fillId="0" borderId="26" xfId="1" applyNumberFormat="1" applyFont="1" applyBorder="1">
      <alignment horizontal="right"/>
    </xf>
    <xf numFmtId="165" fontId="2" fillId="0" borderId="27" xfId="1" applyNumberFormat="1" applyFont="1" applyBorder="1">
      <alignment horizontal="right"/>
    </xf>
    <xf numFmtId="165" fontId="2" fillId="0" borderId="28" xfId="1" applyNumberFormat="1" applyFont="1" applyBorder="1">
      <alignment horizontal="right"/>
    </xf>
    <xf numFmtId="165" fontId="2" fillId="0" borderId="29" xfId="1" applyNumberFormat="1" applyFont="1" applyBorder="1">
      <alignment horizontal="right"/>
    </xf>
    <xf numFmtId="165" fontId="2" fillId="0" borderId="2" xfId="1" applyNumberFormat="1" applyFont="1" applyBorder="1">
      <alignment horizontal="right"/>
    </xf>
    <xf numFmtId="164" fontId="2" fillId="0" borderId="0" xfId="1" applyNumberFormat="1" applyFont="1">
      <alignment horizontal="right"/>
    </xf>
    <xf numFmtId="165" fontId="2" fillId="0" borderId="0" xfId="0" applyNumberFormat="1" applyFont="1"/>
    <xf numFmtId="166" fontId="3" fillId="3" borderId="30" xfId="0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6" fontId="14" fillId="3" borderId="0" xfId="0" applyNumberFormat="1" applyFont="1" applyFill="1" applyBorder="1" applyAlignment="1">
      <alignment horizontal="right"/>
    </xf>
    <xf numFmtId="165" fontId="3" fillId="0" borderId="6" xfId="1" applyNumberFormat="1" applyFont="1" applyBorder="1" applyAlignment="1">
      <alignment horizontal="left"/>
    </xf>
    <xf numFmtId="164" fontId="2" fillId="0" borderId="6" xfId="1" applyNumberFormat="1" applyFont="1" applyBorder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2" fillId="0" borderId="0" xfId="0" applyNumberFormat="1" applyFont="1"/>
    <xf numFmtId="3" fontId="4" fillId="7" borderId="0" xfId="0" applyNumberFormat="1" applyFont="1" applyFill="1" applyBorder="1" applyAlignment="1"/>
    <xf numFmtId="3" fontId="2" fillId="0" borderId="0" xfId="0" applyNumberFormat="1" applyFont="1"/>
    <xf numFmtId="3" fontId="2" fillId="7" borderId="0" xfId="1" applyNumberFormat="1" applyFont="1" applyFill="1" applyBorder="1">
      <alignment horizontal="right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164" fontId="2" fillId="0" borderId="31" xfId="1" applyNumberFormat="1" applyFont="1" applyBorder="1">
      <alignment horizontal="right"/>
    </xf>
    <xf numFmtId="164" fontId="2" fillId="0" borderId="33" xfId="1" applyNumberFormat="1" applyFont="1" applyBorder="1">
      <alignment horizontal="right"/>
    </xf>
    <xf numFmtId="164" fontId="2" fillId="0" borderId="33" xfId="1" applyNumberFormat="1" applyFont="1" applyFill="1" applyBorder="1">
      <alignment horizontal="right"/>
    </xf>
    <xf numFmtId="164" fontId="2" fillId="0" borderId="34" xfId="1" applyNumberFormat="1" applyFont="1" applyBorder="1">
      <alignment horizontal="right"/>
    </xf>
    <xf numFmtId="164" fontId="2" fillId="0" borderId="30" xfId="1" applyNumberFormat="1" applyFont="1" applyBorder="1">
      <alignment horizontal="right"/>
    </xf>
    <xf numFmtId="164" fontId="2" fillId="0" borderId="32" xfId="1" applyNumberFormat="1" applyFont="1" applyBorder="1">
      <alignment horizontal="right"/>
    </xf>
    <xf numFmtId="165" fontId="2" fillId="0" borderId="34" xfId="1" applyNumberFormat="1" applyFont="1" applyFill="1" applyBorder="1">
      <alignment horizontal="right"/>
    </xf>
    <xf numFmtId="165" fontId="15" fillId="7" borderId="8" xfId="1" applyNumberFormat="1" applyFont="1" applyFill="1" applyBorder="1">
      <alignment horizontal="right"/>
    </xf>
    <xf numFmtId="165" fontId="3" fillId="3" borderId="5" xfId="1" applyNumberFormat="1" applyFont="1" applyFill="1" applyBorder="1" applyAlignment="1">
      <alignment horizontal="right"/>
    </xf>
    <xf numFmtId="165" fontId="2" fillId="0" borderId="12" xfId="1" applyNumberFormat="1" applyFont="1" applyFill="1" applyBorder="1">
      <alignment horizontal="right"/>
    </xf>
    <xf numFmtId="165" fontId="2" fillId="0" borderId="0" xfId="1" applyNumberFormat="1" applyFont="1" applyFill="1" applyBorder="1">
      <alignment horizontal="right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165" fontId="17" fillId="3" borderId="29" xfId="1" applyNumberFormat="1" applyFont="1" applyFill="1" applyBorder="1" applyAlignment="1">
      <alignment horizontal="right" indent="1"/>
    </xf>
    <xf numFmtId="165" fontId="19" fillId="3" borderId="3" xfId="1" applyNumberFormat="1" applyFont="1" applyFill="1" applyBorder="1" applyAlignment="1">
      <alignment horizontal="right" indent="1"/>
    </xf>
    <xf numFmtId="164" fontId="2" fillId="0" borderId="24" xfId="1" applyFont="1" applyFill="1" applyBorder="1" applyAlignment="1">
      <alignment horizontal="right" indent="1"/>
    </xf>
    <xf numFmtId="164" fontId="2" fillId="0" borderId="17" xfId="1" applyNumberFormat="1" applyFont="1" applyBorder="1" applyAlignment="1">
      <alignment horizontal="right" indent="1"/>
    </xf>
    <xf numFmtId="164" fontId="2" fillId="0" borderId="25" xfId="1" applyFont="1" applyFill="1" applyBorder="1" applyAlignment="1">
      <alignment horizontal="right" indent="1"/>
    </xf>
    <xf numFmtId="164" fontId="2" fillId="0" borderId="8" xfId="1" applyNumberFormat="1" applyFont="1" applyBorder="1" applyAlignment="1">
      <alignment horizontal="right" indent="1"/>
    </xf>
    <xf numFmtId="164" fontId="16" fillId="0" borderId="8" xfId="1" applyNumberFormat="1" applyFont="1" applyBorder="1" applyAlignment="1">
      <alignment horizontal="right" indent="1"/>
    </xf>
    <xf numFmtId="164" fontId="2" fillId="0" borderId="26" xfId="1" applyFont="1" applyFill="1" applyBorder="1" applyAlignment="1">
      <alignment horizontal="right" indent="1"/>
    </xf>
    <xf numFmtId="164" fontId="2" fillId="0" borderId="10" xfId="1" applyNumberFormat="1" applyFont="1" applyBorder="1" applyAlignment="1">
      <alignment horizontal="right" indent="1"/>
    </xf>
    <xf numFmtId="164" fontId="2" fillId="0" borderId="27" xfId="1" applyFont="1" applyFill="1" applyBorder="1" applyAlignment="1">
      <alignment horizontal="right" indent="1"/>
    </xf>
    <xf numFmtId="164" fontId="2" fillId="0" borderId="19" xfId="1" applyNumberFormat="1" applyFont="1" applyBorder="1" applyAlignment="1">
      <alignment horizontal="right" indent="1"/>
    </xf>
    <xf numFmtId="164" fontId="2" fillId="0" borderId="28" xfId="1" applyFont="1" applyFill="1" applyBorder="1" applyAlignment="1">
      <alignment horizontal="right" indent="1"/>
    </xf>
    <xf numFmtId="164" fontId="2" fillId="0" borderId="0" xfId="1" applyNumberFormat="1" applyFont="1" applyBorder="1" applyAlignment="1">
      <alignment horizontal="right" indent="1"/>
    </xf>
    <xf numFmtId="164" fontId="2" fillId="0" borderId="29" xfId="1" applyFont="1" applyFill="1" applyBorder="1" applyAlignment="1">
      <alignment horizontal="right" indent="1"/>
    </xf>
    <xf numFmtId="164" fontId="2" fillId="0" borderId="3" xfId="1" applyNumberFormat="1" applyFont="1" applyBorder="1" applyAlignment="1">
      <alignment horizontal="right" indent="1"/>
    </xf>
    <xf numFmtId="164" fontId="2" fillId="0" borderId="0" xfId="1" applyFont="1" applyFill="1" applyBorder="1" applyAlignment="1">
      <alignment horizontal="right" indent="1"/>
    </xf>
    <xf numFmtId="0" fontId="3" fillId="2" borderId="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8">
    <cellStyle name="Banner" xfId="2"/>
    <cellStyle name="Column header" xfId="3"/>
    <cellStyle name="Criteria" xfId="4"/>
    <cellStyle name="Data" xfId="5"/>
    <cellStyle name="Heading 1 2" xfId="6"/>
    <cellStyle name="Heading 2 2" xfId="7"/>
    <cellStyle name="Heading 3 2" xfId="8"/>
    <cellStyle name="Heading 4 2" xfId="9"/>
    <cellStyle name="Normal" xfId="0" builtinId="0"/>
    <cellStyle name="Normal 2" xfId="10"/>
    <cellStyle name="Normal 2 2" xfId="17"/>
    <cellStyle name="Normal 3" xfId="11"/>
    <cellStyle name="Normal 4" xfId="12"/>
    <cellStyle name="Normal 5" xfId="16"/>
    <cellStyle name="NumberCellStyle" xfId="1"/>
    <cellStyle name="Report" xfId="13"/>
    <cellStyle name="Sub-Title" xfId="14"/>
    <cellStyle name="Title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1509210699312"/>
          <c:y val="0.13960361891179787"/>
          <c:w val="0.6278577515472904"/>
          <c:h val="0.6520526552678025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ex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AA-4CC4-A4C9-332B90A41659}"/>
              </c:ext>
            </c:extLst>
          </c:dPt>
          <c:dPt>
            <c:idx val="1"/>
            <c:bubble3D val="0"/>
            <c:spPr>
              <a:ex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AA-4CC4-A4C9-332B90A41659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1'!$C$39:$C$40</c:f>
              <c:strCache>
                <c:ptCount val="2"/>
                <c:pt idx="0">
                  <c:v>Catches</c:v>
                </c:pt>
                <c:pt idx="1">
                  <c:v>Aquaculture</c:v>
                </c:pt>
              </c:strCache>
            </c:strRef>
          </c:cat>
          <c:val>
            <c:numRef>
              <c:f>'Figure 1'!$D$39:$D$40</c:f>
              <c:numCache>
                <c:formatCode>#,##0</c:formatCode>
                <c:ptCount val="2"/>
                <c:pt idx="0">
                  <c:v>5143651.12</c:v>
                </c:pt>
                <c:pt idx="1">
                  <c:v>1277224.02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AA-4CC4-A4C9-332B90A4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  <a:extLst/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2'!$D$42</c:f>
              <c:strCache>
                <c:ptCount val="1"/>
                <c:pt idx="0">
                  <c:v>Fishing</c:v>
                </c:pt>
              </c:strCache>
            </c:strRef>
          </c:tx>
          <c:invertIfNegative val="0"/>
          <c:cat>
            <c:strRef>
              <c:f>'Figure 2'!$C$43:$C$44</c:f>
              <c:strCache>
                <c:ptCount val="2"/>
                <c:pt idx="0">
                  <c:v>Norway</c:v>
                </c:pt>
                <c:pt idx="1">
                  <c:v>EU-28</c:v>
                </c:pt>
              </c:strCache>
            </c:strRef>
          </c:cat>
          <c:val>
            <c:numRef>
              <c:f>'Figure 2'!$D$43:$D$44</c:f>
              <c:numCache>
                <c:formatCode>0.0</c:formatCode>
                <c:ptCount val="2"/>
                <c:pt idx="0">
                  <c:v>7.3463525000000001</c:v>
                </c:pt>
                <c:pt idx="1">
                  <c:v>101.7135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73-4E16-94B0-ED5D3D35D8CB}"/>
            </c:ext>
          </c:extLst>
        </c:ser>
        <c:ser>
          <c:idx val="1"/>
          <c:order val="1"/>
          <c:tx>
            <c:strRef>
              <c:f>'Figure 2'!$E$42</c:f>
              <c:strCache>
                <c:ptCount val="1"/>
                <c:pt idx="0">
                  <c:v>Aquaculture</c:v>
                </c:pt>
              </c:strCache>
            </c:strRef>
          </c:tx>
          <c:invertIfNegative val="0"/>
          <c:cat>
            <c:strRef>
              <c:f>'Figure 2'!$C$43:$C$44</c:f>
              <c:strCache>
                <c:ptCount val="2"/>
                <c:pt idx="0">
                  <c:v>Norway</c:v>
                </c:pt>
                <c:pt idx="1">
                  <c:v>EU-28</c:v>
                </c:pt>
              </c:strCache>
            </c:strRef>
          </c:cat>
          <c:val>
            <c:numRef>
              <c:f>'Figure 2'!$E$43:$E$44</c:f>
              <c:numCache>
                <c:formatCode>0.0</c:formatCode>
                <c:ptCount val="2"/>
                <c:pt idx="0">
                  <c:v>4.6011724999999997</c:v>
                </c:pt>
                <c:pt idx="1">
                  <c:v>38.699190000000002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73-4E16-94B0-ED5D3D35D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287104"/>
        <c:axId val="170288640"/>
      </c:barChart>
      <c:catAx>
        <c:axId val="170287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0288640"/>
        <c:crosses val="autoZero"/>
        <c:auto val="1"/>
        <c:lblAlgn val="ctr"/>
        <c:lblOffset val="100"/>
        <c:noMultiLvlLbl val="0"/>
      </c:catAx>
      <c:valAx>
        <c:axId val="1702886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287104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43044619422576E-2"/>
          <c:y val="0.10850896762904637"/>
          <c:w val="0.92869028871391079"/>
          <c:h val="0.740841618315467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3'!$B$44</c:f>
              <c:strCache>
                <c:ptCount val="1"/>
                <c:pt idx="0">
                  <c:v>Norway (EUR) 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3'!$C$43:$J$43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3'!$C$44:$J$44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121.17866422253203</c:v>
                </c:pt>
                <c:pt idx="2">
                  <c:v>181.04364965136884</c:v>
                </c:pt>
                <c:pt idx="3">
                  <c:v>174.95977680543481</c:v>
                </c:pt>
                <c:pt idx="4">
                  <c:v>189.25663448853174</c:v>
                </c:pt>
                <c:pt idx="5">
                  <c:v>244.0623918861034</c:v>
                </c:pt>
                <c:pt idx="6">
                  <c:v>248.4122697054319</c:v>
                </c:pt>
                <c:pt idx="7">
                  <c:v>246.61720704869819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80-4E08-9069-F5C08537381D}"/>
            </c:ext>
          </c:extLst>
        </c:ser>
        <c:ser>
          <c:idx val="1"/>
          <c:order val="1"/>
          <c:tx>
            <c:strRef>
              <c:f>'Figure 3'!$B$45</c:f>
              <c:strCache>
                <c:ptCount val="1"/>
                <c:pt idx="0">
                  <c:v>Norway (tonnes)  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3'!$C$43:$J$43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3'!$C$45:$J$45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113.37024962105406</c:v>
                </c:pt>
                <c:pt idx="2">
                  <c:v>120.19151208265855</c:v>
                </c:pt>
                <c:pt idx="3">
                  <c:v>134.93763599031595</c:v>
                </c:pt>
                <c:pt idx="4">
                  <c:v>155.71778134525215</c:v>
                </c:pt>
                <c:pt idx="5">
                  <c:v>147.08229314738463</c:v>
                </c:pt>
                <c:pt idx="6">
                  <c:v>157.05888572216605</c:v>
                </c:pt>
                <c:pt idx="7">
                  <c:v>162.75669313984108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80-4E08-9069-F5C08537381D}"/>
            </c:ext>
          </c:extLst>
        </c:ser>
        <c:ser>
          <c:idx val="2"/>
          <c:order val="2"/>
          <c:tx>
            <c:strRef>
              <c:f>'Figure 3'!$B$46</c:f>
              <c:strCache>
                <c:ptCount val="1"/>
                <c:pt idx="0">
                  <c:v>EU-28 (EUR) 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3'!$C$43:$J$43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3'!$C$46:$J$46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97.062363341780696</c:v>
                </c:pt>
                <c:pt idx="2">
                  <c:v>92.911553150018392</c:v>
                </c:pt>
                <c:pt idx="3">
                  <c:v>107.30056662990815</c:v>
                </c:pt>
                <c:pt idx="4">
                  <c:v>105.73112609891623</c:v>
                </c:pt>
                <c:pt idx="5">
                  <c:v>111.69036908092794</c:v>
                </c:pt>
                <c:pt idx="6">
                  <c:v>113.20396771282657</c:v>
                </c:pt>
                <c:pt idx="7">
                  <c:v>118.20414122505922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80-4E08-9069-F5C08537381D}"/>
            </c:ext>
          </c:extLst>
        </c:ser>
        <c:ser>
          <c:idx val="4"/>
          <c:order val="3"/>
          <c:tx>
            <c:strRef>
              <c:f>'Figure 3'!$B$47</c:f>
              <c:strCache>
                <c:ptCount val="1"/>
                <c:pt idx="0">
                  <c:v>EU-28 (tonnes)   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3'!$C$43:$J$43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3'!$C$47:$J$47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103.64999413645421</c:v>
                </c:pt>
                <c:pt idx="2">
                  <c:v>99.908454295652177</c:v>
                </c:pt>
                <c:pt idx="3">
                  <c:v>98.137190079876092</c:v>
                </c:pt>
                <c:pt idx="4">
                  <c:v>96.039320113040887</c:v>
                </c:pt>
                <c:pt idx="5">
                  <c:v>92.649527750031467</c:v>
                </c:pt>
                <c:pt idx="6">
                  <c:v>98.312172471742116</c:v>
                </c:pt>
                <c:pt idx="7">
                  <c:v>100.43668612634113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380-4E08-9069-F5C085373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8784"/>
        <c:axId val="171560320"/>
      </c:lineChart>
      <c:catAx>
        <c:axId val="1715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1560320"/>
        <c:crosses val="autoZero"/>
        <c:auto val="1"/>
        <c:lblAlgn val="ctr"/>
        <c:lblOffset val="100"/>
        <c:noMultiLvlLbl val="0"/>
      </c:catAx>
      <c:valAx>
        <c:axId val="171560320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1558784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13418580787749626"/>
                  <c:y val="-2.19298245614035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Diadromous fish
29.7 %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9C-4AF6-AA52-1C9F26F24D4C}"/>
                </c:ext>
              </c:extLst>
            </c:dLbl>
            <c:dLbl>
              <c:idx val="1"/>
              <c:layout>
                <c:manualLayout>
                  <c:x val="0.13102849475096692"/>
                  <c:y val="5.48245614035087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fish
14.3 %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9C-4AF6-AA52-1C9F26F24D4C}"/>
                </c:ext>
              </c:extLst>
            </c:dLbl>
            <c:dLbl>
              <c:idx val="2"/>
              <c:layout>
                <c:manualLayout>
                  <c:x val="-1.5786565632646618E-3"/>
                  <c:y val="0.157163742690058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Freshwater fish
7.2 %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C-4AF6-AA52-1C9F26F24D4C}"/>
                </c:ext>
              </c:extLst>
            </c:dLbl>
            <c:dLbl>
              <c:idx val="3"/>
              <c:layout>
                <c:manualLayout>
                  <c:x val="-0.11050595942852633"/>
                  <c:y val="8.771929824561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Molluscs
47.0 %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C-4AF6-AA52-1C9F26F24D4C}"/>
                </c:ext>
              </c:extLst>
            </c:dLbl>
            <c:dLbl>
              <c:idx val="4"/>
              <c:layout>
                <c:manualLayout>
                  <c:x val="-1.5786565632646039E-3"/>
                  <c:y val="-0.15350877192982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1.8 %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C-4AF6-AA52-1C9F26F24D4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4'!$D$37:$H$37</c:f>
              <c:strCache>
                <c:ptCount val="5"/>
                <c:pt idx="0">
                  <c:v>Diadromous fish</c:v>
                </c:pt>
                <c:pt idx="1">
                  <c:v>Marine fish</c:v>
                </c:pt>
                <c:pt idx="2">
                  <c:v>Freshwater fish</c:v>
                </c:pt>
                <c:pt idx="3">
                  <c:v>Molluscs</c:v>
                </c:pt>
                <c:pt idx="4">
                  <c:v>Others</c:v>
                </c:pt>
              </c:strCache>
            </c:strRef>
          </c:cat>
          <c:val>
            <c:numRef>
              <c:f>'Figure 4'!$D$38:$H$38</c:f>
              <c:numCache>
                <c:formatCode>#\ ##0_i</c:formatCode>
                <c:ptCount val="5"/>
                <c:pt idx="0">
                  <c:v>370775.93000000005</c:v>
                </c:pt>
                <c:pt idx="1">
                  <c:v>179353.95</c:v>
                </c:pt>
                <c:pt idx="2">
                  <c:v>89493.150000000009</c:v>
                </c:pt>
                <c:pt idx="3">
                  <c:v>587608.01</c:v>
                </c:pt>
                <c:pt idx="4">
                  <c:v>22976.189999999944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E9C-4AF6-AA52-1C9F26F2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10260457774269929"/>
                  <c:y val="-1.09649122807017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Diadromous fish
37.8 %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63-41D5-90BE-B23B1D9B5CC2}"/>
                </c:ext>
              </c:extLst>
            </c:dLbl>
            <c:dLbl>
              <c:idx val="1"/>
              <c:layout>
                <c:manualLayout>
                  <c:x val="0"/>
                  <c:y val="0.15350877192982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fish
28.1 %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3-41D5-90BE-B23B1D9B5CC2}"/>
                </c:ext>
              </c:extLst>
            </c:dLbl>
            <c:dLbl>
              <c:idx val="2"/>
              <c:layout>
                <c:manualLayout>
                  <c:x val="-8.681925808997637E-2"/>
                  <c:y val="9.86842105263157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Freshwater fish
4.5 %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3-41D5-90BE-B23B1D9B5CC2}"/>
                </c:ext>
              </c:extLst>
            </c:dLbl>
            <c:dLbl>
              <c:idx val="3"/>
              <c:layout>
                <c:manualLayout>
                  <c:x val="-7.629571165482768E-2"/>
                  <c:y val="-0.113304093567251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Molluscs
23.2 %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3-41D5-90BE-B23B1D9B5CC2}"/>
                </c:ext>
              </c:extLst>
            </c:dLbl>
            <c:dLbl>
              <c:idx val="4"/>
              <c:layout>
                <c:manualLayout>
                  <c:x val="0"/>
                  <c:y val="-0.146198830409356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6.4 %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3-41D5-90BE-B23B1D9B5C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5'!$D$34:$H$34</c:f>
              <c:strCache>
                <c:ptCount val="5"/>
                <c:pt idx="0">
                  <c:v>Diadromous fish</c:v>
                </c:pt>
                <c:pt idx="1">
                  <c:v>Marine fish</c:v>
                </c:pt>
                <c:pt idx="2">
                  <c:v>Freshwater fish</c:v>
                </c:pt>
                <c:pt idx="3">
                  <c:v>Molluscs</c:v>
                </c:pt>
                <c:pt idx="4">
                  <c:v>Others</c:v>
                </c:pt>
              </c:strCache>
            </c:strRef>
          </c:cat>
          <c:val>
            <c:numRef>
              <c:f>'Figure 5'!$D$35:$H$35</c:f>
              <c:numCache>
                <c:formatCode>#\ ##0_i</c:formatCode>
                <c:ptCount val="5"/>
                <c:pt idx="0">
                  <c:v>1472046415.79</c:v>
                </c:pt>
                <c:pt idx="1">
                  <c:v>1093808462.9799998</c:v>
                </c:pt>
                <c:pt idx="2">
                  <c:v>174513306.31000003</c:v>
                </c:pt>
                <c:pt idx="3">
                  <c:v>902826367.4000001</c:v>
                </c:pt>
                <c:pt idx="4">
                  <c:v>248166068.96999979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A63-41D5-90BE-B23B1D9B5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'[2]%'!$C$94:$C$103</c:f>
              <c:strCache>
                <c:ptCount val="10"/>
                <c:pt idx="0">
                  <c:v>Atlantic bluefin tuna </c:v>
                </c:pt>
                <c:pt idx="1">
                  <c:v>Japanese carpet shell </c:v>
                </c:pt>
                <c:pt idx="2">
                  <c:v>Common carp </c:v>
                </c:pt>
                <c:pt idx="3">
                  <c:v>European seabass </c:v>
                </c:pt>
                <c:pt idx="4">
                  <c:v>Pacific cupped oyster </c:v>
                </c:pt>
                <c:pt idx="5">
                  <c:v>Gilthead seabream </c:v>
                </c:pt>
                <c:pt idx="6">
                  <c:v>Blue mussel </c:v>
                </c:pt>
                <c:pt idx="7">
                  <c:v>Rainbow trout </c:v>
                </c:pt>
                <c:pt idx="8">
                  <c:v>Atlantic salmon </c:v>
                </c:pt>
                <c:pt idx="9">
                  <c:v>Mediterranean mussel </c:v>
                </c:pt>
              </c:strCache>
            </c:strRef>
          </c:cat>
          <c:val>
            <c:numRef>
              <c:f>'[2]%'!$D$94:$D$103</c:f>
              <c:numCache>
                <c:formatCode>General</c:formatCode>
                <c:ptCount val="10"/>
                <c:pt idx="0">
                  <c:v>0.9</c:v>
                </c:pt>
                <c:pt idx="1">
                  <c:v>2.8024330686945333</c:v>
                </c:pt>
                <c:pt idx="2">
                  <c:v>5.0060022050744877</c:v>
                </c:pt>
                <c:pt idx="3">
                  <c:v>5.0067932739469105</c:v>
                </c:pt>
                <c:pt idx="4">
                  <c:v>6.6720172464212339</c:v>
                </c:pt>
                <c:pt idx="5">
                  <c:v>6.8751099817694215</c:v>
                </c:pt>
                <c:pt idx="6">
                  <c:v>9.1805502319935446</c:v>
                </c:pt>
                <c:pt idx="7">
                  <c:v>13.253858240458063</c:v>
                </c:pt>
                <c:pt idx="8">
                  <c:v>15.130233612476399</c:v>
                </c:pt>
                <c:pt idx="9">
                  <c:v>25.099157963575959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9E-4757-9FCC-ECF7AEBF3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39328"/>
        <c:axId val="171940864"/>
      </c:barChart>
      <c:catAx>
        <c:axId val="171939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1940864"/>
        <c:crosses val="autoZero"/>
        <c:auto val="1"/>
        <c:lblAlgn val="ctr"/>
        <c:lblOffset val="100"/>
        <c:noMultiLvlLbl val="0"/>
      </c:catAx>
      <c:valAx>
        <c:axId val="1719408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19393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'Figure 7'!$B$32:$B$41</c:f>
              <c:strCache>
                <c:ptCount val="10"/>
                <c:pt idx="0">
                  <c:v>Japanese carpet shell </c:v>
                </c:pt>
                <c:pt idx="1">
                  <c:v>Common carp </c:v>
                </c:pt>
                <c:pt idx="2">
                  <c:v>Blue mussel </c:v>
                </c:pt>
                <c:pt idx="3">
                  <c:v>Atlantic bluefin tuna </c:v>
                </c:pt>
                <c:pt idx="4">
                  <c:v>Mediterranean mussel </c:v>
                </c:pt>
                <c:pt idx="5">
                  <c:v>European seabass </c:v>
                </c:pt>
                <c:pt idx="6">
                  <c:v>Pacific cupped oyster </c:v>
                </c:pt>
                <c:pt idx="7">
                  <c:v>Gilthead seabream </c:v>
                </c:pt>
                <c:pt idx="8">
                  <c:v>Rainbow trout </c:v>
                </c:pt>
                <c:pt idx="9">
                  <c:v>Atlantic salmon </c:v>
                </c:pt>
              </c:strCache>
            </c:strRef>
          </c:cat>
          <c:val>
            <c:numRef>
              <c:f>'Figure 7'!$C$32:$C$41</c:f>
              <c:numCache>
                <c:formatCode>#\ ##0.0_i</c:formatCode>
                <c:ptCount val="10"/>
                <c:pt idx="0">
                  <c:v>2.6785339946509836</c:v>
                </c:pt>
                <c:pt idx="1">
                  <c:v>3.2017428773685528</c:v>
                </c:pt>
                <c:pt idx="2">
                  <c:v>4.1405614484005824</c:v>
                </c:pt>
                <c:pt idx="3">
                  <c:v>4.2878035803278198</c:v>
                </c:pt>
                <c:pt idx="4">
                  <c:v>4.8100063031489215</c:v>
                </c:pt>
                <c:pt idx="5">
                  <c:v>9.4975264457059208</c:v>
                </c:pt>
                <c:pt idx="6">
                  <c:v>9.6548610860949839</c:v>
                </c:pt>
                <c:pt idx="7">
                  <c:v>11.128603714672819</c:v>
                </c:pt>
                <c:pt idx="8">
                  <c:v>13.161319771210536</c:v>
                </c:pt>
                <c:pt idx="9">
                  <c:v>24.448373633269142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28-4A77-8577-EBF96D9A7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49312"/>
        <c:axId val="171965440"/>
      </c:barChart>
      <c:catAx>
        <c:axId val="168749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1965440"/>
        <c:crosses val="autoZero"/>
        <c:auto val="1"/>
        <c:lblAlgn val="ctr"/>
        <c:lblOffset val="100"/>
        <c:noMultiLvlLbl val="0"/>
      </c:catAx>
      <c:valAx>
        <c:axId val="171965440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7493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4</xdr:row>
      <xdr:rowOff>0</xdr:rowOff>
    </xdr:from>
    <xdr:to>
      <xdr:col>11</xdr:col>
      <xdr:colOff>38100</xdr:colOff>
      <xdr:row>30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209549</xdr:colOff>
      <xdr:row>13</xdr:row>
      <xdr:rowOff>91440</xdr:rowOff>
    </xdr:from>
    <xdr:to>
      <xdr:col>6</xdr:col>
      <xdr:colOff>495300</xdr:colOff>
      <xdr:row>18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33749" y="1981200"/>
          <a:ext cx="994411" cy="746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0"/>
            <a:t>EU-28 </a:t>
          </a:r>
        </a:p>
        <a:p>
          <a:pPr algn="ctr"/>
          <a:r>
            <a:rPr lang="en-GB" sz="1000" b="0"/>
            <a:t>Total fisheries </a:t>
          </a:r>
        </a:p>
        <a:p>
          <a:pPr algn="ctr"/>
          <a:r>
            <a:rPr lang="en-GB" sz="1000" b="0"/>
            <a:t>6.4 million tonnes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0.41557</cdr:x>
      <cdr:y>0.44489</cdr:y>
    </cdr:from>
    <cdr:to>
      <cdr:x>0.51393</cdr:x>
      <cdr:y>0.61875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9725" y="1243013"/>
          <a:ext cx="38100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0.37625</cdr:x>
      <cdr:y>0.46357</cdr:y>
    </cdr:from>
    <cdr:to>
      <cdr:x>0.52875</cdr:x>
      <cdr:y>0.61607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67025" y="2547938"/>
          <a:ext cx="1162050" cy="83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0.3825</cdr:x>
      <cdr:y>0.45143</cdr:y>
    </cdr:from>
    <cdr:to>
      <cdr:x>0.525</cdr:x>
      <cdr:y>0.61607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14650" y="2481263"/>
          <a:ext cx="1085850" cy="90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61912</xdr:rowOff>
    </xdr:from>
    <xdr:to>
      <xdr:col>12</xdr:col>
      <xdr:colOff>161925</xdr:colOff>
      <xdr:row>33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9525</xdr:rowOff>
    </xdr:from>
    <xdr:to>
      <xdr:col>12</xdr:col>
      <xdr:colOff>561975</xdr:colOff>
      <xdr:row>33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1266824</xdr:colOff>
      <xdr:row>4</xdr:row>
      <xdr:rowOff>66675</xdr:rowOff>
    </xdr:from>
    <xdr:to>
      <xdr:col>10</xdr:col>
      <xdr:colOff>565784</xdr:colOff>
      <xdr:row>32</xdr:row>
      <xdr:rowOff>126877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</cdr:x>
      <cdr:y>0.38958</cdr:y>
    </cdr:from>
    <cdr:to>
      <cdr:x>0.6025</cdr:x>
      <cdr:y>0.57708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16580" y="1781159"/>
          <a:ext cx="1577769" cy="857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Total volume 2014 </a:t>
          </a:r>
        </a:p>
        <a:p xmlns:a="http://schemas.openxmlformats.org/drawingml/2006/main">
          <a:pPr algn="ctr"/>
          <a:r>
            <a:rPr lang="en-GB" sz="1100" b="1"/>
            <a:t>1 250 207 tonnes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</xdr:colOff>
      <xdr:row>3</xdr:row>
      <xdr:rowOff>43815</xdr:rowOff>
    </xdr:from>
    <xdr:to>
      <xdr:col>13</xdr:col>
      <xdr:colOff>340995</xdr:colOff>
      <xdr:row>27</xdr:row>
      <xdr:rowOff>43815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0.39875</cdr:x>
      <cdr:y>0.38958</cdr:y>
    </cdr:from>
    <cdr:to>
      <cdr:x>0.59875</cdr:x>
      <cdr:y>0.58958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86699" y="1781159"/>
          <a:ext cx="1899285" cy="914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Total value 2014</a:t>
          </a:r>
        </a:p>
        <a:p xmlns:a="http://schemas.openxmlformats.org/drawingml/2006/main">
          <a:pPr algn="ctr"/>
          <a:r>
            <a:rPr lang="en-GB" sz="1100" b="1"/>
            <a:t>Million EUR 3</a:t>
          </a:r>
          <a:r>
            <a:rPr lang="en-GB" sz="1100" b="1" baseline="0"/>
            <a:t> </a:t>
          </a:r>
          <a:r>
            <a:rPr lang="en-GB" sz="1100" b="1"/>
            <a:t>891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</xdr:row>
      <xdr:rowOff>57148</xdr:rowOff>
    </xdr:from>
    <xdr:to>
      <xdr:col>9</xdr:col>
      <xdr:colOff>590550</xdr:colOff>
      <xdr:row>27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9527</xdr:rowOff>
    </xdr:from>
    <xdr:to>
      <xdr:col>10</xdr:col>
      <xdr:colOff>19049</xdr:colOff>
      <xdr:row>21</xdr:row>
      <xdr:rowOff>114710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ccant\AppData\Local\Microsoft\Windows\Temporary%20Internet%20Files\Content.Outlook\0Q8MQ3X3\AQ2A_EUROBASE_v3_20170622_1633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rtiro\AppData\Local\Microsoft\Windows\Temporary%20Internet%20Files\Content.Outlook\ON0SFKBY\fish_aq2a_1_ALL-Species_ALLCount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ETUP"/>
      <sheetName val="PIVOT"/>
      <sheetName val="DATA"/>
      <sheetName val="VOLUME"/>
      <sheetName val="VOL_HIST"/>
      <sheetName val="CHART_VOL"/>
      <sheetName val="DASHBOARD"/>
      <sheetName val="ASFIS"/>
      <sheetName val="SPECIES"/>
      <sheetName val="DIVISIONS"/>
      <sheetName val="EUR"/>
      <sheetName val="CL_GEO3A"/>
      <sheetName val="CL_REGION"/>
      <sheetName val="CL_AQUAENV"/>
      <sheetName val="CL_AQUAMETH"/>
      <sheetName val="CL_OBS_STATUS"/>
      <sheetName val="CL_OBS_CONF"/>
      <sheetName val="Sheet1"/>
      <sheetName val="DETTAGLIO_update"/>
      <sheetName val="AQ2A_EUROBASE_v3_20170622_16331"/>
    </sheetNames>
    <sheetDataSet>
      <sheetData sheetId="0"/>
      <sheetData sheetId="1"/>
      <sheetData sheetId="2"/>
      <sheetData sheetId="3"/>
      <sheetData sheetId="4">
        <row r="3">
          <cell r="C3">
            <v>2014</v>
          </cell>
        </row>
      </sheetData>
      <sheetData sheetId="5">
        <row r="3">
          <cell r="C3" t="str">
            <v>AT</v>
          </cell>
        </row>
      </sheetData>
      <sheetData sheetId="6" refreshError="1"/>
      <sheetData sheetId="7">
        <row r="5">
          <cell r="AC5" t="str">
            <v>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_aq2a_Label"/>
      <sheetName val="fish_aq2a_1_Data"/>
      <sheetName val="pivot"/>
      <sheetName val="tabella_TONNES_2014"/>
      <sheetName val="Finale tonnes by species"/>
      <sheetName val="Tab_EURO"/>
      <sheetName val="final-species_euro"/>
      <sheetName val="%"/>
      <sheetName val="Sheet4"/>
      <sheetName val="BASE DATI COMPLETA"/>
      <sheetName val="dettaglioXspecie"/>
      <sheetName val="deattglio_bis"/>
      <sheetName val="dati trout"/>
      <sheetName val="Sheet1"/>
      <sheetName val="Sheet2"/>
      <sheetName val="Sheet5"/>
      <sheetName val="SOLO MS solo10 specie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3">
          <cell r="F93" t="str">
            <v>EUROS</v>
          </cell>
        </row>
        <row r="94">
          <cell r="C94" t="str">
            <v xml:space="preserve">Atlantic bluefin tuna </v>
          </cell>
          <cell r="D94">
            <v>0.9</v>
          </cell>
        </row>
        <row r="95">
          <cell r="C95" t="str">
            <v xml:space="preserve">Japanese carpet shell </v>
          </cell>
          <cell r="D95">
            <v>2.8024330686945333</v>
          </cell>
        </row>
        <row r="96">
          <cell r="C96" t="str">
            <v xml:space="preserve">Common carp </v>
          </cell>
          <cell r="D96">
            <v>5.0060022050744877</v>
          </cell>
        </row>
        <row r="97">
          <cell r="C97" t="str">
            <v xml:space="preserve">European seabass </v>
          </cell>
          <cell r="D97">
            <v>5.0067932739469105</v>
          </cell>
        </row>
        <row r="98">
          <cell r="C98" t="str">
            <v xml:space="preserve">Pacific cupped oyster </v>
          </cell>
          <cell r="D98">
            <v>6.6720172464212339</v>
          </cell>
        </row>
        <row r="99">
          <cell r="C99" t="str">
            <v xml:space="preserve">Gilthead seabream </v>
          </cell>
          <cell r="D99">
            <v>6.8751099817694215</v>
          </cell>
        </row>
        <row r="100">
          <cell r="C100" t="str">
            <v xml:space="preserve">Blue mussel </v>
          </cell>
          <cell r="D100">
            <v>9.1805502319935446</v>
          </cell>
        </row>
        <row r="101">
          <cell r="C101" t="str">
            <v xml:space="preserve">Rainbow trout </v>
          </cell>
          <cell r="D101">
            <v>13.253858240458063</v>
          </cell>
        </row>
        <row r="102">
          <cell r="C102" t="str">
            <v xml:space="preserve">Atlantic salmon </v>
          </cell>
          <cell r="D102">
            <v>15.130233612476399</v>
          </cell>
        </row>
        <row r="103">
          <cell r="C103" t="str">
            <v xml:space="preserve">Mediterranean mussel </v>
          </cell>
          <cell r="D103">
            <v>25.099157963575959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U40"/>
  <sheetViews>
    <sheetView showGridLines="0" zoomScaleNormal="100" workbookViewId="0">
      <selection activeCell="B5" sqref="B5:K32"/>
    </sheetView>
  </sheetViews>
  <sheetFormatPr defaultColWidth="8.88671875" defaultRowHeight="11.4" x14ac:dyDescent="0.2"/>
  <cols>
    <col min="1" max="2" width="8.88671875" style="1"/>
    <col min="3" max="3" width="10" style="1" customWidth="1"/>
    <col min="4" max="5" width="8.88671875" style="1"/>
    <col min="6" max="6" width="10.33203125" style="1" bestFit="1" customWidth="1"/>
    <col min="7" max="14" width="8.88671875" style="1"/>
    <col min="15" max="15" width="11.5546875" style="1" customWidth="1"/>
    <col min="16" max="16" width="12.5546875" style="1" customWidth="1"/>
    <col min="17" max="17" width="11.6640625" style="1" customWidth="1"/>
    <col min="18" max="18" width="12" style="1" customWidth="1"/>
    <col min="19" max="16384" width="8.88671875" style="1"/>
  </cols>
  <sheetData>
    <row r="2" spans="3:18" ht="12" x14ac:dyDescent="0.25">
      <c r="C2" s="7" t="s">
        <v>90</v>
      </c>
    </row>
    <row r="3" spans="3:18" x14ac:dyDescent="0.2">
      <c r="C3" s="45" t="s">
        <v>135</v>
      </c>
    </row>
    <row r="4" spans="3:18" x14ac:dyDescent="0.2">
      <c r="R4" s="103"/>
    </row>
    <row r="19" spans="3:21" x14ac:dyDescent="0.2">
      <c r="U19" s="103"/>
    </row>
    <row r="31" spans="3:21" x14ac:dyDescent="0.2">
      <c r="C31" s="66"/>
    </row>
    <row r="32" spans="3:21" ht="12" customHeight="1" x14ac:dyDescent="0.2">
      <c r="C32" s="66" t="s">
        <v>84</v>
      </c>
    </row>
    <row r="33" spans="2:5" ht="16.5" customHeight="1" x14ac:dyDescent="0.2">
      <c r="C33" s="45" t="s">
        <v>145</v>
      </c>
    </row>
    <row r="34" spans="2:5" x14ac:dyDescent="0.2">
      <c r="B34" s="1" t="s">
        <v>74</v>
      </c>
    </row>
    <row r="35" spans="2:5" x14ac:dyDescent="0.2">
      <c r="B35" s="44" t="s">
        <v>75</v>
      </c>
    </row>
    <row r="38" spans="2:5" x14ac:dyDescent="0.2">
      <c r="B38" s="1">
        <v>2015</v>
      </c>
    </row>
    <row r="39" spans="2:5" x14ac:dyDescent="0.2">
      <c r="B39" s="1" t="s">
        <v>13</v>
      </c>
      <c r="C39" s="1" t="s">
        <v>49</v>
      </c>
      <c r="D39" s="104">
        <v>5143651.12</v>
      </c>
      <c r="E39" s="105">
        <f>D39+D40</f>
        <v>6420875.1400000006</v>
      </c>
    </row>
    <row r="40" spans="2:5" x14ac:dyDescent="0.2">
      <c r="B40" s="1" t="s">
        <v>13</v>
      </c>
      <c r="C40" s="1" t="s">
        <v>50</v>
      </c>
      <c r="D40" s="106">
        <v>1277224.02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K96"/>
  <sheetViews>
    <sheetView showGridLines="0" zoomScaleNormal="100" workbookViewId="0">
      <selection activeCell="H28" sqref="H28"/>
    </sheetView>
  </sheetViews>
  <sheetFormatPr defaultColWidth="8.88671875" defaultRowHeight="11.4" x14ac:dyDescent="0.2"/>
  <cols>
    <col min="1" max="1" width="8.88671875" style="1"/>
    <col min="2" max="2" width="13.6640625" style="1" customWidth="1"/>
    <col min="3" max="3" width="11.44140625" style="1" customWidth="1"/>
    <col min="4" max="4" width="10.33203125" style="1" customWidth="1"/>
    <col min="5" max="5" width="10.5546875" style="1" customWidth="1"/>
    <col min="6" max="6" width="11.109375" style="1" customWidth="1"/>
    <col min="7" max="7" width="12.5546875" style="1" customWidth="1"/>
    <col min="8" max="16384" width="8.88671875" style="1"/>
  </cols>
  <sheetData>
    <row r="2" spans="2:8" ht="12" x14ac:dyDescent="0.25">
      <c r="B2" s="7" t="s">
        <v>94</v>
      </c>
    </row>
    <row r="3" spans="2:8" x14ac:dyDescent="0.2">
      <c r="B3" s="45" t="s">
        <v>138</v>
      </c>
    </row>
    <row r="4" spans="2:8" x14ac:dyDescent="0.2">
      <c r="B4" s="45"/>
    </row>
    <row r="5" spans="2:8" ht="12" x14ac:dyDescent="0.25">
      <c r="B5" s="101"/>
      <c r="C5" s="144">
        <v>2008</v>
      </c>
      <c r="D5" s="145"/>
      <c r="E5" s="146">
        <v>2015</v>
      </c>
      <c r="F5" s="146"/>
    </row>
    <row r="6" spans="2:8" ht="48" x14ac:dyDescent="0.25">
      <c r="B6" s="109"/>
      <c r="C6" s="108" t="s">
        <v>73</v>
      </c>
      <c r="D6" s="110" t="s">
        <v>137</v>
      </c>
      <c r="E6" s="107" t="s">
        <v>73</v>
      </c>
      <c r="F6" s="107" t="s">
        <v>137</v>
      </c>
    </row>
    <row r="7" spans="2:8" ht="12" x14ac:dyDescent="0.25">
      <c r="B7" s="9" t="s">
        <v>103</v>
      </c>
      <c r="C7" s="119">
        <v>1271670.81</v>
      </c>
      <c r="D7" s="96">
        <v>20.570936185933451</v>
      </c>
      <c r="E7" s="97">
        <v>1276873.26</v>
      </c>
      <c r="F7" s="98">
        <v>19.891743604283821</v>
      </c>
      <c r="G7" s="8"/>
    </row>
    <row r="8" spans="2:8" ht="12" x14ac:dyDescent="0.25">
      <c r="B8" s="99" t="s">
        <v>14</v>
      </c>
      <c r="C8" s="21">
        <v>126</v>
      </c>
      <c r="D8" s="111">
        <v>0.56695847029205115</v>
      </c>
      <c r="E8" s="20">
        <v>32</v>
      </c>
      <c r="F8" s="100">
        <v>0.13064157259793013</v>
      </c>
      <c r="G8" s="8"/>
      <c r="H8" s="8"/>
    </row>
    <row r="9" spans="2:8" ht="12" x14ac:dyDescent="0.25">
      <c r="B9" s="55" t="s">
        <v>15</v>
      </c>
      <c r="C9" s="23">
        <v>7251</v>
      </c>
      <c r="D9" s="112">
        <v>48.608708943037108</v>
      </c>
      <c r="E9" s="22">
        <v>10652.39</v>
      </c>
      <c r="F9" s="79">
        <v>54.912085629200291</v>
      </c>
      <c r="G9" s="8"/>
      <c r="H9" s="8"/>
    </row>
    <row r="10" spans="2:8" ht="12" x14ac:dyDescent="0.25">
      <c r="B10" s="55" t="s">
        <v>16</v>
      </c>
      <c r="C10" s="23">
        <v>20395</v>
      </c>
      <c r="D10" s="113">
        <v>100</v>
      </c>
      <c r="E10" s="22">
        <v>20200</v>
      </c>
      <c r="F10" s="80">
        <v>100</v>
      </c>
      <c r="G10" s="8"/>
      <c r="H10" s="8"/>
    </row>
    <row r="11" spans="2:8" ht="12" x14ac:dyDescent="0.25">
      <c r="B11" s="55" t="s">
        <v>17</v>
      </c>
      <c r="C11" s="23">
        <v>37216</v>
      </c>
      <c r="D11" s="112">
        <v>5.1135172384929408</v>
      </c>
      <c r="E11" s="22">
        <v>35990</v>
      </c>
      <c r="F11" s="79">
        <v>3.9773181250000693</v>
      </c>
      <c r="G11" s="8"/>
      <c r="H11" s="8"/>
    </row>
    <row r="12" spans="2:8" ht="12" x14ac:dyDescent="0.25">
      <c r="B12" s="55" t="s">
        <v>18</v>
      </c>
      <c r="C12" s="23">
        <v>43977</v>
      </c>
      <c r="D12" s="112">
        <v>17.491928622653312</v>
      </c>
      <c r="E12" s="22">
        <v>26867.4</v>
      </c>
      <c r="F12" s="79">
        <v>9.6598105336208135</v>
      </c>
      <c r="G12" s="8"/>
      <c r="H12" s="8"/>
    </row>
    <row r="13" spans="2:8" ht="12" x14ac:dyDescent="0.25">
      <c r="B13" s="55" t="s">
        <v>19</v>
      </c>
      <c r="C13" s="23">
        <v>475</v>
      </c>
      <c r="D13" s="112">
        <v>0.4813644076522145</v>
      </c>
      <c r="E13" s="22">
        <v>798.27</v>
      </c>
      <c r="F13" s="79">
        <v>1.1156568611981539</v>
      </c>
      <c r="G13" s="8"/>
      <c r="H13" s="8"/>
    </row>
    <row r="14" spans="2:8" ht="12" x14ac:dyDescent="0.25">
      <c r="B14" s="55" t="s">
        <v>20</v>
      </c>
      <c r="C14" s="23">
        <v>44871</v>
      </c>
      <c r="D14" s="112">
        <v>17.948189647217337</v>
      </c>
      <c r="E14" s="22">
        <v>37581.22</v>
      </c>
      <c r="F14" s="79">
        <v>13.798701906677834</v>
      </c>
      <c r="G14" s="8"/>
      <c r="H14" s="8"/>
    </row>
    <row r="15" spans="2:8" ht="12" x14ac:dyDescent="0.25">
      <c r="B15" s="55" t="s">
        <v>21</v>
      </c>
      <c r="C15" s="23">
        <v>114888</v>
      </c>
      <c r="D15" s="112">
        <v>57.817180994730485</v>
      </c>
      <c r="E15" s="22">
        <v>105934.39999999999</v>
      </c>
      <c r="F15" s="79">
        <v>62.180584216120472</v>
      </c>
      <c r="G15" s="8"/>
      <c r="H15" s="8"/>
    </row>
    <row r="16" spans="2:8" ht="12" x14ac:dyDescent="0.25">
      <c r="B16" s="55" t="s">
        <v>22</v>
      </c>
      <c r="C16" s="23">
        <v>252238</v>
      </c>
      <c r="D16" s="112">
        <v>22.814355393927467</v>
      </c>
      <c r="E16" s="22">
        <v>293509.95</v>
      </c>
      <c r="F16" s="79">
        <v>24.561053827126386</v>
      </c>
      <c r="G16" s="8"/>
      <c r="H16" s="8"/>
    </row>
    <row r="17" spans="2:8" ht="12" x14ac:dyDescent="0.25">
      <c r="B17" s="55" t="s">
        <v>133</v>
      </c>
      <c r="C17" s="23">
        <v>238249</v>
      </c>
      <c r="D17" s="112">
        <v>32.728067370456543</v>
      </c>
      <c r="E17" s="118">
        <v>180344</v>
      </c>
      <c r="F17" s="68">
        <v>26.608081202863971</v>
      </c>
      <c r="G17" s="8"/>
      <c r="H17" s="8"/>
    </row>
    <row r="18" spans="2:8" ht="12" x14ac:dyDescent="0.25">
      <c r="B18" s="55" t="s">
        <v>24</v>
      </c>
      <c r="C18" s="23">
        <v>16387</v>
      </c>
      <c r="D18" s="112">
        <v>25.057341203094897</v>
      </c>
      <c r="E18" s="22">
        <v>16875.099999999999</v>
      </c>
      <c r="F18" s="79">
        <v>18.931224027916851</v>
      </c>
      <c r="G18" s="8"/>
      <c r="H18" s="8"/>
    </row>
    <row r="19" spans="2:8" ht="12" x14ac:dyDescent="0.25">
      <c r="B19" s="55" t="s">
        <v>25</v>
      </c>
      <c r="C19" s="23">
        <v>157865</v>
      </c>
      <c r="D19" s="112">
        <v>40.470828022656079</v>
      </c>
      <c r="E19" s="22">
        <v>148138.79999999999</v>
      </c>
      <c r="F19" s="79">
        <v>43.770642241254237</v>
      </c>
      <c r="G19" s="8"/>
      <c r="H19" s="8"/>
    </row>
    <row r="20" spans="2:8" ht="12" x14ac:dyDescent="0.25">
      <c r="B20" s="55" t="s">
        <v>26</v>
      </c>
      <c r="C20" s="23">
        <v>3776</v>
      </c>
      <c r="D20" s="112">
        <v>65.469172619460423</v>
      </c>
      <c r="E20" s="22">
        <v>5458.56</v>
      </c>
      <c r="F20" s="79">
        <v>78.723818506708426</v>
      </c>
      <c r="G20" s="8"/>
      <c r="H20" s="8"/>
    </row>
    <row r="21" spans="2:8" ht="12" x14ac:dyDescent="0.25">
      <c r="B21" s="55" t="s">
        <v>27</v>
      </c>
      <c r="C21" s="23">
        <v>583</v>
      </c>
      <c r="D21" s="112">
        <v>0.36859401929333635</v>
      </c>
      <c r="E21" s="22">
        <v>863</v>
      </c>
      <c r="F21" s="79">
        <v>1.0502932240995926</v>
      </c>
      <c r="G21" s="8"/>
      <c r="H21" s="8"/>
    </row>
    <row r="22" spans="2:8" ht="12" x14ac:dyDescent="0.25">
      <c r="B22" s="55" t="s">
        <v>28</v>
      </c>
      <c r="C22" s="23">
        <v>3008</v>
      </c>
      <c r="D22" s="112">
        <v>1.8786743604044396</v>
      </c>
      <c r="E22" s="22">
        <v>4083.21</v>
      </c>
      <c r="F22" s="79">
        <v>5.3364593295932545</v>
      </c>
      <c r="G22" s="8"/>
      <c r="H22" s="8"/>
    </row>
    <row r="23" spans="2:8" ht="12" x14ac:dyDescent="0.25">
      <c r="B23" s="55" t="s">
        <v>47</v>
      </c>
      <c r="C23" s="23">
        <v>0</v>
      </c>
      <c r="D23" s="113">
        <v>0</v>
      </c>
      <c r="E23" s="22">
        <v>0</v>
      </c>
      <c r="F23" s="79">
        <v>0</v>
      </c>
      <c r="G23" s="8"/>
      <c r="H23" s="8"/>
    </row>
    <row r="24" spans="2:8" ht="12" x14ac:dyDescent="0.25">
      <c r="B24" s="55" t="s">
        <v>29</v>
      </c>
      <c r="C24" s="23">
        <v>15000</v>
      </c>
      <c r="D24" s="113">
        <v>100</v>
      </c>
      <c r="E24" s="22">
        <v>17337</v>
      </c>
      <c r="F24" s="80">
        <v>100</v>
      </c>
      <c r="G24" s="8"/>
      <c r="H24" s="8"/>
    </row>
    <row r="25" spans="2:8" ht="12" x14ac:dyDescent="0.25">
      <c r="B25" s="55" t="s">
        <v>30</v>
      </c>
      <c r="C25" s="23">
        <v>6727</v>
      </c>
      <c r="D25" s="112">
        <v>83.992273759625022</v>
      </c>
      <c r="E25" s="22">
        <v>10800.33</v>
      </c>
      <c r="F25" s="79">
        <v>81.590374443049399</v>
      </c>
      <c r="G25" s="8"/>
      <c r="H25" s="8"/>
    </row>
    <row r="26" spans="2:8" ht="12" x14ac:dyDescent="0.25">
      <c r="B26" s="55" t="s">
        <v>31</v>
      </c>
      <c r="C26" s="23">
        <v>46621</v>
      </c>
      <c r="D26" s="112">
        <v>11.042998552739727</v>
      </c>
      <c r="E26" s="22">
        <v>62204.29</v>
      </c>
      <c r="F26" s="79">
        <v>14.561127341174748</v>
      </c>
      <c r="G26" s="8"/>
      <c r="H26" s="8"/>
    </row>
    <row r="27" spans="2:8" ht="12" x14ac:dyDescent="0.25">
      <c r="B27" s="55" t="s">
        <v>32</v>
      </c>
      <c r="C27" s="23">
        <v>2087</v>
      </c>
      <c r="D27" s="113">
        <v>100</v>
      </c>
      <c r="E27" s="22">
        <v>3503.06</v>
      </c>
      <c r="F27" s="80">
        <v>100</v>
      </c>
      <c r="G27" s="8"/>
      <c r="H27" s="8"/>
    </row>
    <row r="28" spans="2:8" ht="12" x14ac:dyDescent="0.25">
      <c r="B28" s="55" t="s">
        <v>33</v>
      </c>
      <c r="C28" s="23">
        <v>36813</v>
      </c>
      <c r="D28" s="112">
        <v>24.16502560063017</v>
      </c>
      <c r="E28" s="22">
        <v>33559.64</v>
      </c>
      <c r="F28" s="79">
        <v>15.212149434046216</v>
      </c>
      <c r="G28" s="8"/>
      <c r="H28" s="8"/>
    </row>
    <row r="29" spans="2:8" ht="12" x14ac:dyDescent="0.25">
      <c r="B29" s="55" t="s">
        <v>34</v>
      </c>
      <c r="C29" s="23">
        <v>7352</v>
      </c>
      <c r="D29" s="112">
        <v>3.1799629805941807</v>
      </c>
      <c r="E29" s="22">
        <v>9562.9500000000007</v>
      </c>
      <c r="F29" s="79">
        <v>4.7919236842754573</v>
      </c>
      <c r="G29" s="8"/>
      <c r="H29" s="8"/>
    </row>
    <row r="30" spans="2:8" ht="12" x14ac:dyDescent="0.25">
      <c r="B30" s="55" t="s">
        <v>35</v>
      </c>
      <c r="C30" s="23">
        <v>12496</v>
      </c>
      <c r="D30" s="112">
        <v>96.571764196729418</v>
      </c>
      <c r="E30" s="22">
        <v>11015.77</v>
      </c>
      <c r="F30" s="79">
        <v>69.463575632758534</v>
      </c>
      <c r="G30" s="8"/>
      <c r="H30" s="8"/>
    </row>
    <row r="31" spans="2:8" ht="12" x14ac:dyDescent="0.25">
      <c r="B31" s="55" t="s">
        <v>36</v>
      </c>
      <c r="C31" s="23">
        <v>1315</v>
      </c>
      <c r="D31" s="112">
        <v>64.383461039437933</v>
      </c>
      <c r="E31" s="22">
        <v>1590</v>
      </c>
      <c r="F31" s="79">
        <v>89.265663597574658</v>
      </c>
      <c r="G31" s="8"/>
      <c r="H31" s="8"/>
    </row>
    <row r="32" spans="2:8" ht="12" x14ac:dyDescent="0.25">
      <c r="B32" s="55" t="s">
        <v>37</v>
      </c>
      <c r="C32" s="23">
        <v>1078</v>
      </c>
      <c r="D32" s="113">
        <v>100</v>
      </c>
      <c r="E32" s="22">
        <v>1247.95</v>
      </c>
      <c r="F32" s="80">
        <v>100</v>
      </c>
      <c r="G32" s="8"/>
      <c r="H32" s="8"/>
    </row>
    <row r="33" spans="1:8" ht="12" x14ac:dyDescent="0.25">
      <c r="B33" s="55" t="s">
        <v>38</v>
      </c>
      <c r="C33" s="23">
        <v>13439</v>
      </c>
      <c r="D33" s="112">
        <v>10.120151096664724</v>
      </c>
      <c r="E33" s="22">
        <v>14879</v>
      </c>
      <c r="F33" s="79">
        <v>8.8421533302720476</v>
      </c>
      <c r="G33" s="8"/>
      <c r="H33" s="8"/>
    </row>
    <row r="34" spans="1:8" ht="12" x14ac:dyDescent="0.25">
      <c r="B34" s="55" t="s">
        <v>39</v>
      </c>
      <c r="C34" s="23">
        <v>7596</v>
      </c>
      <c r="D34" s="112">
        <v>3.2007254303450341</v>
      </c>
      <c r="E34" s="22">
        <v>12277</v>
      </c>
      <c r="F34" s="79">
        <v>5.7043093624875567</v>
      </c>
      <c r="G34" s="8"/>
      <c r="H34" s="8"/>
    </row>
    <row r="35" spans="1:8" ht="12" x14ac:dyDescent="0.25">
      <c r="B35" s="41" t="s">
        <v>40</v>
      </c>
      <c r="C35" s="27">
        <v>179843</v>
      </c>
      <c r="D35" s="114">
        <v>23.4272475342595</v>
      </c>
      <c r="E35" s="26">
        <v>211567.97</v>
      </c>
      <c r="F35" s="85">
        <v>23.164280999471949</v>
      </c>
      <c r="G35" s="8"/>
      <c r="H35" s="8"/>
    </row>
    <row r="36" spans="1:8" ht="12" x14ac:dyDescent="0.25">
      <c r="B36" s="42" t="s">
        <v>41</v>
      </c>
      <c r="C36" s="84">
        <v>5088</v>
      </c>
      <c r="D36" s="115">
        <v>0.38796793103443017</v>
      </c>
      <c r="E36" s="82">
        <v>8382</v>
      </c>
      <c r="F36" s="83">
        <v>0.63234844798515322</v>
      </c>
      <c r="G36" s="82"/>
      <c r="H36" s="8"/>
    </row>
    <row r="37" spans="1:8" ht="12" x14ac:dyDescent="0.25">
      <c r="B37" s="57" t="s">
        <v>42</v>
      </c>
      <c r="C37" s="53">
        <v>848406</v>
      </c>
      <c r="D37" s="116">
        <v>26.38952297809471</v>
      </c>
      <c r="E37" s="51">
        <v>1380837.55</v>
      </c>
      <c r="F37" s="81">
        <v>39.151420960877338</v>
      </c>
      <c r="G37" s="82"/>
      <c r="H37" s="8"/>
    </row>
    <row r="38" spans="1:8" ht="12" x14ac:dyDescent="0.25">
      <c r="B38" s="41" t="s">
        <v>43</v>
      </c>
      <c r="C38" s="120" t="s">
        <v>44</v>
      </c>
      <c r="D38" s="117" t="s">
        <v>44</v>
      </c>
      <c r="E38" s="26">
        <v>238624</v>
      </c>
      <c r="F38" s="85">
        <v>37.498583730111527</v>
      </c>
      <c r="G38" s="82"/>
      <c r="H38" s="8"/>
    </row>
    <row r="39" spans="1:8" ht="12" x14ac:dyDescent="0.25">
      <c r="B39" s="42"/>
      <c r="C39" s="121"/>
      <c r="D39" s="121"/>
      <c r="E39" s="82"/>
      <c r="F39" s="83"/>
      <c r="G39" s="82"/>
      <c r="H39" s="8"/>
    </row>
    <row r="40" spans="1:8" x14ac:dyDescent="0.2">
      <c r="B40" s="1" t="s">
        <v>134</v>
      </c>
      <c r="H40" s="8"/>
    </row>
    <row r="41" spans="1:8" x14ac:dyDescent="0.2">
      <c r="H41" s="8"/>
    </row>
    <row r="42" spans="1:8" x14ac:dyDescent="0.2">
      <c r="B42" s="66" t="s">
        <v>147</v>
      </c>
      <c r="G42" s="8"/>
      <c r="H42" s="8"/>
    </row>
    <row r="43" spans="1:8" x14ac:dyDescent="0.2">
      <c r="B43" s="65" t="s">
        <v>104</v>
      </c>
      <c r="H43" s="8"/>
    </row>
    <row r="44" spans="1:8" ht="19.95" customHeight="1" x14ac:dyDescent="0.2">
      <c r="B44" s="69" t="s">
        <v>95</v>
      </c>
      <c r="H44" s="8"/>
    </row>
    <row r="45" spans="1:8" ht="19.95" customHeight="1" x14ac:dyDescent="0.2">
      <c r="B45" s="69"/>
    </row>
    <row r="46" spans="1:8" x14ac:dyDescent="0.2">
      <c r="A46" s="1" t="s">
        <v>74</v>
      </c>
    </row>
    <row r="47" spans="1:8" x14ac:dyDescent="0.2">
      <c r="A47" s="44" t="s">
        <v>75</v>
      </c>
    </row>
    <row r="50" spans="1:11" x14ac:dyDescent="0.2">
      <c r="A50" s="1" t="s">
        <v>45</v>
      </c>
      <c r="C50" s="39"/>
      <c r="D50" s="39"/>
      <c r="E50" s="39"/>
      <c r="F50" s="39"/>
      <c r="G50" s="39"/>
      <c r="H50" s="40"/>
      <c r="I50" s="40"/>
      <c r="J50" s="8"/>
      <c r="K50" s="8"/>
    </row>
    <row r="51" spans="1:11" x14ac:dyDescent="0.2">
      <c r="A51" s="1" t="s">
        <v>0</v>
      </c>
      <c r="B51" s="1" t="s">
        <v>1</v>
      </c>
      <c r="I51" s="8" t="s">
        <v>46</v>
      </c>
      <c r="J51" s="8"/>
      <c r="K51" s="8"/>
    </row>
    <row r="52" spans="1:11" x14ac:dyDescent="0.2">
      <c r="A52" s="1" t="s">
        <v>2</v>
      </c>
      <c r="B52" s="1" t="s">
        <v>3</v>
      </c>
      <c r="I52" s="1" t="s">
        <v>6</v>
      </c>
      <c r="J52" s="1" t="s">
        <v>7</v>
      </c>
    </row>
    <row r="53" spans="1:11" x14ac:dyDescent="0.2">
      <c r="A53" s="1" t="s">
        <v>4</v>
      </c>
      <c r="B53" s="1" t="s">
        <v>5</v>
      </c>
      <c r="I53" s="1" t="s">
        <v>4</v>
      </c>
      <c r="J53" s="1" t="s">
        <v>5</v>
      </c>
    </row>
    <row r="54" spans="1:11" x14ac:dyDescent="0.2">
      <c r="A54" s="1" t="s">
        <v>6</v>
      </c>
      <c r="B54" s="1" t="s">
        <v>7</v>
      </c>
      <c r="I54" s="1" t="s">
        <v>8</v>
      </c>
      <c r="J54" s="1" t="s">
        <v>9</v>
      </c>
    </row>
    <row r="55" spans="1:11" x14ac:dyDescent="0.2">
      <c r="A55" s="1" t="s">
        <v>8</v>
      </c>
      <c r="B55" s="1" t="s">
        <v>9</v>
      </c>
      <c r="I55" s="1" t="s">
        <v>12</v>
      </c>
    </row>
    <row r="56" spans="1:11" x14ac:dyDescent="0.2">
      <c r="A56" s="1" t="s">
        <v>10</v>
      </c>
      <c r="B56" s="1" t="s">
        <v>11</v>
      </c>
      <c r="I56" s="1" t="s">
        <v>10</v>
      </c>
      <c r="J56" s="1" t="s">
        <v>11</v>
      </c>
    </row>
    <row r="58" spans="1:11" ht="12" x14ac:dyDescent="0.25">
      <c r="A58" s="7"/>
    </row>
    <row r="59" spans="1:11" ht="22.8" x14ac:dyDescent="0.2">
      <c r="B59" s="2" t="s">
        <v>76</v>
      </c>
      <c r="C59" s="2" t="s">
        <v>77</v>
      </c>
      <c r="D59" s="2" t="s">
        <v>76</v>
      </c>
      <c r="E59" s="2" t="s">
        <v>77</v>
      </c>
    </row>
    <row r="60" spans="1:11" ht="12" x14ac:dyDescent="0.25">
      <c r="A60" s="102"/>
      <c r="B60" s="147">
        <v>2008</v>
      </c>
      <c r="C60" s="147"/>
      <c r="D60" s="148">
        <v>2015</v>
      </c>
      <c r="E60" s="147"/>
      <c r="J60" s="101">
        <v>2008</v>
      </c>
      <c r="K60" s="101">
        <v>2015</v>
      </c>
    </row>
    <row r="61" spans="1:11" ht="12" x14ac:dyDescent="0.25">
      <c r="A61" s="9" t="s">
        <v>13</v>
      </c>
      <c r="B61" s="19">
        <v>1271670.81</v>
      </c>
      <c r="C61" s="10">
        <f t="shared" ref="C61:C76" si="0">(B61/(B61+J61)*100)</f>
        <v>20.570936185933451</v>
      </c>
      <c r="D61" s="72">
        <f>SUM(D62:D89)</f>
        <v>1277224.02</v>
      </c>
      <c r="E61" s="10">
        <f t="shared" ref="E61:E76" si="1">D61/(D61+K61)*100</f>
        <v>19.891743604283821</v>
      </c>
      <c r="F61" s="8"/>
      <c r="I61" s="4" t="s">
        <v>13</v>
      </c>
      <c r="J61" s="3">
        <v>4910210.26</v>
      </c>
      <c r="K61" s="3">
        <v>5143651.12</v>
      </c>
    </row>
    <row r="62" spans="1:11" ht="12" x14ac:dyDescent="0.25">
      <c r="A62" s="11" t="s">
        <v>14</v>
      </c>
      <c r="B62" s="20">
        <v>126</v>
      </c>
      <c r="C62" s="12">
        <f t="shared" si="0"/>
        <v>0.56695847029205115</v>
      </c>
      <c r="D62" s="21">
        <v>32</v>
      </c>
      <c r="E62" s="12">
        <f t="shared" si="1"/>
        <v>0.13064157259793013</v>
      </c>
      <c r="F62" s="8"/>
      <c r="I62" s="7" t="s">
        <v>14</v>
      </c>
      <c r="J62" s="5">
        <v>22097.85</v>
      </c>
      <c r="K62" s="5">
        <v>24462.5</v>
      </c>
    </row>
    <row r="63" spans="1:11" ht="12" x14ac:dyDescent="0.25">
      <c r="A63" s="13" t="s">
        <v>15</v>
      </c>
      <c r="B63" s="22">
        <v>7251</v>
      </c>
      <c r="C63" s="14">
        <f t="shared" si="0"/>
        <v>48.608708943037108</v>
      </c>
      <c r="D63" s="23">
        <v>10652.39</v>
      </c>
      <c r="E63" s="14">
        <f t="shared" si="1"/>
        <v>54.912085629200291</v>
      </c>
      <c r="F63" s="8"/>
      <c r="I63" s="7" t="s">
        <v>15</v>
      </c>
      <c r="J63" s="5">
        <v>7666.08</v>
      </c>
      <c r="K63" s="5">
        <v>8746.6</v>
      </c>
    </row>
    <row r="64" spans="1:11" ht="12" x14ac:dyDescent="0.25">
      <c r="A64" s="13" t="s">
        <v>16</v>
      </c>
      <c r="B64" s="22">
        <v>20395</v>
      </c>
      <c r="C64" s="28">
        <f t="shared" si="0"/>
        <v>100</v>
      </c>
      <c r="D64" s="23">
        <v>20200</v>
      </c>
      <c r="E64" s="28">
        <f t="shared" si="1"/>
        <v>100</v>
      </c>
      <c r="F64" s="8"/>
      <c r="I64" s="7" t="s">
        <v>16</v>
      </c>
      <c r="J64" s="5"/>
      <c r="K64" s="5"/>
    </row>
    <row r="65" spans="1:11" ht="12" x14ac:dyDescent="0.25">
      <c r="A65" s="13" t="s">
        <v>17</v>
      </c>
      <c r="B65" s="22">
        <v>37216</v>
      </c>
      <c r="C65" s="14">
        <f t="shared" si="0"/>
        <v>5.1135172384929408</v>
      </c>
      <c r="D65" s="23">
        <v>35990</v>
      </c>
      <c r="E65" s="14">
        <f t="shared" si="1"/>
        <v>3.9773181250000693</v>
      </c>
      <c r="F65" s="8"/>
      <c r="I65" s="7" t="s">
        <v>17</v>
      </c>
      <c r="J65" s="5">
        <v>690580.51</v>
      </c>
      <c r="K65" s="5">
        <v>868891.1</v>
      </c>
    </row>
    <row r="66" spans="1:11" ht="12" x14ac:dyDescent="0.25">
      <c r="A66" s="13" t="s">
        <v>18</v>
      </c>
      <c r="B66" s="22">
        <v>43977</v>
      </c>
      <c r="C66" s="14">
        <f t="shared" si="0"/>
        <v>17.491928622653312</v>
      </c>
      <c r="D66" s="23">
        <v>26867.4</v>
      </c>
      <c r="E66" s="14">
        <f t="shared" si="1"/>
        <v>9.6598105336208135</v>
      </c>
      <c r="F66" s="8"/>
      <c r="I66" s="7" t="s">
        <v>18</v>
      </c>
      <c r="J66" s="5">
        <v>207436.1</v>
      </c>
      <c r="K66" s="5">
        <v>251268.49</v>
      </c>
    </row>
    <row r="67" spans="1:11" ht="12" x14ac:dyDescent="0.25">
      <c r="A67" s="13" t="s">
        <v>19</v>
      </c>
      <c r="B67" s="22">
        <v>475</v>
      </c>
      <c r="C67" s="14">
        <f t="shared" si="0"/>
        <v>0.4813644076522145</v>
      </c>
      <c r="D67" s="23">
        <v>798.27</v>
      </c>
      <c r="E67" s="14">
        <f t="shared" si="1"/>
        <v>1.1156568611981539</v>
      </c>
      <c r="F67" s="8"/>
      <c r="I67" s="7" t="s">
        <v>19</v>
      </c>
      <c r="J67" s="5">
        <v>98202.84</v>
      </c>
      <c r="K67" s="5">
        <v>70753.3</v>
      </c>
    </row>
    <row r="68" spans="1:11" ht="12" x14ac:dyDescent="0.25">
      <c r="A68" s="13" t="s">
        <v>20</v>
      </c>
      <c r="B68" s="22">
        <v>44871</v>
      </c>
      <c r="C68" s="14">
        <f t="shared" si="0"/>
        <v>17.948189647217337</v>
      </c>
      <c r="D68" s="23">
        <v>37581.22</v>
      </c>
      <c r="E68" s="14">
        <f t="shared" si="1"/>
        <v>13.798701906677834</v>
      </c>
      <c r="F68" s="8"/>
      <c r="I68" s="7" t="s">
        <v>20</v>
      </c>
      <c r="J68" s="5">
        <v>205131.93</v>
      </c>
      <c r="K68" s="5">
        <v>234772.08</v>
      </c>
    </row>
    <row r="69" spans="1:11" ht="12" x14ac:dyDescent="0.25">
      <c r="A69" s="13" t="s">
        <v>21</v>
      </c>
      <c r="B69" s="22">
        <v>114888</v>
      </c>
      <c r="C69" s="14">
        <f t="shared" si="0"/>
        <v>57.817180994730485</v>
      </c>
      <c r="D69" s="23">
        <v>105934.39999999999</v>
      </c>
      <c r="E69" s="14">
        <f t="shared" si="1"/>
        <v>62.180584216120472</v>
      </c>
      <c r="F69" s="8"/>
      <c r="H69" s="8"/>
      <c r="I69" s="7" t="s">
        <v>21</v>
      </c>
      <c r="J69" s="5">
        <v>83821.100000000006</v>
      </c>
      <c r="K69" s="5">
        <v>64431.32</v>
      </c>
    </row>
    <row r="70" spans="1:11" ht="12" x14ac:dyDescent="0.25">
      <c r="A70" s="13" t="s">
        <v>22</v>
      </c>
      <c r="B70" s="22">
        <v>252238</v>
      </c>
      <c r="C70" s="14">
        <f t="shared" si="0"/>
        <v>22.814355393927467</v>
      </c>
      <c r="D70" s="23">
        <v>293509.95</v>
      </c>
      <c r="E70" s="14">
        <f t="shared" si="1"/>
        <v>24.561053827126386</v>
      </c>
      <c r="F70" s="8"/>
      <c r="I70" s="7" t="s">
        <v>22</v>
      </c>
      <c r="J70" s="5">
        <v>853372.9</v>
      </c>
      <c r="K70" s="5">
        <v>901511.86</v>
      </c>
    </row>
    <row r="71" spans="1:11" ht="12" x14ac:dyDescent="0.25">
      <c r="A71" s="13" t="s">
        <v>23</v>
      </c>
      <c r="B71" s="22">
        <v>238249</v>
      </c>
      <c r="C71" s="14">
        <f t="shared" si="0"/>
        <v>32.728067370456543</v>
      </c>
      <c r="D71" s="70">
        <v>180344</v>
      </c>
      <c r="E71" s="14">
        <f t="shared" si="1"/>
        <v>26.608081202863971</v>
      </c>
      <c r="F71" s="8"/>
      <c r="H71" s="8"/>
      <c r="I71" s="7" t="s">
        <v>23</v>
      </c>
      <c r="J71" s="5">
        <v>489716.38</v>
      </c>
      <c r="K71" s="5">
        <v>497435.05</v>
      </c>
    </row>
    <row r="72" spans="1:11" ht="12" x14ac:dyDescent="0.25">
      <c r="A72" s="13" t="s">
        <v>24</v>
      </c>
      <c r="B72" s="22">
        <v>16387</v>
      </c>
      <c r="C72" s="14">
        <f t="shared" si="0"/>
        <v>25.057341203094897</v>
      </c>
      <c r="D72" s="71">
        <v>16875.099999999999</v>
      </c>
      <c r="E72" s="14">
        <f t="shared" si="1"/>
        <v>18.931224027916851</v>
      </c>
      <c r="F72" s="8"/>
      <c r="I72" s="7" t="s">
        <v>24</v>
      </c>
      <c r="J72" s="5">
        <v>49011</v>
      </c>
      <c r="K72" s="5">
        <v>72263.88</v>
      </c>
    </row>
    <row r="73" spans="1:11" ht="12" x14ac:dyDescent="0.25">
      <c r="A73" s="13" t="s">
        <v>25</v>
      </c>
      <c r="B73" s="22">
        <v>157865</v>
      </c>
      <c r="C73" s="14">
        <f t="shared" si="0"/>
        <v>40.470828022656079</v>
      </c>
      <c r="D73" s="70">
        <v>148730.34</v>
      </c>
      <c r="E73" s="14">
        <f t="shared" si="1"/>
        <v>43.770642241254237</v>
      </c>
      <c r="F73" s="8"/>
      <c r="H73" s="8"/>
      <c r="I73" s="7" t="s">
        <v>25</v>
      </c>
      <c r="J73" s="5">
        <v>232206.09</v>
      </c>
      <c r="K73" s="5">
        <v>191064.4</v>
      </c>
    </row>
    <row r="74" spans="1:11" ht="12" x14ac:dyDescent="0.25">
      <c r="A74" s="13" t="s">
        <v>26</v>
      </c>
      <c r="B74" s="22">
        <v>3776</v>
      </c>
      <c r="C74" s="14">
        <f t="shared" si="0"/>
        <v>65.469172619460423</v>
      </c>
      <c r="D74" s="23">
        <v>5458.56</v>
      </c>
      <c r="E74" s="14">
        <f t="shared" si="1"/>
        <v>78.723818506708426</v>
      </c>
      <c r="F74" s="8"/>
      <c r="I74" s="7" t="s">
        <v>26</v>
      </c>
      <c r="J74" s="5">
        <v>1991.6</v>
      </c>
      <c r="K74" s="5">
        <v>1475.25</v>
      </c>
    </row>
    <row r="75" spans="1:11" ht="12" x14ac:dyDescent="0.25">
      <c r="A75" s="13" t="s">
        <v>27</v>
      </c>
      <c r="B75" s="22">
        <v>583</v>
      </c>
      <c r="C75" s="14">
        <f t="shared" si="0"/>
        <v>0.36859401929333635</v>
      </c>
      <c r="D75" s="23">
        <v>863</v>
      </c>
      <c r="E75" s="14">
        <f t="shared" si="1"/>
        <v>1.0502932240995926</v>
      </c>
      <c r="F75" s="8"/>
      <c r="I75" s="7" t="s">
        <v>27</v>
      </c>
      <c r="J75" s="5">
        <v>157585.60000000001</v>
      </c>
      <c r="K75" s="5">
        <v>81304.53</v>
      </c>
    </row>
    <row r="76" spans="1:11" ht="12" x14ac:dyDescent="0.25">
      <c r="A76" s="13" t="s">
        <v>28</v>
      </c>
      <c r="B76" s="22">
        <v>3008</v>
      </c>
      <c r="C76" s="14">
        <f t="shared" si="0"/>
        <v>1.8786743604044396</v>
      </c>
      <c r="D76" s="23">
        <v>4083.21</v>
      </c>
      <c r="E76" s="14">
        <f t="shared" si="1"/>
        <v>5.3364593295932545</v>
      </c>
      <c r="F76" s="8"/>
      <c r="I76" s="7" t="s">
        <v>28</v>
      </c>
      <c r="J76" s="5">
        <v>157104.9</v>
      </c>
      <c r="K76" s="5">
        <v>72432.13</v>
      </c>
    </row>
    <row r="77" spans="1:11" ht="12" x14ac:dyDescent="0.25">
      <c r="A77" s="13" t="s">
        <v>47</v>
      </c>
      <c r="B77" s="22"/>
      <c r="C77" s="28"/>
      <c r="D77" s="23"/>
      <c r="E77" s="28"/>
      <c r="F77" s="8"/>
      <c r="I77" s="7" t="s">
        <v>47</v>
      </c>
      <c r="J77" s="5"/>
      <c r="K77" s="5"/>
    </row>
    <row r="78" spans="1:11" ht="12" x14ac:dyDescent="0.25">
      <c r="A78" s="13" t="s">
        <v>29</v>
      </c>
      <c r="B78" s="22">
        <v>15000</v>
      </c>
      <c r="C78" s="28">
        <f t="shared" ref="C78:C92" si="2">(B78/(B78+J78)*100)</f>
        <v>100</v>
      </c>
      <c r="D78" s="23">
        <v>17337</v>
      </c>
      <c r="E78" s="28">
        <f t="shared" ref="E78:E92" si="3">D78/(D78+K78)*100</f>
        <v>100</v>
      </c>
      <c r="F78" s="8"/>
      <c r="I78" s="7" t="s">
        <v>29</v>
      </c>
      <c r="J78" s="5"/>
      <c r="K78" s="5"/>
    </row>
    <row r="79" spans="1:11" ht="12" x14ac:dyDescent="0.25">
      <c r="A79" s="13" t="s">
        <v>30</v>
      </c>
      <c r="B79" s="22">
        <v>6727</v>
      </c>
      <c r="C79" s="14">
        <f t="shared" si="2"/>
        <v>83.992273759625022</v>
      </c>
      <c r="D79" s="23">
        <v>10800.33</v>
      </c>
      <c r="E79" s="14">
        <f t="shared" si="3"/>
        <v>81.590374443049399</v>
      </c>
      <c r="F79" s="8"/>
      <c r="I79" s="7" t="s">
        <v>30</v>
      </c>
      <c r="J79" s="5">
        <v>1282.07</v>
      </c>
      <c r="K79" s="5">
        <v>2436.9299999999998</v>
      </c>
    </row>
    <row r="80" spans="1:11" ht="12" x14ac:dyDescent="0.25">
      <c r="A80" s="13" t="s">
        <v>31</v>
      </c>
      <c r="B80" s="22">
        <v>46621</v>
      </c>
      <c r="C80" s="14">
        <f t="shared" si="2"/>
        <v>11.042998552739727</v>
      </c>
      <c r="D80" s="23">
        <v>62204.29</v>
      </c>
      <c r="E80" s="14">
        <f t="shared" si="3"/>
        <v>14.561127341174748</v>
      </c>
      <c r="F80" s="8"/>
      <c r="I80" s="7" t="s">
        <v>31</v>
      </c>
      <c r="J80" s="5">
        <v>375556</v>
      </c>
      <c r="K80" s="5">
        <v>364989.9</v>
      </c>
    </row>
    <row r="81" spans="1:11" ht="12" x14ac:dyDescent="0.25">
      <c r="A81" s="13" t="s">
        <v>32</v>
      </c>
      <c r="B81" s="22">
        <v>2087</v>
      </c>
      <c r="C81" s="28">
        <f t="shared" si="2"/>
        <v>100</v>
      </c>
      <c r="D81" s="23">
        <v>3503.06</v>
      </c>
      <c r="E81" s="28">
        <f t="shared" si="3"/>
        <v>100</v>
      </c>
      <c r="F81" s="8"/>
      <c r="I81" s="7" t="s">
        <v>32</v>
      </c>
      <c r="J81" s="5"/>
      <c r="K81" s="5"/>
    </row>
    <row r="82" spans="1:11" ht="12" x14ac:dyDescent="0.25">
      <c r="A82" s="13" t="s">
        <v>33</v>
      </c>
      <c r="B82" s="22">
        <v>36813</v>
      </c>
      <c r="C82" s="14">
        <f t="shared" si="2"/>
        <v>24.16502560063017</v>
      </c>
      <c r="D82" s="23">
        <v>33559.64</v>
      </c>
      <c r="E82" s="14">
        <f t="shared" si="3"/>
        <v>15.212149434046216</v>
      </c>
      <c r="F82" s="8"/>
      <c r="I82" s="7" t="s">
        <v>33</v>
      </c>
      <c r="J82" s="5">
        <v>115527</v>
      </c>
      <c r="K82" s="5">
        <v>187051.13</v>
      </c>
    </row>
    <row r="83" spans="1:11" ht="12" x14ac:dyDescent="0.25">
      <c r="A83" s="13" t="s">
        <v>34</v>
      </c>
      <c r="B83" s="22">
        <v>7352</v>
      </c>
      <c r="C83" s="14">
        <f t="shared" si="2"/>
        <v>3.1799629805941807</v>
      </c>
      <c r="D83" s="23">
        <v>9322.17</v>
      </c>
      <c r="E83" s="14">
        <f t="shared" si="3"/>
        <v>4.7919236842754573</v>
      </c>
      <c r="F83" s="8"/>
      <c r="I83" s="7" t="s">
        <v>34</v>
      </c>
      <c r="J83" s="5">
        <v>223845.66</v>
      </c>
      <c r="K83" s="5">
        <v>185217.03</v>
      </c>
    </row>
    <row r="84" spans="1:11" ht="12" x14ac:dyDescent="0.25">
      <c r="A84" s="13" t="s">
        <v>35</v>
      </c>
      <c r="B84" s="22">
        <v>12496</v>
      </c>
      <c r="C84" s="14">
        <f t="shared" si="2"/>
        <v>96.571764196729418</v>
      </c>
      <c r="D84" s="23">
        <v>11015.77</v>
      </c>
      <c r="E84" s="14">
        <f t="shared" si="3"/>
        <v>69.463575632758534</v>
      </c>
      <c r="F84" s="8"/>
      <c r="I84" s="7" t="s">
        <v>35</v>
      </c>
      <c r="J84" s="5">
        <v>443.6</v>
      </c>
      <c r="K84" s="5">
        <v>4842.57</v>
      </c>
    </row>
    <row r="85" spans="1:11" ht="12" x14ac:dyDescent="0.25">
      <c r="A85" s="13" t="s">
        <v>36</v>
      </c>
      <c r="B85" s="22">
        <v>1315</v>
      </c>
      <c r="C85" s="14">
        <f t="shared" si="2"/>
        <v>64.383461039437933</v>
      </c>
      <c r="D85" s="23">
        <v>1590</v>
      </c>
      <c r="E85" s="14">
        <f t="shared" si="3"/>
        <v>89.265663597574658</v>
      </c>
      <c r="F85" s="8"/>
      <c r="I85" s="7" t="s">
        <v>36</v>
      </c>
      <c r="J85" s="5">
        <v>727.45</v>
      </c>
      <c r="K85" s="5">
        <v>191.2</v>
      </c>
    </row>
    <row r="86" spans="1:11" ht="12" x14ac:dyDescent="0.25">
      <c r="A86" s="13" t="s">
        <v>37</v>
      </c>
      <c r="B86" s="22">
        <v>1078</v>
      </c>
      <c r="C86" s="28">
        <f t="shared" si="2"/>
        <v>100</v>
      </c>
      <c r="D86" s="23">
        <v>1247.95</v>
      </c>
      <c r="E86" s="28">
        <f t="shared" si="3"/>
        <v>100</v>
      </c>
      <c r="F86" s="8"/>
      <c r="I86" s="7" t="s">
        <v>37</v>
      </c>
      <c r="J86" s="5"/>
      <c r="K86" s="5"/>
    </row>
    <row r="87" spans="1:11" ht="12" x14ac:dyDescent="0.25">
      <c r="A87" s="15" t="s">
        <v>38</v>
      </c>
      <c r="B87" s="24">
        <v>13439</v>
      </c>
      <c r="C87" s="16">
        <f t="shared" si="2"/>
        <v>10.120151096664724</v>
      </c>
      <c r="D87" s="25">
        <v>14879</v>
      </c>
      <c r="E87" s="16">
        <f t="shared" si="3"/>
        <v>8.8421533302720476</v>
      </c>
      <c r="F87" s="8"/>
      <c r="I87" s="7" t="s">
        <v>38</v>
      </c>
      <c r="J87" s="5">
        <v>119355.46</v>
      </c>
      <c r="K87" s="5">
        <v>153394.49</v>
      </c>
    </row>
    <row r="88" spans="1:11" ht="12" x14ac:dyDescent="0.25">
      <c r="A88" s="13" t="s">
        <v>39</v>
      </c>
      <c r="B88" s="22">
        <v>7596</v>
      </c>
      <c r="C88" s="14">
        <f t="shared" si="2"/>
        <v>3.2007254303450341</v>
      </c>
      <c r="D88" s="23">
        <v>12277</v>
      </c>
      <c r="E88" s="14">
        <f t="shared" si="3"/>
        <v>5.7043093624875567</v>
      </c>
      <c r="F88" s="8"/>
      <c r="I88" s="7" t="s">
        <v>39</v>
      </c>
      <c r="J88" s="5">
        <v>229725.2</v>
      </c>
      <c r="K88" s="5">
        <v>202946.25</v>
      </c>
    </row>
    <row r="89" spans="1:11" ht="12" x14ac:dyDescent="0.25">
      <c r="A89" s="50" t="s">
        <v>40</v>
      </c>
      <c r="B89" s="51">
        <v>179843</v>
      </c>
      <c r="C89" s="52">
        <f t="shared" si="2"/>
        <v>23.4272475342595</v>
      </c>
      <c r="D89" s="53">
        <v>211567.97</v>
      </c>
      <c r="E89" s="52">
        <f t="shared" si="3"/>
        <v>23.164280999471949</v>
      </c>
      <c r="F89" s="8"/>
      <c r="H89" s="8"/>
      <c r="I89" s="17" t="s">
        <v>40</v>
      </c>
      <c r="J89" s="26">
        <v>587822.93999999994</v>
      </c>
      <c r="K89" s="26">
        <v>701769.12</v>
      </c>
    </row>
    <row r="90" spans="1:11" ht="12" x14ac:dyDescent="0.25">
      <c r="A90" s="46" t="s">
        <v>41</v>
      </c>
      <c r="B90" s="47">
        <v>5088</v>
      </c>
      <c r="C90" s="48">
        <f t="shared" si="2"/>
        <v>0.38796793103443017</v>
      </c>
      <c r="D90" s="49">
        <v>8382</v>
      </c>
      <c r="E90" s="48">
        <f t="shared" si="3"/>
        <v>0.63234844798515322</v>
      </c>
      <c r="F90" s="8"/>
      <c r="I90" s="7" t="s">
        <v>41</v>
      </c>
      <c r="J90" s="5">
        <v>1306360.6000000001</v>
      </c>
      <c r="K90" s="5">
        <v>1317153</v>
      </c>
    </row>
    <row r="91" spans="1:11" ht="12" x14ac:dyDescent="0.25">
      <c r="A91" s="15" t="s">
        <v>42</v>
      </c>
      <c r="B91" s="24">
        <v>848406</v>
      </c>
      <c r="C91" s="16">
        <f t="shared" si="2"/>
        <v>26.38952297809471</v>
      </c>
      <c r="D91" s="25">
        <v>1380837.55</v>
      </c>
      <c r="E91" s="16">
        <f t="shared" si="3"/>
        <v>39.151420960877338</v>
      </c>
      <c r="F91" s="8"/>
      <c r="I91" s="7" t="s">
        <v>42</v>
      </c>
      <c r="J91" s="5">
        <v>2366528.96</v>
      </c>
      <c r="K91" s="5">
        <v>2146077.9900000002</v>
      </c>
    </row>
    <row r="92" spans="1:11" ht="12" x14ac:dyDescent="0.25">
      <c r="A92" s="17" t="s">
        <v>43</v>
      </c>
      <c r="B92" s="29">
        <v>0</v>
      </c>
      <c r="C92" s="30">
        <f t="shared" si="2"/>
        <v>0</v>
      </c>
      <c r="D92" s="27">
        <v>238624</v>
      </c>
      <c r="E92" s="18">
        <f t="shared" si="3"/>
        <v>37.498583730111527</v>
      </c>
      <c r="F92" s="8"/>
      <c r="I92" s="7" t="s">
        <v>43</v>
      </c>
      <c r="J92" s="5">
        <v>462978</v>
      </c>
      <c r="K92" s="5">
        <v>397730.7</v>
      </c>
    </row>
    <row r="94" spans="1:11" x14ac:dyDescent="0.2">
      <c r="A94" s="39" t="s">
        <v>48</v>
      </c>
      <c r="F94" s="8"/>
    </row>
    <row r="95" spans="1:11" x14ac:dyDescent="0.2">
      <c r="A95" s="39"/>
      <c r="B95" s="1" t="s">
        <v>88</v>
      </c>
    </row>
    <row r="96" spans="1:11" x14ac:dyDescent="0.2">
      <c r="A96" s="39"/>
    </row>
  </sheetData>
  <mergeCells count="4">
    <mergeCell ref="C5:D5"/>
    <mergeCell ref="E5:F5"/>
    <mergeCell ref="B60:C60"/>
    <mergeCell ref="D60:E6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F44"/>
  <sheetViews>
    <sheetView showGridLines="0" zoomScaleNormal="100" workbookViewId="0">
      <selection activeCell="B4" sqref="B4:D42"/>
    </sheetView>
  </sheetViews>
  <sheetFormatPr defaultRowHeight="11.4" x14ac:dyDescent="0.2"/>
  <cols>
    <col min="1" max="1" width="8.88671875" style="1"/>
    <col min="2" max="2" width="14.33203125" style="1" customWidth="1"/>
    <col min="3" max="3" width="16.33203125" style="1" customWidth="1"/>
    <col min="4" max="4" width="12.88671875" style="1" customWidth="1"/>
    <col min="5" max="5" width="11.44140625" style="1" customWidth="1"/>
    <col min="6" max="6" width="8.88671875" style="1"/>
    <col min="7" max="7" width="19.88671875" style="1" customWidth="1"/>
    <col min="8" max="16384" width="8.88671875" style="1"/>
  </cols>
  <sheetData>
    <row r="2" spans="2:6" ht="12" customHeight="1" x14ac:dyDescent="0.25">
      <c r="B2" s="7" t="s">
        <v>144</v>
      </c>
      <c r="C2" s="7"/>
      <c r="D2" s="7"/>
    </row>
    <row r="3" spans="2:6" ht="12" customHeight="1" x14ac:dyDescent="0.2">
      <c r="B3" s="45" t="s">
        <v>141</v>
      </c>
    </row>
    <row r="4" spans="2:6" ht="12" customHeight="1" x14ac:dyDescent="0.25">
      <c r="B4" s="101"/>
      <c r="C4" s="126">
        <v>2008</v>
      </c>
      <c r="D4" s="124">
        <v>2015</v>
      </c>
    </row>
    <row r="5" spans="2:6" ht="12" customHeight="1" x14ac:dyDescent="0.25">
      <c r="B5" s="122"/>
      <c r="C5" s="127" t="s">
        <v>139</v>
      </c>
      <c r="D5" s="125" t="s">
        <v>139</v>
      </c>
    </row>
    <row r="6" spans="2:6" ht="12" customHeight="1" x14ac:dyDescent="0.25">
      <c r="B6" s="123" t="s">
        <v>103</v>
      </c>
      <c r="C6" s="128">
        <v>3437.4772369299999</v>
      </c>
      <c r="D6" s="129">
        <v>4135.4630291100011</v>
      </c>
      <c r="E6" s="1">
        <f>D6/$D$6*100</f>
        <v>100</v>
      </c>
      <c r="F6" s="35"/>
    </row>
    <row r="7" spans="2:6" ht="12" customHeight="1" x14ac:dyDescent="0.25">
      <c r="B7" s="46" t="s">
        <v>14</v>
      </c>
      <c r="C7" s="130">
        <v>0.667767</v>
      </c>
      <c r="D7" s="131">
        <v>0.33299200000000001</v>
      </c>
      <c r="E7" s="8">
        <f t="shared" ref="E7:E42" si="0">D7/$D$6*100</f>
        <v>8.0521092234661727E-3</v>
      </c>
      <c r="F7" s="35"/>
    </row>
    <row r="8" spans="2:6" ht="12" customHeight="1" x14ac:dyDescent="0.25">
      <c r="B8" s="13" t="s">
        <v>15</v>
      </c>
      <c r="C8" s="132">
        <v>16.538094000000001</v>
      </c>
      <c r="D8" s="133">
        <v>22.765853800000002</v>
      </c>
      <c r="E8" s="8">
        <f t="shared" si="0"/>
        <v>0.55050313930383443</v>
      </c>
      <c r="F8" s="35"/>
    </row>
    <row r="9" spans="2:6" ht="12" customHeight="1" x14ac:dyDescent="0.25">
      <c r="B9" s="13" t="s">
        <v>16</v>
      </c>
      <c r="C9" s="132">
        <v>41.537573999999999</v>
      </c>
      <c r="D9" s="133">
        <v>35.04934222</v>
      </c>
      <c r="E9" s="8">
        <f t="shared" si="0"/>
        <v>0.8475312673159846</v>
      </c>
      <c r="F9" s="35"/>
    </row>
    <row r="10" spans="2:6" ht="12" customHeight="1" x14ac:dyDescent="0.25">
      <c r="B10" s="13" t="s">
        <v>17</v>
      </c>
      <c r="C10" s="132">
        <v>98.276272000000006</v>
      </c>
      <c r="D10" s="133">
        <v>109.52324562000001</v>
      </c>
      <c r="E10" s="8">
        <f t="shared" si="0"/>
        <v>2.6483913614764116</v>
      </c>
      <c r="F10" s="35"/>
    </row>
    <row r="11" spans="2:6" ht="12" customHeight="1" x14ac:dyDescent="0.25">
      <c r="B11" s="13" t="s">
        <v>18</v>
      </c>
      <c r="C11" s="132">
        <v>97.080122000000003</v>
      </c>
      <c r="D11" s="133">
        <v>109.2965832</v>
      </c>
      <c r="E11" s="8">
        <f t="shared" si="0"/>
        <v>2.6429104173014908</v>
      </c>
      <c r="F11" s="35"/>
    </row>
    <row r="12" spans="2:6" ht="12" customHeight="1" x14ac:dyDescent="0.25">
      <c r="B12" s="13" t="s">
        <v>19</v>
      </c>
      <c r="C12" s="132">
        <v>1.7716499999999999</v>
      </c>
      <c r="D12" s="133">
        <v>3.38980668</v>
      </c>
      <c r="E12" s="8">
        <f t="shared" si="0"/>
        <v>8.1969217379982834E-2</v>
      </c>
      <c r="F12" s="35"/>
    </row>
    <row r="13" spans="2:6" ht="12" customHeight="1" x14ac:dyDescent="0.25">
      <c r="B13" s="13" t="s">
        <v>20</v>
      </c>
      <c r="C13" s="132">
        <v>92.442829000000003</v>
      </c>
      <c r="D13" s="133">
        <v>136.48276937</v>
      </c>
      <c r="E13" s="8">
        <f t="shared" si="0"/>
        <v>3.3003020075208522</v>
      </c>
      <c r="F13" s="35"/>
    </row>
    <row r="14" spans="2:6" ht="12" customHeight="1" x14ac:dyDescent="0.25">
      <c r="B14" s="13" t="s">
        <v>21</v>
      </c>
      <c r="C14" s="132">
        <v>369.91315100000003</v>
      </c>
      <c r="D14" s="133">
        <v>463.35812493999998</v>
      </c>
      <c r="E14" s="8">
        <f t="shared" si="0"/>
        <v>11.204504106997662</v>
      </c>
      <c r="F14" s="35"/>
    </row>
    <row r="15" spans="2:6" ht="12" customHeight="1" x14ac:dyDescent="0.25">
      <c r="B15" s="13" t="s">
        <v>22</v>
      </c>
      <c r="C15" s="132">
        <v>410.808739</v>
      </c>
      <c r="D15" s="133">
        <v>513.39696947000004</v>
      </c>
      <c r="E15" s="8">
        <f t="shared" si="0"/>
        <v>12.414497865320994</v>
      </c>
      <c r="F15" s="35"/>
    </row>
    <row r="16" spans="2:6" ht="12" customHeight="1" x14ac:dyDescent="0.25">
      <c r="B16" s="13" t="s">
        <v>133</v>
      </c>
      <c r="C16" s="132">
        <v>691.60389199999997</v>
      </c>
      <c r="D16" s="134">
        <v>627.03714540999999</v>
      </c>
      <c r="E16" s="8">
        <f t="shared" si="0"/>
        <v>15.162441085707048</v>
      </c>
      <c r="F16" s="35"/>
    </row>
    <row r="17" spans="2:6" ht="12" customHeight="1" x14ac:dyDescent="0.25">
      <c r="B17" s="13" t="s">
        <v>24</v>
      </c>
      <c r="C17" s="132" t="s">
        <v>44</v>
      </c>
      <c r="D17" s="133">
        <v>102.66218673</v>
      </c>
      <c r="E17" s="8">
        <f t="shared" si="0"/>
        <v>2.4824834850982596</v>
      </c>
      <c r="F17" s="35"/>
    </row>
    <row r="18" spans="2:6" ht="12" customHeight="1" x14ac:dyDescent="0.25">
      <c r="B18" s="13" t="s">
        <v>25</v>
      </c>
      <c r="C18" s="132">
        <v>465.600684</v>
      </c>
      <c r="D18" s="133">
        <v>437.16579639999998</v>
      </c>
      <c r="E18" s="8">
        <f t="shared" si="0"/>
        <v>10.571145076687653</v>
      </c>
      <c r="F18" s="35"/>
    </row>
    <row r="19" spans="2:6" ht="12" customHeight="1" x14ac:dyDescent="0.25">
      <c r="B19" s="13" t="s">
        <v>26</v>
      </c>
      <c r="C19" s="132">
        <v>33.144550000000002</v>
      </c>
      <c r="D19" s="133">
        <v>32.294953980000003</v>
      </c>
      <c r="E19" s="8">
        <f t="shared" si="0"/>
        <v>0.78092715985301031</v>
      </c>
      <c r="F19" s="35"/>
    </row>
    <row r="20" spans="2:6" ht="12" customHeight="1" x14ac:dyDescent="0.25">
      <c r="B20" s="13" t="s">
        <v>27</v>
      </c>
      <c r="C20" s="132">
        <v>1.5286010000000001</v>
      </c>
      <c r="D20" s="133">
        <v>2.3887839999999998</v>
      </c>
      <c r="E20" s="8">
        <f t="shared" si="0"/>
        <v>5.7763398758133584E-2</v>
      </c>
      <c r="F20" s="35"/>
    </row>
    <row r="21" spans="2:6" ht="12" customHeight="1" x14ac:dyDescent="0.25">
      <c r="B21" s="13" t="s">
        <v>28</v>
      </c>
      <c r="C21" s="132">
        <v>6.6359490000000001</v>
      </c>
      <c r="D21" s="133">
        <v>9.3301134799999996</v>
      </c>
      <c r="E21" s="8">
        <f t="shared" si="0"/>
        <v>0.22561230542563807</v>
      </c>
      <c r="F21" s="35"/>
    </row>
    <row r="22" spans="2:6" ht="12" customHeight="1" x14ac:dyDescent="0.25">
      <c r="B22" s="13" t="s">
        <v>47</v>
      </c>
      <c r="C22" s="132">
        <v>0</v>
      </c>
      <c r="D22" s="133">
        <v>0</v>
      </c>
      <c r="E22" s="8"/>
      <c r="F22" s="35"/>
    </row>
    <row r="23" spans="2:6" ht="12" customHeight="1" x14ac:dyDescent="0.25">
      <c r="B23" s="13" t="s">
        <v>29</v>
      </c>
      <c r="C23" s="132">
        <v>30.372947</v>
      </c>
      <c r="D23" s="133">
        <v>30.633686839999999</v>
      </c>
      <c r="E23" s="8">
        <f t="shared" si="0"/>
        <v>0.74075591111239414</v>
      </c>
      <c r="F23" s="35"/>
    </row>
    <row r="24" spans="2:6" ht="12" customHeight="1" x14ac:dyDescent="0.25">
      <c r="B24" s="13" t="s">
        <v>30</v>
      </c>
      <c r="C24" s="132">
        <v>93.763137999999998</v>
      </c>
      <c r="D24" s="133">
        <v>127.92503137999999</v>
      </c>
      <c r="E24" s="8">
        <f t="shared" si="0"/>
        <v>3.0933665826419183</v>
      </c>
      <c r="F24" s="35"/>
    </row>
    <row r="25" spans="2:6" ht="12" customHeight="1" x14ac:dyDescent="0.25">
      <c r="B25" s="13" t="s">
        <v>31</v>
      </c>
      <c r="C25" s="132">
        <v>96.600776999999994</v>
      </c>
      <c r="D25" s="133">
        <v>94.681686880000001</v>
      </c>
      <c r="E25" s="8">
        <f t="shared" si="0"/>
        <v>2.2895063071178412</v>
      </c>
      <c r="F25" s="35"/>
    </row>
    <row r="26" spans="2:6" ht="12" customHeight="1" x14ac:dyDescent="0.25">
      <c r="B26" s="13" t="s">
        <v>32</v>
      </c>
      <c r="C26" s="132">
        <v>12.741113</v>
      </c>
      <c r="D26" s="133">
        <v>19.758998649999999</v>
      </c>
      <c r="E26" s="8">
        <f t="shared" si="0"/>
        <v>0.47779410699392377</v>
      </c>
      <c r="F26" s="35"/>
    </row>
    <row r="27" spans="2:6" ht="12" customHeight="1" x14ac:dyDescent="0.25">
      <c r="B27" s="13" t="s">
        <v>33</v>
      </c>
      <c r="C27" s="132">
        <v>73.284925999999999</v>
      </c>
      <c r="D27" s="133">
        <v>86.603009110000002</v>
      </c>
      <c r="E27" s="8">
        <f t="shared" si="0"/>
        <v>2.0941550801056965</v>
      </c>
      <c r="F27" s="35"/>
    </row>
    <row r="28" spans="2:6" ht="12" customHeight="1" x14ac:dyDescent="0.25">
      <c r="B28" s="13" t="s">
        <v>34</v>
      </c>
      <c r="C28" s="132">
        <v>40.175002999999997</v>
      </c>
      <c r="D28" s="133">
        <v>54.21565511</v>
      </c>
      <c r="E28" s="8">
        <f t="shared" si="0"/>
        <v>1.310993587135703</v>
      </c>
      <c r="F28" s="35"/>
    </row>
    <row r="29" spans="2:6" ht="12" customHeight="1" x14ac:dyDescent="0.25">
      <c r="B29" s="13" t="s">
        <v>35</v>
      </c>
      <c r="C29" s="132">
        <v>18.131429000000001</v>
      </c>
      <c r="D29" s="133">
        <v>21.772690260000001</v>
      </c>
      <c r="E29" s="8">
        <f t="shared" si="0"/>
        <v>0.52648736324661893</v>
      </c>
      <c r="F29" s="35"/>
    </row>
    <row r="30" spans="2:6" ht="12" customHeight="1" x14ac:dyDescent="0.25">
      <c r="B30" s="13" t="s">
        <v>36</v>
      </c>
      <c r="C30" s="132">
        <v>3.4850970000000001</v>
      </c>
      <c r="D30" s="133">
        <v>3.9765899999999998</v>
      </c>
      <c r="E30" s="8">
        <f t="shared" si="0"/>
        <v>9.6158277126607697E-2</v>
      </c>
      <c r="F30" s="35"/>
    </row>
    <row r="31" spans="2:6" ht="12" customHeight="1" x14ac:dyDescent="0.25">
      <c r="B31" s="13" t="s">
        <v>37</v>
      </c>
      <c r="C31" s="132">
        <v>2.7491430000000001</v>
      </c>
      <c r="D31" s="133">
        <v>3.5750810899999999</v>
      </c>
      <c r="E31" s="8">
        <f t="shared" si="0"/>
        <v>8.6449354397188219E-2</v>
      </c>
      <c r="F31" s="35"/>
    </row>
    <row r="32" spans="2:6" ht="12" customHeight="1" x14ac:dyDescent="0.25">
      <c r="B32" s="13" t="s">
        <v>38</v>
      </c>
      <c r="C32" s="132">
        <v>36.844617999999997</v>
      </c>
      <c r="D32" s="133">
        <v>49.398800000000001</v>
      </c>
      <c r="E32" s="8">
        <f t="shared" si="0"/>
        <v>1.1945167845118225</v>
      </c>
      <c r="F32" s="35"/>
    </row>
    <row r="33" spans="2:6" ht="12" customHeight="1" x14ac:dyDescent="0.25">
      <c r="B33" s="15" t="s">
        <v>39</v>
      </c>
      <c r="C33" s="135">
        <v>23.247949999999999</v>
      </c>
      <c r="D33" s="136">
        <v>43.112321489999999</v>
      </c>
      <c r="E33" s="8">
        <f t="shared" si="0"/>
        <v>1.0425028875008047</v>
      </c>
      <c r="F33" s="35"/>
    </row>
    <row r="34" spans="2:6" ht="12" customHeight="1" x14ac:dyDescent="0.25">
      <c r="B34" s="50" t="s">
        <v>40</v>
      </c>
      <c r="C34" s="137">
        <v>678.53121999999996</v>
      </c>
      <c r="D34" s="138">
        <v>995.33481099999995</v>
      </c>
      <c r="E34" s="8">
        <f t="shared" si="0"/>
        <v>24.068279754739034</v>
      </c>
      <c r="F34" s="35"/>
    </row>
    <row r="35" spans="2:6" ht="12" customHeight="1" x14ac:dyDescent="0.25">
      <c r="B35" s="6" t="s">
        <v>41</v>
      </c>
      <c r="C35" s="139">
        <v>15.567152</v>
      </c>
      <c r="D35" s="140">
        <v>0</v>
      </c>
      <c r="E35" s="1">
        <f t="shared" si="0"/>
        <v>0</v>
      </c>
      <c r="F35" s="35"/>
    </row>
    <row r="36" spans="2:6" ht="12" customHeight="1" x14ac:dyDescent="0.25">
      <c r="B36" s="50" t="s">
        <v>42</v>
      </c>
      <c r="C36" s="137">
        <v>2123.304748</v>
      </c>
      <c r="D36" s="138">
        <v>5236.43486665</v>
      </c>
      <c r="E36" s="1">
        <f t="shared" si="0"/>
        <v>126.62269810635789</v>
      </c>
      <c r="F36" s="35"/>
    </row>
    <row r="37" spans="2:6" ht="12" customHeight="1" x14ac:dyDescent="0.25">
      <c r="B37" s="17" t="s">
        <v>43</v>
      </c>
      <c r="C37" s="141" t="s">
        <v>44</v>
      </c>
      <c r="D37" s="142">
        <v>824.59877611000002</v>
      </c>
      <c r="E37" s="1">
        <f t="shared" si="0"/>
        <v>19.939696481519821</v>
      </c>
      <c r="F37" s="35"/>
    </row>
    <row r="38" spans="2:6" ht="12" customHeight="1" x14ac:dyDescent="0.25">
      <c r="B38" s="6"/>
      <c r="C38" s="143"/>
      <c r="D38" s="140"/>
      <c r="F38" s="35"/>
    </row>
    <row r="39" spans="2:6" ht="12" customHeight="1" x14ac:dyDescent="0.2">
      <c r="B39" s="1" t="s">
        <v>134</v>
      </c>
      <c r="E39" s="1">
        <f t="shared" si="0"/>
        <v>0</v>
      </c>
    </row>
    <row r="40" spans="2:6" ht="12" customHeight="1" x14ac:dyDescent="0.2"/>
    <row r="41" spans="2:6" ht="12" customHeight="1" x14ac:dyDescent="0.2">
      <c r="B41" s="45" t="s">
        <v>146</v>
      </c>
      <c r="E41" s="1">
        <f t="shared" si="0"/>
        <v>0</v>
      </c>
    </row>
    <row r="42" spans="2:6" ht="12" customHeight="1" x14ac:dyDescent="0.2">
      <c r="B42" s="65" t="s">
        <v>104</v>
      </c>
      <c r="E42" s="1">
        <f t="shared" si="0"/>
        <v>0</v>
      </c>
    </row>
    <row r="44" spans="2:6" x14ac:dyDescent="0.2">
      <c r="B44" s="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F44"/>
  <sheetViews>
    <sheetView showGridLines="0" zoomScaleNormal="100" workbookViewId="0">
      <selection activeCell="O14" sqref="O14"/>
    </sheetView>
  </sheetViews>
  <sheetFormatPr defaultColWidth="9.109375" defaultRowHeight="11.4" x14ac:dyDescent="0.2"/>
  <cols>
    <col min="1" max="1" width="12.88671875" style="44" customWidth="1"/>
    <col min="2" max="2" width="11" style="44" customWidth="1"/>
    <col min="3" max="3" width="12.33203125" style="44" customWidth="1"/>
    <col min="4" max="4" width="9.109375" style="44"/>
    <col min="5" max="5" width="10.88671875" style="44" customWidth="1"/>
    <col min="6" max="8" width="9.109375" style="44"/>
    <col min="9" max="9" width="15.33203125" style="44" customWidth="1"/>
    <col min="10" max="10" width="14" style="44" customWidth="1"/>
    <col min="11" max="16384" width="9.109375" style="44"/>
  </cols>
  <sheetData>
    <row r="2" spans="1:6" ht="12" x14ac:dyDescent="0.25">
      <c r="B2" s="86" t="s">
        <v>89</v>
      </c>
      <c r="E2" s="1"/>
      <c r="F2" s="1"/>
    </row>
    <row r="3" spans="1:6" x14ac:dyDescent="0.2">
      <c r="B3" s="58" t="s">
        <v>78</v>
      </c>
    </row>
    <row r="13" spans="1:6" x14ac:dyDescent="0.2">
      <c r="A13" s="43"/>
    </row>
    <row r="14" spans="1:6" x14ac:dyDescent="0.2">
      <c r="A14" s="43"/>
    </row>
    <row r="36" spans="2:6" x14ac:dyDescent="0.2">
      <c r="B36" s="73" t="s">
        <v>96</v>
      </c>
    </row>
    <row r="41" spans="2:6" x14ac:dyDescent="0.2">
      <c r="D41" s="44" t="s">
        <v>79</v>
      </c>
    </row>
    <row r="42" spans="2:6" x14ac:dyDescent="0.2">
      <c r="D42" s="1" t="s">
        <v>72</v>
      </c>
      <c r="E42" s="1" t="s">
        <v>50</v>
      </c>
      <c r="F42" s="44" t="s">
        <v>3</v>
      </c>
    </row>
    <row r="43" spans="2:6" x14ac:dyDescent="0.2">
      <c r="C43" s="1" t="s">
        <v>42</v>
      </c>
      <c r="D43" s="8">
        <v>7.3463525000000001</v>
      </c>
      <c r="E43" s="8">
        <v>4.6011724999999997</v>
      </c>
      <c r="F43" s="59">
        <f>D43+E43</f>
        <v>11.947524999999999</v>
      </c>
    </row>
    <row r="44" spans="2:6" x14ac:dyDescent="0.2">
      <c r="C44" s="1" t="s">
        <v>13</v>
      </c>
      <c r="D44" s="8">
        <v>101.7135</v>
      </c>
      <c r="E44" s="8">
        <v>38.699190000000002</v>
      </c>
      <c r="F44" s="59">
        <f>D44+E44</f>
        <v>140.41269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K47"/>
  <sheetViews>
    <sheetView showGridLines="0" topLeftCell="A7" zoomScaleNormal="100" workbookViewId="0">
      <selection activeCell="L43" sqref="L43"/>
    </sheetView>
  </sheetViews>
  <sheetFormatPr defaultColWidth="8.88671875" defaultRowHeight="11.4" x14ac:dyDescent="0.2"/>
  <cols>
    <col min="1" max="1" width="8.88671875" style="1"/>
    <col min="2" max="2" width="16.88671875" style="1" customWidth="1"/>
    <col min="3" max="16384" width="8.88671875" style="1"/>
  </cols>
  <sheetData>
    <row r="1" spans="3:3" ht="12" x14ac:dyDescent="0.25">
      <c r="C1" s="7" t="s">
        <v>97</v>
      </c>
    </row>
    <row r="2" spans="3:3" x14ac:dyDescent="0.2">
      <c r="C2" s="45" t="s">
        <v>80</v>
      </c>
    </row>
    <row r="34" spans="2:11" x14ac:dyDescent="0.2">
      <c r="E34" s="8"/>
      <c r="F34" s="8"/>
      <c r="G34" s="8"/>
      <c r="H34" s="8"/>
      <c r="I34" s="8"/>
      <c r="J34" s="8"/>
      <c r="K34" s="8"/>
    </row>
    <row r="35" spans="2:11" x14ac:dyDescent="0.2">
      <c r="E35" s="8"/>
      <c r="F35" s="8"/>
      <c r="G35" s="8"/>
      <c r="H35" s="8"/>
      <c r="I35" s="8"/>
      <c r="J35" s="8"/>
      <c r="K35" s="8"/>
    </row>
    <row r="36" spans="2:11" x14ac:dyDescent="0.2">
      <c r="I36" s="8"/>
      <c r="J36" s="8"/>
      <c r="K36" s="8"/>
    </row>
    <row r="37" spans="2:11" x14ac:dyDescent="0.2">
      <c r="C37" s="66" t="s">
        <v>83</v>
      </c>
      <c r="E37" s="8"/>
      <c r="F37" s="8"/>
      <c r="G37" s="8"/>
      <c r="H37" s="8"/>
      <c r="I37" s="8"/>
      <c r="J37" s="8"/>
      <c r="K37" s="8"/>
    </row>
    <row r="38" spans="2:11" x14ac:dyDescent="0.2">
      <c r="C38" s="69" t="s">
        <v>136</v>
      </c>
      <c r="E38" s="8"/>
      <c r="F38" s="8"/>
      <c r="G38" s="8"/>
      <c r="H38" s="8"/>
      <c r="I38" s="8"/>
      <c r="J38" s="8"/>
      <c r="K38" s="8"/>
    </row>
    <row r="39" spans="2:11" x14ac:dyDescent="0.2">
      <c r="C39" s="69"/>
      <c r="E39" s="8"/>
      <c r="F39" s="8"/>
      <c r="G39" s="8"/>
      <c r="H39" s="8"/>
      <c r="I39" s="8"/>
      <c r="J39" s="8"/>
      <c r="K39" s="8"/>
    </row>
    <row r="40" spans="2:11" x14ac:dyDescent="0.2">
      <c r="C40" s="1" t="s">
        <v>74</v>
      </c>
      <c r="E40" s="8"/>
      <c r="F40" s="8"/>
      <c r="G40" s="8"/>
      <c r="H40" s="8"/>
      <c r="I40" s="8"/>
      <c r="J40" s="8"/>
      <c r="K40" s="8"/>
    </row>
    <row r="41" spans="2:11" x14ac:dyDescent="0.2">
      <c r="C41" s="44" t="s">
        <v>75</v>
      </c>
    </row>
    <row r="43" spans="2:11" ht="12" x14ac:dyDescent="0.25">
      <c r="C43" s="101">
        <v>2008</v>
      </c>
      <c r="D43" s="101">
        <v>2009</v>
      </c>
      <c r="E43" s="101">
        <v>2010</v>
      </c>
      <c r="F43" s="101">
        <v>2011</v>
      </c>
      <c r="G43" s="101">
        <v>2012</v>
      </c>
      <c r="H43" s="101">
        <v>2013</v>
      </c>
      <c r="I43" s="101">
        <v>2014</v>
      </c>
      <c r="J43" s="101">
        <v>2015</v>
      </c>
    </row>
    <row r="44" spans="2:11" x14ac:dyDescent="0.2">
      <c r="B44" s="1" t="s">
        <v>98</v>
      </c>
      <c r="C44" s="1">
        <v>100</v>
      </c>
      <c r="D44" s="8">
        <v>121.17866422253203</v>
      </c>
      <c r="E44" s="8">
        <v>181.04364965136884</v>
      </c>
      <c r="F44" s="8">
        <v>174.95977680543481</v>
      </c>
      <c r="G44" s="8">
        <v>189.25663448853174</v>
      </c>
      <c r="H44" s="8">
        <v>244.0623918861034</v>
      </c>
      <c r="I44" s="8">
        <v>248.4122697054319</v>
      </c>
      <c r="J44" s="8">
        <v>246.61720704869819</v>
      </c>
    </row>
    <row r="45" spans="2:11" x14ac:dyDescent="0.2">
      <c r="B45" s="1" t="s">
        <v>99</v>
      </c>
      <c r="C45" s="1">
        <v>100</v>
      </c>
      <c r="D45" s="8">
        <v>113.37024962105406</v>
      </c>
      <c r="E45" s="8">
        <v>120.19151208265855</v>
      </c>
      <c r="F45" s="8">
        <v>134.93763599031595</v>
      </c>
      <c r="G45" s="8">
        <v>155.71778134525215</v>
      </c>
      <c r="H45" s="8">
        <v>147.08229314738463</v>
      </c>
      <c r="I45" s="8">
        <v>157.05888572216605</v>
      </c>
      <c r="J45" s="8">
        <v>162.75669313984108</v>
      </c>
    </row>
    <row r="46" spans="2:11" x14ac:dyDescent="0.2">
      <c r="B46" s="1" t="s">
        <v>101</v>
      </c>
      <c r="C46" s="1">
        <v>100</v>
      </c>
      <c r="D46" s="8">
        <v>97.062363341780696</v>
      </c>
      <c r="E46" s="8">
        <v>92.911553150018392</v>
      </c>
      <c r="F46" s="8">
        <v>107.30056662990815</v>
      </c>
      <c r="G46" s="8">
        <v>105.73112609891623</v>
      </c>
      <c r="H46" s="8">
        <v>111.69036908092794</v>
      </c>
      <c r="I46" s="8">
        <v>113.20396771282657</v>
      </c>
      <c r="J46" s="8">
        <v>118.20414122505922</v>
      </c>
    </row>
    <row r="47" spans="2:11" x14ac:dyDescent="0.2">
      <c r="B47" s="1" t="s">
        <v>100</v>
      </c>
      <c r="C47" s="1">
        <v>100</v>
      </c>
      <c r="D47" s="8">
        <v>103.64999413645421</v>
      </c>
      <c r="E47" s="8">
        <v>99.908454295652177</v>
      </c>
      <c r="F47" s="8">
        <v>98.137190079876092</v>
      </c>
      <c r="G47" s="8">
        <v>96.039320113040887</v>
      </c>
      <c r="H47" s="8">
        <v>92.649527750031467</v>
      </c>
      <c r="I47" s="8">
        <v>98.312172471742116</v>
      </c>
      <c r="J47" s="8">
        <v>100.43668612634113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G43"/>
  <sheetViews>
    <sheetView showGridLines="0" tabSelected="1" zoomScaleNormal="100" workbookViewId="0">
      <selection activeCell="B4" sqref="B4:G39"/>
    </sheetView>
  </sheetViews>
  <sheetFormatPr defaultColWidth="8.88671875" defaultRowHeight="11.4" x14ac:dyDescent="0.2"/>
  <cols>
    <col min="1" max="1" width="8.88671875" style="1"/>
    <col min="2" max="2" width="13.44140625" style="1" customWidth="1"/>
    <col min="3" max="3" width="9.5546875" style="1" customWidth="1"/>
    <col min="4" max="4" width="8.88671875" style="1"/>
    <col min="5" max="5" width="10.5546875" style="1" customWidth="1"/>
    <col min="6" max="6" width="8.88671875" style="1"/>
    <col min="7" max="7" width="10.109375" style="1" customWidth="1"/>
    <col min="8" max="16384" width="8.88671875" style="1"/>
  </cols>
  <sheetData>
    <row r="2" spans="2:7" ht="12" x14ac:dyDescent="0.25">
      <c r="B2" s="7" t="s">
        <v>142</v>
      </c>
    </row>
    <row r="3" spans="2:7" x14ac:dyDescent="0.2">
      <c r="B3" s="45" t="s">
        <v>81</v>
      </c>
    </row>
    <row r="4" spans="2:7" ht="24" x14ac:dyDescent="0.25">
      <c r="B4" s="101"/>
      <c r="C4" s="76" t="s">
        <v>7</v>
      </c>
      <c r="D4" s="60" t="s">
        <v>51</v>
      </c>
      <c r="E4" s="60" t="s">
        <v>107</v>
      </c>
      <c r="F4" s="60" t="s">
        <v>108</v>
      </c>
      <c r="G4" s="60" t="s">
        <v>109</v>
      </c>
    </row>
    <row r="5" spans="2:7" ht="12" x14ac:dyDescent="0.25">
      <c r="B5" s="75" t="s">
        <v>105</v>
      </c>
      <c r="C5" s="77">
        <v>1250207.23</v>
      </c>
      <c r="D5" s="74">
        <v>587608.01</v>
      </c>
      <c r="E5" s="74">
        <v>370775.93000000005</v>
      </c>
      <c r="F5" s="74">
        <v>179353.95</v>
      </c>
      <c r="G5" s="74">
        <v>89493.150000000009</v>
      </c>
    </row>
    <row r="6" spans="2:7" ht="12" x14ac:dyDescent="0.25">
      <c r="B6" s="54" t="s">
        <v>14</v>
      </c>
      <c r="C6" s="87">
        <v>214</v>
      </c>
      <c r="D6" s="47" t="s">
        <v>44</v>
      </c>
      <c r="E6" s="47" t="s">
        <v>93</v>
      </c>
      <c r="F6" s="47" t="s">
        <v>44</v>
      </c>
      <c r="G6" s="47" t="s">
        <v>91</v>
      </c>
    </row>
    <row r="7" spans="2:7" ht="12" x14ac:dyDescent="0.25">
      <c r="B7" s="55" t="s">
        <v>15</v>
      </c>
      <c r="C7" s="88">
        <v>6883</v>
      </c>
      <c r="D7" s="22" t="s">
        <v>44</v>
      </c>
      <c r="E7" s="22">
        <v>3117</v>
      </c>
      <c r="F7" s="22" t="s">
        <v>44</v>
      </c>
      <c r="G7" s="22">
        <v>3766</v>
      </c>
    </row>
    <row r="8" spans="2:7" ht="12" x14ac:dyDescent="0.25">
      <c r="B8" s="55" t="s">
        <v>16</v>
      </c>
      <c r="C8" s="88">
        <v>20163</v>
      </c>
      <c r="D8" s="22" t="s">
        <v>44</v>
      </c>
      <c r="E8" s="22">
        <v>707</v>
      </c>
      <c r="F8" s="22" t="s">
        <v>44</v>
      </c>
      <c r="G8" s="22">
        <v>19456</v>
      </c>
    </row>
    <row r="9" spans="2:7" ht="12" x14ac:dyDescent="0.25">
      <c r="B9" s="55" t="s">
        <v>17</v>
      </c>
      <c r="C9" s="88">
        <v>33624</v>
      </c>
      <c r="D9" s="22">
        <v>1730</v>
      </c>
      <c r="E9" s="22">
        <v>31795</v>
      </c>
      <c r="F9" s="22" t="s">
        <v>44</v>
      </c>
      <c r="G9" s="22">
        <v>88</v>
      </c>
    </row>
    <row r="10" spans="2:7" ht="12" x14ac:dyDescent="0.25">
      <c r="B10" s="55" t="s">
        <v>18</v>
      </c>
      <c r="C10" s="88">
        <v>26222.6</v>
      </c>
      <c r="D10" s="22">
        <v>5279.6</v>
      </c>
      <c r="E10" s="22" t="s">
        <v>93</v>
      </c>
      <c r="F10" s="22" t="s">
        <v>93</v>
      </c>
      <c r="G10" s="22" t="s">
        <v>93</v>
      </c>
    </row>
    <row r="11" spans="2:7" ht="12" x14ac:dyDescent="0.25">
      <c r="B11" s="55" t="s">
        <v>19</v>
      </c>
      <c r="C11" s="88">
        <v>864.93</v>
      </c>
      <c r="D11" s="22" t="s">
        <v>44</v>
      </c>
      <c r="E11" s="22" t="s">
        <v>93</v>
      </c>
      <c r="F11" s="22" t="s">
        <v>44</v>
      </c>
      <c r="G11" s="22" t="s">
        <v>93</v>
      </c>
    </row>
    <row r="12" spans="2:7" ht="12" x14ac:dyDescent="0.25">
      <c r="B12" s="55" t="s">
        <v>20</v>
      </c>
      <c r="C12" s="88">
        <v>29327</v>
      </c>
      <c r="D12" s="22">
        <v>18969.47</v>
      </c>
      <c r="E12" s="22">
        <v>10176</v>
      </c>
      <c r="F12" s="22" t="s">
        <v>44</v>
      </c>
      <c r="G12" s="22">
        <v>78</v>
      </c>
    </row>
    <row r="13" spans="2:7" ht="12" x14ac:dyDescent="0.25">
      <c r="B13" s="55" t="s">
        <v>21</v>
      </c>
      <c r="C13" s="88">
        <v>104451.7</v>
      </c>
      <c r="D13" s="22">
        <v>16678.400000000001</v>
      </c>
      <c r="E13" s="22">
        <v>1941.3</v>
      </c>
      <c r="F13" s="22">
        <v>85788.9</v>
      </c>
      <c r="G13" s="22">
        <v>30.5</v>
      </c>
    </row>
    <row r="14" spans="2:7" ht="12" x14ac:dyDescent="0.25">
      <c r="B14" s="55" t="s">
        <v>22</v>
      </c>
      <c r="C14" s="88">
        <v>284976.51</v>
      </c>
      <c r="D14" s="22">
        <v>222543.14</v>
      </c>
      <c r="E14" s="22">
        <v>15499.5</v>
      </c>
      <c r="F14" s="22">
        <v>46749.25</v>
      </c>
      <c r="G14" s="22">
        <v>21.67</v>
      </c>
    </row>
    <row r="15" spans="2:7" ht="12" x14ac:dyDescent="0.25">
      <c r="B15" s="55" t="s">
        <v>23</v>
      </c>
      <c r="C15" s="88">
        <v>180344</v>
      </c>
      <c r="D15" s="22">
        <v>135567.29999999999</v>
      </c>
      <c r="E15" s="22">
        <v>31850.9</v>
      </c>
      <c r="F15" s="22">
        <v>4803.6000000000004</v>
      </c>
      <c r="G15" s="22">
        <v>8000</v>
      </c>
    </row>
    <row r="16" spans="2:7" ht="12" x14ac:dyDescent="0.25">
      <c r="B16" s="55" t="s">
        <v>24</v>
      </c>
      <c r="C16" s="88">
        <v>13767.8</v>
      </c>
      <c r="D16" s="22">
        <v>746.01</v>
      </c>
      <c r="E16" s="22">
        <v>391.16</v>
      </c>
      <c r="F16" s="22">
        <v>9201.16</v>
      </c>
      <c r="G16" s="22">
        <v>3429.47</v>
      </c>
    </row>
    <row r="17" spans="2:7" ht="12" x14ac:dyDescent="0.25">
      <c r="B17" s="55" t="s">
        <v>25</v>
      </c>
      <c r="C17" s="88">
        <v>148730.34</v>
      </c>
      <c r="D17" s="22">
        <v>100373.79</v>
      </c>
      <c r="E17" s="22">
        <v>34204.32</v>
      </c>
      <c r="F17" s="22">
        <v>13447.47</v>
      </c>
      <c r="G17" s="22">
        <v>689.53</v>
      </c>
    </row>
    <row r="18" spans="2:7" ht="12" x14ac:dyDescent="0.25">
      <c r="B18" s="55" t="s">
        <v>26</v>
      </c>
      <c r="C18" s="88">
        <v>4835.28</v>
      </c>
      <c r="D18" s="22" t="s">
        <v>44</v>
      </c>
      <c r="E18" s="22">
        <v>42.74</v>
      </c>
      <c r="F18" s="22">
        <v>4769.1099999999997</v>
      </c>
      <c r="G18" s="22" t="s">
        <v>44</v>
      </c>
    </row>
    <row r="19" spans="2:7" ht="12" x14ac:dyDescent="0.25">
      <c r="B19" s="55" t="s">
        <v>27</v>
      </c>
      <c r="C19" s="88">
        <v>686.29</v>
      </c>
      <c r="D19" s="22" t="s">
        <v>44</v>
      </c>
      <c r="E19" s="22">
        <v>92.61</v>
      </c>
      <c r="F19" s="22" t="s">
        <v>44</v>
      </c>
      <c r="G19" s="22">
        <v>593.62</v>
      </c>
    </row>
    <row r="20" spans="2:7" ht="12" x14ac:dyDescent="0.25">
      <c r="B20" s="55" t="s">
        <v>28</v>
      </c>
      <c r="C20" s="88">
        <v>3350.19</v>
      </c>
      <c r="D20" s="22" t="s">
        <v>44</v>
      </c>
      <c r="E20" s="22">
        <v>110.59</v>
      </c>
      <c r="F20" s="22" t="s">
        <v>44</v>
      </c>
      <c r="G20" s="22">
        <v>3239.59</v>
      </c>
    </row>
    <row r="21" spans="2:7" ht="12" x14ac:dyDescent="0.25">
      <c r="B21" s="55" t="s">
        <v>47</v>
      </c>
      <c r="C21" s="88">
        <v>0</v>
      </c>
      <c r="D21" s="22" t="s">
        <v>44</v>
      </c>
      <c r="E21" s="22" t="s">
        <v>44</v>
      </c>
      <c r="F21" s="22" t="s">
        <v>44</v>
      </c>
      <c r="G21" s="22" t="s">
        <v>44</v>
      </c>
    </row>
    <row r="22" spans="2:7" ht="12" x14ac:dyDescent="0.25">
      <c r="B22" s="55" t="s">
        <v>29</v>
      </c>
      <c r="C22" s="88">
        <v>15366</v>
      </c>
      <c r="D22" s="22" t="s">
        <v>44</v>
      </c>
      <c r="E22" s="22">
        <v>109</v>
      </c>
      <c r="F22" s="22" t="s">
        <v>44</v>
      </c>
      <c r="G22" s="22">
        <v>15257</v>
      </c>
    </row>
    <row r="23" spans="2:7" ht="12" x14ac:dyDescent="0.25">
      <c r="B23" s="55" t="s">
        <v>30</v>
      </c>
      <c r="C23" s="88">
        <v>8605.59</v>
      </c>
      <c r="D23" s="22" t="s">
        <v>44</v>
      </c>
      <c r="E23" s="22">
        <v>0</v>
      </c>
      <c r="F23" s="22">
        <v>8605.59</v>
      </c>
      <c r="G23" s="22" t="s">
        <v>44</v>
      </c>
    </row>
    <row r="24" spans="2:7" ht="12" x14ac:dyDescent="0.25">
      <c r="B24" s="55" t="s">
        <v>31</v>
      </c>
      <c r="C24" s="88">
        <v>63089.02</v>
      </c>
      <c r="D24" s="22">
        <v>57364.02</v>
      </c>
      <c r="E24" s="22">
        <v>2335</v>
      </c>
      <c r="F24" s="22">
        <v>490</v>
      </c>
      <c r="G24" s="22">
        <v>2900</v>
      </c>
    </row>
    <row r="25" spans="2:7" ht="12" x14ac:dyDescent="0.25">
      <c r="B25" s="55" t="s">
        <v>32</v>
      </c>
      <c r="C25" s="88">
        <v>3393.31</v>
      </c>
      <c r="D25" s="22" t="s">
        <v>44</v>
      </c>
      <c r="E25" s="22">
        <v>2396.69</v>
      </c>
      <c r="F25" s="22" t="s">
        <v>44</v>
      </c>
      <c r="G25" s="22">
        <v>996.62</v>
      </c>
    </row>
    <row r="26" spans="2:7" ht="12" x14ac:dyDescent="0.25">
      <c r="B26" s="55" t="s">
        <v>33</v>
      </c>
      <c r="C26" s="88">
        <v>36335.83</v>
      </c>
      <c r="D26" s="22" t="s">
        <v>44</v>
      </c>
      <c r="E26" s="22">
        <v>15519.92</v>
      </c>
      <c r="F26" s="22" t="s">
        <v>44</v>
      </c>
      <c r="G26" s="22">
        <v>20815.89</v>
      </c>
    </row>
    <row r="27" spans="2:7" ht="12" x14ac:dyDescent="0.25">
      <c r="B27" s="55" t="s">
        <v>34</v>
      </c>
      <c r="C27" s="88">
        <v>10794.55</v>
      </c>
      <c r="D27" s="22">
        <v>4851.72</v>
      </c>
      <c r="E27" s="22">
        <v>788.96</v>
      </c>
      <c r="F27" s="22">
        <v>5148.6400000000003</v>
      </c>
      <c r="G27" s="22" t="s">
        <v>44</v>
      </c>
    </row>
    <row r="28" spans="2:7" ht="12" x14ac:dyDescent="0.25">
      <c r="B28" s="55" t="s">
        <v>35</v>
      </c>
      <c r="C28" s="88">
        <v>10676.97</v>
      </c>
      <c r="D28" s="22">
        <v>21</v>
      </c>
      <c r="E28" s="22">
        <v>1159.6199999999999</v>
      </c>
      <c r="F28" s="22">
        <v>16.23</v>
      </c>
      <c r="G28" s="22">
        <v>9480.1200000000008</v>
      </c>
    </row>
    <row r="29" spans="2:7" ht="12" x14ac:dyDescent="0.25">
      <c r="B29" s="55" t="s">
        <v>36</v>
      </c>
      <c r="C29" s="88">
        <v>1441</v>
      </c>
      <c r="D29" s="22" t="s">
        <v>93</v>
      </c>
      <c r="E29" s="22">
        <v>779</v>
      </c>
      <c r="F29" s="22" t="s">
        <v>93</v>
      </c>
      <c r="G29" s="22">
        <v>166</v>
      </c>
    </row>
    <row r="30" spans="2:7" ht="12" x14ac:dyDescent="0.25">
      <c r="B30" s="55" t="s">
        <v>37</v>
      </c>
      <c r="C30" s="88">
        <v>1214.3699999999999</v>
      </c>
      <c r="D30" s="22" t="s">
        <v>44</v>
      </c>
      <c r="E30" s="22">
        <v>871.16</v>
      </c>
      <c r="F30" s="22" t="s">
        <v>44</v>
      </c>
      <c r="G30" s="22">
        <v>343.21</v>
      </c>
    </row>
    <row r="31" spans="2:7" ht="12" x14ac:dyDescent="0.25">
      <c r="B31" s="55" t="s">
        <v>38</v>
      </c>
      <c r="C31" s="88">
        <v>13324</v>
      </c>
      <c r="D31" s="22" t="s">
        <v>44</v>
      </c>
      <c r="E31" s="22">
        <v>13305</v>
      </c>
      <c r="F31" s="22">
        <v>18</v>
      </c>
      <c r="G31" s="22" t="s">
        <v>44</v>
      </c>
    </row>
    <row r="32" spans="2:7" ht="12" x14ac:dyDescent="0.25">
      <c r="B32" s="56" t="s">
        <v>39</v>
      </c>
      <c r="C32" s="89">
        <v>12899</v>
      </c>
      <c r="D32" s="24">
        <v>1746</v>
      </c>
      <c r="E32" s="24">
        <v>11152</v>
      </c>
      <c r="F32" s="22" t="s">
        <v>44</v>
      </c>
      <c r="G32" s="24" t="s">
        <v>44</v>
      </c>
    </row>
    <row r="33" spans="2:7" ht="12" x14ac:dyDescent="0.25">
      <c r="B33" s="57" t="s">
        <v>40</v>
      </c>
      <c r="C33" s="90">
        <v>214626.95</v>
      </c>
      <c r="D33" s="51">
        <v>21737.56</v>
      </c>
      <c r="E33" s="51">
        <v>192431.46</v>
      </c>
      <c r="F33" s="51">
        <v>316</v>
      </c>
      <c r="G33" s="51">
        <v>141.93</v>
      </c>
    </row>
    <row r="34" spans="2:7" ht="12" x14ac:dyDescent="0.25">
      <c r="B34" s="6" t="s">
        <v>41</v>
      </c>
      <c r="C34" s="91">
        <v>8387</v>
      </c>
      <c r="D34" s="82">
        <v>38</v>
      </c>
      <c r="E34" s="82">
        <v>8039</v>
      </c>
      <c r="F34" s="82">
        <v>310</v>
      </c>
      <c r="G34" s="47" t="s">
        <v>44</v>
      </c>
    </row>
    <row r="35" spans="2:7" ht="12" x14ac:dyDescent="0.25">
      <c r="B35" s="50" t="s">
        <v>42</v>
      </c>
      <c r="C35" s="90">
        <v>1332497.01</v>
      </c>
      <c r="D35" s="24">
        <v>2015.68</v>
      </c>
      <c r="E35" s="51">
        <v>1327626.75</v>
      </c>
      <c r="F35" s="51">
        <v>2854.57</v>
      </c>
      <c r="G35" s="26" t="s">
        <v>44</v>
      </c>
    </row>
    <row r="36" spans="2:7" ht="12" x14ac:dyDescent="0.25">
      <c r="B36" s="17" t="s">
        <v>43</v>
      </c>
      <c r="C36" s="92">
        <v>233997</v>
      </c>
      <c r="D36" s="93" t="s">
        <v>44</v>
      </c>
      <c r="E36" s="26">
        <v>113610</v>
      </c>
      <c r="F36" s="26">
        <v>120148</v>
      </c>
      <c r="G36" s="26">
        <v>189</v>
      </c>
    </row>
    <row r="37" spans="2:7" ht="19.95" customHeight="1" x14ac:dyDescent="0.2">
      <c r="B37" s="45" t="s">
        <v>92</v>
      </c>
    </row>
    <row r="38" spans="2:7" x14ac:dyDescent="0.2">
      <c r="B38" s="45" t="s">
        <v>134</v>
      </c>
    </row>
    <row r="39" spans="2:7" x14ac:dyDescent="0.2">
      <c r="B39" s="66" t="s">
        <v>106</v>
      </c>
      <c r="C39" s="45"/>
      <c r="D39" s="45"/>
      <c r="E39" s="45"/>
    </row>
    <row r="41" spans="2:7" ht="12" x14ac:dyDescent="0.25">
      <c r="B41" s="69" t="s">
        <v>102</v>
      </c>
      <c r="C41" s="7"/>
    </row>
    <row r="42" spans="2:7" ht="12" x14ac:dyDescent="0.25">
      <c r="B42" s="69"/>
      <c r="C42" s="7"/>
    </row>
    <row r="43" spans="2:7" x14ac:dyDescent="0.2">
      <c r="B43" s="1" t="s">
        <v>85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R39"/>
  <sheetViews>
    <sheetView showGridLines="0" zoomScaleNormal="100" workbookViewId="0">
      <selection activeCell="A19" sqref="A19"/>
    </sheetView>
  </sheetViews>
  <sheetFormatPr defaultColWidth="8.88671875" defaultRowHeight="11.4" x14ac:dyDescent="0.2"/>
  <cols>
    <col min="1" max="1" width="19.88671875" style="1" customWidth="1"/>
    <col min="2" max="2" width="15.6640625" style="1" customWidth="1"/>
    <col min="3" max="3" width="15" style="1" customWidth="1"/>
    <col min="4" max="4" width="17.33203125" style="1" customWidth="1"/>
    <col min="5" max="5" width="18.44140625" style="1" customWidth="1"/>
    <col min="6" max="6" width="14.109375" style="1" customWidth="1"/>
    <col min="7" max="7" width="16.88671875" style="1" customWidth="1"/>
    <col min="8" max="8" width="14" style="1" customWidth="1"/>
    <col min="9" max="16384" width="8.88671875" style="1"/>
  </cols>
  <sheetData>
    <row r="3" spans="2:11" ht="12" x14ac:dyDescent="0.25">
      <c r="B3" s="7" t="s">
        <v>111</v>
      </c>
    </row>
    <row r="4" spans="2:11" ht="12" x14ac:dyDescent="0.25">
      <c r="B4" s="45" t="s">
        <v>112</v>
      </c>
      <c r="K4" s="7"/>
    </row>
    <row r="30" spans="2:2" x14ac:dyDescent="0.2">
      <c r="B30" s="69" t="s">
        <v>102</v>
      </c>
    </row>
    <row r="32" spans="2:2" x14ac:dyDescent="0.2">
      <c r="B32" s="1" t="s">
        <v>85</v>
      </c>
    </row>
    <row r="37" spans="2:18" s="2" customFormat="1" ht="22.8" x14ac:dyDescent="0.2">
      <c r="C37" s="2" t="s">
        <v>7</v>
      </c>
      <c r="D37" s="2" t="s">
        <v>107</v>
      </c>
      <c r="E37" s="2" t="s">
        <v>108</v>
      </c>
      <c r="F37" s="2" t="s">
        <v>109</v>
      </c>
      <c r="G37" s="2" t="s">
        <v>51</v>
      </c>
      <c r="H37" s="2" t="s">
        <v>62</v>
      </c>
    </row>
    <row r="38" spans="2:18" x14ac:dyDescent="0.2">
      <c r="B38" s="1" t="s">
        <v>70</v>
      </c>
      <c r="C38" s="5">
        <v>1250207.23</v>
      </c>
      <c r="D38" s="5">
        <v>370775.93000000005</v>
      </c>
      <c r="E38" s="5">
        <v>179353.95</v>
      </c>
      <c r="F38" s="5">
        <v>89493.150000000009</v>
      </c>
      <c r="G38" s="5">
        <v>587608.01</v>
      </c>
      <c r="H38" s="95">
        <f>C38-(G38+D38+E38+F38)</f>
        <v>22976.189999999944</v>
      </c>
      <c r="M38" s="5"/>
      <c r="N38" s="5"/>
      <c r="O38" s="5"/>
      <c r="P38" s="5"/>
      <c r="Q38" s="5"/>
      <c r="R38" s="95"/>
    </row>
    <row r="39" spans="2:18" x14ac:dyDescent="0.2">
      <c r="C39" s="94">
        <f t="shared" ref="C39:H39" si="0">C38/$C38*100</f>
        <v>100</v>
      </c>
      <c r="D39" s="94">
        <f t="shared" si="0"/>
        <v>29.657157717764921</v>
      </c>
      <c r="E39" s="94">
        <f t="shared" si="0"/>
        <v>14.345937673068809</v>
      </c>
      <c r="F39" s="94">
        <f t="shared" si="0"/>
        <v>7.1582652741497919</v>
      </c>
      <c r="G39" s="94">
        <f t="shared" si="0"/>
        <v>47.000848811280669</v>
      </c>
      <c r="H39" s="94">
        <f t="shared" si="0"/>
        <v>1.8377905237358085</v>
      </c>
      <c r="M39" s="94"/>
      <c r="N39" s="94"/>
      <c r="O39" s="94"/>
      <c r="P39" s="94"/>
      <c r="Q39" s="94"/>
      <c r="R39" s="94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H36"/>
  <sheetViews>
    <sheetView showGridLines="0" topLeftCell="A25" zoomScaleNormal="100" workbookViewId="0">
      <selection activeCell="A18" sqref="A18"/>
    </sheetView>
  </sheetViews>
  <sheetFormatPr defaultColWidth="8.88671875" defaultRowHeight="11.4" x14ac:dyDescent="0.2"/>
  <cols>
    <col min="1" max="2" width="8.88671875" style="1"/>
    <col min="3" max="3" width="15.44140625" style="1" customWidth="1"/>
    <col min="4" max="4" width="17" style="1" customWidth="1"/>
    <col min="5" max="5" width="14" style="1" customWidth="1"/>
    <col min="6" max="6" width="13.6640625" style="1" customWidth="1"/>
    <col min="7" max="7" width="11.5546875" style="1" customWidth="1"/>
    <col min="8" max="8" width="11.33203125" style="1" customWidth="1"/>
    <col min="9" max="16384" width="8.88671875" style="1"/>
  </cols>
  <sheetData>
    <row r="2" spans="3:3" ht="12" x14ac:dyDescent="0.25">
      <c r="C2" s="7" t="s">
        <v>110</v>
      </c>
    </row>
    <row r="3" spans="3:3" x14ac:dyDescent="0.2">
      <c r="C3" s="45" t="s">
        <v>113</v>
      </c>
    </row>
    <row r="29" spans="2:3" ht="12" x14ac:dyDescent="0.25">
      <c r="B29" s="69" t="s">
        <v>102</v>
      </c>
      <c r="C29" s="7"/>
    </row>
    <row r="30" spans="2:3" x14ac:dyDescent="0.2">
      <c r="B30" s="1" t="s">
        <v>85</v>
      </c>
    </row>
    <row r="34" spans="2:8" x14ac:dyDescent="0.2">
      <c r="C34" s="1" t="s">
        <v>7</v>
      </c>
      <c r="D34" s="1" t="s">
        <v>107</v>
      </c>
      <c r="E34" s="1" t="s">
        <v>108</v>
      </c>
      <c r="F34" s="1" t="s">
        <v>109</v>
      </c>
      <c r="G34" s="1" t="s">
        <v>51</v>
      </c>
      <c r="H34" s="1" t="s">
        <v>62</v>
      </c>
    </row>
    <row r="35" spans="2:8" x14ac:dyDescent="0.2">
      <c r="B35" s="1" t="s">
        <v>71</v>
      </c>
      <c r="C35" s="5">
        <v>3891360621.4499998</v>
      </c>
      <c r="D35" s="5">
        <v>1472046415.79</v>
      </c>
      <c r="E35" s="5">
        <v>1093808462.9799998</v>
      </c>
      <c r="F35" s="5">
        <v>174513306.31000003</v>
      </c>
      <c r="G35" s="5">
        <v>902826367.4000001</v>
      </c>
      <c r="H35" s="95">
        <f>C35-(G35+D35+E35+F35)</f>
        <v>248166068.96999979</v>
      </c>
    </row>
    <row r="36" spans="2:8" x14ac:dyDescent="0.2">
      <c r="C36" s="94">
        <f>C35/$C35*100</f>
        <v>100</v>
      </c>
      <c r="D36" s="94">
        <f t="shared" ref="D36:H36" si="0">D35/$C35*100</f>
        <v>37.82857871552099</v>
      </c>
      <c r="E36" s="94">
        <f t="shared" si="0"/>
        <v>28.108637810402282</v>
      </c>
      <c r="F36" s="94">
        <f t="shared" si="0"/>
        <v>4.4846346377677229</v>
      </c>
      <c r="G36" s="94">
        <f t="shared" si="0"/>
        <v>23.200789009978433</v>
      </c>
      <c r="H36" s="94">
        <f t="shared" si="0"/>
        <v>6.3773598263305669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M47"/>
  <sheetViews>
    <sheetView showGridLines="0" zoomScaleNormal="100" workbookViewId="0">
      <selection activeCell="B3" sqref="B3"/>
    </sheetView>
  </sheetViews>
  <sheetFormatPr defaultColWidth="9.109375" defaultRowHeight="11.4" x14ac:dyDescent="0.2"/>
  <cols>
    <col min="1" max="1" width="9.109375" style="1"/>
    <col min="2" max="2" width="20.88671875" style="1" customWidth="1"/>
    <col min="3" max="7" width="9.109375" style="1"/>
    <col min="8" max="8" width="37.5546875" style="1" customWidth="1"/>
    <col min="9" max="9" width="12.5546875" style="1" customWidth="1"/>
    <col min="10" max="16384" width="9.109375" style="1"/>
  </cols>
  <sheetData>
    <row r="2" spans="2:13" ht="12" x14ac:dyDescent="0.25">
      <c r="B2" s="7" t="s">
        <v>114</v>
      </c>
      <c r="M2" s="7"/>
    </row>
    <row r="3" spans="2:13" x14ac:dyDescent="0.2">
      <c r="B3" s="45" t="s">
        <v>112</v>
      </c>
    </row>
    <row r="29" spans="2:2" x14ac:dyDescent="0.2">
      <c r="B29" s="78" t="s">
        <v>102</v>
      </c>
    </row>
    <row r="31" spans="2:2" x14ac:dyDescent="0.2">
      <c r="B31" s="1" t="s">
        <v>85</v>
      </c>
    </row>
    <row r="36" spans="2:5" x14ac:dyDescent="0.2">
      <c r="C36" s="1" t="s">
        <v>86</v>
      </c>
    </row>
    <row r="37" spans="2:5" x14ac:dyDescent="0.2">
      <c r="B37" s="1" t="s">
        <v>61</v>
      </c>
      <c r="C37" s="35">
        <v>0.9</v>
      </c>
      <c r="E37" s="35"/>
    </row>
    <row r="38" spans="2:5" x14ac:dyDescent="0.2">
      <c r="B38" s="1" t="s">
        <v>60</v>
      </c>
      <c r="C38" s="35">
        <v>2.8024330686945333</v>
      </c>
      <c r="E38" s="35"/>
    </row>
    <row r="39" spans="2:5" x14ac:dyDescent="0.2">
      <c r="B39" s="1" t="s">
        <v>59</v>
      </c>
      <c r="C39" s="35">
        <v>5.0060022050744877</v>
      </c>
      <c r="E39" s="35"/>
    </row>
    <row r="40" spans="2:5" x14ac:dyDescent="0.2">
      <c r="B40" s="1" t="s">
        <v>58</v>
      </c>
      <c r="C40" s="35">
        <v>5.0067932739469105</v>
      </c>
      <c r="E40" s="35"/>
    </row>
    <row r="41" spans="2:5" x14ac:dyDescent="0.2">
      <c r="B41" s="1" t="s">
        <v>57</v>
      </c>
      <c r="C41" s="35">
        <v>6.6720172464212339</v>
      </c>
      <c r="E41" s="35"/>
    </row>
    <row r="42" spans="2:5" x14ac:dyDescent="0.2">
      <c r="B42" s="1" t="s">
        <v>56</v>
      </c>
      <c r="C42" s="35">
        <v>6.8751099817694215</v>
      </c>
      <c r="E42" s="35"/>
    </row>
    <row r="43" spans="2:5" x14ac:dyDescent="0.2">
      <c r="B43" s="1" t="s">
        <v>55</v>
      </c>
      <c r="C43" s="35">
        <v>9.1805502319935446</v>
      </c>
      <c r="E43" s="35"/>
    </row>
    <row r="44" spans="2:5" x14ac:dyDescent="0.2">
      <c r="B44" s="1" t="s">
        <v>54</v>
      </c>
      <c r="C44" s="35">
        <v>13.253858240458063</v>
      </c>
      <c r="E44" s="35"/>
    </row>
    <row r="45" spans="2:5" x14ac:dyDescent="0.2">
      <c r="B45" s="1" t="s">
        <v>53</v>
      </c>
      <c r="C45" s="35">
        <v>15.130233612476399</v>
      </c>
      <c r="E45" s="35"/>
    </row>
    <row r="46" spans="2:5" x14ac:dyDescent="0.2">
      <c r="B46" s="1" t="s">
        <v>52</v>
      </c>
      <c r="C46" s="35">
        <v>25.099157963575959</v>
      </c>
      <c r="E46" s="35"/>
    </row>
    <row r="47" spans="2:5" x14ac:dyDescent="0.2">
      <c r="C47" s="36">
        <f>SUM(C37:C46)</f>
        <v>89.926155824410557</v>
      </c>
      <c r="E47" s="3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C47"/>
  <sheetViews>
    <sheetView showGridLines="0" zoomScaleNormal="100" workbookViewId="0">
      <selection activeCell="F26" sqref="F26"/>
    </sheetView>
  </sheetViews>
  <sheetFormatPr defaultColWidth="9.109375" defaultRowHeight="11.4" x14ac:dyDescent="0.2"/>
  <cols>
    <col min="1" max="1" width="9.109375" style="1"/>
    <col min="2" max="2" width="19.109375" style="1" customWidth="1"/>
    <col min="3" max="7" width="9.109375" style="1"/>
    <col min="8" max="8" width="37.5546875" style="1" customWidth="1"/>
    <col min="9" max="9" width="12.5546875" style="1" customWidth="1"/>
    <col min="10" max="16384" width="9.109375" style="1"/>
  </cols>
  <sheetData>
    <row r="2" spans="2:2" ht="12" x14ac:dyDescent="0.25">
      <c r="B2" s="7" t="s">
        <v>115</v>
      </c>
    </row>
    <row r="3" spans="2:2" x14ac:dyDescent="0.2">
      <c r="B3" s="45" t="s">
        <v>113</v>
      </c>
    </row>
    <row r="25" spans="2:3" x14ac:dyDescent="0.2">
      <c r="B25" s="69" t="s">
        <v>102</v>
      </c>
    </row>
    <row r="28" spans="2:3" x14ac:dyDescent="0.2">
      <c r="B28" s="1" t="s">
        <v>85</v>
      </c>
    </row>
    <row r="31" spans="2:3" x14ac:dyDescent="0.2">
      <c r="C31" s="1" t="s">
        <v>87</v>
      </c>
    </row>
    <row r="32" spans="2:3" x14ac:dyDescent="0.2">
      <c r="B32" s="1" t="s">
        <v>60</v>
      </c>
      <c r="C32" s="35">
        <v>2.6785339946509836</v>
      </c>
    </row>
    <row r="33" spans="2:3" x14ac:dyDescent="0.2">
      <c r="B33" s="1" t="s">
        <v>59</v>
      </c>
      <c r="C33" s="35">
        <v>3.2017428773685528</v>
      </c>
    </row>
    <row r="34" spans="2:3" x14ac:dyDescent="0.2">
      <c r="B34" s="1" t="s">
        <v>55</v>
      </c>
      <c r="C34" s="35">
        <v>4.1405614484005824</v>
      </c>
    </row>
    <row r="35" spans="2:3" x14ac:dyDescent="0.2">
      <c r="B35" s="1" t="s">
        <v>61</v>
      </c>
      <c r="C35" s="35">
        <v>4.2878035803278198</v>
      </c>
    </row>
    <row r="36" spans="2:3" x14ac:dyDescent="0.2">
      <c r="B36" s="1" t="s">
        <v>52</v>
      </c>
      <c r="C36" s="35">
        <v>4.8100063031489215</v>
      </c>
    </row>
    <row r="37" spans="2:3" x14ac:dyDescent="0.2">
      <c r="B37" s="1" t="s">
        <v>58</v>
      </c>
      <c r="C37" s="35">
        <v>9.4975264457059208</v>
      </c>
    </row>
    <row r="38" spans="2:3" x14ac:dyDescent="0.2">
      <c r="B38" s="1" t="s">
        <v>57</v>
      </c>
      <c r="C38" s="35">
        <v>9.6548610860949839</v>
      </c>
    </row>
    <row r="39" spans="2:3" x14ac:dyDescent="0.2">
      <c r="B39" s="1" t="s">
        <v>56</v>
      </c>
      <c r="C39" s="35">
        <v>11.128603714672819</v>
      </c>
    </row>
    <row r="40" spans="2:3" x14ac:dyDescent="0.2">
      <c r="B40" s="1" t="s">
        <v>54</v>
      </c>
      <c r="C40" s="35">
        <v>13.161319771210536</v>
      </c>
    </row>
    <row r="41" spans="2:3" x14ac:dyDescent="0.2">
      <c r="B41" s="1" t="s">
        <v>53</v>
      </c>
      <c r="C41" s="35">
        <v>24.448373633269142</v>
      </c>
    </row>
    <row r="42" spans="2:3" x14ac:dyDescent="0.2">
      <c r="C42" s="36">
        <f>SUM(C32:C41)</f>
        <v>87.009332854850271</v>
      </c>
    </row>
    <row r="43" spans="2:3" x14ac:dyDescent="0.2">
      <c r="C43" s="35"/>
    </row>
    <row r="44" spans="2:3" x14ac:dyDescent="0.2">
      <c r="C44" s="35"/>
    </row>
    <row r="45" spans="2:3" x14ac:dyDescent="0.2">
      <c r="C45" s="35"/>
    </row>
    <row r="46" spans="2:3" x14ac:dyDescent="0.2">
      <c r="C46" s="35"/>
    </row>
    <row r="47" spans="2:3" x14ac:dyDescent="0.2">
      <c r="C47" s="3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H19"/>
  <sheetViews>
    <sheetView showGridLines="0" zoomScaleNormal="100" workbookViewId="0">
      <selection activeCell="E33" sqref="E33"/>
    </sheetView>
  </sheetViews>
  <sheetFormatPr defaultColWidth="9.109375" defaultRowHeight="11.4" x14ac:dyDescent="0.2"/>
  <cols>
    <col min="1" max="1" width="9.109375" style="1"/>
    <col min="2" max="2" width="25.33203125" style="1" customWidth="1"/>
    <col min="3" max="3" width="14.33203125" style="1" customWidth="1"/>
    <col min="4" max="4" width="7.6640625" style="1" customWidth="1"/>
    <col min="5" max="5" width="32.44140625" style="1" customWidth="1"/>
    <col min="6" max="6" width="8" style="1" customWidth="1"/>
    <col min="7" max="7" width="14.44140625" style="1" customWidth="1"/>
    <col min="8" max="8" width="6.88671875" style="1" customWidth="1"/>
    <col min="9" max="9" width="8.109375" style="1" customWidth="1"/>
    <col min="10" max="16384" width="9.109375" style="1"/>
  </cols>
  <sheetData>
    <row r="3" spans="2:8" ht="12" x14ac:dyDescent="0.25">
      <c r="B3" s="7" t="s">
        <v>143</v>
      </c>
    </row>
    <row r="4" spans="2:8" x14ac:dyDescent="0.2">
      <c r="B4" s="45" t="s">
        <v>130</v>
      </c>
    </row>
    <row r="5" spans="2:8" ht="27" customHeight="1" x14ac:dyDescent="0.25">
      <c r="B5" s="60" t="s">
        <v>126</v>
      </c>
      <c r="C5" s="61" t="s">
        <v>131</v>
      </c>
      <c r="D5" s="60" t="s">
        <v>82</v>
      </c>
      <c r="E5" s="61" t="s">
        <v>63</v>
      </c>
      <c r="F5" s="60" t="s">
        <v>82</v>
      </c>
      <c r="G5" s="61" t="s">
        <v>132</v>
      </c>
      <c r="H5" s="60" t="s">
        <v>82</v>
      </c>
    </row>
    <row r="6" spans="2:8" x14ac:dyDescent="0.2">
      <c r="B6" s="62" t="s">
        <v>116</v>
      </c>
      <c r="C6" s="64" t="s">
        <v>64</v>
      </c>
      <c r="D6" s="63">
        <v>99.6</v>
      </c>
      <c r="E6" s="64" t="s">
        <v>127</v>
      </c>
      <c r="F6" s="63">
        <v>68.900000000000006</v>
      </c>
      <c r="G6" s="64" t="s">
        <v>22</v>
      </c>
      <c r="H6" s="63">
        <v>70.3</v>
      </c>
    </row>
    <row r="7" spans="2:8" x14ac:dyDescent="0.2">
      <c r="B7" s="31" t="s">
        <v>117</v>
      </c>
      <c r="C7" s="32" t="s">
        <v>65</v>
      </c>
      <c r="D7" s="37">
        <v>99.8</v>
      </c>
      <c r="E7" s="32" t="s">
        <v>127</v>
      </c>
      <c r="F7" s="37">
        <v>99.8</v>
      </c>
      <c r="G7" s="32" t="s">
        <v>40</v>
      </c>
      <c r="H7" s="37">
        <v>94.8</v>
      </c>
    </row>
    <row r="8" spans="2:8" x14ac:dyDescent="0.2">
      <c r="B8" s="31" t="s">
        <v>118</v>
      </c>
      <c r="C8" s="32" t="s">
        <v>66</v>
      </c>
      <c r="D8" s="37">
        <v>64.900000000000006</v>
      </c>
      <c r="E8" s="32" t="s">
        <v>128</v>
      </c>
      <c r="F8" s="37">
        <v>85</v>
      </c>
      <c r="G8" s="32" t="s">
        <v>25</v>
      </c>
      <c r="H8" s="37">
        <v>17.899999999999999</v>
      </c>
    </row>
    <row r="9" spans="2:8" x14ac:dyDescent="0.2">
      <c r="B9" s="31" t="s">
        <v>119</v>
      </c>
      <c r="C9" s="32" t="s">
        <v>64</v>
      </c>
      <c r="D9" s="37">
        <v>50.7</v>
      </c>
      <c r="E9" s="32" t="s">
        <v>127</v>
      </c>
      <c r="F9" s="37">
        <v>99.6</v>
      </c>
      <c r="G9" s="32" t="s">
        <v>31</v>
      </c>
      <c r="H9" s="37">
        <v>45.1</v>
      </c>
    </row>
    <row r="10" spans="2:8" x14ac:dyDescent="0.2">
      <c r="B10" s="31" t="s">
        <v>120</v>
      </c>
      <c r="C10" s="32" t="s">
        <v>65</v>
      </c>
      <c r="D10" s="37">
        <v>93.1</v>
      </c>
      <c r="E10" s="32" t="s">
        <v>129</v>
      </c>
      <c r="F10" s="37">
        <v>93.2</v>
      </c>
      <c r="G10" s="32" t="s">
        <v>21</v>
      </c>
      <c r="H10" s="37">
        <v>58.8</v>
      </c>
    </row>
    <row r="11" spans="2:8" x14ac:dyDescent="0.2">
      <c r="B11" s="31" t="s">
        <v>121</v>
      </c>
      <c r="C11" s="32" t="s">
        <v>64</v>
      </c>
      <c r="D11" s="37">
        <v>54.6</v>
      </c>
      <c r="E11" s="32" t="s">
        <v>127</v>
      </c>
      <c r="F11" s="37">
        <v>94.2</v>
      </c>
      <c r="G11" s="32" t="s">
        <v>23</v>
      </c>
      <c r="H11" s="37">
        <v>87.4</v>
      </c>
    </row>
    <row r="12" spans="2:8" x14ac:dyDescent="0.2">
      <c r="B12" s="31" t="s">
        <v>122</v>
      </c>
      <c r="C12" s="32" t="s">
        <v>65</v>
      </c>
      <c r="D12" s="37">
        <v>89.5</v>
      </c>
      <c r="E12" s="32" t="s">
        <v>129</v>
      </c>
      <c r="F12" s="37">
        <v>86.1</v>
      </c>
      <c r="G12" s="32" t="s">
        <v>21</v>
      </c>
      <c r="H12" s="37">
        <v>51.1</v>
      </c>
    </row>
    <row r="13" spans="2:8" x14ac:dyDescent="0.2">
      <c r="B13" s="31" t="s">
        <v>123</v>
      </c>
      <c r="C13" s="32" t="s">
        <v>67</v>
      </c>
      <c r="D13" s="37">
        <v>96.6</v>
      </c>
      <c r="E13" s="32" t="s">
        <v>128</v>
      </c>
      <c r="F13" s="37">
        <v>100</v>
      </c>
      <c r="G13" s="32" t="s">
        <v>33</v>
      </c>
      <c r="H13" s="37">
        <v>26.9</v>
      </c>
    </row>
    <row r="14" spans="2:8" x14ac:dyDescent="0.2">
      <c r="B14" s="31" t="s">
        <v>124</v>
      </c>
      <c r="C14" s="32" t="s">
        <v>69</v>
      </c>
      <c r="D14" s="37">
        <v>100</v>
      </c>
      <c r="E14" s="67" t="s">
        <v>129</v>
      </c>
      <c r="F14" s="37">
        <v>95.8</v>
      </c>
      <c r="G14" s="32" t="s">
        <v>68</v>
      </c>
      <c r="H14" s="37">
        <v>95.6</v>
      </c>
    </row>
    <row r="15" spans="2:8" x14ac:dyDescent="0.2">
      <c r="B15" s="33" t="s">
        <v>125</v>
      </c>
      <c r="C15" s="34" t="s">
        <v>65</v>
      </c>
      <c r="D15" s="38">
        <v>100</v>
      </c>
      <c r="E15" s="34" t="s">
        <v>129</v>
      </c>
      <c r="F15" s="38">
        <v>95.3</v>
      </c>
      <c r="G15" s="34" t="s">
        <v>30</v>
      </c>
      <c r="H15" s="38">
        <v>50.6</v>
      </c>
    </row>
    <row r="17" spans="2:2" x14ac:dyDescent="0.2">
      <c r="B17" s="69" t="s">
        <v>102</v>
      </c>
    </row>
    <row r="19" spans="2:2" x14ac:dyDescent="0.2">
      <c r="B19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Table 1</vt:lpstr>
      <vt:lpstr>Table 2</vt:lpstr>
      <vt:lpstr>Figure 2</vt:lpstr>
      <vt:lpstr>Figure 3</vt:lpstr>
      <vt:lpstr>Table 3</vt:lpstr>
      <vt:lpstr>Figure 4</vt:lpstr>
      <vt:lpstr>Figure 5</vt:lpstr>
      <vt:lpstr>Figure 6</vt:lpstr>
      <vt:lpstr>Figure 7</vt:lpstr>
      <vt:lpstr>Table 4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CICCO Antonella (ESTAT)</dc:creator>
  <cp:lastModifiedBy>VERDON Dominique (ESTAT)</cp:lastModifiedBy>
  <cp:lastPrinted>2017-08-03T08:43:47Z</cp:lastPrinted>
  <dcterms:created xsi:type="dcterms:W3CDTF">2017-06-28T15:39:55Z</dcterms:created>
  <dcterms:modified xsi:type="dcterms:W3CDTF">2017-10-17T09:37:24Z</dcterms:modified>
</cp:coreProperties>
</file>