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0" yWindow="0" windowWidth="16605" windowHeight="9435" activeTab="0"/>
  </bookViews>
  <sheets>
    <sheet name="Table 1" sheetId="1" r:id="rId1"/>
    <sheet name="Figure 1" sheetId="2" r:id="rId2"/>
    <sheet name="Figure 2" sheetId="4" r:id="rId3"/>
    <sheet name="Figure 3" sheetId="5" r:id="rId4"/>
    <sheet name="Table 2" sheetId="6" r:id="rId5"/>
    <sheet name="Figure 4" sheetId="7" r:id="rId6"/>
    <sheet name="Figure 5" sheetId="8" r:id="rId7"/>
    <sheet name="Table 3" sheetId="9" r:id="rId8"/>
  </sheets>
  <definedNames/>
  <calcPr calcId="145621"/>
</workbook>
</file>

<file path=xl/sharedStrings.xml><?xml version="1.0" encoding="utf-8"?>
<sst xmlns="http://schemas.openxmlformats.org/spreadsheetml/2006/main" count="321" uniqueCount="166">
  <si>
    <t>Group</t>
  </si>
  <si>
    <t>NST 2007</t>
  </si>
  <si>
    <t>01</t>
  </si>
  <si>
    <t>Products of agriculture, hunting, and forestry; fish and other fishing products</t>
  </si>
  <si>
    <t>02</t>
  </si>
  <si>
    <t>Coal and lignite; crude petroleum and natural gas</t>
  </si>
  <si>
    <t>03</t>
  </si>
  <si>
    <t>Metal ores and other mining and quarrying products; peat; uranium and thorium</t>
  </si>
  <si>
    <t>04</t>
  </si>
  <si>
    <t>Food products, beverages and tobacco</t>
  </si>
  <si>
    <t>05</t>
  </si>
  <si>
    <t>Textiles and textile products; leather and leather products</t>
  </si>
  <si>
    <t>06</t>
  </si>
  <si>
    <t>Wood and products of wood and cork (except furniture); articles of straw and plaiting materials; pulp, paper and paper products; printed matter and recorded media</t>
  </si>
  <si>
    <t>07</t>
  </si>
  <si>
    <t xml:space="preserve">Coke and refined petroleum products </t>
  </si>
  <si>
    <t>08</t>
  </si>
  <si>
    <t>Chemicals, chemical products, and man-made fibers; rubber and plastic products ; nuclear fuel</t>
  </si>
  <si>
    <t>09</t>
  </si>
  <si>
    <t>Other non metallic mineral products</t>
  </si>
  <si>
    <t>10</t>
  </si>
  <si>
    <t>Basic metals; fabricated metal products, except machinery and equipment</t>
  </si>
  <si>
    <t>11</t>
  </si>
  <si>
    <t xml:space="preserve">Machinery and equipment n.e.c.; office machinery and computers; electrical machinery and apparatus n.e.c.; radio, television and communication equipment and apparatus; medical, precision and optical instruments; watches and clocks </t>
  </si>
  <si>
    <t>12</t>
  </si>
  <si>
    <t xml:space="preserve">Transport equipment </t>
  </si>
  <si>
    <t>13</t>
  </si>
  <si>
    <t>Furniture; other manufactured goods n.e.c.</t>
  </si>
  <si>
    <t>14</t>
  </si>
  <si>
    <t xml:space="preserve">Secondary raw materials; municipal wastes and other wastes </t>
  </si>
  <si>
    <t>15</t>
  </si>
  <si>
    <t>Mail, parcels</t>
  </si>
  <si>
    <t>16</t>
  </si>
  <si>
    <t>17</t>
  </si>
  <si>
    <t xml:space="preserve">Goods moved in the course of household and office removals; baggage and articles accompanying travellers; motor vehicles being moved for repair; other non market goods n.e.c. </t>
  </si>
  <si>
    <t>18</t>
  </si>
  <si>
    <t>Grouped goods: a mixture of types of goods which are transported together</t>
  </si>
  <si>
    <t>19</t>
  </si>
  <si>
    <t>Unidentifiable goods: goods which for any reason cannot be identified and therefore cannot be assigned to groups 01-16.</t>
  </si>
  <si>
    <t>20</t>
  </si>
  <si>
    <t xml:space="preserve">Other goods n.e.c. </t>
  </si>
  <si>
    <t>Share in tonnes</t>
  </si>
  <si>
    <t>Share in tonne-kilometres</t>
  </si>
  <si>
    <t>NST07</t>
  </si>
  <si>
    <t>Total</t>
  </si>
  <si>
    <t>Other</t>
  </si>
  <si>
    <t>National</t>
  </si>
  <si>
    <t>International</t>
  </si>
  <si>
    <t>CY</t>
  </si>
  <si>
    <t>FI</t>
  </si>
  <si>
    <t>NO</t>
  </si>
  <si>
    <t>IT</t>
  </si>
  <si>
    <t>CH</t>
  </si>
  <si>
    <t>ES</t>
  </si>
  <si>
    <t>HR</t>
  </si>
  <si>
    <t>RO</t>
  </si>
  <si>
    <t>DK</t>
  </si>
  <si>
    <t>BE</t>
  </si>
  <si>
    <t>NL</t>
  </si>
  <si>
    <t>SE</t>
  </si>
  <si>
    <t>FR</t>
  </si>
  <si>
    <t>AT</t>
  </si>
  <si>
    <t>SI</t>
  </si>
  <si>
    <t>IE</t>
  </si>
  <si>
    <t>CZ</t>
  </si>
  <si>
    <t>HU</t>
  </si>
  <si>
    <t>EE</t>
  </si>
  <si>
    <t>PL</t>
  </si>
  <si>
    <t>PT</t>
  </si>
  <si>
    <t>SK</t>
  </si>
  <si>
    <t>BG</t>
  </si>
  <si>
    <t>LT</t>
  </si>
  <si>
    <t>LV</t>
  </si>
  <si>
    <t>:</t>
  </si>
  <si>
    <t>Flammable liquids</t>
  </si>
  <si>
    <t>Gases, etc.</t>
  </si>
  <si>
    <t>Corrosives</t>
  </si>
  <si>
    <t>Misc. dang. substances</t>
  </si>
  <si>
    <t>Oxidising substances</t>
  </si>
  <si>
    <t>Liquid bulk goods</t>
  </si>
  <si>
    <t>Solid bulk goods</t>
  </si>
  <si>
    <t>Large freight containers</t>
  </si>
  <si>
    <t>Other freight containers</t>
  </si>
  <si>
    <t>Palletised goods</t>
  </si>
  <si>
    <t>Pre-slung goods</t>
  </si>
  <si>
    <t>Mobile, self-propelled units</t>
  </si>
  <si>
    <t>Other mobile units</t>
  </si>
  <si>
    <t>Other cargo not elsewhere specified</t>
  </si>
  <si>
    <t>EL</t>
  </si>
  <si>
    <t>LU</t>
  </si>
  <si>
    <t>UK</t>
  </si>
  <si>
    <t>1. Explosives</t>
  </si>
  <si>
    <t>2. Gases,compressed,liquified,dissolved und.pressure</t>
  </si>
  <si>
    <t>3. Flammable liquids</t>
  </si>
  <si>
    <t>4.1. Flammable solids</t>
  </si>
  <si>
    <t>4.2. Substances liable to spontaneous combustion</t>
  </si>
  <si>
    <t>4.3. Substance emitting flammable gases (with water)</t>
  </si>
  <si>
    <t>5.1. Oxidising substances</t>
  </si>
  <si>
    <t>5.2. Organic peroxides</t>
  </si>
  <si>
    <t>6.1. Toxic substances</t>
  </si>
  <si>
    <t>6.2. Substances liable to cause infections</t>
  </si>
  <si>
    <t>7. Radioactive material</t>
  </si>
  <si>
    <t>8. Corrosives</t>
  </si>
  <si>
    <t>9. Miscellaneous dangerous substances</t>
  </si>
  <si>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Eurostat (online data code: road_go_ta_tg)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</si>
  <si>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road_go_ta_tg)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</si>
  <si>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road_go_ta_tg, road_go_na_tgtt)</t>
    </r>
  </si>
  <si>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Eurostat (online data code: road_go_ta_dg, road_go_ta_tott)</t>
    </r>
  </si>
  <si>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Eurostat (online data code: road_go_ta_dg)</t>
    </r>
  </si>
  <si>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Eurostat (online data code: road_go_ta_tcrg)</t>
    </r>
  </si>
  <si>
    <t>(million tonne-kilometres)</t>
  </si>
  <si>
    <t>(in thousand tonnes and in million tonne-kilometres)</t>
  </si>
  <si>
    <t>(% in tonnes and in tonne-kilometres)</t>
  </si>
  <si>
    <t>(% in tonne-kilometres)</t>
  </si>
  <si>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</si>
  <si>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</si>
  <si>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</si>
  <si>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</si>
  <si>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</si>
  <si>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</si>
  <si>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</si>
  <si>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</si>
  <si>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</si>
  <si>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</si>
  <si>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</si>
  <si>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</si>
  <si>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</si>
  <si>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</si>
  <si>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</si>
  <si>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</si>
  <si>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</si>
  <si>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</si>
  <si>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</si>
  <si>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</si>
  <si>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</si>
  <si>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</si>
  <si>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</si>
  <si>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</si>
  <si>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</si>
  <si>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</si>
  <si>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</si>
  <si>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Switzerland</t>
  </si>
  <si>
    <t>(:) data not available</t>
  </si>
  <si>
    <t>Table 1: EU-28 total transport by group of goods, 2012-2016</t>
  </si>
  <si>
    <t>Figure 1: Share by group of goods (NST 2007) in EU-28 total transport, 2016</t>
  </si>
  <si>
    <t>Figure 2: Share of each NST 2007 group in EU-28 total, national and international road freight transport, 2016</t>
  </si>
  <si>
    <t>DE</t>
  </si>
  <si>
    <t>Figure 3: Share of transport of dangerous goods in total transport by reporting country, 2016</t>
  </si>
  <si>
    <t>Table 2: Transport of dangerous goods by reporting country, 2012-2016</t>
  </si>
  <si>
    <t>(¹) data not available (see chapter 'data sources and availability')</t>
  </si>
  <si>
    <t>Malta (¹)</t>
  </si>
  <si>
    <t>EU-28</t>
  </si>
  <si>
    <t>Germany</t>
  </si>
  <si>
    <t>Figure 4: Transport of dangerous goods by type of operation, 2016</t>
  </si>
  <si>
    <t>Figure 5: EU-28 transport of dangerous goods by type of dangerous goods, 2016</t>
  </si>
  <si>
    <t>Table 3: Road freight transport by type of cargo, 2016</t>
  </si>
  <si>
    <t>Thousand Tonnes</t>
  </si>
  <si>
    <t>Million Tonne-Kilometres</t>
  </si>
  <si>
    <t>Note: Malta excluded (see chapter 'data sources and availability')</t>
  </si>
  <si>
    <t>Equipment and material utilized in the transport of goods</t>
  </si>
  <si>
    <t>(¹) Malta: excluded (see chapter 'data sources and availability')</t>
  </si>
  <si>
    <t>EU-28 (¹)</t>
  </si>
  <si>
    <t xml:space="preserve">: </t>
  </si>
  <si>
    <t>Change 2015-2016 (%)</t>
  </si>
  <si>
    <t xml:space="preserve">Change 2015-2016 (%) </t>
  </si>
  <si>
    <t xml:space="preserve">Change 2012-2016 (%)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</si>
</sst>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0.0"/>
    <numFmt numFmtId="166" formatCode="#,##0.0"/>
    <numFmt numFmtId="167" formatCode="#,##0.0_i"/>
    <numFmt numFmtId="168" formatCode="0.00\ %"/>
    <numFmt numFmtId="169" formatCode="0.000"/>
    <numFmt numFmtId="170" formatCode="#,##0_i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Arial"/>
      <family val="2"/>
    </font>
    <font>
      <sz val="9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9"/>
      <color rgb="FF333333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/>
      <bottom style="thin">
        <color rgb="FF000000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indexed="22"/>
      </top>
      <bottom/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thin"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hair">
        <color indexed="22"/>
      </top>
      <bottom style="hair">
        <color indexed="22"/>
      </bottom>
    </border>
    <border>
      <left style="hair">
        <color rgb="FFA6A6A6"/>
      </left>
      <right/>
      <top/>
      <bottom style="thin"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4" fillId="0" borderId="0">
      <alignment/>
      <protection/>
    </xf>
    <xf numFmtId="167" fontId="13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45">
    <xf numFmtId="0" fontId="0" fillId="0" borderId="0" xfId="0"/>
    <xf numFmtId="168" fontId="5" fillId="2" borderId="1" xfId="0" applyNumberFormat="1" applyFont="1" applyFill="1" applyBorder="1" applyAlignment="1">
      <alignment horizontal="right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5" fillId="0" borderId="0" xfId="0" applyFont="1" applyBorder="1"/>
    <xf numFmtId="0" fontId="10" fillId="3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164" fontId="5" fillId="0" borderId="0" xfId="15" applyNumberFormat="1" applyFont="1" applyFill="1" applyBorder="1" applyAlignment="1">
      <alignment vertical="center"/>
    </xf>
    <xf numFmtId="164" fontId="5" fillId="0" borderId="0" xfId="0" applyNumberFormat="1" applyFont="1"/>
    <xf numFmtId="3" fontId="5" fillId="0" borderId="0" xfId="0" applyNumberFormat="1" applyFont="1"/>
    <xf numFmtId="0" fontId="13" fillId="0" borderId="0" xfId="0" applyFont="1" applyFill="1"/>
    <xf numFmtId="0" fontId="13" fillId="0" borderId="0" xfId="0" applyFont="1"/>
    <xf numFmtId="0" fontId="5" fillId="0" borderId="0" xfId="20" applyFont="1">
      <alignment/>
      <protection/>
    </xf>
    <xf numFmtId="0" fontId="10" fillId="0" borderId="0" xfId="20" applyFont="1" applyAlignment="1">
      <alignment horizontal="left"/>
      <protection/>
    </xf>
    <xf numFmtId="0" fontId="5" fillId="0" borderId="0" xfId="20" applyFont="1" applyFill="1">
      <alignment/>
      <protection/>
    </xf>
    <xf numFmtId="0" fontId="10" fillId="0" borderId="0" xfId="20" applyFont="1">
      <alignment/>
      <protection/>
    </xf>
    <xf numFmtId="0" fontId="9" fillId="0" borderId="0" xfId="20" applyFont="1">
      <alignment/>
      <protection/>
    </xf>
    <xf numFmtId="0" fontId="10" fillId="0" borderId="0" xfId="20" applyFont="1" applyFill="1">
      <alignment/>
      <protection/>
    </xf>
    <xf numFmtId="164" fontId="5" fillId="0" borderId="0" xfId="20" applyNumberFormat="1" applyFont="1">
      <alignment/>
      <protection/>
    </xf>
    <xf numFmtId="49" fontId="10" fillId="0" borderId="0" xfId="20" applyNumberFormat="1" applyFont="1">
      <alignment/>
      <protection/>
    </xf>
    <xf numFmtId="3" fontId="5" fillId="0" borderId="0" xfId="20" applyNumberFormat="1" applyFont="1">
      <alignment/>
      <protection/>
    </xf>
    <xf numFmtId="0" fontId="10" fillId="0" borderId="0" xfId="20" applyFont="1" applyFill="1" applyBorder="1" applyAlignment="1">
      <alignment horizontal="right" vertical="center"/>
      <protection/>
    </xf>
    <xf numFmtId="1" fontId="10" fillId="0" borderId="0" xfId="20" applyNumberFormat="1" applyFont="1" applyFill="1" applyBorder="1" applyAlignment="1">
      <alignment horizontal="right" vertical="center"/>
      <protection/>
    </xf>
    <xf numFmtId="49" fontId="10" fillId="0" borderId="0" xfId="20" applyNumberFormat="1" applyFont="1" applyFill="1" applyAlignment="1">
      <alignment horizontal="right"/>
      <protection/>
    </xf>
    <xf numFmtId="164" fontId="5" fillId="0" borderId="0" xfId="20" applyNumberFormat="1" applyFont="1" applyFill="1">
      <alignment/>
      <protection/>
    </xf>
    <xf numFmtId="0" fontId="10" fillId="0" borderId="0" xfId="20" applyFont="1" applyFill="1" applyBorder="1">
      <alignment/>
      <protection/>
    </xf>
    <xf numFmtId="10" fontId="5" fillId="0" borderId="0" xfId="20" applyNumberFormat="1" applyFont="1" applyFill="1" applyBorder="1">
      <alignment/>
      <protection/>
    </xf>
    <xf numFmtId="49" fontId="10" fillId="0" borderId="0" xfId="20" applyNumberFormat="1" applyFont="1" applyFill="1" applyBorder="1" applyAlignment="1">
      <alignment horizontal="right"/>
      <protection/>
    </xf>
    <xf numFmtId="164" fontId="5" fillId="0" borderId="0" xfId="20" applyNumberFormat="1" applyFont="1" applyFill="1" applyBorder="1">
      <alignment/>
      <protection/>
    </xf>
    <xf numFmtId="0" fontId="10" fillId="0" borderId="0" xfId="20" applyFont="1" applyFill="1" applyAlignment="1">
      <alignment/>
      <protection/>
    </xf>
    <xf numFmtId="164" fontId="5" fillId="0" borderId="0" xfId="15" applyNumberFormat="1" applyFont="1"/>
    <xf numFmtId="10" fontId="13" fillId="0" borderId="0" xfId="21" applyNumberFormat="1" applyFont="1"/>
    <xf numFmtId="0" fontId="10" fillId="0" borderId="0" xfId="20" applyFont="1" applyAlignment="1">
      <alignment horizontal="right"/>
      <protection/>
    </xf>
    <xf numFmtId="10" fontId="5" fillId="0" borderId="0" xfId="20" applyNumberFormat="1" applyFont="1">
      <alignment/>
      <protection/>
    </xf>
    <xf numFmtId="3" fontId="5" fillId="0" borderId="0" xfId="20" applyNumberFormat="1" applyFont="1" applyFill="1">
      <alignment/>
      <protection/>
    </xf>
    <xf numFmtId="3" fontId="5" fillId="0" borderId="0" xfId="20" applyNumberFormat="1" applyFont="1" applyFill="1" applyBorder="1" applyAlignment="1">
      <alignment horizontal="right"/>
      <protection/>
    </xf>
    <xf numFmtId="0" fontId="13" fillId="0" borderId="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9" fontId="5" fillId="0" borderId="0" xfId="21" applyNumberFormat="1" applyFont="1" applyFill="1" applyBorder="1" applyAlignment="1">
      <alignment horizontal="right"/>
    </xf>
    <xf numFmtId="9" fontId="5" fillId="0" borderId="0" xfId="21" applyNumberFormat="1" applyFont="1" applyFill="1" applyAlignment="1">
      <alignment horizontal="right"/>
    </xf>
    <xf numFmtId="0" fontId="10" fillId="0" borderId="0" xfId="20" applyFont="1" applyAlignment="1">
      <alignment/>
      <protection/>
    </xf>
    <xf numFmtId="0" fontId="5" fillId="0" borderId="0" xfId="0" applyFont="1" applyFill="1"/>
    <xf numFmtId="9" fontId="5" fillId="0" borderId="0" xfId="15" applyFont="1" applyFill="1"/>
    <xf numFmtId="9" fontId="5" fillId="0" borderId="0" xfId="15" applyFont="1"/>
    <xf numFmtId="0" fontId="11" fillId="0" borderId="0" xfId="0" applyFont="1"/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right"/>
    </xf>
    <xf numFmtId="9" fontId="13" fillId="0" borderId="0" xfId="15" applyFont="1" applyFill="1"/>
    <xf numFmtId="0" fontId="15" fillId="0" borderId="0" xfId="0" applyFont="1" applyAlignment="1">
      <alignment horizontal="right"/>
    </xf>
    <xf numFmtId="9" fontId="13" fillId="0" borderId="0" xfId="15" applyFont="1"/>
    <xf numFmtId="164" fontId="13" fillId="0" borderId="0" xfId="15" applyNumberFormat="1" applyFont="1" applyFill="1"/>
    <xf numFmtId="0" fontId="5" fillId="0" borderId="0" xfId="20" applyFont="1" applyFill="1" applyAlignment="1">
      <alignment/>
      <protection/>
    </xf>
    <xf numFmtId="0" fontId="5" fillId="0" borderId="0" xfId="20" applyFont="1" applyFill="1" applyBorder="1">
      <alignment/>
      <protection/>
    </xf>
    <xf numFmtId="0" fontId="10" fillId="0" borderId="0" xfId="20" applyFont="1" applyFill="1" applyBorder="1" applyAlignment="1">
      <alignment horizontal="left"/>
      <protection/>
    </xf>
    <xf numFmtId="0" fontId="5" fillId="0" borderId="0" xfId="20" applyFont="1" applyBorder="1" applyAlignment="1">
      <alignment horizontal="left"/>
      <protection/>
    </xf>
    <xf numFmtId="0" fontId="5" fillId="0" borderId="0" xfId="20" applyFont="1" applyBorder="1">
      <alignment/>
      <protection/>
    </xf>
    <xf numFmtId="164" fontId="5" fillId="0" borderId="0" xfId="15" applyNumberFormat="1" applyFont="1" applyFill="1" applyBorder="1" applyAlignment="1">
      <alignment horizontal="right"/>
    </xf>
    <xf numFmtId="165" fontId="5" fillId="0" borderId="0" xfId="20" applyNumberFormat="1" applyFont="1">
      <alignment/>
      <protection/>
    </xf>
    <xf numFmtId="0" fontId="5" fillId="0" borderId="0" xfId="20" applyFont="1" applyFill="1" applyBorder="1" applyAlignment="1">
      <alignment horizontal="left"/>
      <protection/>
    </xf>
    <xf numFmtId="0" fontId="13" fillId="0" borderId="0" xfId="0" applyFont="1" applyAlignment="1">
      <alignment horizontal="center"/>
    </xf>
    <xf numFmtId="166" fontId="14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15" applyNumberFormat="1" applyFont="1" applyAlignment="1">
      <alignment horizontal="left"/>
    </xf>
    <xf numFmtId="0" fontId="11" fillId="0" borderId="0" xfId="0" applyFont="1" applyAlignment="1">
      <alignment/>
    </xf>
    <xf numFmtId="0" fontId="5" fillId="0" borderId="0" xfId="20" applyFont="1" applyAlignment="1">
      <alignment horizontal="left"/>
      <protection/>
    </xf>
    <xf numFmtId="0" fontId="11" fillId="0" borderId="0" xfId="0" applyFont="1" applyAlignment="1">
      <alignment horizontal="left"/>
    </xf>
    <xf numFmtId="169" fontId="5" fillId="0" borderId="0" xfId="20" applyNumberFormat="1" applyFont="1">
      <alignment/>
      <protection/>
    </xf>
    <xf numFmtId="170" fontId="13" fillId="0" borderId="0" xfId="23" applyNumberFormat="1" applyFont="1" applyBorder="1" applyAlignment="1">
      <alignment horizontal="right"/>
    </xf>
    <xf numFmtId="170" fontId="13" fillId="0" borderId="0" xfId="23" applyNumberFormat="1" applyFont="1" applyFill="1" applyBorder="1" applyAlignment="1">
      <alignment horizontal="right"/>
    </xf>
    <xf numFmtId="165" fontId="5" fillId="0" borderId="0" xfId="21" applyNumberFormat="1" applyFont="1" applyFill="1" applyBorder="1" applyAlignment="1">
      <alignment horizontal="right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20" applyFont="1" applyFill="1" applyAlignment="1">
      <alignment horizontal="left"/>
      <protection/>
    </xf>
    <xf numFmtId="0" fontId="10" fillId="0" borderId="0" xfId="0" applyFont="1" applyFill="1" applyBorder="1" applyAlignment="1">
      <alignment horizontal="left"/>
    </xf>
    <xf numFmtId="0" fontId="10" fillId="3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10" fillId="3" borderId="16" xfId="0" applyFont="1" applyFill="1" applyBorder="1" applyAlignment="1">
      <alignment horizontal="center" vertical="center" wrapText="1"/>
    </xf>
    <xf numFmtId="170" fontId="13" fillId="0" borderId="3" xfId="23" applyNumberFormat="1" applyFill="1" applyBorder="1" applyAlignment="1">
      <alignment horizontal="right"/>
    </xf>
    <xf numFmtId="170" fontId="13" fillId="0" borderId="0" xfId="23" applyNumberFormat="1" applyFill="1" applyBorder="1" applyAlignment="1">
      <alignment horizontal="right"/>
    </xf>
    <xf numFmtId="167" fontId="13" fillId="0" borderId="0" xfId="23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0" xfId="20" applyFont="1">
      <alignment/>
      <protection/>
    </xf>
    <xf numFmtId="0" fontId="10" fillId="0" borderId="0" xfId="20" applyFont="1">
      <alignment/>
      <protection/>
    </xf>
    <xf numFmtId="0" fontId="10" fillId="0" borderId="0" xfId="20" applyFont="1" applyAlignment="1">
      <alignment horizontal="right"/>
      <protection/>
    </xf>
    <xf numFmtId="0" fontId="10" fillId="3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3" borderId="6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5" fillId="0" borderId="0" xfId="20" applyFont="1" applyAlignment="1">
      <alignment/>
      <protection/>
    </xf>
    <xf numFmtId="170" fontId="13" fillId="4" borderId="7" xfId="23" applyNumberFormat="1" applyFill="1" applyBorder="1" applyAlignment="1">
      <alignment horizontal="right"/>
    </xf>
    <xf numFmtId="170" fontId="13" fillId="0" borderId="8" xfId="23" applyNumberFormat="1" applyFill="1" applyBorder="1" applyAlignment="1">
      <alignment horizontal="right"/>
    </xf>
    <xf numFmtId="170" fontId="13" fillId="0" borderId="9" xfId="23" applyNumberFormat="1" applyFill="1" applyBorder="1" applyAlignment="1">
      <alignment horizontal="right"/>
    </xf>
    <xf numFmtId="170" fontId="13" fillId="0" borderId="5" xfId="23" applyNumberFormat="1" applyFill="1" applyBorder="1" applyAlignment="1">
      <alignment horizontal="right"/>
    </xf>
    <xf numFmtId="170" fontId="13" fillId="0" borderId="11" xfId="23" applyNumberFormat="1" applyFill="1" applyBorder="1" applyAlignment="1">
      <alignment horizontal="right"/>
    </xf>
    <xf numFmtId="167" fontId="13" fillId="4" borderId="6" xfId="23" applyFill="1" applyBorder="1" applyAlignment="1">
      <alignment horizontal="right"/>
    </xf>
    <xf numFmtId="167" fontId="13" fillId="0" borderId="17" xfId="23" applyFill="1" applyBorder="1" applyAlignment="1">
      <alignment horizontal="right"/>
    </xf>
    <xf numFmtId="167" fontId="13" fillId="0" borderId="18" xfId="23" applyFill="1" applyBorder="1" applyAlignment="1">
      <alignment horizontal="right"/>
    </xf>
    <xf numFmtId="167" fontId="13" fillId="0" borderId="19" xfId="23" applyFill="1" applyBorder="1" applyAlignment="1">
      <alignment horizontal="right"/>
    </xf>
    <xf numFmtId="167" fontId="13" fillId="0" borderId="12" xfId="23" applyFill="1" applyBorder="1" applyAlignment="1">
      <alignment horizontal="right"/>
    </xf>
    <xf numFmtId="170" fontId="13" fillId="0" borderId="13" xfId="23" applyNumberFormat="1" applyFill="1" applyBorder="1" applyAlignment="1">
      <alignment horizontal="right" vertical="center"/>
    </xf>
    <xf numFmtId="170" fontId="13" fillId="0" borderId="0" xfId="23" applyNumberFormat="1" applyFill="1" applyBorder="1" applyAlignment="1">
      <alignment horizontal="right" vertical="center"/>
    </xf>
    <xf numFmtId="167" fontId="13" fillId="0" borderId="0" xfId="23" applyFill="1" applyBorder="1" applyAlignment="1">
      <alignment horizontal="right" vertical="center"/>
    </xf>
    <xf numFmtId="170" fontId="13" fillId="0" borderId="14" xfId="23" applyNumberFormat="1" applyFill="1" applyBorder="1" applyAlignment="1">
      <alignment horizontal="right" vertical="center"/>
    </xf>
    <xf numFmtId="170" fontId="13" fillId="0" borderId="3" xfId="23" applyNumberFormat="1" applyFill="1" applyBorder="1" applyAlignment="1">
      <alignment horizontal="right" vertical="center"/>
    </xf>
    <xf numFmtId="167" fontId="13" fillId="0" borderId="3" xfId="23" applyFill="1" applyBorder="1" applyAlignment="1">
      <alignment horizontal="right" vertical="center"/>
    </xf>
    <xf numFmtId="170" fontId="13" fillId="0" borderId="15" xfId="23" applyNumberFormat="1" applyFill="1" applyBorder="1" applyAlignment="1">
      <alignment horizontal="right" vertical="center"/>
    </xf>
    <xf numFmtId="170" fontId="13" fillId="0" borderId="4" xfId="23" applyNumberFormat="1" applyFill="1" applyBorder="1" applyAlignment="1">
      <alignment horizontal="right" vertical="center"/>
    </xf>
    <xf numFmtId="167" fontId="13" fillId="0" borderId="4" xfId="23" applyFill="1" applyBorder="1" applyAlignment="1">
      <alignment horizontal="right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5" fillId="0" borderId="0" xfId="20" applyFont="1" applyFill="1" applyAlignment="1">
      <alignment horizontal="left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3" xfId="21"/>
    <cellStyle name="Normal 3" xfId="22"/>
    <cellStyle name="NumberCellStyle" xfId="23"/>
    <cellStyle name="Percent 2" xfId="24"/>
    <cellStyle name="Percent 4" xfId="25"/>
    <cellStyle name="Percent 5" xfId="26"/>
    <cellStyle name="Percent 4 2" xfId="27"/>
    <cellStyle name="Normal 4" xfId="28"/>
    <cellStyle name="Hyperlink" xfId="29"/>
    <cellStyle name="Followed Hyperlink" xfId="30"/>
    <cellStyle name="Hyperlink" xfId="31"/>
    <cellStyle name="Followed Hyperlink" xfId="32"/>
    <cellStyle name="Hyperlink" xfId="33"/>
    <cellStyle name="Followed Hyperlink" xfId="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D8D85"/>
      <rgbColor rgb="0074AFB6"/>
      <rgbColor rgb="00922B71"/>
      <rgbColor rgb="00026A72"/>
      <rgbColor rgb="00543F4B"/>
      <rgbColor rgb="00DFD7D1"/>
      <rgbColor rgb="00DFE1DE"/>
      <rgbColor rgb="00B2D2D6"/>
      <rgbColor rgb="009D8D85"/>
      <rgbColor rgb="0074AFB6"/>
      <rgbColor rgb="00922B71"/>
      <rgbColor rgb="00026A72"/>
      <rgbColor rgb="00543F4B"/>
      <rgbColor rgb="00DFD7D1"/>
      <rgbColor rgb="00DFE1DE"/>
      <rgbColor rgb="00B2D2D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5"/>
          <c:y val="0.0145"/>
          <c:w val="0.935"/>
          <c:h val="0.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1'!$D$40</c:f>
              <c:strCache>
                <c:ptCount val="1"/>
                <c:pt idx="0">
                  <c:v>Share in tonnes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1'!$C$41:$C$60</c:f>
              <c:strCache/>
            </c:strRef>
          </c:cat>
          <c:val>
            <c:numRef>
              <c:f>'Figure 1'!$D$41:$D$60</c:f>
              <c:numCache/>
            </c:numRef>
          </c:val>
        </c:ser>
        <c:ser>
          <c:idx val="1"/>
          <c:order val="1"/>
          <c:tx>
            <c:strRef>
              <c:f>'Figure 1'!$E$40</c:f>
              <c:strCache>
                <c:ptCount val="1"/>
                <c:pt idx="0">
                  <c:v>Share in tonne-kilometres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1'!$C$41:$C$60</c:f>
              <c:strCache/>
            </c:strRef>
          </c:cat>
          <c:val>
            <c:numRef>
              <c:f>'Figure 1'!$E$41:$E$60</c:f>
              <c:numCache/>
            </c:numRef>
          </c:val>
        </c:ser>
        <c:axId val="45326940"/>
        <c:axId val="5289277"/>
      </c:barChart>
      <c:catAx>
        <c:axId val="45326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89277"/>
        <c:crossesAt val="0"/>
        <c:auto val="1"/>
        <c:lblOffset val="100"/>
        <c:tickLblSkip val="1"/>
        <c:noMultiLvlLbl val="0"/>
      </c:catAx>
      <c:valAx>
        <c:axId val="5289277"/>
        <c:scaling>
          <c:orientation val="minMax"/>
          <c:max val="0.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delete val="0"/>
        <c:numFmt formatCode="0%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326940"/>
        <c:crosses val="autoZero"/>
        <c:crossBetween val="between"/>
        <c:dispUnits/>
        <c:majorUnit val="0.05"/>
        <c:minorUnit val="0.025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1" r="0.750000000000001" t="1" header="0.5" footer="0.5"/>
    <c:pageSetup paperSize="9" orientation="landscape" horizontalDpi="200" verticalDpi="2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025"/>
          <c:y val="0.058"/>
          <c:w val="0.922"/>
          <c:h val="0.8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2'!$D$35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2'!$C$36:$C$55</c:f>
              <c:strCache/>
            </c:strRef>
          </c:cat>
          <c:val>
            <c:numRef>
              <c:f>'Figure 2'!$D$36:$D$55</c:f>
              <c:numCache/>
            </c:numRef>
          </c:val>
        </c:ser>
        <c:ser>
          <c:idx val="1"/>
          <c:order val="1"/>
          <c:tx>
            <c:strRef>
              <c:f>'Figure 2'!$E$35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2'!$C$36:$C$55</c:f>
              <c:strCache/>
            </c:strRef>
          </c:cat>
          <c:val>
            <c:numRef>
              <c:f>'Figure 2'!$E$36:$E$55</c:f>
              <c:numCache/>
            </c:numRef>
          </c:val>
        </c:ser>
        <c:ser>
          <c:idx val="2"/>
          <c:order val="2"/>
          <c:tx>
            <c:strRef>
              <c:f>'Figure 2'!$F$35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2'!$C$36:$C$55</c:f>
              <c:strCache/>
            </c:strRef>
          </c:cat>
          <c:val>
            <c:numRef>
              <c:f>'Figure 2'!$F$36:$F$55</c:f>
              <c:numCache/>
            </c:numRef>
          </c:val>
        </c:ser>
        <c:axId val="47603494"/>
        <c:axId val="25778263"/>
      </c:barChart>
      <c:catAx>
        <c:axId val="47603494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778263"/>
        <c:crosses val="autoZero"/>
        <c:auto val="1"/>
        <c:lblOffset val="100"/>
        <c:tickLblSkip val="1"/>
        <c:noMultiLvlLbl val="0"/>
      </c:catAx>
      <c:valAx>
        <c:axId val="25778263"/>
        <c:scaling>
          <c:orientation val="minMax"/>
          <c:max val="0.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603494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1" r="0.750000000000001" t="1" header="0.5" footer="0.5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45"/>
          <c:y val="0.0445"/>
          <c:w val="0.92025"/>
          <c:h val="0.806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B9C31E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3'!$C$36:$C$67</c:f>
              <c:strCache/>
            </c:strRef>
          </c:cat>
          <c:val>
            <c:numRef>
              <c:f>'Figure 3'!$D$36:$D$67</c:f>
              <c:numCache/>
            </c:numRef>
          </c:val>
        </c:ser>
        <c:overlap val="100"/>
        <c:axId val="30677776"/>
        <c:axId val="7664529"/>
      </c:barChart>
      <c:catAx>
        <c:axId val="30677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664529"/>
        <c:crosses val="autoZero"/>
        <c:auto val="1"/>
        <c:lblOffset val="100"/>
        <c:tickLblSkip val="1"/>
        <c:noMultiLvlLbl val="0"/>
      </c:catAx>
      <c:valAx>
        <c:axId val="7664529"/>
        <c:scaling>
          <c:orientation val="minMax"/>
          <c:max val="0.2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67777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1" r="0.750000000000001" t="1" header="0.5" footer="0.5"/>
    <c:pageSetup orientation="portrait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4"/>
          <c:y val="0.01875"/>
          <c:w val="0.89025"/>
          <c:h val="0.91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4'!$C$58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4'!$B$59:$B$90</c:f>
              <c:strCache/>
            </c:strRef>
          </c:cat>
          <c:val>
            <c:numRef>
              <c:f>'Figure 4'!$C$59:$C$90</c:f>
              <c:numCache/>
            </c:numRef>
          </c:val>
        </c:ser>
        <c:ser>
          <c:idx val="1"/>
          <c:order val="1"/>
          <c:tx>
            <c:strRef>
              <c:f>'Figure 4'!$D$58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4'!$B$59:$B$90</c:f>
              <c:strCache/>
            </c:strRef>
          </c:cat>
          <c:val>
            <c:numRef>
              <c:f>'Figure 4'!$D$59:$D$90</c:f>
              <c:numCache/>
            </c:numRef>
          </c:val>
        </c:ser>
        <c:overlap val="100"/>
        <c:axId val="1871898"/>
        <c:axId val="16847083"/>
      </c:barChart>
      <c:catAx>
        <c:axId val="18718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847083"/>
        <c:crosses val="autoZero"/>
        <c:auto val="1"/>
        <c:lblOffset val="100"/>
        <c:noMultiLvlLbl val="0"/>
      </c:catAx>
      <c:valAx>
        <c:axId val="16847083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71898"/>
        <c:crosses val="max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1" l="0.70000000000000095" r="0.70000000000000095" t="0.750000000000001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75"/>
          <c:y val="0.11925"/>
          <c:w val="0.62625"/>
          <c:h val="0.81275"/>
        </c:manualLayout>
      </c:layout>
      <c:pieChart>
        <c:varyColors val="1"/>
        <c:ser>
          <c:idx val="0"/>
          <c:order val="0"/>
          <c:tx>
            <c:v>Serie1</c:v>
          </c:tx>
          <c:spPr>
            <a:solidFill>
              <a:srgbClr val="9D8D85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9C31E">
                  <a:lumMod val="100000"/>
                </a:srgbClr>
              </a:solidFill>
              <a:ln w="25400">
                <a:noFill/>
                <a:prstDash val="solid"/>
              </a:ln>
            </c:spPr>
          </c:dPt>
          <c:dPt>
            <c:idx val="1"/>
            <c:spPr>
              <a:solidFill>
                <a:srgbClr val="B9C31E">
                  <a:lumMod val="60000"/>
                  <a:lumOff val="40000"/>
                </a:srgbClr>
              </a:solidFill>
              <a:ln w="25400">
                <a:noFill/>
                <a:prstDash val="solid"/>
              </a:ln>
            </c:spPr>
          </c:dPt>
          <c:dPt>
            <c:idx val="2"/>
            <c:spPr>
              <a:solidFill>
                <a:srgbClr val="C84B96">
                  <a:lumMod val="100000"/>
                </a:srgbClr>
              </a:solidFill>
              <a:ln w="25400">
                <a:noFill/>
                <a:prstDash val="solid"/>
              </a:ln>
            </c:spPr>
          </c:dPt>
          <c:dPt>
            <c:idx val="3"/>
            <c:spPr>
              <a:solidFill>
                <a:srgbClr val="C84B96">
                  <a:lumMod val="60000"/>
                  <a:lumOff val="40000"/>
                </a:srgbClr>
              </a:solidFill>
              <a:ln w="25400">
                <a:noFill/>
                <a:prstDash val="solid"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 w="25400">
                <a:noFill/>
                <a:prstDash val="solid"/>
              </a:ln>
            </c:spPr>
          </c:dPt>
          <c:dPt>
            <c:idx val="5"/>
            <c:spPr>
              <a:solidFill>
                <a:srgbClr val="286EB4">
                  <a:lumMod val="60000"/>
                  <a:lumOff val="40000"/>
                </a:srgbClr>
              </a:solidFill>
              <a:ln w="25400">
                <a:noFill/>
                <a:prstDash val="solid"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5'!$B$33:$B$38</c:f>
              <c:strCache/>
            </c:strRef>
          </c:cat>
          <c:val>
            <c:numRef>
              <c:f>'Figure 5'!$C$33:$C$38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1" r="0.750000000000001" t="1" header="0.5" footer="0.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</xdr:row>
      <xdr:rowOff>9525</xdr:rowOff>
    </xdr:from>
    <xdr:to>
      <xdr:col>14</xdr:col>
      <xdr:colOff>561975</xdr:colOff>
      <xdr:row>34</xdr:row>
      <xdr:rowOff>95250</xdr:rowOff>
    </xdr:to>
    <xdr:graphicFrame macro="">
      <xdr:nvGraphicFramePr>
        <xdr:cNvPr id="1035" name="Chart 1"/>
        <xdr:cNvGraphicFramePr/>
      </xdr:nvGraphicFramePr>
      <xdr:xfrm>
        <a:off x="514350" y="723900"/>
        <a:ext cx="762000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4</xdr:row>
      <xdr:rowOff>85725</xdr:rowOff>
    </xdr:from>
    <xdr:to>
      <xdr:col>14</xdr:col>
      <xdr:colOff>333375</xdr:colOff>
      <xdr:row>30</xdr:row>
      <xdr:rowOff>142875</xdr:rowOff>
    </xdr:to>
    <xdr:graphicFrame macro="">
      <xdr:nvGraphicFramePr>
        <xdr:cNvPr id="2059" name="Chart 2"/>
        <xdr:cNvGraphicFramePr/>
      </xdr:nvGraphicFramePr>
      <xdr:xfrm>
        <a:off x="590550" y="800100"/>
        <a:ext cx="76009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4</xdr:row>
      <xdr:rowOff>38100</xdr:rowOff>
    </xdr:from>
    <xdr:to>
      <xdr:col>14</xdr:col>
      <xdr:colOff>523875</xdr:colOff>
      <xdr:row>31</xdr:row>
      <xdr:rowOff>47625</xdr:rowOff>
    </xdr:to>
    <xdr:graphicFrame macro="">
      <xdr:nvGraphicFramePr>
        <xdr:cNvPr id="3083" name="Chart 1"/>
        <xdr:cNvGraphicFramePr/>
      </xdr:nvGraphicFramePr>
      <xdr:xfrm>
        <a:off x="438150" y="752475"/>
        <a:ext cx="76200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</xdr:row>
      <xdr:rowOff>38100</xdr:rowOff>
    </xdr:from>
    <xdr:to>
      <xdr:col>10</xdr:col>
      <xdr:colOff>238125</xdr:colOff>
      <xdr:row>51</xdr:row>
      <xdr:rowOff>66675</xdr:rowOff>
    </xdr:to>
    <xdr:graphicFrame macro="">
      <xdr:nvGraphicFramePr>
        <xdr:cNvPr id="4107" name="Chart 1"/>
        <xdr:cNvGraphicFramePr/>
      </xdr:nvGraphicFramePr>
      <xdr:xfrm>
        <a:off x="676275" y="685800"/>
        <a:ext cx="5372100" cy="763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4</xdr:row>
      <xdr:rowOff>66675</xdr:rowOff>
    </xdr:from>
    <xdr:to>
      <xdr:col>6</xdr:col>
      <xdr:colOff>371475</xdr:colOff>
      <xdr:row>24</xdr:row>
      <xdr:rowOff>0</xdr:rowOff>
    </xdr:to>
    <xdr:graphicFrame macro="">
      <xdr:nvGraphicFramePr>
        <xdr:cNvPr id="5131" name="Chart 1"/>
        <xdr:cNvGraphicFramePr/>
      </xdr:nvGraphicFramePr>
      <xdr:xfrm>
        <a:off x="561975" y="781050"/>
        <a:ext cx="38766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O39"/>
  <sheetViews>
    <sheetView showGridLines="0" tabSelected="1" zoomScalePageLayoutView="125" workbookViewId="0" topLeftCell="A1">
      <selection activeCell="B2" sqref="B2"/>
    </sheetView>
  </sheetViews>
  <sheetFormatPr defaultColWidth="8.8515625" defaultRowHeight="15"/>
  <cols>
    <col min="1" max="1" width="2.140625" style="4" customWidth="1"/>
    <col min="2" max="2" width="6.140625" style="4" customWidth="1"/>
    <col min="3" max="3" width="46.7109375" style="4" customWidth="1"/>
    <col min="4" max="15" width="9.421875" style="4" customWidth="1"/>
    <col min="16" max="16384" width="8.8515625" style="4" customWidth="1"/>
  </cols>
  <sheetData>
    <row r="1" spans="2:9" ht="15">
      <c r="B1" s="3"/>
      <c r="I1" s="5"/>
    </row>
    <row r="2" spans="2:8" ht="15">
      <c r="B2" s="90" t="s">
        <v>143</v>
      </c>
      <c r="F2" s="5"/>
      <c r="G2" s="5"/>
      <c r="H2" s="5"/>
    </row>
    <row r="3" spans="2:8" ht="15">
      <c r="B3" s="71" t="s">
        <v>111</v>
      </c>
      <c r="F3" s="5"/>
      <c r="G3" s="5"/>
      <c r="H3" s="5"/>
    </row>
    <row r="4" ht="15">
      <c r="I4" s="5"/>
    </row>
    <row r="5" spans="2:15" ht="15">
      <c r="B5" s="138" t="s">
        <v>0</v>
      </c>
      <c r="C5" s="140" t="s">
        <v>1</v>
      </c>
      <c r="D5" s="142" t="s">
        <v>156</v>
      </c>
      <c r="E5" s="143"/>
      <c r="F5" s="143"/>
      <c r="G5" s="143"/>
      <c r="H5" s="143"/>
      <c r="I5" s="143"/>
      <c r="J5" s="142" t="s">
        <v>157</v>
      </c>
      <c r="K5" s="143"/>
      <c r="L5" s="143"/>
      <c r="M5" s="143"/>
      <c r="N5" s="143"/>
      <c r="O5" s="143"/>
    </row>
    <row r="6" spans="2:15" ht="36">
      <c r="B6" s="139"/>
      <c r="C6" s="141"/>
      <c r="D6" s="97">
        <v>2012</v>
      </c>
      <c r="E6" s="116">
        <v>2013</v>
      </c>
      <c r="F6" s="116">
        <v>2014</v>
      </c>
      <c r="G6" s="116">
        <v>2015</v>
      </c>
      <c r="H6" s="116">
        <v>2016</v>
      </c>
      <c r="I6" s="93" t="s">
        <v>163</v>
      </c>
      <c r="J6" s="97">
        <v>2012</v>
      </c>
      <c r="K6" s="116">
        <v>2013</v>
      </c>
      <c r="L6" s="116">
        <v>2014</v>
      </c>
      <c r="M6" s="116">
        <v>2015</v>
      </c>
      <c r="N6" s="116">
        <v>2016</v>
      </c>
      <c r="O6" s="93" t="s">
        <v>163</v>
      </c>
    </row>
    <row r="7" spans="2:15" ht="24">
      <c r="B7" s="7" t="s">
        <v>2</v>
      </c>
      <c r="C7" s="94" t="s">
        <v>3</v>
      </c>
      <c r="D7" s="129">
        <v>1233298</v>
      </c>
      <c r="E7" s="130">
        <v>1239326</v>
      </c>
      <c r="F7" s="130">
        <v>1294751</v>
      </c>
      <c r="G7" s="130">
        <v>1298231</v>
      </c>
      <c r="H7" s="130">
        <v>1295879</v>
      </c>
      <c r="I7" s="131">
        <v>-0.18116960694976036</v>
      </c>
      <c r="J7" s="129">
        <v>183412</v>
      </c>
      <c r="K7" s="130">
        <v>186959</v>
      </c>
      <c r="L7" s="130">
        <v>189939</v>
      </c>
      <c r="M7" s="130">
        <v>196320</v>
      </c>
      <c r="N7" s="130">
        <v>199451</v>
      </c>
      <c r="O7" s="131">
        <v>1.5948451507742378</v>
      </c>
    </row>
    <row r="8" spans="2:15" ht="15">
      <c r="B8" s="8" t="s">
        <v>4</v>
      </c>
      <c r="C8" s="95" t="s">
        <v>5</v>
      </c>
      <c r="D8" s="132">
        <v>167593</v>
      </c>
      <c r="E8" s="133">
        <v>184580</v>
      </c>
      <c r="F8" s="133">
        <v>109190</v>
      </c>
      <c r="G8" s="133">
        <v>154129</v>
      </c>
      <c r="H8" s="133">
        <v>107134</v>
      </c>
      <c r="I8" s="134">
        <v>-30.49069286117473</v>
      </c>
      <c r="J8" s="132">
        <v>10164</v>
      </c>
      <c r="K8" s="133">
        <v>11042</v>
      </c>
      <c r="L8" s="133">
        <v>10370</v>
      </c>
      <c r="M8" s="133">
        <v>10271</v>
      </c>
      <c r="N8" s="133">
        <v>10548</v>
      </c>
      <c r="O8" s="134">
        <v>2.69691364034661</v>
      </c>
    </row>
    <row r="9" spans="2:15" ht="24">
      <c r="B9" s="8" t="s">
        <v>6</v>
      </c>
      <c r="C9" s="95" t="s">
        <v>7</v>
      </c>
      <c r="D9" s="132">
        <v>3631469</v>
      </c>
      <c r="E9" s="133">
        <v>3528590</v>
      </c>
      <c r="F9" s="133">
        <v>3650474</v>
      </c>
      <c r="G9" s="133">
        <v>3582372</v>
      </c>
      <c r="H9" s="133">
        <v>3581505</v>
      </c>
      <c r="I9" s="134">
        <v>-0.024201841684778902</v>
      </c>
      <c r="J9" s="132">
        <v>128145</v>
      </c>
      <c r="K9" s="133">
        <v>126910</v>
      </c>
      <c r="L9" s="133">
        <v>129852</v>
      </c>
      <c r="M9" s="133">
        <v>134729</v>
      </c>
      <c r="N9" s="133">
        <v>142902</v>
      </c>
      <c r="O9" s="134">
        <v>6.066251512295051</v>
      </c>
    </row>
    <row r="10" spans="2:15" ht="15">
      <c r="B10" s="8" t="s">
        <v>8</v>
      </c>
      <c r="C10" s="95" t="s">
        <v>9</v>
      </c>
      <c r="D10" s="132">
        <v>1655079</v>
      </c>
      <c r="E10" s="133">
        <v>1655869</v>
      </c>
      <c r="F10" s="133">
        <v>1632501</v>
      </c>
      <c r="G10" s="133">
        <v>1723913</v>
      </c>
      <c r="H10" s="133">
        <v>1836364</v>
      </c>
      <c r="I10" s="134">
        <v>6.523008991753065</v>
      </c>
      <c r="J10" s="132">
        <v>289793</v>
      </c>
      <c r="K10" s="133">
        <v>296237</v>
      </c>
      <c r="L10" s="133">
        <v>291306</v>
      </c>
      <c r="M10" s="133">
        <v>303535</v>
      </c>
      <c r="N10" s="133">
        <v>324863</v>
      </c>
      <c r="O10" s="134">
        <v>7.0265373021233035</v>
      </c>
    </row>
    <row r="11" spans="2:15" ht="15">
      <c r="B11" s="8" t="s">
        <v>10</v>
      </c>
      <c r="C11" s="95" t="s">
        <v>11</v>
      </c>
      <c r="D11" s="132">
        <v>68852</v>
      </c>
      <c r="E11" s="133">
        <v>71753</v>
      </c>
      <c r="F11" s="133">
        <v>64174</v>
      </c>
      <c r="G11" s="133">
        <v>66068</v>
      </c>
      <c r="H11" s="133">
        <v>72621</v>
      </c>
      <c r="I11" s="134">
        <v>9.91856874735122</v>
      </c>
      <c r="J11" s="132">
        <v>17151</v>
      </c>
      <c r="K11" s="133">
        <v>19036</v>
      </c>
      <c r="L11" s="133">
        <v>16869</v>
      </c>
      <c r="M11" s="133">
        <v>16323</v>
      </c>
      <c r="N11" s="133">
        <v>18088</v>
      </c>
      <c r="O11" s="134">
        <v>10.812963303314337</v>
      </c>
    </row>
    <row r="12" spans="2:15" ht="36">
      <c r="B12" s="8" t="s">
        <v>12</v>
      </c>
      <c r="C12" s="95" t="s">
        <v>13</v>
      </c>
      <c r="D12" s="132">
        <v>556273</v>
      </c>
      <c r="E12" s="133">
        <v>568405</v>
      </c>
      <c r="F12" s="133">
        <v>566767</v>
      </c>
      <c r="G12" s="133">
        <v>579333</v>
      </c>
      <c r="H12" s="133">
        <v>602759</v>
      </c>
      <c r="I12" s="134">
        <v>4.043615675267942</v>
      </c>
      <c r="J12" s="132">
        <v>116181</v>
      </c>
      <c r="K12" s="133">
        <v>118629</v>
      </c>
      <c r="L12" s="133">
        <v>114431</v>
      </c>
      <c r="M12" s="133">
        <v>119634</v>
      </c>
      <c r="N12" s="133">
        <v>122667</v>
      </c>
      <c r="O12" s="134">
        <v>2.5352324589999586</v>
      </c>
    </row>
    <row r="13" spans="2:15" ht="15">
      <c r="B13" s="8" t="s">
        <v>14</v>
      </c>
      <c r="C13" s="95" t="s">
        <v>15</v>
      </c>
      <c r="D13" s="132">
        <v>512243</v>
      </c>
      <c r="E13" s="133">
        <v>476176</v>
      </c>
      <c r="F13" s="133">
        <v>472671</v>
      </c>
      <c r="G13" s="133">
        <v>501050</v>
      </c>
      <c r="H13" s="133">
        <v>503444</v>
      </c>
      <c r="I13" s="134">
        <v>0.47779662708311577</v>
      </c>
      <c r="J13" s="132">
        <v>52313</v>
      </c>
      <c r="K13" s="133">
        <v>48814</v>
      </c>
      <c r="L13" s="133">
        <v>48224</v>
      </c>
      <c r="M13" s="133">
        <v>50756</v>
      </c>
      <c r="N13" s="133">
        <v>52832</v>
      </c>
      <c r="O13" s="134">
        <v>4.090156828749314</v>
      </c>
    </row>
    <row r="14" spans="2:15" ht="24">
      <c r="B14" s="8" t="s">
        <v>16</v>
      </c>
      <c r="C14" s="95" t="s">
        <v>17</v>
      </c>
      <c r="D14" s="132">
        <v>582069</v>
      </c>
      <c r="E14" s="133">
        <v>550318</v>
      </c>
      <c r="F14" s="133">
        <v>569490</v>
      </c>
      <c r="G14" s="133">
        <v>573171</v>
      </c>
      <c r="H14" s="133">
        <v>586082</v>
      </c>
      <c r="I14" s="134">
        <v>2.252556392420413</v>
      </c>
      <c r="J14" s="132">
        <v>127823</v>
      </c>
      <c r="K14" s="133">
        <v>122507</v>
      </c>
      <c r="L14" s="133">
        <v>123933</v>
      </c>
      <c r="M14" s="133">
        <v>125896</v>
      </c>
      <c r="N14" s="133">
        <v>126515</v>
      </c>
      <c r="O14" s="134">
        <v>0.4916756688059909</v>
      </c>
    </row>
    <row r="15" spans="2:15" ht="15">
      <c r="B15" s="8" t="s">
        <v>18</v>
      </c>
      <c r="C15" s="95" t="s">
        <v>19</v>
      </c>
      <c r="D15" s="132">
        <v>1871121</v>
      </c>
      <c r="E15" s="133">
        <v>1785243</v>
      </c>
      <c r="F15" s="133">
        <v>1775592</v>
      </c>
      <c r="G15" s="133">
        <v>1719281</v>
      </c>
      <c r="H15" s="133">
        <v>1726057</v>
      </c>
      <c r="I15" s="134">
        <v>0.3941182389615161</v>
      </c>
      <c r="J15" s="132">
        <v>139853</v>
      </c>
      <c r="K15" s="133">
        <v>137508</v>
      </c>
      <c r="L15" s="133">
        <v>137080</v>
      </c>
      <c r="M15" s="133">
        <v>137410</v>
      </c>
      <c r="N15" s="133">
        <v>136842</v>
      </c>
      <c r="O15" s="134">
        <v>-0.4133614729641244</v>
      </c>
    </row>
    <row r="16" spans="2:15" ht="24">
      <c r="B16" s="8" t="s">
        <v>20</v>
      </c>
      <c r="C16" s="95" t="s">
        <v>21</v>
      </c>
      <c r="D16" s="132">
        <v>558008</v>
      </c>
      <c r="E16" s="133">
        <v>549473</v>
      </c>
      <c r="F16" s="133">
        <v>552792</v>
      </c>
      <c r="G16" s="133">
        <v>525475</v>
      </c>
      <c r="H16" s="133">
        <v>556474</v>
      </c>
      <c r="I16" s="134">
        <v>5.899234026357103</v>
      </c>
      <c r="J16" s="132">
        <v>123222</v>
      </c>
      <c r="K16" s="133">
        <v>122504</v>
      </c>
      <c r="L16" s="133">
        <v>121903</v>
      </c>
      <c r="M16" s="133">
        <v>118766</v>
      </c>
      <c r="N16" s="133">
        <v>124229</v>
      </c>
      <c r="O16" s="134">
        <v>4.599801289931471</v>
      </c>
    </row>
    <row r="17" spans="2:15" ht="60">
      <c r="B17" s="8" t="s">
        <v>22</v>
      </c>
      <c r="C17" s="95" t="s">
        <v>23</v>
      </c>
      <c r="D17" s="132">
        <v>279358</v>
      </c>
      <c r="E17" s="133">
        <v>266260</v>
      </c>
      <c r="F17" s="133">
        <v>264631</v>
      </c>
      <c r="G17" s="133">
        <v>271914</v>
      </c>
      <c r="H17" s="133">
        <v>287682</v>
      </c>
      <c r="I17" s="134">
        <v>5.79889229682915</v>
      </c>
      <c r="J17" s="132">
        <v>57640</v>
      </c>
      <c r="K17" s="133">
        <v>55872</v>
      </c>
      <c r="L17" s="133">
        <v>54095</v>
      </c>
      <c r="M17" s="133">
        <v>53673</v>
      </c>
      <c r="N17" s="133">
        <v>53782</v>
      </c>
      <c r="O17" s="134">
        <v>0.20308162390774154</v>
      </c>
    </row>
    <row r="18" spans="2:15" ht="15">
      <c r="B18" s="8" t="s">
        <v>24</v>
      </c>
      <c r="C18" s="95" t="s">
        <v>25</v>
      </c>
      <c r="D18" s="132">
        <v>234406</v>
      </c>
      <c r="E18" s="133">
        <v>235130</v>
      </c>
      <c r="F18" s="133">
        <v>255871</v>
      </c>
      <c r="G18" s="133">
        <v>265591</v>
      </c>
      <c r="H18" s="133">
        <v>306487</v>
      </c>
      <c r="I18" s="134">
        <v>15.39811213482385</v>
      </c>
      <c r="J18" s="132">
        <v>61550</v>
      </c>
      <c r="K18" s="133">
        <v>63033</v>
      </c>
      <c r="L18" s="133">
        <v>65962</v>
      </c>
      <c r="M18" s="133">
        <v>68401</v>
      </c>
      <c r="N18" s="133">
        <v>76445</v>
      </c>
      <c r="O18" s="134">
        <v>11.760061987397851</v>
      </c>
    </row>
    <row r="19" spans="2:15" ht="15">
      <c r="B19" s="8" t="s">
        <v>26</v>
      </c>
      <c r="C19" s="95" t="s">
        <v>27</v>
      </c>
      <c r="D19" s="132">
        <v>97224</v>
      </c>
      <c r="E19" s="133">
        <v>95740</v>
      </c>
      <c r="F19" s="133">
        <v>103625</v>
      </c>
      <c r="G19" s="133">
        <v>109231</v>
      </c>
      <c r="H19" s="133">
        <v>120178</v>
      </c>
      <c r="I19" s="134">
        <v>10.021880235464288</v>
      </c>
      <c r="J19" s="132">
        <v>28337</v>
      </c>
      <c r="K19" s="133">
        <v>28979</v>
      </c>
      <c r="L19" s="133">
        <v>30438</v>
      </c>
      <c r="M19" s="133">
        <v>31487</v>
      </c>
      <c r="N19" s="133">
        <v>36531</v>
      </c>
      <c r="O19" s="134">
        <v>16.019309556324824</v>
      </c>
    </row>
    <row r="20" spans="2:15" ht="24">
      <c r="B20" s="8" t="s">
        <v>28</v>
      </c>
      <c r="C20" s="95" t="s">
        <v>29</v>
      </c>
      <c r="D20" s="132">
        <v>1114196</v>
      </c>
      <c r="E20" s="133">
        <v>1110192</v>
      </c>
      <c r="F20" s="133">
        <v>1140869</v>
      </c>
      <c r="G20" s="133">
        <v>1122288</v>
      </c>
      <c r="H20" s="133">
        <v>1169143</v>
      </c>
      <c r="I20" s="134">
        <v>4.174953309667395</v>
      </c>
      <c r="J20" s="132">
        <v>62919</v>
      </c>
      <c r="K20" s="133">
        <v>64703</v>
      </c>
      <c r="L20" s="133">
        <v>67702</v>
      </c>
      <c r="M20" s="133">
        <v>70181</v>
      </c>
      <c r="N20" s="133">
        <v>78421</v>
      </c>
      <c r="O20" s="134">
        <v>11.741069520240522</v>
      </c>
    </row>
    <row r="21" spans="2:15" ht="15">
      <c r="B21" s="8" t="s">
        <v>30</v>
      </c>
      <c r="C21" s="95" t="s">
        <v>31</v>
      </c>
      <c r="D21" s="132">
        <v>178676</v>
      </c>
      <c r="E21" s="133">
        <v>173718</v>
      </c>
      <c r="F21" s="133">
        <v>171362</v>
      </c>
      <c r="G21" s="133">
        <v>190601</v>
      </c>
      <c r="H21" s="133">
        <v>223242</v>
      </c>
      <c r="I21" s="134">
        <v>17.125303644786747</v>
      </c>
      <c r="J21" s="132">
        <v>35733</v>
      </c>
      <c r="K21" s="133">
        <v>36799</v>
      </c>
      <c r="L21" s="133">
        <v>36161</v>
      </c>
      <c r="M21" s="133">
        <v>39676</v>
      </c>
      <c r="N21" s="133">
        <v>45749</v>
      </c>
      <c r="O21" s="134">
        <v>15.306482508317366</v>
      </c>
    </row>
    <row r="22" spans="2:15" ht="15">
      <c r="B22" s="8" t="s">
        <v>32</v>
      </c>
      <c r="C22" s="95" t="s">
        <v>159</v>
      </c>
      <c r="D22" s="132">
        <v>264021</v>
      </c>
      <c r="E22" s="133">
        <v>268026</v>
      </c>
      <c r="F22" s="133">
        <v>285304</v>
      </c>
      <c r="G22" s="133">
        <v>302015</v>
      </c>
      <c r="H22" s="133">
        <v>312403</v>
      </c>
      <c r="I22" s="134">
        <v>3.4395642600533183</v>
      </c>
      <c r="J22" s="132">
        <v>39269</v>
      </c>
      <c r="K22" s="133">
        <v>39275</v>
      </c>
      <c r="L22" s="133">
        <v>39033</v>
      </c>
      <c r="M22" s="133">
        <v>41143</v>
      </c>
      <c r="N22" s="133">
        <v>43170</v>
      </c>
      <c r="O22" s="134">
        <v>4.926719004447899</v>
      </c>
    </row>
    <row r="23" spans="2:15" ht="48">
      <c r="B23" s="8" t="s">
        <v>33</v>
      </c>
      <c r="C23" s="95" t="s">
        <v>34</v>
      </c>
      <c r="D23" s="132">
        <v>128145</v>
      </c>
      <c r="E23" s="133">
        <v>139269</v>
      </c>
      <c r="F23" s="133">
        <v>148082</v>
      </c>
      <c r="G23" s="133">
        <v>157540</v>
      </c>
      <c r="H23" s="133">
        <v>164573</v>
      </c>
      <c r="I23" s="134">
        <v>4.464263044306205</v>
      </c>
      <c r="J23" s="132">
        <v>12219</v>
      </c>
      <c r="K23" s="133">
        <v>13385</v>
      </c>
      <c r="L23" s="133">
        <v>14310</v>
      </c>
      <c r="M23" s="133">
        <v>14114</v>
      </c>
      <c r="N23" s="133">
        <v>14691</v>
      </c>
      <c r="O23" s="134">
        <v>4.088139436020977</v>
      </c>
    </row>
    <row r="24" spans="2:15" ht="24">
      <c r="B24" s="8" t="s">
        <v>35</v>
      </c>
      <c r="C24" s="95" t="s">
        <v>36</v>
      </c>
      <c r="D24" s="132">
        <v>713821</v>
      </c>
      <c r="E24" s="133">
        <v>756532</v>
      </c>
      <c r="F24" s="133">
        <v>768998</v>
      </c>
      <c r="G24" s="133">
        <v>806375</v>
      </c>
      <c r="H24" s="133">
        <v>841274</v>
      </c>
      <c r="I24" s="134">
        <v>4.327887149279186</v>
      </c>
      <c r="J24" s="132">
        <v>151680</v>
      </c>
      <c r="K24" s="133">
        <v>166179</v>
      </c>
      <c r="L24" s="133">
        <v>172027</v>
      </c>
      <c r="M24" s="133">
        <v>175415</v>
      </c>
      <c r="N24" s="133">
        <v>183928</v>
      </c>
      <c r="O24" s="134">
        <v>4.853062736938107</v>
      </c>
    </row>
    <row r="25" spans="2:15" ht="36">
      <c r="B25" s="8" t="s">
        <v>37</v>
      </c>
      <c r="C25" s="95" t="s">
        <v>38</v>
      </c>
      <c r="D25" s="132">
        <v>127113</v>
      </c>
      <c r="E25" s="133">
        <v>166420</v>
      </c>
      <c r="F25" s="133">
        <v>161508</v>
      </c>
      <c r="G25" s="133">
        <v>207049</v>
      </c>
      <c r="H25" s="133">
        <v>169237</v>
      </c>
      <c r="I25" s="134">
        <v>-18.26234369641969</v>
      </c>
      <c r="J25" s="132">
        <v>20044</v>
      </c>
      <c r="K25" s="133">
        <v>27438</v>
      </c>
      <c r="L25" s="133">
        <v>26176</v>
      </c>
      <c r="M25" s="133">
        <v>27821</v>
      </c>
      <c r="N25" s="133">
        <v>28105</v>
      </c>
      <c r="O25" s="134">
        <v>1.0208116171237513</v>
      </c>
    </row>
    <row r="26" spans="2:15" ht="15">
      <c r="B26" s="9" t="s">
        <v>39</v>
      </c>
      <c r="C26" s="96" t="s">
        <v>40</v>
      </c>
      <c r="D26" s="135">
        <v>162426</v>
      </c>
      <c r="E26" s="136">
        <v>167827</v>
      </c>
      <c r="F26" s="136">
        <v>176025</v>
      </c>
      <c r="G26" s="136">
        <v>159355</v>
      </c>
      <c r="H26" s="136">
        <v>219306</v>
      </c>
      <c r="I26" s="137">
        <v>37.621034796523475</v>
      </c>
      <c r="J26" s="135">
        <v>32410</v>
      </c>
      <c r="K26" s="136">
        <v>35331</v>
      </c>
      <c r="L26" s="136">
        <v>36071</v>
      </c>
      <c r="M26" s="136">
        <v>34178</v>
      </c>
      <c r="N26" s="136">
        <v>44626</v>
      </c>
      <c r="O26" s="137">
        <v>30.56937211071449</v>
      </c>
    </row>
    <row r="27" spans="2:15" ht="15">
      <c r="B27" s="10"/>
      <c r="C27" s="11"/>
      <c r="D27" s="13"/>
      <c r="E27" s="13"/>
      <c r="F27" s="13"/>
      <c r="G27" s="13"/>
      <c r="H27" s="13"/>
      <c r="I27" s="14"/>
      <c r="J27" s="13"/>
      <c r="K27" s="13"/>
      <c r="L27" s="13"/>
      <c r="M27" s="13"/>
      <c r="N27" s="13"/>
      <c r="O27" s="14"/>
    </row>
    <row r="28" spans="2:15" ht="15">
      <c r="B28" s="101" t="s">
        <v>158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</row>
    <row r="29" ht="15">
      <c r="B29" s="73" t="s">
        <v>104</v>
      </c>
    </row>
    <row r="30" spans="12:14" ht="15">
      <c r="L30" s="15"/>
      <c r="M30" s="15"/>
      <c r="N30" s="15"/>
    </row>
    <row r="31" spans="6:8" ht="15">
      <c r="F31" s="15"/>
      <c r="G31" s="15"/>
      <c r="H31" s="15"/>
    </row>
    <row r="39" spans="2:15" ht="1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</sheetData>
  <mergeCells count="4">
    <mergeCell ref="B5:B6"/>
    <mergeCell ref="C5:C6"/>
    <mergeCell ref="D5:I5"/>
    <mergeCell ref="J5:O5"/>
  </mergeCells>
  <printOptions/>
  <pageMargins left="0.7" right="0.7" top="0.75" bottom="0.75" header="0.3" footer="0.3"/>
  <pageSetup horizontalDpi="1200" verticalDpi="1200" orientation="portrait" paperSize="9" r:id="rId1"/>
  <ignoredErrors>
    <ignoredError sqref="B7:B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P65"/>
  <sheetViews>
    <sheetView showGridLines="0" zoomScalePageLayoutView="125" workbookViewId="0" topLeftCell="A1">
      <selection activeCell="C2" sqref="C2"/>
    </sheetView>
  </sheetViews>
  <sheetFormatPr defaultColWidth="8.8515625" defaultRowHeight="15"/>
  <cols>
    <col min="1" max="1" width="2.140625" style="19" customWidth="1"/>
    <col min="2" max="2" width="5.140625" style="19" customWidth="1"/>
    <col min="3" max="16384" width="8.8515625" style="19" customWidth="1"/>
  </cols>
  <sheetData>
    <row r="1" spans="2:5" ht="11.25" customHeight="1">
      <c r="B1" s="17"/>
      <c r="C1" s="3"/>
      <c r="D1" s="4"/>
      <c r="E1" s="18"/>
    </row>
    <row r="2" spans="3:11" ht="15">
      <c r="C2" s="20" t="s">
        <v>144</v>
      </c>
      <c r="D2" s="21"/>
      <c r="E2" s="21"/>
      <c r="F2" s="21"/>
      <c r="G2" s="21"/>
      <c r="H2" s="21"/>
      <c r="I2" s="21"/>
      <c r="J2" s="21"/>
      <c r="K2" s="21"/>
    </row>
    <row r="3" spans="3:11" ht="15">
      <c r="C3" s="74" t="s">
        <v>112</v>
      </c>
      <c r="D3" s="21"/>
      <c r="E3" s="21"/>
      <c r="F3" s="21"/>
      <c r="G3" s="21"/>
      <c r="H3" s="21"/>
      <c r="I3" s="21"/>
      <c r="J3" s="21"/>
      <c r="K3" s="21"/>
    </row>
    <row r="4" spans="3:11" ht="15">
      <c r="C4" s="74"/>
      <c r="D4" s="21"/>
      <c r="E4" s="21"/>
      <c r="F4" s="21"/>
      <c r="G4" s="21"/>
      <c r="H4" s="21"/>
      <c r="I4" s="21"/>
      <c r="J4" s="21"/>
      <c r="K4" s="21"/>
    </row>
    <row r="5" spans="3:11" ht="15">
      <c r="C5" s="74"/>
      <c r="D5" s="21"/>
      <c r="E5" s="21"/>
      <c r="F5" s="21"/>
      <c r="G5" s="21"/>
      <c r="H5" s="21"/>
      <c r="I5" s="21"/>
      <c r="J5" s="21"/>
      <c r="K5" s="21"/>
    </row>
    <row r="6" spans="3:11" ht="15">
      <c r="C6" s="74"/>
      <c r="D6" s="21"/>
      <c r="E6" s="21"/>
      <c r="F6" s="21"/>
      <c r="G6" s="21"/>
      <c r="H6" s="21"/>
      <c r="I6" s="21"/>
      <c r="J6" s="21"/>
      <c r="K6" s="21"/>
    </row>
    <row r="7" spans="3:11" ht="15">
      <c r="C7" s="20"/>
      <c r="D7" s="21"/>
      <c r="E7" s="21"/>
      <c r="F7" s="21"/>
      <c r="G7" s="21"/>
      <c r="H7" s="21"/>
      <c r="I7" s="21"/>
      <c r="J7" s="21"/>
      <c r="K7" s="21"/>
    </row>
    <row r="26" spans="3:7" ht="15">
      <c r="C26" s="22"/>
      <c r="G26" s="22"/>
    </row>
    <row r="27" spans="3:7" ht="15">
      <c r="C27" s="22"/>
      <c r="G27" s="22"/>
    </row>
    <row r="28" spans="3:7" ht="15">
      <c r="C28" s="22"/>
      <c r="G28" s="22"/>
    </row>
    <row r="29" spans="3:7" ht="15">
      <c r="C29" s="22"/>
      <c r="G29" s="22"/>
    </row>
    <row r="30" spans="3:16" ht="15">
      <c r="C30" s="22"/>
      <c r="G30" s="22"/>
      <c r="P30" s="23"/>
    </row>
    <row r="31" ht="15">
      <c r="G31" s="22"/>
    </row>
    <row r="32" spans="5:16" ht="15">
      <c r="E32" s="21"/>
      <c r="F32" s="21"/>
      <c r="G32" s="22"/>
      <c r="H32" s="24"/>
      <c r="K32" s="24"/>
      <c r="L32" s="24"/>
      <c r="M32" s="24"/>
      <c r="N32" s="24"/>
      <c r="O32" s="21"/>
      <c r="P32" s="21"/>
    </row>
    <row r="33" spans="3:16" ht="15">
      <c r="C33" s="144"/>
      <c r="D33" s="144"/>
      <c r="E33" s="144"/>
      <c r="F33" s="144"/>
      <c r="G33" s="144"/>
      <c r="H33" s="24"/>
      <c r="K33" s="24"/>
      <c r="L33" s="24"/>
      <c r="M33" s="24"/>
      <c r="N33" s="24"/>
      <c r="O33" s="21"/>
      <c r="P33" s="21"/>
    </row>
    <row r="34" spans="8:15" ht="15">
      <c r="H34" s="24"/>
      <c r="K34" s="24"/>
      <c r="L34" s="21"/>
      <c r="M34" s="21"/>
      <c r="N34" s="21"/>
      <c r="O34" s="21"/>
    </row>
    <row r="35" spans="8:15" ht="15">
      <c r="H35" s="24"/>
      <c r="K35" s="24"/>
      <c r="L35" s="21"/>
      <c r="M35" s="21"/>
      <c r="N35" s="21"/>
      <c r="O35" s="21"/>
    </row>
    <row r="36" spans="3:15" ht="15">
      <c r="C36" s="101" t="s">
        <v>158</v>
      </c>
      <c r="H36" s="24"/>
      <c r="K36" s="24"/>
      <c r="L36" s="21"/>
      <c r="M36" s="21"/>
      <c r="N36" s="21"/>
      <c r="O36" s="21"/>
    </row>
    <row r="37" spans="3:16" ht="15">
      <c r="C37" s="118" t="s">
        <v>105</v>
      </c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</row>
    <row r="40" spans="4:8" ht="15">
      <c r="D40" s="22" t="s">
        <v>41</v>
      </c>
      <c r="E40" s="22" t="s">
        <v>42</v>
      </c>
      <c r="H40" s="25"/>
    </row>
    <row r="41" spans="3:8" ht="15">
      <c r="C41" s="26" t="s">
        <v>6</v>
      </c>
      <c r="D41" s="1">
        <v>0.24394107143890975</v>
      </c>
      <c r="E41" s="1">
        <v>0.07664833175551188</v>
      </c>
      <c r="G41" s="21"/>
      <c r="H41" s="25"/>
    </row>
    <row r="42" spans="3:9" ht="15">
      <c r="C42" s="26" t="s">
        <v>8</v>
      </c>
      <c r="D42" s="1">
        <v>0.12507719567942585</v>
      </c>
      <c r="E42" s="1">
        <v>0.1742467355186831</v>
      </c>
      <c r="H42" s="25"/>
      <c r="I42" s="25"/>
    </row>
    <row r="43" spans="3:5" ht="15">
      <c r="C43" s="26" t="s">
        <v>18</v>
      </c>
      <c r="D43" s="1">
        <v>0.11756403912451058</v>
      </c>
      <c r="E43" s="1">
        <v>0.07339793014854765</v>
      </c>
    </row>
    <row r="44" spans="3:5" ht="15">
      <c r="C44" s="26" t="s">
        <v>2</v>
      </c>
      <c r="D44" s="1">
        <v>0.08826404310902343</v>
      </c>
      <c r="E44" s="1">
        <v>0.10697951335158778</v>
      </c>
    </row>
    <row r="45" spans="3:5" ht="15">
      <c r="C45" s="26" t="s">
        <v>28</v>
      </c>
      <c r="D45" s="1">
        <v>0.07963188550212864</v>
      </c>
      <c r="E45" s="1">
        <v>0.04206266409566693</v>
      </c>
    </row>
    <row r="46" spans="3:5" ht="15">
      <c r="C46" s="26" t="s">
        <v>35</v>
      </c>
      <c r="D46" s="1">
        <v>0.05730029161866237</v>
      </c>
      <c r="E46" s="1">
        <v>0.09865344336067926</v>
      </c>
    </row>
    <row r="47" spans="3:5" ht="15">
      <c r="C47" s="26" t="s">
        <v>12</v>
      </c>
      <c r="D47" s="1">
        <v>0.04105471757807006</v>
      </c>
      <c r="E47" s="1">
        <v>0.0657948867857229</v>
      </c>
    </row>
    <row r="48" spans="3:5" ht="15">
      <c r="C48" s="26" t="s">
        <v>16</v>
      </c>
      <c r="D48" s="1">
        <v>0.03991882491607833</v>
      </c>
      <c r="E48" s="1">
        <v>0.06785883816915497</v>
      </c>
    </row>
    <row r="49" spans="3:5" ht="15">
      <c r="C49" s="26" t="s">
        <v>20</v>
      </c>
      <c r="D49" s="1">
        <v>0.03790218463687636</v>
      </c>
      <c r="E49" s="1">
        <v>0.06663269657286451</v>
      </c>
    </row>
    <row r="50" spans="3:5" ht="15">
      <c r="C50" s="26" t="s">
        <v>14</v>
      </c>
      <c r="D50" s="1">
        <v>0.03429024077014844</v>
      </c>
      <c r="E50" s="1">
        <v>0.028337494669824097</v>
      </c>
    </row>
    <row r="51" spans="3:5" ht="15">
      <c r="C51" s="26" t="s">
        <v>32</v>
      </c>
      <c r="D51" s="1">
        <v>0.021278184042945555</v>
      </c>
      <c r="E51" s="1">
        <v>0.023155088675354072</v>
      </c>
    </row>
    <row r="52" spans="3:5" ht="15">
      <c r="C52" s="26" t="s">
        <v>24</v>
      </c>
      <c r="D52" s="1">
        <v>0.02087523741055705</v>
      </c>
      <c r="E52" s="1">
        <v>0.04100279716903966</v>
      </c>
    </row>
    <row r="53" spans="3:5" ht="15">
      <c r="C53" s="26" t="s">
        <v>22</v>
      </c>
      <c r="D53" s="1">
        <v>0.01959440383684748</v>
      </c>
      <c r="E53" s="1">
        <v>0.028847046076856443</v>
      </c>
    </row>
    <row r="54" spans="3:5" ht="15">
      <c r="C54" s="26" t="s">
        <v>30</v>
      </c>
      <c r="D54" s="1">
        <v>0.015205309686895619</v>
      </c>
      <c r="E54" s="1">
        <v>0.024538386652971356</v>
      </c>
    </row>
    <row r="55" spans="3:5" ht="15">
      <c r="C55" s="26" t="s">
        <v>39</v>
      </c>
      <c r="D55" s="1">
        <v>0.014937223489282172</v>
      </c>
      <c r="E55" s="1">
        <v>0.023936043252868907</v>
      </c>
    </row>
    <row r="56" spans="3:5" ht="15">
      <c r="C56" s="26" t="s">
        <v>37</v>
      </c>
      <c r="D56" s="1">
        <v>0.011526957272740586</v>
      </c>
      <c r="E56" s="1">
        <v>0.015074676099625345</v>
      </c>
    </row>
    <row r="57" spans="3:5" ht="15">
      <c r="C57" s="26" t="s">
        <v>33</v>
      </c>
      <c r="D57" s="1">
        <v>0.011209286026381562</v>
      </c>
      <c r="E57" s="1">
        <v>0.007879810232328623</v>
      </c>
    </row>
    <row r="58" spans="3:5" ht="15">
      <c r="C58" s="26" t="s">
        <v>26</v>
      </c>
      <c r="D58" s="1">
        <v>0.008185483500200418</v>
      </c>
      <c r="E58" s="1">
        <v>0.019594128895051185</v>
      </c>
    </row>
    <row r="59" spans="3:5" ht="15">
      <c r="C59" s="26" t="s">
        <v>4</v>
      </c>
      <c r="D59" s="1">
        <v>0.007297039302621707</v>
      </c>
      <c r="E59" s="1">
        <v>0.005657629727765456</v>
      </c>
    </row>
    <row r="60" spans="3:5" ht="15">
      <c r="C60" s="26" t="s">
        <v>10</v>
      </c>
      <c r="D60" s="1">
        <v>0.004946312946363348</v>
      </c>
      <c r="E60" s="1">
        <v>0.009701858789895863</v>
      </c>
    </row>
    <row r="61" spans="3:7" ht="15">
      <c r="C61" s="22"/>
      <c r="G61" s="22"/>
    </row>
    <row r="63" ht="15">
      <c r="E63" s="27"/>
    </row>
    <row r="64" ht="15">
      <c r="E64" s="27"/>
    </row>
    <row r="65" ht="15">
      <c r="E65" s="27"/>
    </row>
  </sheetData>
  <mergeCells count="1">
    <mergeCell ref="C33:G33"/>
  </mergeCells>
  <printOptions/>
  <pageMargins left="0.7" right="0.7" top="0.75" bottom="0.75" header="0.3" footer="0.3"/>
  <pageSetup horizontalDpi="1200" verticalDpi="12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1:O56"/>
  <sheetViews>
    <sheetView showGridLines="0" zoomScalePageLayoutView="125" workbookViewId="0" topLeftCell="A1">
      <selection activeCell="C2" sqref="C2"/>
    </sheetView>
  </sheetViews>
  <sheetFormatPr defaultColWidth="8.8515625" defaultRowHeight="15"/>
  <cols>
    <col min="1" max="2" width="4.421875" style="19" customWidth="1"/>
    <col min="3" max="4" width="8.8515625" style="19" customWidth="1"/>
    <col min="5" max="5" width="9.28125" style="19" customWidth="1"/>
    <col min="6" max="6" width="10.8515625" style="19" customWidth="1"/>
    <col min="7" max="10" width="8.8515625" style="19" customWidth="1"/>
    <col min="11" max="11" width="9.140625" style="19" customWidth="1"/>
    <col min="12" max="16384" width="8.8515625" style="19" customWidth="1"/>
  </cols>
  <sheetData>
    <row r="1" ht="11.25" customHeight="1">
      <c r="C1" s="3"/>
    </row>
    <row r="2" ht="15">
      <c r="C2" s="20" t="s">
        <v>145</v>
      </c>
    </row>
    <row r="3" ht="15">
      <c r="C3" s="74" t="s">
        <v>113</v>
      </c>
    </row>
    <row r="4" ht="15">
      <c r="C4" s="74"/>
    </row>
    <row r="5" ht="15">
      <c r="C5" s="22"/>
    </row>
    <row r="6" ht="15">
      <c r="C6" s="22"/>
    </row>
    <row r="7" ht="15">
      <c r="C7" s="22"/>
    </row>
    <row r="8" ht="15">
      <c r="C8" s="22"/>
    </row>
    <row r="9" ht="15">
      <c r="C9" s="22"/>
    </row>
    <row r="10" ht="15">
      <c r="C10" s="22"/>
    </row>
    <row r="11" ht="15">
      <c r="C11" s="22"/>
    </row>
    <row r="12" ht="15">
      <c r="C12" s="22"/>
    </row>
    <row r="13" ht="15">
      <c r="C13" s="22"/>
    </row>
    <row r="14" ht="15">
      <c r="C14" s="22"/>
    </row>
    <row r="15" ht="15">
      <c r="C15" s="22"/>
    </row>
    <row r="16" ht="15">
      <c r="C16" s="22"/>
    </row>
    <row r="17" ht="15">
      <c r="C17" s="22"/>
    </row>
    <row r="18" ht="15">
      <c r="C18" s="22"/>
    </row>
    <row r="19" ht="15">
      <c r="C19" s="22"/>
    </row>
    <row r="20" ht="15">
      <c r="C20" s="22"/>
    </row>
    <row r="21" ht="15">
      <c r="C21" s="22"/>
    </row>
    <row r="22" ht="15">
      <c r="C22" s="22"/>
    </row>
    <row r="23" ht="15">
      <c r="C23" s="22"/>
    </row>
    <row r="24" ht="15">
      <c r="C24" s="22"/>
    </row>
    <row r="25" ht="15">
      <c r="C25" s="22"/>
    </row>
    <row r="26" ht="15">
      <c r="C26" s="22"/>
    </row>
    <row r="27" ht="15">
      <c r="C27" s="22"/>
    </row>
    <row r="28" ht="15">
      <c r="C28" s="22"/>
    </row>
    <row r="29" ht="15">
      <c r="C29" s="22"/>
    </row>
    <row r="30" ht="15">
      <c r="C30" s="22"/>
    </row>
    <row r="31" ht="15">
      <c r="C31" s="21"/>
    </row>
    <row r="32" ht="15">
      <c r="C32" s="101" t="s">
        <v>158</v>
      </c>
    </row>
    <row r="33" spans="3:15" ht="15">
      <c r="C33" s="118" t="s">
        <v>106</v>
      </c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</row>
    <row r="34" ht="15">
      <c r="M34" s="22"/>
    </row>
    <row r="35" spans="3:9" ht="15">
      <c r="C35" s="28" t="s">
        <v>43</v>
      </c>
      <c r="D35" s="29" t="s">
        <v>44</v>
      </c>
      <c r="E35" s="29" t="s">
        <v>46</v>
      </c>
      <c r="F35" s="29" t="s">
        <v>47</v>
      </c>
      <c r="G35" s="21"/>
      <c r="H35" s="28"/>
      <c r="I35" s="29"/>
    </row>
    <row r="36" spans="3:9" ht="15">
      <c r="C36" s="30" t="s">
        <v>2</v>
      </c>
      <c r="D36" s="31">
        <v>0.10626727254178388</v>
      </c>
      <c r="E36" s="31">
        <v>0.10517298638540326</v>
      </c>
      <c r="F36" s="31">
        <v>0.10697951335158778</v>
      </c>
      <c r="G36" s="21"/>
      <c r="H36" s="32"/>
      <c r="I36" s="33"/>
    </row>
    <row r="37" spans="3:9" ht="15">
      <c r="C37" s="30" t="s">
        <v>4</v>
      </c>
      <c r="D37" s="31">
        <v>0.006336866305246954</v>
      </c>
      <c r="E37" s="31">
        <v>0.00738044478799351</v>
      </c>
      <c r="F37" s="31">
        <v>0.005657629727765456</v>
      </c>
      <c r="G37" s="21"/>
      <c r="H37" s="32"/>
      <c r="I37" s="33"/>
    </row>
    <row r="38" spans="3:9" ht="15">
      <c r="C38" s="30" t="s">
        <v>6</v>
      </c>
      <c r="D38" s="31">
        <v>0.08832039903023592</v>
      </c>
      <c r="E38" s="31">
        <v>0.10625335296837106</v>
      </c>
      <c r="F38" s="31">
        <v>0.07664833175551188</v>
      </c>
      <c r="G38" s="21"/>
      <c r="H38" s="32"/>
      <c r="I38" s="33"/>
    </row>
    <row r="39" spans="3:9" ht="15">
      <c r="C39" s="30" t="s">
        <v>8</v>
      </c>
      <c r="D39" s="31">
        <v>0.18055520357962768</v>
      </c>
      <c r="E39" s="31">
        <v>0.19024752838331505</v>
      </c>
      <c r="F39" s="31">
        <v>0.17424673551868308</v>
      </c>
      <c r="G39" s="21"/>
      <c r="H39" s="32"/>
      <c r="I39" s="33"/>
    </row>
    <row r="40" spans="3:9" ht="15">
      <c r="C40" s="30" t="s">
        <v>10</v>
      </c>
      <c r="D40" s="31">
        <v>0.008550090939749736</v>
      </c>
      <c r="E40" s="31">
        <v>0.006780515823538477</v>
      </c>
      <c r="F40" s="31">
        <v>0.009701858789895863</v>
      </c>
      <c r="G40" s="21"/>
      <c r="H40" s="32"/>
      <c r="I40" s="33"/>
    </row>
    <row r="41" spans="3:9" ht="15">
      <c r="C41" s="30" t="s">
        <v>12</v>
      </c>
      <c r="D41" s="31">
        <v>0.06183578081148537</v>
      </c>
      <c r="E41" s="31">
        <v>0.05575301386017204</v>
      </c>
      <c r="F41" s="31">
        <v>0.0657948867857229</v>
      </c>
      <c r="G41" s="21"/>
      <c r="H41" s="32"/>
      <c r="I41" s="33"/>
    </row>
    <row r="42" spans="3:9" ht="15">
      <c r="C42" s="30" t="s">
        <v>14</v>
      </c>
      <c r="D42" s="31">
        <v>0.031507910361153295</v>
      </c>
      <c r="E42" s="31">
        <v>0.03637893425256515</v>
      </c>
      <c r="F42" s="31">
        <v>0.028337494669824097</v>
      </c>
      <c r="G42" s="21"/>
      <c r="H42" s="32"/>
      <c r="I42" s="33"/>
    </row>
    <row r="43" spans="3:9" ht="15">
      <c r="C43" s="30" t="s">
        <v>16</v>
      </c>
      <c r="D43" s="31">
        <v>0.06181043854467809</v>
      </c>
      <c r="E43" s="31">
        <v>0.052517682659003834</v>
      </c>
      <c r="F43" s="31">
        <v>0.06785883816915497</v>
      </c>
      <c r="G43" s="21"/>
      <c r="H43" s="32"/>
      <c r="I43" s="33"/>
    </row>
    <row r="44" spans="3:9" ht="15">
      <c r="C44" s="30" t="s">
        <v>18</v>
      </c>
      <c r="D44" s="31">
        <v>0.07824652307348412</v>
      </c>
      <c r="E44" s="31">
        <v>0.08569589699681163</v>
      </c>
      <c r="F44" s="31">
        <v>0.07339793014854765</v>
      </c>
      <c r="G44" s="21"/>
      <c r="H44" s="32"/>
      <c r="I44" s="33"/>
    </row>
    <row r="45" spans="3:9" ht="15">
      <c r="C45" s="30">
        <v>10</v>
      </c>
      <c r="D45" s="31">
        <v>0.06110897759548674</v>
      </c>
      <c r="E45" s="31">
        <v>0.05262234059648432</v>
      </c>
      <c r="F45" s="31">
        <v>0.06663269657286451</v>
      </c>
      <c r="G45" s="21"/>
      <c r="H45" s="32"/>
      <c r="I45" s="33"/>
    </row>
    <row r="46" spans="3:9" ht="15">
      <c r="C46" s="30">
        <v>11</v>
      </c>
      <c r="D46" s="31">
        <v>0.025932286762694365</v>
      </c>
      <c r="E46" s="31">
        <v>0.02145405310525045</v>
      </c>
      <c r="F46" s="31">
        <v>0.028847046076856443</v>
      </c>
      <c r="G46" s="21"/>
      <c r="H46" s="32"/>
      <c r="I46" s="33"/>
    </row>
    <row r="47" spans="3:9" ht="15">
      <c r="C47" s="30">
        <v>12</v>
      </c>
      <c r="D47" s="31">
        <v>0.03512958020859935</v>
      </c>
      <c r="E47" s="31">
        <v>0.026105974814520583</v>
      </c>
      <c r="F47" s="31">
        <v>0.04100279716903966</v>
      </c>
      <c r="G47" s="21"/>
      <c r="H47" s="32"/>
      <c r="I47" s="33"/>
    </row>
    <row r="48" spans="3:9" ht="15">
      <c r="C48" s="30">
        <v>13</v>
      </c>
      <c r="D48" s="31">
        <v>0.016424388097971903</v>
      </c>
      <c r="E48" s="31">
        <v>0.011554401113494529</v>
      </c>
      <c r="F48" s="31">
        <v>0.019594128895051185</v>
      </c>
      <c r="G48" s="21"/>
      <c r="H48" s="32"/>
      <c r="I48" s="33"/>
    </row>
    <row r="49" spans="3:9" ht="15">
      <c r="C49" s="30">
        <v>14</v>
      </c>
      <c r="D49" s="31">
        <v>0.04757230831011917</v>
      </c>
      <c r="E49" s="31">
        <v>0.05603732085568989</v>
      </c>
      <c r="F49" s="31">
        <v>0.042062664095666925</v>
      </c>
      <c r="G49" s="21"/>
      <c r="H49" s="32"/>
      <c r="I49" s="33"/>
    </row>
    <row r="50" spans="3:9" ht="15">
      <c r="C50" s="30">
        <v>15</v>
      </c>
      <c r="D50" s="31">
        <v>0.026947277038411727</v>
      </c>
      <c r="E50" s="31">
        <v>0.03064829411682298</v>
      </c>
      <c r="F50" s="31">
        <v>0.024538386652971356</v>
      </c>
      <c r="G50" s="21"/>
      <c r="H50" s="32"/>
      <c r="I50" s="33"/>
    </row>
    <row r="51" spans="3:9" ht="15">
      <c r="C51" s="30">
        <v>16</v>
      </c>
      <c r="D51" s="31">
        <v>0.022828833781371613</v>
      </c>
      <c r="E51" s="31">
        <v>0.02232757604800091</v>
      </c>
      <c r="F51" s="31">
        <v>0.023155088675354076</v>
      </c>
      <c r="G51" s="21"/>
      <c r="H51" s="32"/>
      <c r="I51" s="33"/>
    </row>
    <row r="52" spans="3:9" ht="15">
      <c r="C52" s="30">
        <v>17</v>
      </c>
      <c r="D52" s="31">
        <v>0.009014374263693434</v>
      </c>
      <c r="E52" s="31">
        <v>0.010757517447796704</v>
      </c>
      <c r="F52" s="31">
        <v>0.007879810232328623</v>
      </c>
      <c r="G52" s="21"/>
      <c r="H52" s="32"/>
      <c r="I52" s="33"/>
    </row>
    <row r="53" spans="3:9" ht="15">
      <c r="C53" s="30">
        <v>18</v>
      </c>
      <c r="D53" s="31">
        <v>0.09541785824055789</v>
      </c>
      <c r="E53" s="31">
        <v>0.09044670809582712</v>
      </c>
      <c r="F53" s="31">
        <v>0.09865344336067926</v>
      </c>
      <c r="G53" s="21"/>
      <c r="H53" s="32"/>
      <c r="I53" s="33"/>
    </row>
    <row r="54" spans="3:9" ht="15">
      <c r="C54" s="30">
        <v>19</v>
      </c>
      <c r="D54" s="31">
        <v>0.01463418437863686</v>
      </c>
      <c r="E54" s="31">
        <v>0.01395741328430617</v>
      </c>
      <c r="F54" s="31">
        <v>0.015074676099625343</v>
      </c>
      <c r="G54" s="21"/>
      <c r="H54" s="32"/>
      <c r="I54" s="33"/>
    </row>
    <row r="55" spans="3:9" ht="15">
      <c r="C55" s="34">
        <v>20</v>
      </c>
      <c r="D55" s="35">
        <v>0.0215594461350119</v>
      </c>
      <c r="E55" s="35">
        <v>0.017908044404632308</v>
      </c>
      <c r="F55" s="35">
        <v>0.023936043252868907</v>
      </c>
      <c r="G55" s="21"/>
      <c r="H55" s="32"/>
      <c r="I55" s="33"/>
    </row>
    <row r="56" spans="3:9" ht="15">
      <c r="C56" s="21"/>
      <c r="D56" s="31"/>
      <c r="E56" s="21"/>
      <c r="F56" s="21"/>
      <c r="G56" s="21"/>
      <c r="H56" s="21"/>
      <c r="I56" s="21"/>
    </row>
  </sheetData>
  <printOptions/>
  <pageMargins left="0.7" right="0.7" top="0.75" bottom="0.75" header="0.3" footer="0.3"/>
  <pageSetup horizontalDpi="600" verticalDpi="600" orientation="portrait" paperSize="9"/>
  <ignoredErrors>
    <ignoredError sqref="C36:C55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R70"/>
  <sheetViews>
    <sheetView showGridLines="0" zoomScalePageLayoutView="125" workbookViewId="0" topLeftCell="A1">
      <selection activeCell="C2" sqref="C2"/>
    </sheetView>
  </sheetViews>
  <sheetFormatPr defaultColWidth="8.8515625" defaultRowHeight="15"/>
  <cols>
    <col min="1" max="1" width="2.8515625" style="19" customWidth="1"/>
    <col min="2" max="2" width="3.8515625" style="19" customWidth="1"/>
    <col min="3" max="16384" width="8.8515625" style="19" customWidth="1"/>
  </cols>
  <sheetData>
    <row r="1" ht="11.25" customHeight="1">
      <c r="C1" s="3"/>
    </row>
    <row r="2" spans="3:18" ht="15">
      <c r="C2" s="91" t="s">
        <v>147</v>
      </c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ht="15">
      <c r="C3" s="72" t="s">
        <v>113</v>
      </c>
    </row>
    <row r="4" ht="15">
      <c r="C4" s="72"/>
    </row>
    <row r="5" ht="15">
      <c r="C5" s="72"/>
    </row>
    <row r="6" ht="15">
      <c r="C6" s="37"/>
    </row>
    <row r="7" ht="15">
      <c r="C7" s="37"/>
    </row>
    <row r="8" ht="15">
      <c r="C8" s="37"/>
    </row>
    <row r="9" ht="15">
      <c r="C9" s="37"/>
    </row>
    <row r="10" ht="15">
      <c r="C10" s="37"/>
    </row>
    <row r="11" ht="15">
      <c r="C11" s="37"/>
    </row>
    <row r="12" ht="15">
      <c r="C12" s="37"/>
    </row>
    <row r="13" ht="15">
      <c r="C13" s="37"/>
    </row>
    <row r="14" ht="15">
      <c r="C14" s="37"/>
    </row>
    <row r="15" ht="15">
      <c r="C15" s="37"/>
    </row>
    <row r="16" ht="15">
      <c r="C16" s="37"/>
    </row>
    <row r="17" ht="15">
      <c r="C17" s="37"/>
    </row>
    <row r="18" ht="15">
      <c r="C18" s="37"/>
    </row>
    <row r="19" ht="15">
      <c r="C19" s="37"/>
    </row>
    <row r="20" ht="15">
      <c r="C20" s="37"/>
    </row>
    <row r="21" ht="15">
      <c r="C21" s="37"/>
    </row>
    <row r="22" ht="15">
      <c r="C22" s="37"/>
    </row>
    <row r="23" ht="15">
      <c r="C23" s="37"/>
    </row>
    <row r="24" ht="15">
      <c r="C24" s="37"/>
    </row>
    <row r="25" ht="15">
      <c r="C25" s="37"/>
    </row>
    <row r="26" ht="15">
      <c r="C26" s="37"/>
    </row>
    <row r="27" ht="15">
      <c r="C27" s="37"/>
    </row>
    <row r="28" ht="15">
      <c r="C28" s="37"/>
    </row>
    <row r="29" ht="15">
      <c r="C29" s="37"/>
    </row>
    <row r="30" spans="3:10" ht="15">
      <c r="C30" s="37"/>
      <c r="F30" s="144"/>
      <c r="G30" s="144"/>
      <c r="H30" s="144"/>
      <c r="I30" s="144"/>
      <c r="J30" s="144"/>
    </row>
    <row r="31" ht="15">
      <c r="C31" s="37"/>
    </row>
    <row r="32" ht="12.75" customHeight="1">
      <c r="C32" s="37"/>
    </row>
    <row r="33" ht="12.75" customHeight="1">
      <c r="C33" s="101" t="s">
        <v>160</v>
      </c>
    </row>
    <row r="34" spans="3:15" ht="12.75" customHeight="1">
      <c r="C34" s="106" t="s">
        <v>107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</row>
    <row r="35" spans="3:4" ht="15">
      <c r="C35" s="38"/>
      <c r="D35" s="37"/>
    </row>
    <row r="36" spans="3:4" ht="15">
      <c r="C36" s="103" t="s">
        <v>161</v>
      </c>
      <c r="D36" s="37">
        <v>0.0456955273320686</v>
      </c>
    </row>
    <row r="37" spans="3:4" ht="15">
      <c r="C37" s="39"/>
      <c r="D37" s="37"/>
    </row>
    <row r="38" spans="3:11" ht="15">
      <c r="C38" s="39" t="s">
        <v>48</v>
      </c>
      <c r="D38" s="37">
        <v>0.23470839260312945</v>
      </c>
      <c r="K38" s="37"/>
    </row>
    <row r="39" spans="3:11" ht="15">
      <c r="C39" s="39" t="s">
        <v>57</v>
      </c>
      <c r="D39" s="37">
        <v>0.11268427020897456</v>
      </c>
      <c r="K39" s="37"/>
    </row>
    <row r="40" spans="2:11" ht="15">
      <c r="B40" s="74"/>
      <c r="C40" s="39" t="s">
        <v>49</v>
      </c>
      <c r="D40" s="37">
        <v>0.08201363788799046</v>
      </c>
      <c r="K40" s="37"/>
    </row>
    <row r="41" spans="2:11" ht="15">
      <c r="B41" s="74"/>
      <c r="C41" s="39" t="s">
        <v>90</v>
      </c>
      <c r="D41" s="37">
        <v>0.0714916401589332</v>
      </c>
      <c r="K41" s="37"/>
    </row>
    <row r="42" spans="3:11" ht="15">
      <c r="C42" s="39" t="s">
        <v>60</v>
      </c>
      <c r="D42" s="37">
        <v>0.06254371386587784</v>
      </c>
      <c r="E42" s="22"/>
      <c r="G42" s="21"/>
      <c r="H42" s="21"/>
      <c r="K42" s="37"/>
    </row>
    <row r="43" spans="3:11" ht="15">
      <c r="C43" s="39" t="s">
        <v>51</v>
      </c>
      <c r="D43" s="37">
        <v>0.05890604330726138</v>
      </c>
      <c r="E43" s="40"/>
      <c r="G43" s="21"/>
      <c r="H43" s="21"/>
      <c r="K43" s="37"/>
    </row>
    <row r="44" spans="3:11" ht="15">
      <c r="C44" s="39" t="s">
        <v>56</v>
      </c>
      <c r="D44" s="37">
        <v>0.05809618491363241</v>
      </c>
      <c r="E44" s="40"/>
      <c r="G44" s="21"/>
      <c r="H44" s="21"/>
      <c r="K44" s="37"/>
    </row>
    <row r="45" spans="3:11" ht="15">
      <c r="C45" s="39" t="s">
        <v>53</v>
      </c>
      <c r="D45" s="37">
        <v>0.05317124199873731</v>
      </c>
      <c r="E45" s="40"/>
      <c r="G45" s="21"/>
      <c r="H45" s="21"/>
      <c r="K45" s="37"/>
    </row>
    <row r="46" spans="3:11" ht="15">
      <c r="C46" s="39" t="s">
        <v>89</v>
      </c>
      <c r="D46" s="37">
        <v>0.05169455169455169</v>
      </c>
      <c r="E46" s="40"/>
      <c r="G46" s="21"/>
      <c r="H46" s="21"/>
      <c r="K46" s="37"/>
    </row>
    <row r="47" spans="3:11" ht="15">
      <c r="C47" s="39" t="s">
        <v>88</v>
      </c>
      <c r="D47" s="37">
        <v>0.05042338420322442</v>
      </c>
      <c r="E47" s="40"/>
      <c r="G47" s="21"/>
      <c r="H47" s="21"/>
      <c r="K47" s="37"/>
    </row>
    <row r="48" spans="3:11" ht="15">
      <c r="C48" s="39" t="s">
        <v>55</v>
      </c>
      <c r="D48" s="37">
        <v>0.048281301893058785</v>
      </c>
      <c r="E48" s="40"/>
      <c r="G48" s="21"/>
      <c r="H48" s="21"/>
      <c r="K48" s="37"/>
    </row>
    <row r="49" spans="3:11" ht="15">
      <c r="C49" s="39" t="s">
        <v>54</v>
      </c>
      <c r="D49" s="37">
        <v>0.04683778777454353</v>
      </c>
      <c r="E49" s="40"/>
      <c r="G49" s="21"/>
      <c r="H49" s="21"/>
      <c r="K49" s="37"/>
    </row>
    <row r="50" spans="3:11" ht="15">
      <c r="C50" s="39" t="s">
        <v>62</v>
      </c>
      <c r="D50" s="37">
        <v>0.0458117282300743</v>
      </c>
      <c r="E50" s="40"/>
      <c r="G50" s="21"/>
      <c r="H50" s="21"/>
      <c r="K50" s="37"/>
    </row>
    <row r="51" spans="3:11" ht="15">
      <c r="C51" s="39" t="s">
        <v>64</v>
      </c>
      <c r="D51" s="37">
        <v>0.044201530358739936</v>
      </c>
      <c r="E51" s="40"/>
      <c r="G51" s="21"/>
      <c r="H51" s="21"/>
      <c r="K51" s="37"/>
    </row>
    <row r="52" spans="3:11" ht="15">
      <c r="C52" s="39" t="s">
        <v>59</v>
      </c>
      <c r="D52" s="37">
        <v>0.04204063459330255</v>
      </c>
      <c r="E52" s="40"/>
      <c r="G52" s="24"/>
      <c r="H52" s="21"/>
      <c r="K52" s="37"/>
    </row>
    <row r="53" spans="3:11" ht="15">
      <c r="C53" s="39" t="s">
        <v>146</v>
      </c>
      <c r="D53" s="37">
        <v>0.04030268188311462</v>
      </c>
      <c r="E53" s="40"/>
      <c r="G53" s="21"/>
      <c r="H53" s="21"/>
      <c r="K53" s="37"/>
    </row>
    <row r="54" spans="3:11" ht="15">
      <c r="C54" s="39" t="s">
        <v>61</v>
      </c>
      <c r="D54" s="37">
        <v>0.040267921218403634</v>
      </c>
      <c r="E54" s="40"/>
      <c r="G54" s="21"/>
      <c r="H54" s="21"/>
      <c r="K54" s="37"/>
    </row>
    <row r="55" spans="3:11" ht="15">
      <c r="C55" s="39" t="s">
        <v>65</v>
      </c>
      <c r="D55" s="37">
        <v>0.03287335633218339</v>
      </c>
      <c r="E55" s="40"/>
      <c r="G55" s="21"/>
      <c r="H55" s="21"/>
      <c r="K55" s="37"/>
    </row>
    <row r="56" spans="3:11" ht="15">
      <c r="C56" s="39" t="s">
        <v>67</v>
      </c>
      <c r="D56" s="37">
        <v>0.0290422323034645</v>
      </c>
      <c r="E56" s="40"/>
      <c r="G56" s="21"/>
      <c r="H56" s="21"/>
      <c r="K56" s="37"/>
    </row>
    <row r="57" spans="3:11" ht="15">
      <c r="C57" s="39" t="s">
        <v>68</v>
      </c>
      <c r="D57" s="37">
        <v>0.028184763597786506</v>
      </c>
      <c r="E57" s="40"/>
      <c r="G57" s="21"/>
      <c r="H57" s="21"/>
      <c r="K57" s="37"/>
    </row>
    <row r="58" spans="3:11" ht="15">
      <c r="C58" s="39" t="s">
        <v>63</v>
      </c>
      <c r="D58" s="37">
        <v>0.02634297520661157</v>
      </c>
      <c r="E58" s="40"/>
      <c r="G58" s="21"/>
      <c r="H58" s="21"/>
      <c r="K58" s="37"/>
    </row>
    <row r="59" spans="3:11" ht="15">
      <c r="C59" s="39" t="s">
        <v>72</v>
      </c>
      <c r="D59" s="37">
        <v>0.023546777254516062</v>
      </c>
      <c r="E59" s="40"/>
      <c r="G59" s="21"/>
      <c r="H59" s="21"/>
      <c r="K59" s="37"/>
    </row>
    <row r="60" spans="3:11" ht="15">
      <c r="C60" s="39" t="s">
        <v>66</v>
      </c>
      <c r="D60" s="37">
        <v>0.021590232281119715</v>
      </c>
      <c r="E60" s="40"/>
      <c r="G60" s="21"/>
      <c r="H60" s="21"/>
      <c r="K60" s="37"/>
    </row>
    <row r="61" spans="3:11" ht="15">
      <c r="C61" s="39" t="s">
        <v>71</v>
      </c>
      <c r="D61" s="37">
        <v>0.01908051914508943</v>
      </c>
      <c r="E61" s="40"/>
      <c r="G61" s="21"/>
      <c r="H61" s="21"/>
      <c r="K61" s="37"/>
    </row>
    <row r="62" spans="3:11" ht="15">
      <c r="C62" s="39" t="s">
        <v>58</v>
      </c>
      <c r="D62" s="37">
        <v>0.016288034841975163</v>
      </c>
      <c r="E62" s="40"/>
      <c r="G62" s="21"/>
      <c r="H62" s="21"/>
      <c r="K62" s="37"/>
    </row>
    <row r="63" spans="3:11" ht="15">
      <c r="C63" s="39" t="s">
        <v>70</v>
      </c>
      <c r="D63" s="37">
        <v>0.013245220141771865</v>
      </c>
      <c r="E63" s="40"/>
      <c r="G63" s="21"/>
      <c r="H63" s="21"/>
      <c r="K63" s="37"/>
    </row>
    <row r="64" spans="3:11" ht="15">
      <c r="C64" s="39" t="s">
        <v>69</v>
      </c>
      <c r="D64" s="37">
        <v>0.011013033011428097</v>
      </c>
      <c r="E64" s="40"/>
      <c r="G64" s="21"/>
      <c r="H64" s="21"/>
      <c r="K64" s="37"/>
    </row>
    <row r="65" spans="3:11" ht="15">
      <c r="C65" s="39"/>
      <c r="D65" s="37"/>
      <c r="E65" s="40"/>
      <c r="G65" s="21"/>
      <c r="H65" s="21"/>
      <c r="K65" s="37"/>
    </row>
    <row r="66" spans="3:11" ht="15">
      <c r="C66" s="39" t="s">
        <v>50</v>
      </c>
      <c r="D66" s="37">
        <v>0.06960634435314351</v>
      </c>
      <c r="E66" s="40"/>
      <c r="G66" s="21"/>
      <c r="H66" s="21"/>
      <c r="K66" s="21"/>
    </row>
    <row r="67" spans="3:11" ht="15">
      <c r="C67" s="39" t="s">
        <v>52</v>
      </c>
      <c r="D67" s="37">
        <v>0.04936541948244602</v>
      </c>
      <c r="E67" s="40"/>
      <c r="G67" s="21"/>
      <c r="H67" s="21"/>
      <c r="K67" s="21"/>
    </row>
    <row r="68" spans="3:11" ht="15">
      <c r="C68" s="41"/>
      <c r="D68" s="42"/>
      <c r="E68" s="40"/>
      <c r="G68" s="21"/>
      <c r="H68" s="21"/>
      <c r="K68" s="21"/>
    </row>
    <row r="69" spans="3:11" ht="15">
      <c r="C69" s="41"/>
      <c r="D69" s="42"/>
      <c r="E69" s="40"/>
      <c r="G69" s="21"/>
      <c r="H69" s="21"/>
      <c r="I69" s="21"/>
      <c r="J69" s="21"/>
      <c r="K69" s="21"/>
    </row>
    <row r="70" spans="3:4" ht="15">
      <c r="C70" s="41"/>
      <c r="D70" s="42"/>
    </row>
  </sheetData>
  <mergeCells count="1">
    <mergeCell ref="F30:J30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M39"/>
  <sheetViews>
    <sheetView showGridLines="0" zoomScalePageLayoutView="125" workbookViewId="0" topLeftCell="A1">
      <selection activeCell="B2" sqref="B2"/>
    </sheetView>
  </sheetViews>
  <sheetFormatPr defaultColWidth="8.8515625" defaultRowHeight="15"/>
  <cols>
    <col min="1" max="1" width="2.140625" style="18" customWidth="1"/>
    <col min="2" max="2" width="15.421875" style="18" customWidth="1"/>
    <col min="3" max="7" width="9.57421875" style="18" customWidth="1"/>
    <col min="8" max="9" width="9.57421875" style="43" customWidth="1"/>
    <col min="10" max="10" width="7.421875" style="43" customWidth="1"/>
    <col min="11" max="12" width="8.7109375" style="43" customWidth="1"/>
    <col min="13" max="16384" width="8.8515625" style="18" customWidth="1"/>
  </cols>
  <sheetData>
    <row r="1" ht="15">
      <c r="B1" s="3"/>
    </row>
    <row r="2" ht="15">
      <c r="B2" s="90" t="s">
        <v>148</v>
      </c>
    </row>
    <row r="3" ht="15">
      <c r="B3" s="71" t="s">
        <v>110</v>
      </c>
    </row>
    <row r="5" spans="2:12" ht="36">
      <c r="B5" s="81"/>
      <c r="C5" s="80">
        <v>2012</v>
      </c>
      <c r="D5" s="80">
        <v>2013</v>
      </c>
      <c r="E5" s="80">
        <v>2014</v>
      </c>
      <c r="F5" s="80">
        <v>2015</v>
      </c>
      <c r="G5" s="80">
        <v>2016</v>
      </c>
      <c r="H5" s="6" t="s">
        <v>165</v>
      </c>
      <c r="I5" s="6" t="s">
        <v>164</v>
      </c>
      <c r="J5" s="44"/>
      <c r="K5" s="44"/>
      <c r="L5" s="44"/>
    </row>
    <row r="6" spans="2:12" ht="15">
      <c r="B6" s="82" t="s">
        <v>151</v>
      </c>
      <c r="C6" s="119">
        <f aca="true" t="shared" si="0" ref="C6:F6">SUM(C7:C34)</f>
        <v>80684</v>
      </c>
      <c r="D6" s="119">
        <f t="shared" si="0"/>
        <v>73936</v>
      </c>
      <c r="E6" s="119">
        <f t="shared" si="0"/>
        <v>75189</v>
      </c>
      <c r="F6" s="119">
        <f t="shared" si="0"/>
        <v>81246</v>
      </c>
      <c r="G6" s="119">
        <f aca="true" t="shared" si="1" ref="G6">SUM(G7:G34)</f>
        <v>84425</v>
      </c>
      <c r="H6" s="124">
        <f>((G6/C6)-1)*100</f>
        <v>4.636607010063942</v>
      </c>
      <c r="I6" s="124">
        <f>((G6/F6)-1)*100</f>
        <v>3.9128080151638267</v>
      </c>
      <c r="J6" s="45"/>
      <c r="K6" s="79"/>
      <c r="L6" s="45"/>
    </row>
    <row r="7" spans="2:12" ht="15">
      <c r="B7" s="83" t="s">
        <v>114</v>
      </c>
      <c r="C7" s="99">
        <v>1985</v>
      </c>
      <c r="D7" s="99">
        <v>2124</v>
      </c>
      <c r="E7" s="99">
        <v>1694</v>
      </c>
      <c r="F7" s="99">
        <v>2922</v>
      </c>
      <c r="G7" s="99">
        <v>3478</v>
      </c>
      <c r="H7" s="125">
        <f aca="true" t="shared" si="2" ref="H7:H36">((G7/C7)-1)*100</f>
        <v>75.2141057934509</v>
      </c>
      <c r="I7" s="125">
        <f>((G7/F7)-1)*100</f>
        <v>19.028062970568094</v>
      </c>
      <c r="J7" s="45"/>
      <c r="K7" s="79"/>
      <c r="L7" s="45"/>
    </row>
    <row r="8" spans="2:12" ht="15">
      <c r="B8" s="84" t="s">
        <v>115</v>
      </c>
      <c r="C8" s="98">
        <v>928</v>
      </c>
      <c r="D8" s="98">
        <v>958</v>
      </c>
      <c r="E8" s="98">
        <v>684</v>
      </c>
      <c r="F8" s="98">
        <v>885</v>
      </c>
      <c r="G8" s="98">
        <v>469</v>
      </c>
      <c r="H8" s="126">
        <f t="shared" si="2"/>
        <v>-49.46120689655172</v>
      </c>
      <c r="I8" s="126">
        <f aca="true" t="shared" si="3" ref="H8:I36">((G8/F8)-1)*100</f>
        <v>-47.00564971751412</v>
      </c>
      <c r="J8" s="45"/>
      <c r="K8" s="79"/>
      <c r="L8" s="45"/>
    </row>
    <row r="9" spans="2:12" ht="15">
      <c r="B9" s="84" t="s">
        <v>116</v>
      </c>
      <c r="C9" s="98">
        <v>1393</v>
      </c>
      <c r="D9" s="98">
        <v>1281</v>
      </c>
      <c r="E9" s="98">
        <v>1567</v>
      </c>
      <c r="F9" s="98">
        <v>1869</v>
      </c>
      <c r="G9" s="98">
        <v>2224</v>
      </c>
      <c r="H9" s="126">
        <f t="shared" si="2"/>
        <v>59.65541995692749</v>
      </c>
      <c r="I9" s="126">
        <f t="shared" si="3"/>
        <v>18.994114499732472</v>
      </c>
      <c r="J9" s="45"/>
      <c r="K9" s="79"/>
      <c r="L9" s="45"/>
    </row>
    <row r="10" spans="2:12" ht="15">
      <c r="B10" s="84" t="s">
        <v>117</v>
      </c>
      <c r="C10" s="98">
        <v>767</v>
      </c>
      <c r="D10" s="98">
        <v>760</v>
      </c>
      <c r="E10" s="98">
        <v>690</v>
      </c>
      <c r="F10" s="98">
        <v>814</v>
      </c>
      <c r="G10" s="98">
        <v>935</v>
      </c>
      <c r="H10" s="126">
        <f t="shared" si="2"/>
        <v>21.903520208604952</v>
      </c>
      <c r="I10" s="126">
        <f t="shared" si="3"/>
        <v>14.864864864864868</v>
      </c>
      <c r="J10" s="45"/>
      <c r="K10" s="79"/>
      <c r="L10" s="45"/>
    </row>
    <row r="11" spans="2:12" ht="15">
      <c r="B11" s="84" t="s">
        <v>152</v>
      </c>
      <c r="C11" s="98">
        <v>12773</v>
      </c>
      <c r="D11" s="98">
        <v>12958</v>
      </c>
      <c r="E11" s="98">
        <v>12912</v>
      </c>
      <c r="F11" s="98">
        <v>12425</v>
      </c>
      <c r="G11" s="98">
        <v>12724</v>
      </c>
      <c r="H11" s="126">
        <f t="shared" si="2"/>
        <v>-0.3836217020277144</v>
      </c>
      <c r="I11" s="126">
        <f t="shared" si="3"/>
        <v>2.4064386317907527</v>
      </c>
      <c r="J11" s="45"/>
      <c r="K11" s="79"/>
      <c r="L11" s="45"/>
    </row>
    <row r="12" spans="2:13" ht="15">
      <c r="B12" s="84" t="s">
        <v>118</v>
      </c>
      <c r="C12" s="98">
        <v>133</v>
      </c>
      <c r="D12" s="98">
        <v>163</v>
      </c>
      <c r="E12" s="98">
        <v>172</v>
      </c>
      <c r="F12" s="98">
        <v>146</v>
      </c>
      <c r="G12" s="98">
        <v>145</v>
      </c>
      <c r="H12" s="126">
        <f t="shared" si="2"/>
        <v>9.022556390977442</v>
      </c>
      <c r="I12" s="126">
        <f t="shared" si="3"/>
        <v>-0.6849315068493178</v>
      </c>
      <c r="J12" s="45"/>
      <c r="K12" s="79"/>
      <c r="L12" s="45"/>
      <c r="M12" s="46"/>
    </row>
    <row r="13" spans="2:12" ht="15">
      <c r="B13" s="84" t="s">
        <v>119</v>
      </c>
      <c r="C13" s="98">
        <v>443</v>
      </c>
      <c r="D13" s="98">
        <v>476</v>
      </c>
      <c r="E13" s="98">
        <v>355</v>
      </c>
      <c r="F13" s="98">
        <v>347</v>
      </c>
      <c r="G13" s="98">
        <v>306</v>
      </c>
      <c r="H13" s="126">
        <f t="shared" si="2"/>
        <v>-30.925507900677196</v>
      </c>
      <c r="I13" s="126">
        <f t="shared" si="3"/>
        <v>-11.815561959654175</v>
      </c>
      <c r="J13" s="45"/>
      <c r="K13" s="79"/>
      <c r="L13" s="45"/>
    </row>
    <row r="14" spans="2:12" ht="15">
      <c r="B14" s="84" t="s">
        <v>120</v>
      </c>
      <c r="C14" s="98">
        <v>2268</v>
      </c>
      <c r="D14" s="98">
        <v>1169</v>
      </c>
      <c r="E14" s="98">
        <v>1010</v>
      </c>
      <c r="F14" s="98">
        <v>1446</v>
      </c>
      <c r="G14" s="98">
        <v>1054</v>
      </c>
      <c r="H14" s="126">
        <f t="shared" si="2"/>
        <v>-53.5273368606702</v>
      </c>
      <c r="I14" s="126">
        <f t="shared" si="3"/>
        <v>-27.109266943291843</v>
      </c>
      <c r="J14" s="45"/>
      <c r="K14" s="79"/>
      <c r="L14" s="45"/>
    </row>
    <row r="15" spans="2:12" ht="15">
      <c r="B15" s="84" t="s">
        <v>121</v>
      </c>
      <c r="C15" s="98">
        <v>11833</v>
      </c>
      <c r="D15" s="98">
        <v>10626</v>
      </c>
      <c r="E15" s="98">
        <v>11718</v>
      </c>
      <c r="F15" s="98">
        <v>12269</v>
      </c>
      <c r="G15" s="98">
        <v>11538</v>
      </c>
      <c r="H15" s="126">
        <f t="shared" si="2"/>
        <v>-2.493027972618944</v>
      </c>
      <c r="I15" s="126">
        <f t="shared" si="3"/>
        <v>-5.958105795093327</v>
      </c>
      <c r="J15" s="45"/>
      <c r="K15" s="79"/>
      <c r="L15" s="45"/>
    </row>
    <row r="16" spans="2:12" ht="15">
      <c r="B16" s="85" t="s">
        <v>122</v>
      </c>
      <c r="C16" s="120">
        <v>8900</v>
      </c>
      <c r="D16" s="120">
        <v>8158</v>
      </c>
      <c r="E16" s="120">
        <v>7976</v>
      </c>
      <c r="F16" s="120">
        <v>8281</v>
      </c>
      <c r="G16" s="120">
        <v>9747</v>
      </c>
      <c r="H16" s="126">
        <f t="shared" si="2"/>
        <v>9.51685393258428</v>
      </c>
      <c r="I16" s="126">
        <f t="shared" si="3"/>
        <v>17.70317594493418</v>
      </c>
      <c r="J16" s="45"/>
      <c r="K16" s="79"/>
      <c r="L16" s="45"/>
    </row>
    <row r="17" spans="2:12" ht="15">
      <c r="B17" s="86" t="s">
        <v>123</v>
      </c>
      <c r="C17" s="121">
        <v>511</v>
      </c>
      <c r="D17" s="121">
        <v>483</v>
      </c>
      <c r="E17" s="121">
        <v>501</v>
      </c>
      <c r="F17" s="121">
        <v>455</v>
      </c>
      <c r="G17" s="121">
        <v>531</v>
      </c>
      <c r="H17" s="126">
        <f t="shared" si="2"/>
        <v>3.9138943248532287</v>
      </c>
      <c r="I17" s="126">
        <f t="shared" si="3"/>
        <v>16.70329670329671</v>
      </c>
      <c r="J17" s="45"/>
      <c r="K17" s="79"/>
      <c r="L17" s="45"/>
    </row>
    <row r="18" spans="2:12" ht="15">
      <c r="B18" s="87" t="s">
        <v>124</v>
      </c>
      <c r="C18" s="98">
        <v>8313</v>
      </c>
      <c r="D18" s="98">
        <v>8037</v>
      </c>
      <c r="E18" s="98">
        <v>7358</v>
      </c>
      <c r="F18" s="98">
        <v>6942</v>
      </c>
      <c r="G18" s="98">
        <v>6635</v>
      </c>
      <c r="H18" s="126">
        <f t="shared" si="2"/>
        <v>-20.1852520149164</v>
      </c>
      <c r="I18" s="126">
        <f t="shared" si="3"/>
        <v>-4.422356669547678</v>
      </c>
      <c r="J18" s="45"/>
      <c r="K18" s="79"/>
      <c r="L18" s="45"/>
    </row>
    <row r="19" spans="2:12" ht="15">
      <c r="B19" s="84" t="s">
        <v>125</v>
      </c>
      <c r="C19" s="98">
        <v>167</v>
      </c>
      <c r="D19" s="98">
        <v>181</v>
      </c>
      <c r="E19" s="98">
        <v>147</v>
      </c>
      <c r="F19" s="98">
        <v>138</v>
      </c>
      <c r="G19" s="98">
        <v>165</v>
      </c>
      <c r="H19" s="126">
        <f t="shared" si="2"/>
        <v>-1.19760479041916</v>
      </c>
      <c r="I19" s="126">
        <f t="shared" si="3"/>
        <v>19.565217391304344</v>
      </c>
      <c r="J19" s="45"/>
      <c r="K19" s="79"/>
      <c r="L19" s="45"/>
    </row>
    <row r="20" spans="2:12" ht="15">
      <c r="B20" s="84" t="s">
        <v>126</v>
      </c>
      <c r="C20" s="98">
        <v>219</v>
      </c>
      <c r="D20" s="98">
        <v>213</v>
      </c>
      <c r="E20" s="98">
        <v>227</v>
      </c>
      <c r="F20" s="98">
        <v>315</v>
      </c>
      <c r="G20" s="98">
        <v>335</v>
      </c>
      <c r="H20" s="126">
        <f t="shared" si="2"/>
        <v>52.96803652968036</v>
      </c>
      <c r="I20" s="126">
        <f t="shared" si="3"/>
        <v>6.349206349206349</v>
      </c>
      <c r="J20" s="45"/>
      <c r="K20" s="79"/>
      <c r="L20" s="45"/>
    </row>
    <row r="21" spans="2:12" ht="15">
      <c r="B21" s="84" t="s">
        <v>127</v>
      </c>
      <c r="C21" s="98">
        <v>392</v>
      </c>
      <c r="D21" s="98">
        <v>386</v>
      </c>
      <c r="E21" s="98">
        <v>534</v>
      </c>
      <c r="F21" s="98">
        <v>488</v>
      </c>
      <c r="G21" s="98">
        <v>591</v>
      </c>
      <c r="H21" s="126">
        <f t="shared" si="2"/>
        <v>50.76530612244898</v>
      </c>
      <c r="I21" s="126">
        <f t="shared" si="3"/>
        <v>21.106557377049185</v>
      </c>
      <c r="J21" s="45"/>
      <c r="K21" s="79"/>
      <c r="L21" s="45"/>
    </row>
    <row r="22" spans="2:12" ht="15">
      <c r="B22" s="84" t="s">
        <v>128</v>
      </c>
      <c r="C22" s="98">
        <v>581</v>
      </c>
      <c r="D22" s="98">
        <v>700</v>
      </c>
      <c r="E22" s="98">
        <v>839</v>
      </c>
      <c r="F22" s="98">
        <v>454</v>
      </c>
      <c r="G22" s="98">
        <v>482</v>
      </c>
      <c r="H22" s="126">
        <f t="shared" si="2"/>
        <v>-17.039586919104988</v>
      </c>
      <c r="I22" s="126">
        <f t="shared" si="3"/>
        <v>6.167400881057272</v>
      </c>
      <c r="J22" s="45"/>
      <c r="K22" s="79"/>
      <c r="L22" s="45"/>
    </row>
    <row r="23" spans="2:12" ht="15">
      <c r="B23" s="84" t="s">
        <v>129</v>
      </c>
      <c r="C23" s="98">
        <v>883</v>
      </c>
      <c r="D23" s="98">
        <v>997</v>
      </c>
      <c r="E23" s="98">
        <v>1023</v>
      </c>
      <c r="F23" s="98">
        <v>1206</v>
      </c>
      <c r="G23" s="98">
        <v>1315</v>
      </c>
      <c r="H23" s="126">
        <f t="shared" si="2"/>
        <v>48.92412231030578</v>
      </c>
      <c r="I23" s="126">
        <f t="shared" si="3"/>
        <v>9.03814262023217</v>
      </c>
      <c r="J23" s="45"/>
      <c r="K23" s="79"/>
      <c r="L23" s="45"/>
    </row>
    <row r="24" spans="2:12" ht="15">
      <c r="B24" s="84" t="s">
        <v>150</v>
      </c>
      <c r="C24" s="98" t="s">
        <v>162</v>
      </c>
      <c r="D24" s="98" t="s">
        <v>162</v>
      </c>
      <c r="E24" s="98" t="s">
        <v>162</v>
      </c>
      <c r="F24" s="98" t="s">
        <v>162</v>
      </c>
      <c r="G24" s="98" t="s">
        <v>162</v>
      </c>
      <c r="H24" s="98" t="s">
        <v>162</v>
      </c>
      <c r="I24" s="126" t="s">
        <v>162</v>
      </c>
      <c r="J24" s="45"/>
      <c r="K24" s="79"/>
      <c r="L24" s="45"/>
    </row>
    <row r="25" spans="2:12" ht="15">
      <c r="B25" s="84" t="s">
        <v>130</v>
      </c>
      <c r="C25" s="98">
        <v>2111</v>
      </c>
      <c r="D25" s="98">
        <v>1332</v>
      </c>
      <c r="E25" s="98">
        <v>1119</v>
      </c>
      <c r="F25" s="98">
        <v>1171</v>
      </c>
      <c r="G25" s="98">
        <v>1107</v>
      </c>
      <c r="H25" s="126">
        <f t="shared" si="2"/>
        <v>-47.56039791567977</v>
      </c>
      <c r="I25" s="126">
        <f t="shared" si="3"/>
        <v>-5.465414175918015</v>
      </c>
      <c r="J25" s="45"/>
      <c r="K25" s="79"/>
      <c r="L25" s="45"/>
    </row>
    <row r="26" spans="2:12" ht="15">
      <c r="B26" s="84" t="s">
        <v>131</v>
      </c>
      <c r="C26" s="98">
        <v>928</v>
      </c>
      <c r="D26" s="98">
        <v>946</v>
      </c>
      <c r="E26" s="98">
        <v>933</v>
      </c>
      <c r="F26" s="98">
        <v>927</v>
      </c>
      <c r="G26" s="98">
        <v>1010</v>
      </c>
      <c r="H26" s="126">
        <f t="shared" si="2"/>
        <v>8.836206896551735</v>
      </c>
      <c r="I26" s="126">
        <f t="shared" si="3"/>
        <v>8.953613807982741</v>
      </c>
      <c r="J26" s="45"/>
      <c r="K26" s="79"/>
      <c r="L26" s="45"/>
    </row>
    <row r="27" spans="2:12" ht="15">
      <c r="B27" s="84" t="s">
        <v>132</v>
      </c>
      <c r="C27" s="98">
        <v>6801</v>
      </c>
      <c r="D27" s="98">
        <v>7024</v>
      </c>
      <c r="E27" s="98">
        <v>8778</v>
      </c>
      <c r="F27" s="98">
        <v>9174</v>
      </c>
      <c r="G27" s="98">
        <v>8444</v>
      </c>
      <c r="H27" s="126">
        <f t="shared" si="2"/>
        <v>24.15821202764299</v>
      </c>
      <c r="I27" s="126">
        <f t="shared" si="3"/>
        <v>-7.957270547198602</v>
      </c>
      <c r="J27" s="45"/>
      <c r="K27" s="79"/>
      <c r="L27" s="45"/>
    </row>
    <row r="28" spans="2:12" ht="15">
      <c r="B28" s="84" t="s">
        <v>133</v>
      </c>
      <c r="C28" s="98">
        <v>715</v>
      </c>
      <c r="D28" s="98">
        <v>973</v>
      </c>
      <c r="E28" s="98">
        <v>946</v>
      </c>
      <c r="F28" s="98">
        <v>1158</v>
      </c>
      <c r="G28" s="98">
        <v>983</v>
      </c>
      <c r="H28" s="126">
        <f t="shared" si="2"/>
        <v>37.48251748251747</v>
      </c>
      <c r="I28" s="126">
        <f t="shared" si="3"/>
        <v>-15.11226252158895</v>
      </c>
      <c r="J28" s="45"/>
      <c r="K28" s="79"/>
      <c r="L28" s="45"/>
    </row>
    <row r="29" spans="2:12" ht="15">
      <c r="B29" s="84" t="s">
        <v>134</v>
      </c>
      <c r="C29" s="98">
        <v>1453</v>
      </c>
      <c r="D29" s="98">
        <v>1704</v>
      </c>
      <c r="E29" s="98">
        <v>1664</v>
      </c>
      <c r="F29" s="98">
        <v>1623</v>
      </c>
      <c r="G29" s="98">
        <v>2326</v>
      </c>
      <c r="H29" s="126">
        <f t="shared" si="2"/>
        <v>60.08258774948383</v>
      </c>
      <c r="I29" s="126">
        <f t="shared" si="3"/>
        <v>43.314849044978445</v>
      </c>
      <c r="J29" s="45"/>
      <c r="K29" s="79"/>
      <c r="L29" s="45"/>
    </row>
    <row r="30" spans="2:12" ht="15">
      <c r="B30" s="84" t="s">
        <v>135</v>
      </c>
      <c r="C30" s="98">
        <v>637</v>
      </c>
      <c r="D30" s="98">
        <v>552</v>
      </c>
      <c r="E30" s="98">
        <v>724</v>
      </c>
      <c r="F30" s="98">
        <v>714</v>
      </c>
      <c r="G30" s="98">
        <v>857</v>
      </c>
      <c r="H30" s="126">
        <f t="shared" si="2"/>
        <v>34.53689167974883</v>
      </c>
      <c r="I30" s="126">
        <f t="shared" si="3"/>
        <v>20.02801120448179</v>
      </c>
      <c r="J30" s="45"/>
      <c r="K30" s="79"/>
      <c r="L30" s="45"/>
    </row>
    <row r="31" spans="2:12" ht="15">
      <c r="B31" s="84" t="s">
        <v>136</v>
      </c>
      <c r="C31" s="98">
        <v>289</v>
      </c>
      <c r="D31" s="98">
        <v>228</v>
      </c>
      <c r="E31" s="98">
        <v>329</v>
      </c>
      <c r="F31" s="98">
        <v>364</v>
      </c>
      <c r="G31" s="98">
        <v>398</v>
      </c>
      <c r="H31" s="126">
        <f t="shared" si="2"/>
        <v>37.71626297577855</v>
      </c>
      <c r="I31" s="126">
        <f t="shared" si="3"/>
        <v>9.340659340659329</v>
      </c>
      <c r="J31" s="45"/>
      <c r="K31" s="79"/>
      <c r="L31" s="45"/>
    </row>
    <row r="32" spans="2:12" ht="15">
      <c r="B32" s="84" t="s">
        <v>137</v>
      </c>
      <c r="C32" s="98">
        <v>1357</v>
      </c>
      <c r="D32" s="98">
        <v>1426</v>
      </c>
      <c r="E32" s="98">
        <v>1423</v>
      </c>
      <c r="F32" s="98">
        <v>1909</v>
      </c>
      <c r="G32" s="98">
        <v>2201</v>
      </c>
      <c r="H32" s="126">
        <f t="shared" si="2"/>
        <v>62.19602063375091</v>
      </c>
      <c r="I32" s="126">
        <f t="shared" si="3"/>
        <v>15.295966474594035</v>
      </c>
      <c r="J32" s="45"/>
      <c r="K32" s="79"/>
      <c r="L32" s="45"/>
    </row>
    <row r="33" spans="2:12" ht="15">
      <c r="B33" s="84" t="s">
        <v>138</v>
      </c>
      <c r="C33" s="98">
        <v>1251</v>
      </c>
      <c r="D33" s="98">
        <v>1064</v>
      </c>
      <c r="E33" s="98">
        <v>1283</v>
      </c>
      <c r="F33" s="98">
        <v>2122</v>
      </c>
      <c r="G33" s="98">
        <v>1794</v>
      </c>
      <c r="H33" s="127">
        <f t="shared" si="2"/>
        <v>43.405275779376495</v>
      </c>
      <c r="I33" s="127">
        <f t="shared" si="3"/>
        <v>-15.457115928369458</v>
      </c>
      <c r="J33" s="45"/>
      <c r="K33" s="79"/>
      <c r="L33" s="45"/>
    </row>
    <row r="34" spans="2:12" ht="15">
      <c r="B34" s="84" t="s">
        <v>139</v>
      </c>
      <c r="C34" s="99">
        <v>12653</v>
      </c>
      <c r="D34" s="99">
        <v>9017</v>
      </c>
      <c r="E34" s="99">
        <v>8583</v>
      </c>
      <c r="F34" s="99">
        <v>10682</v>
      </c>
      <c r="G34" s="99">
        <v>12631</v>
      </c>
      <c r="H34" s="128">
        <f t="shared" si="2"/>
        <v>-0.17387180905713562</v>
      </c>
      <c r="I34" s="128">
        <f t="shared" si="3"/>
        <v>18.24564688260626</v>
      </c>
      <c r="J34" s="45"/>
      <c r="K34" s="79"/>
      <c r="L34" s="45"/>
    </row>
    <row r="35" spans="2:12" ht="15">
      <c r="B35" s="88" t="s">
        <v>140</v>
      </c>
      <c r="C35" s="122">
        <v>1319</v>
      </c>
      <c r="D35" s="122">
        <v>1141</v>
      </c>
      <c r="E35" s="122">
        <v>1029</v>
      </c>
      <c r="F35" s="122">
        <v>1333</v>
      </c>
      <c r="G35" s="122">
        <v>1457</v>
      </c>
      <c r="H35" s="100">
        <f t="shared" si="2"/>
        <v>10.462471569370745</v>
      </c>
      <c r="I35" s="100">
        <f t="shared" si="3"/>
        <v>9.302325581395344</v>
      </c>
      <c r="J35" s="45"/>
      <c r="K35" s="79"/>
      <c r="L35" s="45"/>
    </row>
    <row r="36" spans="2:12" ht="15">
      <c r="B36" s="89" t="s">
        <v>141</v>
      </c>
      <c r="C36" s="123">
        <v>833</v>
      </c>
      <c r="D36" s="123">
        <v>749</v>
      </c>
      <c r="E36" s="123">
        <v>812</v>
      </c>
      <c r="F36" s="123">
        <v>634</v>
      </c>
      <c r="G36" s="123">
        <v>599</v>
      </c>
      <c r="H36" s="128">
        <f t="shared" si="2"/>
        <v>-28.091236494597837</v>
      </c>
      <c r="I36" s="128">
        <f t="shared" si="3"/>
        <v>-5.520504731861198</v>
      </c>
      <c r="J36" s="45"/>
      <c r="K36" s="79"/>
      <c r="L36" s="45"/>
    </row>
    <row r="37" spans="11:12" ht="15">
      <c r="K37" s="45"/>
      <c r="L37" s="45"/>
    </row>
    <row r="38" spans="2:6" ht="15">
      <c r="B38" s="101" t="s">
        <v>149</v>
      </c>
      <c r="C38" s="77"/>
      <c r="D38" s="78"/>
      <c r="E38" s="78"/>
      <c r="F38" s="78"/>
    </row>
    <row r="39" spans="2:6" ht="15">
      <c r="B39" s="106" t="s">
        <v>108</v>
      </c>
      <c r="C39" s="106"/>
      <c r="D39" s="106"/>
      <c r="E39" s="106"/>
      <c r="F39" s="106"/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C6:G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93"/>
  <sheetViews>
    <sheetView showGridLines="0" zoomScalePageLayoutView="125" workbookViewId="0" topLeftCell="A1">
      <selection activeCell="B2" sqref="B2"/>
    </sheetView>
  </sheetViews>
  <sheetFormatPr defaultColWidth="8.8515625" defaultRowHeight="15"/>
  <cols>
    <col min="1" max="1" width="7.421875" style="18" customWidth="1"/>
    <col min="2" max="16384" width="8.8515625" style="18" customWidth="1"/>
  </cols>
  <sheetData>
    <row r="1" ht="12.75" customHeight="1">
      <c r="B1" s="3"/>
    </row>
    <row r="2" spans="1:13" ht="12.75" customHeight="1">
      <c r="A2" s="47"/>
      <c r="B2" s="20" t="s">
        <v>153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2.75" customHeight="1">
      <c r="A3" s="47"/>
      <c r="B3" s="74" t="s">
        <v>113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2.75" customHeight="1">
      <c r="A4" s="47"/>
      <c r="B4" s="74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2.75" customHeight="1">
      <c r="A5" s="47"/>
      <c r="B5" s="74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ht="12.75" customHeight="1">
      <c r="A6" s="47"/>
      <c r="B6" s="74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3" ht="12.75" customHeight="1">
      <c r="A7" s="47"/>
      <c r="B7" s="7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ht="12.75" customHeight="1">
      <c r="A8" s="47"/>
      <c r="B8" s="74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ht="12.75" customHeight="1">
      <c r="A9" s="47"/>
      <c r="B9" s="74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3" ht="12.75" customHeight="1">
      <c r="A10" s="47"/>
      <c r="B10" s="74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1:13" ht="12.75" customHeight="1">
      <c r="A11" s="47"/>
      <c r="B11" s="74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1:13" ht="12.75" customHeight="1">
      <c r="A12" s="47"/>
      <c r="B12" s="74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1:13" ht="12.75" customHeight="1">
      <c r="A13" s="47"/>
      <c r="B13" s="74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4:20" ht="12.75" customHeight="1">
      <c r="D14" s="48"/>
      <c r="E14" s="48"/>
      <c r="F14" s="48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</row>
    <row r="15" spans="4:6" ht="12.75" customHeight="1">
      <c r="D15" s="49"/>
      <c r="E15" s="49"/>
      <c r="F15" s="49"/>
    </row>
    <row r="16" spans="4:6" ht="12.75" customHeight="1">
      <c r="D16" s="49"/>
      <c r="E16" s="49"/>
      <c r="F16" s="49"/>
    </row>
    <row r="17" spans="4:6" ht="12.75" customHeight="1">
      <c r="D17" s="49"/>
      <c r="E17" s="49"/>
      <c r="F17" s="49"/>
    </row>
    <row r="18" spans="4:6" ht="12.75" customHeight="1">
      <c r="D18" s="49"/>
      <c r="E18" s="49"/>
      <c r="F18" s="49"/>
    </row>
    <row r="19" spans="4:6" ht="12.75" customHeight="1">
      <c r="D19" s="49"/>
      <c r="E19" s="49"/>
      <c r="F19" s="49"/>
    </row>
    <row r="20" spans="4:6" ht="12.75" customHeight="1">
      <c r="D20" s="49"/>
      <c r="E20" s="49"/>
      <c r="F20" s="49"/>
    </row>
    <row r="21" spans="4:6" ht="12.75" customHeight="1">
      <c r="D21" s="49"/>
      <c r="E21" s="49"/>
      <c r="F21" s="49"/>
    </row>
    <row r="22" spans="4:6" ht="12.75" customHeight="1">
      <c r="D22" s="49"/>
      <c r="E22" s="49"/>
      <c r="F22" s="49"/>
    </row>
    <row r="23" spans="4:6" ht="12.75" customHeight="1">
      <c r="D23" s="49"/>
      <c r="E23" s="49"/>
      <c r="F23" s="49"/>
    </row>
    <row r="24" spans="4:6" ht="12.75" customHeight="1">
      <c r="D24" s="49"/>
      <c r="E24" s="49"/>
      <c r="F24" s="49"/>
    </row>
    <row r="25" spans="4:6" ht="12.75" customHeight="1">
      <c r="D25" s="49"/>
      <c r="E25" s="49"/>
      <c r="F25" s="49"/>
    </row>
    <row r="26" spans="4:6" ht="12.75" customHeight="1">
      <c r="D26" s="49"/>
      <c r="E26" s="49"/>
      <c r="F26" s="49"/>
    </row>
    <row r="27" spans="4:6" ht="12.75" customHeight="1">
      <c r="D27" s="49"/>
      <c r="E27" s="49"/>
      <c r="F27" s="49"/>
    </row>
    <row r="28" spans="4:6" ht="12.75" customHeight="1">
      <c r="D28" s="49"/>
      <c r="E28" s="49"/>
      <c r="F28" s="49"/>
    </row>
    <row r="29" spans="4:6" ht="12.75" customHeight="1">
      <c r="D29" s="49"/>
      <c r="E29" s="49"/>
      <c r="F29" s="49"/>
    </row>
    <row r="30" spans="4:6" ht="12.75" customHeight="1">
      <c r="D30" s="49"/>
      <c r="E30" s="49"/>
      <c r="F30" s="49"/>
    </row>
    <row r="31" spans="4:6" ht="12.75" customHeight="1">
      <c r="D31" s="49"/>
      <c r="E31" s="49"/>
      <c r="F31" s="49"/>
    </row>
    <row r="32" spans="4:13" ht="12.75" customHeight="1">
      <c r="D32" s="49"/>
      <c r="E32" s="49"/>
      <c r="F32" s="49"/>
      <c r="M32" s="19"/>
    </row>
    <row r="33" spans="4:6" ht="12.75" customHeight="1">
      <c r="D33" s="49"/>
      <c r="E33" s="49"/>
      <c r="F33" s="49"/>
    </row>
    <row r="34" spans="4:6" ht="12.75" customHeight="1">
      <c r="D34" s="49"/>
      <c r="E34" s="49"/>
      <c r="F34" s="49"/>
    </row>
    <row r="35" spans="4:6" ht="12.75" customHeight="1">
      <c r="D35" s="49"/>
      <c r="E35" s="49"/>
      <c r="F35" s="49"/>
    </row>
    <row r="36" spans="4:6" ht="12.75" customHeight="1">
      <c r="D36" s="49"/>
      <c r="E36" s="49"/>
      <c r="F36" s="49"/>
    </row>
    <row r="37" spans="4:6" ht="12.75" customHeight="1">
      <c r="D37" s="49"/>
      <c r="E37" s="49"/>
      <c r="F37" s="49"/>
    </row>
    <row r="38" spans="4:6" ht="12.75" customHeight="1">
      <c r="D38" s="49"/>
      <c r="E38" s="49"/>
      <c r="F38" s="49"/>
    </row>
    <row r="39" spans="4:6" ht="12.75" customHeight="1">
      <c r="D39" s="49"/>
      <c r="E39" s="49"/>
      <c r="F39" s="49"/>
    </row>
    <row r="40" spans="4:6" ht="12.75" customHeight="1">
      <c r="D40" s="49"/>
      <c r="E40" s="49"/>
      <c r="F40" s="49"/>
    </row>
    <row r="41" spans="4:6" ht="12.75" customHeight="1">
      <c r="D41" s="49"/>
      <c r="E41" s="49"/>
      <c r="F41" s="49"/>
    </row>
    <row r="42" spans="4:6" ht="12.75" customHeight="1">
      <c r="D42" s="49"/>
      <c r="E42" s="49"/>
      <c r="F42" s="49"/>
    </row>
    <row r="43" spans="4:6" ht="12.75" customHeight="1">
      <c r="D43" s="49"/>
      <c r="E43" s="49"/>
      <c r="F43" s="49"/>
    </row>
    <row r="44" spans="1:6" ht="12.75" customHeight="1">
      <c r="A44" s="48"/>
      <c r="B44" s="48"/>
      <c r="C44" s="48"/>
      <c r="F44" s="50"/>
    </row>
    <row r="45" spans="1:6" ht="12.75" customHeight="1">
      <c r="A45" s="48"/>
      <c r="B45" s="48"/>
      <c r="C45" s="48"/>
      <c r="F45" s="50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spans="3:8" ht="12.75" customHeight="1">
      <c r="C52" s="12"/>
      <c r="D52" s="12"/>
      <c r="E52" s="12"/>
      <c r="F52" s="12"/>
      <c r="G52" s="12"/>
      <c r="H52" s="12"/>
    </row>
    <row r="53" ht="12.75" customHeight="1">
      <c r="B53" s="101" t="s">
        <v>160</v>
      </c>
    </row>
    <row r="54" ht="12.75" customHeight="1">
      <c r="B54" s="51" t="s">
        <v>108</v>
      </c>
    </row>
    <row r="55" ht="12.75" customHeight="1">
      <c r="B55" s="51"/>
    </row>
    <row r="56" ht="12.75" customHeight="1">
      <c r="B56" s="51"/>
    </row>
    <row r="57" ht="12.75" customHeight="1"/>
    <row r="58" spans="2:4" ht="12.75" customHeight="1">
      <c r="B58" s="52"/>
      <c r="C58" s="53" t="s">
        <v>46</v>
      </c>
      <c r="D58" s="53" t="s">
        <v>47</v>
      </c>
    </row>
    <row r="59" spans="2:5" ht="12.75" customHeight="1">
      <c r="B59" s="104" t="s">
        <v>161</v>
      </c>
      <c r="C59" s="17">
        <v>66706</v>
      </c>
      <c r="D59" s="17">
        <v>17717</v>
      </c>
      <c r="E59" s="58">
        <f>C59/(C59+D59)</f>
        <v>0.7901401276903214</v>
      </c>
    </row>
    <row r="60" spans="2:5" ht="12.75" customHeight="1">
      <c r="B60" s="54"/>
      <c r="C60" s="17"/>
      <c r="D60" s="17"/>
      <c r="E60" s="58"/>
    </row>
    <row r="61" spans="2:5" ht="12.75" customHeight="1">
      <c r="B61" s="56" t="s">
        <v>88</v>
      </c>
      <c r="C61" s="18">
        <v>1054</v>
      </c>
      <c r="D61" s="18">
        <v>0</v>
      </c>
      <c r="E61" s="57">
        <f aca="true" t="shared" si="0" ref="E61:E87">C61/(C61+D61)</f>
        <v>1</v>
      </c>
    </row>
    <row r="62" spans="2:5" ht="12.75" customHeight="1">
      <c r="B62" s="56" t="s">
        <v>48</v>
      </c>
      <c r="C62" s="18">
        <v>165</v>
      </c>
      <c r="D62" s="18">
        <v>0</v>
      </c>
      <c r="E62" s="57">
        <f t="shared" si="0"/>
        <v>1</v>
      </c>
    </row>
    <row r="63" spans="2:5" ht="12.75" customHeight="1">
      <c r="B63" s="54" t="s">
        <v>90</v>
      </c>
      <c r="C63" s="17">
        <v>12539</v>
      </c>
      <c r="D63" s="17">
        <v>92</v>
      </c>
      <c r="E63" s="58">
        <f t="shared" si="0"/>
        <v>0.9927163328319215</v>
      </c>
    </row>
    <row r="64" spans="2:5" ht="12.75" customHeight="1">
      <c r="B64" s="56" t="s">
        <v>63</v>
      </c>
      <c r="C64" s="18">
        <v>300</v>
      </c>
      <c r="D64" s="18">
        <v>5</v>
      </c>
      <c r="E64" s="57">
        <f t="shared" si="0"/>
        <v>0.9836065573770492</v>
      </c>
    </row>
    <row r="65" spans="2:5" ht="12.75" customHeight="1">
      <c r="B65" s="54" t="s">
        <v>51</v>
      </c>
      <c r="C65" s="17">
        <v>6322</v>
      </c>
      <c r="D65" s="17">
        <v>313</v>
      </c>
      <c r="E65" s="58">
        <f t="shared" si="0"/>
        <v>0.9528259231348908</v>
      </c>
    </row>
    <row r="66" spans="2:5" ht="12.75" customHeight="1">
      <c r="B66" s="56" t="s">
        <v>49</v>
      </c>
      <c r="C66" s="18">
        <v>2090</v>
      </c>
      <c r="D66" s="18">
        <v>111</v>
      </c>
      <c r="E66" s="57">
        <f t="shared" si="0"/>
        <v>0.9495683780099955</v>
      </c>
    </row>
    <row r="67" spans="2:5" ht="12.75" customHeight="1">
      <c r="B67" s="54" t="s">
        <v>60</v>
      </c>
      <c r="C67" s="17">
        <v>9139</v>
      </c>
      <c r="D67" s="17">
        <v>608</v>
      </c>
      <c r="E67" s="55">
        <f t="shared" si="0"/>
        <v>0.9376218323586745</v>
      </c>
    </row>
    <row r="68" spans="2:5" ht="12.75" customHeight="1">
      <c r="B68" s="54" t="s">
        <v>59</v>
      </c>
      <c r="C68" s="17">
        <v>1582</v>
      </c>
      <c r="D68" s="17">
        <v>212</v>
      </c>
      <c r="E68" s="55">
        <f t="shared" si="0"/>
        <v>0.8818283166109253</v>
      </c>
    </row>
    <row r="69" spans="2:5" ht="12.75" customHeight="1">
      <c r="B69" s="56" t="s">
        <v>56</v>
      </c>
      <c r="C69" s="18">
        <v>817</v>
      </c>
      <c r="D69" s="18">
        <v>118</v>
      </c>
      <c r="E69" s="57">
        <f t="shared" si="0"/>
        <v>0.8737967914438503</v>
      </c>
    </row>
    <row r="70" spans="2:5" ht="12.75" customHeight="1">
      <c r="B70" s="54" t="s">
        <v>146</v>
      </c>
      <c r="C70" s="17">
        <v>10690</v>
      </c>
      <c r="D70" s="17">
        <v>2034</v>
      </c>
      <c r="E70" s="55">
        <f t="shared" si="0"/>
        <v>0.8401446086136435</v>
      </c>
    </row>
    <row r="71" spans="2:5" ht="12.75" customHeight="1">
      <c r="B71" s="56" t="s">
        <v>53</v>
      </c>
      <c r="C71" s="18">
        <v>9548</v>
      </c>
      <c r="D71" s="18">
        <v>1989</v>
      </c>
      <c r="E71" s="57">
        <f t="shared" si="0"/>
        <v>0.8275981624339083</v>
      </c>
    </row>
    <row r="72" spans="2:6" ht="12.75" customHeight="1">
      <c r="B72" s="56" t="s">
        <v>70</v>
      </c>
      <c r="C72" s="18">
        <v>318</v>
      </c>
      <c r="D72" s="18">
        <v>152</v>
      </c>
      <c r="E72" s="57">
        <f t="shared" si="0"/>
        <v>0.676595744680851</v>
      </c>
      <c r="F72" s="17"/>
    </row>
    <row r="73" spans="2:6" ht="12.75" customHeight="1">
      <c r="B73" s="54" t="s">
        <v>68</v>
      </c>
      <c r="C73" s="17">
        <v>639</v>
      </c>
      <c r="D73" s="17">
        <v>344</v>
      </c>
      <c r="E73" s="58">
        <f t="shared" si="0"/>
        <v>0.6500508646998983</v>
      </c>
      <c r="F73" s="17"/>
    </row>
    <row r="74" spans="2:6" ht="12.75" customHeight="1">
      <c r="B74" s="54" t="s">
        <v>58</v>
      </c>
      <c r="C74" s="17">
        <v>660</v>
      </c>
      <c r="D74" s="17">
        <v>447</v>
      </c>
      <c r="E74" s="58">
        <f t="shared" si="0"/>
        <v>0.5962059620596206</v>
      </c>
      <c r="F74" s="17"/>
    </row>
    <row r="75" spans="2:6" ht="12.75" customHeight="1">
      <c r="B75" s="54" t="s">
        <v>67</v>
      </c>
      <c r="C75" s="17">
        <v>4644</v>
      </c>
      <c r="D75" s="17">
        <v>3799</v>
      </c>
      <c r="E75" s="58">
        <f t="shared" si="0"/>
        <v>0.5500414544593154</v>
      </c>
      <c r="F75" s="17"/>
    </row>
    <row r="76" spans="2:6" ht="12.75" customHeight="1">
      <c r="B76" s="54" t="s">
        <v>54</v>
      </c>
      <c r="C76" s="17">
        <v>288</v>
      </c>
      <c r="D76" s="17">
        <v>243</v>
      </c>
      <c r="E76" s="55">
        <f t="shared" si="0"/>
        <v>0.5423728813559322</v>
      </c>
      <c r="F76" s="17"/>
    </row>
    <row r="77" spans="2:6" ht="12.75" customHeight="1">
      <c r="B77" s="56" t="s">
        <v>64</v>
      </c>
      <c r="C77" s="18">
        <v>1183</v>
      </c>
      <c r="D77" s="18">
        <v>1040</v>
      </c>
      <c r="E77" s="57">
        <f t="shared" si="0"/>
        <v>0.5321637426900585</v>
      </c>
      <c r="F77" s="17"/>
    </row>
    <row r="78" spans="2:6" ht="12.75" customHeight="1">
      <c r="B78" s="54" t="s">
        <v>61</v>
      </c>
      <c r="C78" s="17">
        <v>504</v>
      </c>
      <c r="D78" s="17">
        <v>507</v>
      </c>
      <c r="E78" s="55">
        <f t="shared" si="0"/>
        <v>0.49851632047477745</v>
      </c>
      <c r="F78" s="17"/>
    </row>
    <row r="79" spans="2:6" ht="12.75" customHeight="1">
      <c r="B79" s="54" t="s">
        <v>57</v>
      </c>
      <c r="C79" s="17">
        <v>1688</v>
      </c>
      <c r="D79" s="17">
        <v>1790</v>
      </c>
      <c r="E79" s="55">
        <f t="shared" si="0"/>
        <v>0.48533640023001723</v>
      </c>
      <c r="F79" s="17"/>
    </row>
    <row r="80" spans="2:6" ht="12.75" customHeight="1">
      <c r="B80" s="54" t="s">
        <v>55</v>
      </c>
      <c r="C80" s="17">
        <v>1080</v>
      </c>
      <c r="D80" s="17">
        <v>1246</v>
      </c>
      <c r="E80" s="55">
        <f t="shared" si="0"/>
        <v>0.4643164230438521</v>
      </c>
      <c r="F80" s="17"/>
    </row>
    <row r="81" spans="2:6" ht="12.75" customHeight="1">
      <c r="B81" s="56" t="s">
        <v>66</v>
      </c>
      <c r="C81" s="18">
        <v>67</v>
      </c>
      <c r="D81" s="18">
        <v>78</v>
      </c>
      <c r="E81" s="57">
        <f t="shared" si="0"/>
        <v>0.46206896551724136</v>
      </c>
      <c r="F81" s="17"/>
    </row>
    <row r="82" spans="2:6" ht="12.75" customHeight="1">
      <c r="B82" s="56" t="s">
        <v>65</v>
      </c>
      <c r="C82" s="18">
        <v>603</v>
      </c>
      <c r="D82" s="18">
        <v>713</v>
      </c>
      <c r="E82" s="57">
        <f t="shared" si="0"/>
        <v>0.4582066869300912</v>
      </c>
      <c r="F82" s="17"/>
    </row>
    <row r="83" spans="2:6" ht="12.75" customHeight="1">
      <c r="B83" s="56" t="s">
        <v>72</v>
      </c>
      <c r="C83" s="18">
        <v>148</v>
      </c>
      <c r="D83" s="18">
        <v>187</v>
      </c>
      <c r="E83" s="57">
        <f t="shared" si="0"/>
        <v>0.4417910447761194</v>
      </c>
      <c r="F83" s="17"/>
    </row>
    <row r="84" spans="2:6" ht="12.75" customHeight="1">
      <c r="B84" s="54" t="s">
        <v>69</v>
      </c>
      <c r="C84" s="17">
        <v>153</v>
      </c>
      <c r="D84" s="17">
        <v>245</v>
      </c>
      <c r="E84" s="55">
        <f t="shared" si="0"/>
        <v>0.3844221105527638</v>
      </c>
      <c r="F84" s="17"/>
    </row>
    <row r="85" spans="2:6" ht="12.75" customHeight="1">
      <c r="B85" s="56" t="s">
        <v>71</v>
      </c>
      <c r="C85" s="18">
        <v>213</v>
      </c>
      <c r="D85" s="18">
        <v>377</v>
      </c>
      <c r="E85" s="57">
        <f t="shared" si="0"/>
        <v>0.3610169491525424</v>
      </c>
      <c r="F85" s="17"/>
    </row>
    <row r="86" spans="2:6" ht="12.75" customHeight="1">
      <c r="B86" s="54" t="s">
        <v>62</v>
      </c>
      <c r="C86" s="17">
        <v>217</v>
      </c>
      <c r="D86" s="17">
        <v>640</v>
      </c>
      <c r="E86" s="55">
        <f t="shared" si="0"/>
        <v>0.2532088681446908</v>
      </c>
      <c r="F86" s="17"/>
    </row>
    <row r="87" spans="2:6" ht="12.75" customHeight="1">
      <c r="B87" s="54" t="s">
        <v>89</v>
      </c>
      <c r="C87" s="17">
        <v>55</v>
      </c>
      <c r="D87" s="17">
        <v>427</v>
      </c>
      <c r="E87" s="58">
        <f t="shared" si="0"/>
        <v>0.11410788381742738</v>
      </c>
      <c r="F87" s="17"/>
    </row>
    <row r="88" spans="2:6" ht="12.75" customHeight="1">
      <c r="B88" s="54"/>
      <c r="C88" s="17"/>
      <c r="D88" s="17"/>
      <c r="E88" s="58"/>
      <c r="F88" s="17"/>
    </row>
    <row r="89" spans="2:6" ht="12.75" customHeight="1">
      <c r="B89" s="54" t="s">
        <v>50</v>
      </c>
      <c r="C89" s="17">
        <v>1296</v>
      </c>
      <c r="D89" s="17">
        <v>161</v>
      </c>
      <c r="E89" s="58">
        <f>C89/(C89+D89)</f>
        <v>0.8894989704873026</v>
      </c>
      <c r="F89" s="17"/>
    </row>
    <row r="90" spans="2:5" ht="12.75" customHeight="1">
      <c r="B90" s="54" t="s">
        <v>52</v>
      </c>
      <c r="C90" s="17">
        <v>488</v>
      </c>
      <c r="D90" s="17">
        <v>112</v>
      </c>
      <c r="E90" s="58">
        <f>C90/(C90+D90)</f>
        <v>0.8133333333333334</v>
      </c>
    </row>
    <row r="91" ht="12.75" customHeight="1"/>
    <row r="92" ht="12.75" customHeight="1"/>
    <row r="93" ht="15">
      <c r="B93" s="2"/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L45"/>
  <sheetViews>
    <sheetView showGridLines="0" zoomScalePageLayoutView="125" workbookViewId="0" topLeftCell="A1">
      <selection activeCell="B2" sqref="B2"/>
    </sheetView>
  </sheetViews>
  <sheetFormatPr defaultColWidth="8.8515625" defaultRowHeight="15"/>
  <cols>
    <col min="1" max="1" width="6.28125" style="19" customWidth="1"/>
    <col min="2" max="2" width="19.140625" style="19" customWidth="1"/>
    <col min="3" max="3" width="9.00390625" style="19" customWidth="1"/>
    <col min="4" max="4" width="8.8515625" style="74" customWidth="1"/>
    <col min="5" max="10" width="8.8515625" style="19" customWidth="1"/>
    <col min="11" max="11" width="20.00390625" style="19" customWidth="1"/>
    <col min="12" max="16384" width="8.8515625" style="19" customWidth="1"/>
  </cols>
  <sheetData>
    <row r="1" ht="11.25" customHeight="1">
      <c r="B1" s="3"/>
    </row>
    <row r="2" spans="2:5" ht="15">
      <c r="B2" s="20" t="s">
        <v>154</v>
      </c>
      <c r="E2" s="22"/>
    </row>
    <row r="3" spans="2:5" ht="15">
      <c r="B3" s="74" t="s">
        <v>113</v>
      </c>
      <c r="E3" s="22"/>
    </row>
    <row r="4" spans="2:5" ht="15">
      <c r="B4" s="20"/>
      <c r="E4" s="22"/>
    </row>
    <row r="5" spans="2:5" ht="15">
      <c r="B5" s="20"/>
      <c r="E5" s="22"/>
    </row>
    <row r="6" ht="15">
      <c r="D6" s="19"/>
    </row>
    <row r="7" ht="15">
      <c r="D7" s="19"/>
    </row>
    <row r="8" ht="15">
      <c r="D8" s="19"/>
    </row>
    <row r="9" ht="15">
      <c r="D9" s="19"/>
    </row>
    <row r="10" ht="15">
      <c r="D10" s="19"/>
    </row>
    <row r="11" spans="4:7" ht="15">
      <c r="D11" s="19"/>
      <c r="G11" s="27"/>
    </row>
    <row r="12" ht="15">
      <c r="D12" s="19"/>
    </row>
    <row r="13" ht="15">
      <c r="D13" s="19"/>
    </row>
    <row r="14" ht="15">
      <c r="D14" s="19"/>
    </row>
    <row r="15" ht="15">
      <c r="D15" s="19"/>
    </row>
    <row r="16" ht="15">
      <c r="D16" s="19"/>
    </row>
    <row r="17" ht="15">
      <c r="D17" s="19"/>
    </row>
    <row r="18" ht="15">
      <c r="D18" s="19"/>
    </row>
    <row r="19" ht="15">
      <c r="D19" s="19"/>
    </row>
    <row r="20" ht="15">
      <c r="D20" s="19"/>
    </row>
    <row r="21" ht="15">
      <c r="D21" s="19"/>
    </row>
    <row r="22" ht="15">
      <c r="D22" s="19"/>
    </row>
    <row r="23" ht="15">
      <c r="D23" s="19"/>
    </row>
    <row r="24" ht="15">
      <c r="D24" s="19"/>
    </row>
    <row r="25" ht="15">
      <c r="D25" s="19"/>
    </row>
    <row r="26" spans="2:5" ht="15">
      <c r="B26" s="101" t="s">
        <v>158</v>
      </c>
      <c r="C26" s="102"/>
      <c r="D26" s="102"/>
      <c r="E26" s="102"/>
    </row>
    <row r="27" spans="2:5" ht="15">
      <c r="B27" s="106" t="s">
        <v>108</v>
      </c>
      <c r="C27" s="117"/>
      <c r="D27" s="117"/>
      <c r="E27" s="117"/>
    </row>
    <row r="29" spans="3:9" ht="15">
      <c r="C29" s="106"/>
      <c r="D29" s="106"/>
      <c r="E29" s="106"/>
      <c r="F29" s="59"/>
      <c r="G29" s="59"/>
      <c r="H29" s="59"/>
      <c r="I29" s="59"/>
    </row>
    <row r="31" ht="15">
      <c r="B31" s="27"/>
    </row>
    <row r="32" spans="2:3" ht="15">
      <c r="B32" s="60"/>
      <c r="C32" s="61"/>
    </row>
    <row r="33" spans="2:12" ht="15">
      <c r="B33" s="60" t="s">
        <v>74</v>
      </c>
      <c r="C33" s="37">
        <v>0.5517109402097861</v>
      </c>
      <c r="G33" s="19" t="s">
        <v>93</v>
      </c>
      <c r="H33" s="50">
        <v>0.5517109402097861</v>
      </c>
      <c r="L33" s="50"/>
    </row>
    <row r="34" spans="2:12" ht="15">
      <c r="B34" s="60" t="s">
        <v>75</v>
      </c>
      <c r="C34" s="37">
        <v>0.13303591718594887</v>
      </c>
      <c r="G34" s="19" t="s">
        <v>92</v>
      </c>
      <c r="H34" s="50">
        <v>0.13303591718594887</v>
      </c>
      <c r="L34" s="50"/>
    </row>
    <row r="35" spans="2:12" ht="15">
      <c r="B35" s="60" t="s">
        <v>76</v>
      </c>
      <c r="C35" s="37">
        <v>0.10448635912401776</v>
      </c>
      <c r="D35" s="62"/>
      <c r="E35" s="63"/>
      <c r="G35" s="19" t="s">
        <v>102</v>
      </c>
      <c r="H35" s="50">
        <v>0.10448635912401776</v>
      </c>
      <c r="L35" s="50"/>
    </row>
    <row r="36" spans="2:12" ht="15">
      <c r="B36" s="60" t="s">
        <v>77</v>
      </c>
      <c r="C36" s="37">
        <v>0.10178330084081857</v>
      </c>
      <c r="D36" s="62"/>
      <c r="E36" s="63"/>
      <c r="G36" s="19" t="s">
        <v>103</v>
      </c>
      <c r="H36" s="50">
        <v>0.10178330084081857</v>
      </c>
      <c r="L36" s="50"/>
    </row>
    <row r="37" spans="2:12" ht="15">
      <c r="B37" s="60" t="s">
        <v>78</v>
      </c>
      <c r="C37" s="37">
        <v>0.03598894855816957</v>
      </c>
      <c r="D37" s="62"/>
      <c r="E37" s="63"/>
      <c r="G37" s="19" t="s">
        <v>97</v>
      </c>
      <c r="H37" s="50">
        <v>0.03598894855816957</v>
      </c>
      <c r="L37" s="50"/>
    </row>
    <row r="38" spans="2:12" ht="15">
      <c r="B38" s="60" t="s">
        <v>45</v>
      </c>
      <c r="C38" s="64">
        <f>1-SUM(C33:C37)</f>
        <v>0.07299453408125922</v>
      </c>
      <c r="D38" s="62"/>
      <c r="E38" s="63"/>
      <c r="G38" s="19" t="s">
        <v>94</v>
      </c>
      <c r="H38" s="50">
        <v>0.023251085409465487</v>
      </c>
      <c r="L38" s="50"/>
    </row>
    <row r="39" spans="3:12" ht="15">
      <c r="C39" s="76"/>
      <c r="D39" s="62"/>
      <c r="E39" s="63"/>
      <c r="G39" s="19" t="s">
        <v>99</v>
      </c>
      <c r="H39" s="50">
        <v>0.018251623629035152</v>
      </c>
      <c r="L39" s="50"/>
    </row>
    <row r="40" spans="3:12" ht="15">
      <c r="C40" s="65"/>
      <c r="D40" s="62"/>
      <c r="E40" s="63"/>
      <c r="G40" s="19" t="s">
        <v>95</v>
      </c>
      <c r="H40" s="50">
        <v>0.01719910535947087</v>
      </c>
      <c r="L40" s="50"/>
    </row>
    <row r="41" spans="2:12" ht="15">
      <c r="B41" s="32"/>
      <c r="C41" s="60"/>
      <c r="D41" s="60"/>
      <c r="E41" s="66"/>
      <c r="G41" s="19" t="s">
        <v>91</v>
      </c>
      <c r="H41" s="50">
        <v>0.006578239184776759</v>
      </c>
      <c r="L41" s="50"/>
    </row>
    <row r="42" spans="7:12" ht="15">
      <c r="G42" s="19" t="s">
        <v>100</v>
      </c>
      <c r="H42" s="50">
        <v>0.006267267877860039</v>
      </c>
      <c r="L42" s="50"/>
    </row>
    <row r="43" spans="7:12" ht="15">
      <c r="G43" s="19" t="s">
        <v>101</v>
      </c>
      <c r="H43" s="50">
        <v>0.0008611513114616848</v>
      </c>
      <c r="L43" s="50"/>
    </row>
    <row r="44" spans="7:12" ht="15">
      <c r="G44" s="19" t="s">
        <v>98</v>
      </c>
      <c r="H44" s="50">
        <v>0.00046645696037507923</v>
      </c>
      <c r="L44" s="50"/>
    </row>
    <row r="45" spans="7:12" ht="15">
      <c r="G45" s="19" t="s">
        <v>96</v>
      </c>
      <c r="H45" s="50">
        <v>0.00011960434881412288</v>
      </c>
      <c r="L45" s="50"/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L40"/>
  <sheetViews>
    <sheetView showGridLines="0" zoomScalePageLayoutView="125" workbookViewId="0" topLeftCell="A1">
      <selection activeCell="B2" sqref="B2"/>
    </sheetView>
  </sheetViews>
  <sheetFormatPr defaultColWidth="8.8515625" defaultRowHeight="15"/>
  <cols>
    <col min="1" max="1" width="4.8515625" style="18" customWidth="1"/>
    <col min="2" max="2" width="14.140625" style="18" customWidth="1"/>
    <col min="3" max="3" width="12.7109375" style="67" customWidth="1"/>
    <col min="4" max="4" width="11.7109375" style="67" customWidth="1"/>
    <col min="5" max="12" width="12.7109375" style="67" customWidth="1"/>
    <col min="13" max="16384" width="8.8515625" style="18" customWidth="1"/>
  </cols>
  <sheetData>
    <row r="1" ht="11.25" customHeight="1"/>
    <row r="2" ht="15">
      <c r="B2" s="92" t="s">
        <v>155</v>
      </c>
    </row>
    <row r="3" ht="15">
      <c r="B3" s="70" t="s">
        <v>110</v>
      </c>
    </row>
    <row r="5" spans="2:12" ht="36">
      <c r="B5" s="107"/>
      <c r="C5" s="105" t="s">
        <v>79</v>
      </c>
      <c r="D5" s="105" t="s">
        <v>80</v>
      </c>
      <c r="E5" s="105" t="s">
        <v>81</v>
      </c>
      <c r="F5" s="105" t="s">
        <v>82</v>
      </c>
      <c r="G5" s="105" t="s">
        <v>83</v>
      </c>
      <c r="H5" s="105" t="s">
        <v>84</v>
      </c>
      <c r="I5" s="105" t="s">
        <v>85</v>
      </c>
      <c r="J5" s="105" t="s">
        <v>86</v>
      </c>
      <c r="K5" s="105" t="s">
        <v>87</v>
      </c>
      <c r="L5" s="105" t="s">
        <v>44</v>
      </c>
    </row>
    <row r="6" spans="2:12" ht="12.75" customHeight="1">
      <c r="B6" s="108" t="s">
        <v>151</v>
      </c>
      <c r="C6" s="119">
        <f aca="true" t="shared" si="0" ref="C6:K6">SUM(C7:C34)</f>
        <v>113366</v>
      </c>
      <c r="D6" s="119">
        <f t="shared" si="0"/>
        <v>360860</v>
      </c>
      <c r="E6" s="119">
        <f t="shared" si="0"/>
        <v>51978</v>
      </c>
      <c r="F6" s="119">
        <f t="shared" si="0"/>
        <v>51650</v>
      </c>
      <c r="G6" s="119">
        <f t="shared" si="0"/>
        <v>746991</v>
      </c>
      <c r="H6" s="119">
        <f t="shared" si="0"/>
        <v>65667</v>
      </c>
      <c r="I6" s="119">
        <f t="shared" si="0"/>
        <v>43706</v>
      </c>
      <c r="J6" s="119">
        <f t="shared" si="0"/>
        <v>19938</v>
      </c>
      <c r="K6" s="119">
        <f t="shared" si="0"/>
        <v>285236</v>
      </c>
      <c r="L6" s="119">
        <f>SUM(L7:L34)</f>
        <v>1739392</v>
      </c>
    </row>
    <row r="7" spans="2:12" ht="12.75" customHeight="1">
      <c r="B7" s="109" t="s">
        <v>114</v>
      </c>
      <c r="C7" s="99">
        <v>875</v>
      </c>
      <c r="D7" s="99">
        <v>11428</v>
      </c>
      <c r="E7" s="99">
        <v>2863</v>
      </c>
      <c r="F7" s="99">
        <v>675</v>
      </c>
      <c r="G7" s="99">
        <v>10000</v>
      </c>
      <c r="H7" s="99">
        <v>786</v>
      </c>
      <c r="I7" s="99">
        <v>1714</v>
      </c>
      <c r="J7" s="99">
        <v>422</v>
      </c>
      <c r="K7" s="99">
        <v>7650</v>
      </c>
      <c r="L7" s="99">
        <f>SUM(C7:K7)</f>
        <v>36413</v>
      </c>
    </row>
    <row r="8" spans="2:12" ht="12.75" customHeight="1">
      <c r="B8" s="110" t="s">
        <v>115</v>
      </c>
      <c r="C8" s="98">
        <v>1109</v>
      </c>
      <c r="D8" s="98">
        <v>5033</v>
      </c>
      <c r="E8" s="98">
        <v>905</v>
      </c>
      <c r="F8" s="98">
        <v>528</v>
      </c>
      <c r="G8" s="98">
        <v>23224</v>
      </c>
      <c r="H8" s="98">
        <v>2615</v>
      </c>
      <c r="I8" s="98">
        <v>750</v>
      </c>
      <c r="J8" s="98">
        <v>113</v>
      </c>
      <c r="K8" s="98">
        <v>1146</v>
      </c>
      <c r="L8" s="98">
        <f aca="true" t="shared" si="1" ref="L8:L36">SUM(C8:K8)</f>
        <v>35423</v>
      </c>
    </row>
    <row r="9" spans="2:12" ht="12.75" customHeight="1">
      <c r="B9" s="110" t="s">
        <v>116</v>
      </c>
      <c r="C9" s="98">
        <v>3040</v>
      </c>
      <c r="D9" s="98">
        <v>10189</v>
      </c>
      <c r="E9" s="98">
        <v>1268</v>
      </c>
      <c r="F9" s="98">
        <v>1525</v>
      </c>
      <c r="G9" s="98">
        <v>25845</v>
      </c>
      <c r="H9" s="98">
        <v>625</v>
      </c>
      <c r="I9" s="98">
        <v>715</v>
      </c>
      <c r="J9" s="98">
        <v>254</v>
      </c>
      <c r="K9" s="98">
        <v>6979</v>
      </c>
      <c r="L9" s="98">
        <f t="shared" si="1"/>
        <v>50440</v>
      </c>
    </row>
    <row r="10" spans="2:12" ht="12.75" customHeight="1">
      <c r="B10" s="110" t="s">
        <v>117</v>
      </c>
      <c r="C10" s="98">
        <v>22007</v>
      </c>
      <c r="D10" s="98">
        <v>62497</v>
      </c>
      <c r="E10" s="98">
        <v>10137</v>
      </c>
      <c r="F10" s="98">
        <v>29577</v>
      </c>
      <c r="G10" s="98">
        <v>112928</v>
      </c>
      <c r="H10" s="98">
        <v>13724</v>
      </c>
      <c r="I10" s="98">
        <v>6498</v>
      </c>
      <c r="J10" s="98">
        <v>172</v>
      </c>
      <c r="K10" s="98">
        <v>48330</v>
      </c>
      <c r="L10" s="98">
        <f t="shared" si="1"/>
        <v>305870</v>
      </c>
    </row>
    <row r="11" spans="2:12" ht="12.75" customHeight="1">
      <c r="B11" s="110" t="s">
        <v>152</v>
      </c>
      <c r="C11" s="98" t="s">
        <v>162</v>
      </c>
      <c r="D11" s="98" t="s">
        <v>162</v>
      </c>
      <c r="E11" s="98" t="s">
        <v>162</v>
      </c>
      <c r="F11" s="98" t="s">
        <v>162</v>
      </c>
      <c r="G11" s="98" t="s">
        <v>162</v>
      </c>
      <c r="H11" s="98" t="s">
        <v>162</v>
      </c>
      <c r="I11" s="98" t="s">
        <v>162</v>
      </c>
      <c r="J11" s="98" t="s">
        <v>162</v>
      </c>
      <c r="K11" s="98">
        <v>16095</v>
      </c>
      <c r="L11" s="98">
        <f t="shared" si="1"/>
        <v>16095</v>
      </c>
    </row>
    <row r="12" spans="2:12" ht="12.75" customHeight="1">
      <c r="B12" s="110" t="s">
        <v>118</v>
      </c>
      <c r="C12" s="98">
        <v>242</v>
      </c>
      <c r="D12" s="98">
        <v>697</v>
      </c>
      <c r="E12" s="98">
        <v>209</v>
      </c>
      <c r="F12" s="98">
        <v>144</v>
      </c>
      <c r="G12" s="98">
        <v>3116</v>
      </c>
      <c r="H12" s="98">
        <v>191</v>
      </c>
      <c r="I12" s="98">
        <v>69</v>
      </c>
      <c r="J12" s="98">
        <v>14</v>
      </c>
      <c r="K12" s="98">
        <v>2024</v>
      </c>
      <c r="L12" s="98">
        <f t="shared" si="1"/>
        <v>6706</v>
      </c>
    </row>
    <row r="13" spans="2:12" ht="12.75" customHeight="1">
      <c r="B13" s="110" t="s">
        <v>119</v>
      </c>
      <c r="C13" s="98" t="s">
        <v>162</v>
      </c>
      <c r="D13" s="98" t="s">
        <v>162</v>
      </c>
      <c r="E13" s="98" t="s">
        <v>162</v>
      </c>
      <c r="F13" s="98" t="s">
        <v>162</v>
      </c>
      <c r="G13" s="98" t="s">
        <v>162</v>
      </c>
      <c r="H13" s="98" t="s">
        <v>162</v>
      </c>
      <c r="I13" s="98" t="s">
        <v>162</v>
      </c>
      <c r="J13" s="98" t="s">
        <v>162</v>
      </c>
      <c r="K13" s="98" t="s">
        <v>162</v>
      </c>
      <c r="L13" s="98" t="s">
        <v>162</v>
      </c>
    </row>
    <row r="14" spans="2:12" ht="12.75" customHeight="1">
      <c r="B14" s="110" t="s">
        <v>120</v>
      </c>
      <c r="C14" s="98">
        <v>1229</v>
      </c>
      <c r="D14" s="98">
        <v>9532</v>
      </c>
      <c r="E14" s="98">
        <v>582</v>
      </c>
      <c r="F14" s="98">
        <v>115</v>
      </c>
      <c r="G14" s="98">
        <v>7810</v>
      </c>
      <c r="H14" s="98">
        <v>122</v>
      </c>
      <c r="I14" s="98">
        <v>160</v>
      </c>
      <c r="J14" s="98" t="s">
        <v>162</v>
      </c>
      <c r="K14" s="98">
        <v>1362</v>
      </c>
      <c r="L14" s="98">
        <f t="shared" si="1"/>
        <v>20912</v>
      </c>
    </row>
    <row r="15" spans="2:12" ht="12.75" customHeight="1">
      <c r="B15" s="110" t="s">
        <v>121</v>
      </c>
      <c r="C15" s="98">
        <v>14006</v>
      </c>
      <c r="D15" s="98">
        <v>41502</v>
      </c>
      <c r="E15" s="98">
        <v>4559</v>
      </c>
      <c r="F15" s="98">
        <v>3822</v>
      </c>
      <c r="G15" s="98">
        <v>110947</v>
      </c>
      <c r="H15" s="98">
        <v>5736</v>
      </c>
      <c r="I15" s="98">
        <v>4404</v>
      </c>
      <c r="J15" s="98">
        <v>31</v>
      </c>
      <c r="K15" s="98">
        <v>31986</v>
      </c>
      <c r="L15" s="98">
        <f t="shared" si="1"/>
        <v>216993</v>
      </c>
    </row>
    <row r="16" spans="2:12" ht="12.75" customHeight="1">
      <c r="B16" s="111" t="s">
        <v>122</v>
      </c>
      <c r="C16" s="98">
        <v>16327</v>
      </c>
      <c r="D16" s="98">
        <v>52283</v>
      </c>
      <c r="E16" s="98">
        <v>2474</v>
      </c>
      <c r="F16" s="98">
        <v>3437</v>
      </c>
      <c r="G16" s="98">
        <v>64026</v>
      </c>
      <c r="H16" s="98">
        <v>1328</v>
      </c>
      <c r="I16" s="98">
        <v>4126</v>
      </c>
      <c r="J16" s="98">
        <v>392</v>
      </c>
      <c r="K16" s="98">
        <v>11455</v>
      </c>
      <c r="L16" s="98">
        <f t="shared" si="1"/>
        <v>155848</v>
      </c>
    </row>
    <row r="17" spans="2:12" ht="12.75" customHeight="1">
      <c r="B17" s="112" t="s">
        <v>123</v>
      </c>
      <c r="C17" s="98">
        <v>683</v>
      </c>
      <c r="D17" s="98">
        <v>1935</v>
      </c>
      <c r="E17" s="98">
        <v>17</v>
      </c>
      <c r="F17" s="98">
        <v>19</v>
      </c>
      <c r="G17" s="98">
        <v>6719</v>
      </c>
      <c r="H17" s="98">
        <v>34</v>
      </c>
      <c r="I17" s="98">
        <v>357</v>
      </c>
      <c r="J17" s="98">
        <v>13</v>
      </c>
      <c r="K17" s="98">
        <v>1557</v>
      </c>
      <c r="L17" s="98">
        <f t="shared" si="1"/>
        <v>11334</v>
      </c>
    </row>
    <row r="18" spans="2:12" ht="12.75" customHeight="1">
      <c r="B18" s="113" t="s">
        <v>124</v>
      </c>
      <c r="C18" s="98" t="s">
        <v>162</v>
      </c>
      <c r="D18" s="98" t="s">
        <v>162</v>
      </c>
      <c r="E18" s="98" t="s">
        <v>162</v>
      </c>
      <c r="F18" s="98" t="s">
        <v>162</v>
      </c>
      <c r="G18" s="98" t="s">
        <v>162</v>
      </c>
      <c r="H18" s="98" t="s">
        <v>162</v>
      </c>
      <c r="I18" s="98" t="s">
        <v>162</v>
      </c>
      <c r="J18" s="98" t="s">
        <v>162</v>
      </c>
      <c r="K18" s="98" t="s">
        <v>162</v>
      </c>
      <c r="L18" s="98" t="s">
        <v>162</v>
      </c>
    </row>
    <row r="19" spans="2:12" ht="12.75" customHeight="1">
      <c r="B19" s="110" t="s">
        <v>125</v>
      </c>
      <c r="C19" s="98">
        <v>195</v>
      </c>
      <c r="D19" s="98">
        <v>245</v>
      </c>
      <c r="E19" s="98">
        <v>110</v>
      </c>
      <c r="F19" s="98">
        <v>4</v>
      </c>
      <c r="G19" s="98">
        <v>25</v>
      </c>
      <c r="H19" s="98" t="s">
        <v>162</v>
      </c>
      <c r="I19" s="98">
        <v>7</v>
      </c>
      <c r="J19" s="98" t="s">
        <v>162</v>
      </c>
      <c r="K19" s="98">
        <v>118</v>
      </c>
      <c r="L19" s="98">
        <f t="shared" si="1"/>
        <v>704</v>
      </c>
    </row>
    <row r="20" spans="2:12" ht="12.75" customHeight="1">
      <c r="B20" s="110" t="s">
        <v>126</v>
      </c>
      <c r="C20" s="98">
        <v>364</v>
      </c>
      <c r="D20" s="98">
        <v>1210</v>
      </c>
      <c r="E20" s="98">
        <v>95</v>
      </c>
      <c r="F20" s="98">
        <v>447</v>
      </c>
      <c r="G20" s="98">
        <v>4546</v>
      </c>
      <c r="H20" s="98">
        <v>1864</v>
      </c>
      <c r="I20" s="98">
        <v>102</v>
      </c>
      <c r="J20" s="98" t="s">
        <v>162</v>
      </c>
      <c r="K20" s="98">
        <v>5460</v>
      </c>
      <c r="L20" s="98">
        <f t="shared" si="1"/>
        <v>14088</v>
      </c>
    </row>
    <row r="21" spans="2:12" ht="12.75" customHeight="1">
      <c r="B21" s="110" t="s">
        <v>127</v>
      </c>
      <c r="C21" s="98">
        <v>793</v>
      </c>
      <c r="D21" s="98">
        <v>917</v>
      </c>
      <c r="E21" s="98">
        <v>360</v>
      </c>
      <c r="F21" s="98">
        <v>389</v>
      </c>
      <c r="G21" s="98">
        <v>13506</v>
      </c>
      <c r="H21" s="98">
        <v>10056</v>
      </c>
      <c r="I21" s="98">
        <v>1726</v>
      </c>
      <c r="J21" s="98" t="s">
        <v>162</v>
      </c>
      <c r="K21" s="98">
        <v>3208</v>
      </c>
      <c r="L21" s="98">
        <f t="shared" si="1"/>
        <v>30955</v>
      </c>
    </row>
    <row r="22" spans="2:12" ht="12.75" customHeight="1">
      <c r="B22" s="110" t="s">
        <v>128</v>
      </c>
      <c r="C22" s="98">
        <v>827</v>
      </c>
      <c r="D22" s="98">
        <v>2222</v>
      </c>
      <c r="E22" s="98">
        <v>178</v>
      </c>
      <c r="F22" s="98">
        <v>466</v>
      </c>
      <c r="G22" s="98">
        <v>2232</v>
      </c>
      <c r="H22" s="98">
        <v>254</v>
      </c>
      <c r="I22" s="98">
        <v>101</v>
      </c>
      <c r="J22" s="98">
        <v>204</v>
      </c>
      <c r="K22" s="98">
        <v>625</v>
      </c>
      <c r="L22" s="98">
        <f t="shared" si="1"/>
        <v>7109</v>
      </c>
    </row>
    <row r="23" spans="2:12" ht="12.75" customHeight="1">
      <c r="B23" s="110" t="s">
        <v>129</v>
      </c>
      <c r="C23" s="98">
        <v>2271</v>
      </c>
      <c r="D23" s="98">
        <v>8208</v>
      </c>
      <c r="E23" s="98">
        <v>409</v>
      </c>
      <c r="F23" s="98">
        <v>383</v>
      </c>
      <c r="G23" s="98">
        <v>21312</v>
      </c>
      <c r="H23" s="98">
        <v>2115</v>
      </c>
      <c r="I23" s="98">
        <v>943</v>
      </c>
      <c r="J23" s="98">
        <v>1114</v>
      </c>
      <c r="K23" s="98">
        <v>3079</v>
      </c>
      <c r="L23" s="98">
        <f t="shared" si="1"/>
        <v>39834</v>
      </c>
    </row>
    <row r="24" spans="2:12" ht="12.75" customHeight="1">
      <c r="B24" s="110" t="s">
        <v>150</v>
      </c>
      <c r="C24" s="98" t="s">
        <v>162</v>
      </c>
      <c r="D24" s="98" t="s">
        <v>162</v>
      </c>
      <c r="E24" s="98" t="s">
        <v>162</v>
      </c>
      <c r="F24" s="98" t="s">
        <v>162</v>
      </c>
      <c r="G24" s="98" t="s">
        <v>162</v>
      </c>
      <c r="H24" s="98" t="s">
        <v>162</v>
      </c>
      <c r="I24" s="98" t="s">
        <v>162</v>
      </c>
      <c r="J24" s="98" t="s">
        <v>162</v>
      </c>
      <c r="K24" s="98" t="s">
        <v>162</v>
      </c>
      <c r="L24" s="98" t="s">
        <v>162</v>
      </c>
    </row>
    <row r="25" spans="2:12" ht="12.75" customHeight="1">
      <c r="B25" s="110" t="s">
        <v>130</v>
      </c>
      <c r="C25" s="98">
        <v>7701</v>
      </c>
      <c r="D25" s="98">
        <v>10815</v>
      </c>
      <c r="E25" s="98">
        <v>4961</v>
      </c>
      <c r="F25" s="98">
        <v>3196</v>
      </c>
      <c r="G25" s="98">
        <v>31506</v>
      </c>
      <c r="H25" s="98">
        <v>776</v>
      </c>
      <c r="I25" s="98">
        <v>2658</v>
      </c>
      <c r="J25" s="98" t="s">
        <v>162</v>
      </c>
      <c r="K25" s="98">
        <v>5728</v>
      </c>
      <c r="L25" s="98">
        <f t="shared" si="1"/>
        <v>67341</v>
      </c>
    </row>
    <row r="26" spans="2:12" ht="12.75" customHeight="1">
      <c r="B26" s="110" t="s">
        <v>131</v>
      </c>
      <c r="C26" s="98">
        <v>1669</v>
      </c>
      <c r="D26" s="98">
        <v>7573</v>
      </c>
      <c r="E26" s="98">
        <v>203</v>
      </c>
      <c r="F26" s="98">
        <v>547</v>
      </c>
      <c r="G26" s="98">
        <v>7860</v>
      </c>
      <c r="H26" s="98">
        <v>1437</v>
      </c>
      <c r="I26" s="98">
        <v>206</v>
      </c>
      <c r="J26" s="98">
        <v>159</v>
      </c>
      <c r="K26" s="98">
        <v>5626</v>
      </c>
      <c r="L26" s="98">
        <f t="shared" si="1"/>
        <v>25280</v>
      </c>
    </row>
    <row r="27" spans="2:12" ht="12.75" customHeight="1">
      <c r="B27" s="110" t="s">
        <v>132</v>
      </c>
      <c r="C27" s="98">
        <v>12650</v>
      </c>
      <c r="D27" s="98">
        <v>51642</v>
      </c>
      <c r="E27" s="98">
        <v>3470</v>
      </c>
      <c r="F27" s="98">
        <v>5</v>
      </c>
      <c r="G27" s="98">
        <v>115797</v>
      </c>
      <c r="H27" s="98">
        <v>7208</v>
      </c>
      <c r="I27" s="98">
        <v>5669</v>
      </c>
      <c r="J27" s="98">
        <v>322</v>
      </c>
      <c r="K27" s="98">
        <v>93982</v>
      </c>
      <c r="L27" s="98">
        <f t="shared" si="1"/>
        <v>290745</v>
      </c>
    </row>
    <row r="28" spans="2:12" ht="12.75" customHeight="1">
      <c r="B28" s="110" t="s">
        <v>133</v>
      </c>
      <c r="C28" s="98" t="s">
        <v>73</v>
      </c>
      <c r="D28" s="98">
        <v>1650</v>
      </c>
      <c r="E28" s="98">
        <v>5324</v>
      </c>
      <c r="F28" s="98">
        <v>1375</v>
      </c>
      <c r="G28" s="98">
        <v>22359</v>
      </c>
      <c r="H28" s="98">
        <v>1499</v>
      </c>
      <c r="I28" s="98">
        <v>180</v>
      </c>
      <c r="J28" s="98">
        <v>601</v>
      </c>
      <c r="K28" s="98">
        <v>1833</v>
      </c>
      <c r="L28" s="98">
        <f t="shared" si="1"/>
        <v>34821</v>
      </c>
    </row>
    <row r="29" spans="2:12" ht="12.75" customHeight="1">
      <c r="B29" s="110" t="s">
        <v>134</v>
      </c>
      <c r="C29" s="98">
        <v>1394</v>
      </c>
      <c r="D29" s="98">
        <v>10084</v>
      </c>
      <c r="E29" s="98">
        <v>197</v>
      </c>
      <c r="F29" s="98">
        <v>206</v>
      </c>
      <c r="G29" s="98">
        <v>33407</v>
      </c>
      <c r="H29" s="98">
        <v>193</v>
      </c>
      <c r="I29" s="98">
        <v>99</v>
      </c>
      <c r="J29" s="98">
        <v>66</v>
      </c>
      <c r="K29" s="98">
        <v>2526</v>
      </c>
      <c r="L29" s="98">
        <f t="shared" si="1"/>
        <v>48172</v>
      </c>
    </row>
    <row r="30" spans="2:12" ht="12.75" customHeight="1">
      <c r="B30" s="110" t="s">
        <v>135</v>
      </c>
      <c r="C30" s="98">
        <v>1132</v>
      </c>
      <c r="D30" s="98">
        <v>10425</v>
      </c>
      <c r="E30" s="98">
        <v>496</v>
      </c>
      <c r="F30" s="98">
        <v>571</v>
      </c>
      <c r="G30" s="98">
        <v>21700</v>
      </c>
      <c r="H30" s="98">
        <v>713</v>
      </c>
      <c r="I30" s="98">
        <v>46</v>
      </c>
      <c r="J30" s="98">
        <v>7</v>
      </c>
      <c r="K30" s="98">
        <v>1001</v>
      </c>
      <c r="L30" s="98">
        <f t="shared" si="1"/>
        <v>36091</v>
      </c>
    </row>
    <row r="31" spans="2:12" ht="12.75" customHeight="1">
      <c r="B31" s="110" t="s">
        <v>136</v>
      </c>
      <c r="C31" s="98">
        <v>1085</v>
      </c>
      <c r="D31" s="98">
        <v>2597</v>
      </c>
      <c r="E31" s="98">
        <v>560</v>
      </c>
      <c r="F31" s="98">
        <v>372</v>
      </c>
      <c r="G31" s="98">
        <v>11362</v>
      </c>
      <c r="H31" s="98">
        <v>1100</v>
      </c>
      <c r="I31" s="98">
        <v>579</v>
      </c>
      <c r="J31" s="98">
        <v>91</v>
      </c>
      <c r="K31" s="98">
        <v>927</v>
      </c>
      <c r="L31" s="98">
        <f t="shared" si="1"/>
        <v>18673</v>
      </c>
    </row>
    <row r="32" spans="2:12" ht="12.75" customHeight="1">
      <c r="B32" s="110" t="s">
        <v>137</v>
      </c>
      <c r="C32" s="98">
        <v>2653</v>
      </c>
      <c r="D32" s="98">
        <v>5516</v>
      </c>
      <c r="E32" s="98">
        <v>831</v>
      </c>
      <c r="F32" s="98">
        <v>766</v>
      </c>
      <c r="G32" s="98">
        <v>7462</v>
      </c>
      <c r="H32" s="98">
        <v>4135</v>
      </c>
      <c r="I32" s="98">
        <v>460</v>
      </c>
      <c r="J32" s="98">
        <v>465</v>
      </c>
      <c r="K32" s="98">
        <v>4550</v>
      </c>
      <c r="L32" s="98">
        <f t="shared" si="1"/>
        <v>26838</v>
      </c>
    </row>
    <row r="33" spans="2:12" ht="12.75" customHeight="1">
      <c r="B33" s="110" t="s">
        <v>138</v>
      </c>
      <c r="C33" s="98">
        <v>3192</v>
      </c>
      <c r="D33" s="98">
        <v>4501</v>
      </c>
      <c r="E33" s="98">
        <v>7308</v>
      </c>
      <c r="F33" s="98">
        <v>207</v>
      </c>
      <c r="G33" s="98">
        <v>18351</v>
      </c>
      <c r="H33" s="98">
        <v>6951</v>
      </c>
      <c r="I33" s="98">
        <v>452</v>
      </c>
      <c r="J33" s="98">
        <v>24</v>
      </c>
      <c r="K33" s="98">
        <v>1270</v>
      </c>
      <c r="L33" s="98">
        <f t="shared" si="1"/>
        <v>42256</v>
      </c>
    </row>
    <row r="34" spans="2:12" ht="12.75" customHeight="1">
      <c r="B34" s="110" t="s">
        <v>139</v>
      </c>
      <c r="C34" s="99">
        <v>17922</v>
      </c>
      <c r="D34" s="99">
        <v>48159</v>
      </c>
      <c r="E34" s="99">
        <v>4462</v>
      </c>
      <c r="F34" s="99">
        <v>2874</v>
      </c>
      <c r="G34" s="99">
        <v>70951</v>
      </c>
      <c r="H34" s="99">
        <v>2205</v>
      </c>
      <c r="I34" s="99">
        <v>11685</v>
      </c>
      <c r="J34" s="99">
        <v>15474</v>
      </c>
      <c r="K34" s="99">
        <v>26719</v>
      </c>
      <c r="L34" s="99">
        <f t="shared" si="1"/>
        <v>200451</v>
      </c>
    </row>
    <row r="35" spans="2:12" ht="12.75" customHeight="1">
      <c r="B35" s="114" t="s">
        <v>140</v>
      </c>
      <c r="C35" s="122">
        <v>2146</v>
      </c>
      <c r="D35" s="122">
        <v>4850</v>
      </c>
      <c r="E35" s="122">
        <v>1496</v>
      </c>
      <c r="F35" s="122">
        <v>512</v>
      </c>
      <c r="G35" s="122">
        <v>5675</v>
      </c>
      <c r="H35" s="122">
        <v>1408</v>
      </c>
      <c r="I35" s="122">
        <v>471</v>
      </c>
      <c r="J35" s="122">
        <v>101</v>
      </c>
      <c r="K35" s="122">
        <v>2005</v>
      </c>
      <c r="L35" s="122">
        <f t="shared" si="1"/>
        <v>18664</v>
      </c>
    </row>
    <row r="36" spans="2:12" ht="12.75" customHeight="1">
      <c r="B36" s="115" t="s">
        <v>141</v>
      </c>
      <c r="C36" s="123">
        <v>1606</v>
      </c>
      <c r="D36" s="123">
        <v>2868</v>
      </c>
      <c r="E36" s="123">
        <v>566</v>
      </c>
      <c r="F36" s="123">
        <v>145</v>
      </c>
      <c r="G36" s="123">
        <v>4417</v>
      </c>
      <c r="H36" s="123">
        <v>597</v>
      </c>
      <c r="I36" s="123">
        <v>286</v>
      </c>
      <c r="J36" s="123">
        <v>18</v>
      </c>
      <c r="K36" s="123">
        <v>1427</v>
      </c>
      <c r="L36" s="123">
        <f t="shared" si="1"/>
        <v>11930</v>
      </c>
    </row>
    <row r="37" ht="12.75" customHeight="1"/>
    <row r="38" ht="12.75" customHeight="1">
      <c r="B38" s="18" t="s">
        <v>142</v>
      </c>
    </row>
    <row r="39" spans="2:12" ht="15">
      <c r="B39" s="101" t="s">
        <v>149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</row>
    <row r="40" spans="2:12" ht="15">
      <c r="B40" s="75" t="s">
        <v>109</v>
      </c>
      <c r="C40" s="68"/>
      <c r="D40" s="68"/>
      <c r="E40" s="68"/>
      <c r="F40" s="68"/>
      <c r="G40" s="68"/>
      <c r="H40" s="68"/>
      <c r="I40" s="68"/>
      <c r="J40" s="68"/>
      <c r="K40" s="68"/>
      <c r="L40" s="69"/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K6:L6" formulaRange="1"/>
    <ignoredError sqref="C6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Artemis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Road freight transport by type of goods</dc:title>
  <dc:subject/>
  <dc:creator>Daniel Ganea</dc:creator>
  <cp:keywords/>
  <dc:description/>
  <cp:lastModifiedBy>Daniel Ganea</cp:lastModifiedBy>
  <dcterms:created xsi:type="dcterms:W3CDTF">2012-01-30T09:34:41Z</dcterms:created>
  <dcterms:modified xsi:type="dcterms:W3CDTF">2017-11-13T10:04:37Z</dcterms:modified>
  <cp:category/>
  <cp:version/>
  <cp:contentType/>
  <cp:contentStatus/>
</cp:coreProperties>
</file>