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950" windowHeight="6480" tabRatio="760" activeTab="0"/>
  </bookViews>
  <sheets>
    <sheet name="SEArticle Lignite Western Balka" sheetId="2" r:id="rId1"/>
    <sheet name="Cover figure" sheetId="18" r:id="rId2"/>
    <sheet name="Figure 1 and 2" sheetId="3" r:id="rId3"/>
    <sheet name="Figure 3" sheetId="5" r:id="rId4"/>
    <sheet name="Figure 4 and 5" sheetId="7" r:id="rId5"/>
    <sheet name="Figure 6" sheetId="15" r:id="rId6"/>
    <sheet name="INPUT elec only TJ" sheetId="11" state="hidden" r:id="rId7"/>
    <sheet name="OUTPUT elec only TJ" sheetId="17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W.O.R.K.B.O.O.K..C.O.N.T.E.N.T.S____" localSheetId="1">#REF!</definedName>
    <definedName name="____W.O.R.K.B.O.O.K..C.O.N.T.E.N.T.S____" localSheetId="5">#REF!</definedName>
    <definedName name="____W.O.R.K.B.O.O.K..C.O.N.T.E.N.T.S____">#REF!</definedName>
    <definedName name="CRF_4_KP__Doc">'[1]4(KP)'!$A$17:$E$18</definedName>
    <definedName name="CRF_4_KP__Main">'[1]4(KP)'!$A$5:$E$15</definedName>
    <definedName name="CRF_4_KP_I_A.1.1_Doc" localSheetId="1">#REF!</definedName>
    <definedName name="CRF_4_KP_I_A.1.1_Doc" localSheetId="5">#REF!</definedName>
    <definedName name="CRF_4_KP_I_A.1.1_Doc">#REF!</definedName>
    <definedName name="CRF_4_KP_I_A.1.1_Main">'[2]4(KP-I)A.1'!$A$6:$O$22</definedName>
    <definedName name="CRF_4_KP_I_A.1_Doc">'[3]4(KP-I)A'!$A$19:$AA$20</definedName>
    <definedName name="CRF_4_KP_I_A.1_Main">'[3]4(KP-I)A'!$A$6:$AA$17</definedName>
    <definedName name="CRF_4_KP_I_A.2.1_Doc" localSheetId="1">#REF!</definedName>
    <definedName name="CRF_4_KP_I_A.2.1_Doc" localSheetId="5">#REF!</definedName>
    <definedName name="CRF_4_KP_I_A.2.1_Doc">#REF!</definedName>
    <definedName name="CRF_4_KP_I_A.2.1_Main">'[4]4(KP-I)A.2'!$A$6:$B$9</definedName>
    <definedName name="CRF_4_KP_I_A.2_Doc" localSheetId="1">#REF!</definedName>
    <definedName name="CRF_4_KP_I_A.2_Doc" localSheetId="5">#REF!</definedName>
    <definedName name="CRF_4_KP_I_A.2_Doc">#REF!</definedName>
    <definedName name="CRF_4_KP_I_A.2_Main1">'[5]4(KP-I)A'!$A$6:$AA$17</definedName>
    <definedName name="CRF_4_KP_I_A.2_Main2">'[5]4(KP-I)A'!$A$21:$AA$27</definedName>
    <definedName name="CRF_4_KP_I_B.1.1_Doc" localSheetId="1">#REF!</definedName>
    <definedName name="CRF_4_KP_I_B.1.1_Doc" localSheetId="5">#REF!</definedName>
    <definedName name="CRF_4_KP_I_B.1.1_Doc">#REF!</definedName>
    <definedName name="CRF_4_KP_I_B.1.1_Main">'[6]4(KP-I)B.1'!$A$6:$C$10</definedName>
    <definedName name="CRF_4_KP_I_B.1.2_Doc">'[7]4(KP-I)B.1'!$A$13:$J$14</definedName>
    <definedName name="CRF_4_KP_I_B.1.2_Main">'[7]4(KP-I)B.1'!$A$7:$J$11</definedName>
    <definedName name="CRF_4_KP_I_B.1.3_Doc" localSheetId="1">#REF!</definedName>
    <definedName name="CRF_4_KP_I_B.1.3_Doc" localSheetId="5">#REF!</definedName>
    <definedName name="CRF_4_KP_I_B.1.3_Doc">#REF!</definedName>
    <definedName name="CRF_4_KP_I_B.1.3_Main">'[8]4(KP-I)B.1'!$A$6:$O$30</definedName>
    <definedName name="CRF_4_KP_I_B.1_Doc">'[9]4(KP-I)B'!$A$23:$AB$24</definedName>
    <definedName name="CRF_4_KP_I_B.1_Main">'[9]4(KP-I)B'!$A$6:$AB$21</definedName>
    <definedName name="CRF_4_KP_I_B.2_Doc">'[10]4(KP-I)B'!$A$13:$Z$14</definedName>
    <definedName name="CRF_4_KP_I_B.2_Main">'[10]4(KP-I)B'!$A$6:$Z$11</definedName>
    <definedName name="CRF_4_KP_I_B.3_Doc">'[11]4(KP-I)B'!$A$13:$Z$14</definedName>
    <definedName name="CRF_4_KP_I_B.3_Main">'[11]4(KP-I)B'!$A$6:$Z$11</definedName>
    <definedName name="CRF_4_KP_I_B.4_Doc">'[12]4(KP-I)B'!$A$13:$Z$14</definedName>
    <definedName name="CRF_4_KP_I_B.4_Main">'[12]4(KP-I)B'!$A$6:$Z$11</definedName>
    <definedName name="CRF_4_KP_I_B.5_Doc">'[13]4(KP-I)B'!$A$13:$Z$14</definedName>
    <definedName name="CRF_4_KP_I_B.5_Main">'[13]4(KP-I)B'!$A$6:$Z$11</definedName>
    <definedName name="CRF_4_KP_II_1_Doc">'[14]4(KP-II)1'!$A$15:$D$16</definedName>
    <definedName name="CRF_4_KP_II_1_Main">'[14]4(KP-II)1'!$A$6:$D$13</definedName>
    <definedName name="CRF_4_KP_II_2_Doc">'[15]4(KP-II)2'!$A$38:$F$39</definedName>
    <definedName name="CRF_4_KP_II_2_Main">'[15]4(KP-II)2'!$A$6:$F$36</definedName>
    <definedName name="CRF_4_KP_II_3_Doc">'[16]4(KP-II)3'!$A$26:$E$27</definedName>
    <definedName name="CRF_4_KP_II_3_Main">'[16]4(KP-II)3'!$A$6:$E$24</definedName>
    <definedName name="CRF_4_KP_II_4_Doc">'[17]4(KP-II)4'!$A$47:$J$48</definedName>
    <definedName name="CRF_4_KP_II_4_Main">'[17]4(KP-II)4'!$A$6:$J$45</definedName>
    <definedName name="CRF_4_KP_Recalculations_Doc">'[18]4(KP)Recalculations'!$A$74:$R$75</definedName>
    <definedName name="CRF_4_KP_Recalculations_Main1">'[18]4(KP)Recalculations'!$A$5:$R$60</definedName>
    <definedName name="CRF_4_KP_Recalculations_Main2">'[18]4(KP)Recalculations'!$A$62:$F$70</definedName>
    <definedName name="CRF_accounting_Main">'[19]accounting'!$A$7:$M$29</definedName>
    <definedName name="CRF_NIR_1_Add">'[20]NIR-1'!$A$33:$C$36</definedName>
    <definedName name="CRF_NIR_1_Main">'[20]NIR-1'!$A$5:$P$16</definedName>
    <definedName name="CRF_NIR_2.1_Main">'[21]NIR-2'!$A$5:$C$10</definedName>
    <definedName name="CRF_NIR_2_Main">'[22]NIR-2'!$A$5:$J$18</definedName>
    <definedName name="CRF_NIR_3_Main">'[23]NIR-3'!$A$5:$F$8</definedName>
    <definedName name="CRF_Table1.A_b__Doc" localSheetId="1">#REF!</definedName>
    <definedName name="CRF_Table1.A_b__Doc" localSheetId="5">#REF!</definedName>
    <definedName name="CRF_Table1.A_b__Doc">#REF!</definedName>
    <definedName name="CRF_Table1.A_b__Main" localSheetId="1">#REF!</definedName>
    <definedName name="CRF_Table1.A_b__Main" localSheetId="5">#REF!</definedName>
    <definedName name="CRF_Table1.A_b__Main">#REF!</definedName>
    <definedName name="CRF_Table1.A_d__Doc" localSheetId="1">#REF!</definedName>
    <definedName name="CRF_Table1.A_d__Doc" localSheetId="5">#REF!</definedName>
    <definedName name="CRF_Table1.A_d__Doc">#REF!</definedName>
    <definedName name="CRF_Table1.A_d__Main" localSheetId="1">#REF!</definedName>
    <definedName name="CRF_Table1.A_d__Main" localSheetId="5">#REF!</definedName>
    <definedName name="CRF_Table1.A_d__Main">#REF!</definedName>
    <definedName name="CRF_Table3.B_a_s2_Add" localSheetId="1">#REF!</definedName>
    <definedName name="CRF_Table3.B_a_s2_Add" localSheetId="5">#REF!</definedName>
    <definedName name="CRF_Table3.B_a_s2_Add">#REF!</definedName>
    <definedName name="CRF_Table7_Main" localSheetId="1">#REF!</definedName>
    <definedName name="CRF_Table7_Main" localSheetId="5">#REF!</definedName>
    <definedName name="CRF_Table7_Main">#REF!</definedName>
    <definedName name="Year">"Liste!$C$2:$C$12"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<sst xmlns="http://schemas.openxmlformats.org/spreadsheetml/2006/main" count="1599" uniqueCount="144">
  <si>
    <t>Figure 3</t>
  </si>
  <si>
    <t>Colours distinguish the data in the following spreadsheets between:</t>
  </si>
  <si>
    <t>Raw data</t>
  </si>
  <si>
    <t>extracted from Eurobase</t>
  </si>
  <si>
    <t>Calculations to create figures based on raw data</t>
  </si>
  <si>
    <t>Abbreviations are based on Eurostat SE articles standards, set in the interinstitutional style guide (or sorted by value in stacked histograms)</t>
  </si>
  <si>
    <t>https://ec.europa.eu/eurostat/statistics-explained/index.php/Tutorial:Symbols_and_abbreviations</t>
  </si>
  <si>
    <t>Countries are ordered based on the protocol and standards set in the interinstitutional style guide</t>
  </si>
  <si>
    <t>https://ec.europa.eu/eurostat/statistics-explained/index.php?oldid=471064#EU.C2.A0and_euro_area_aggregates</t>
  </si>
  <si>
    <r>
      <t xml:space="preserve">Supply, transformation and consumption of solid fossil fuels </t>
    </r>
    <r>
      <rPr>
        <sz val="9"/>
        <color rgb="FFFF0000"/>
        <rFont val="Arial"/>
        <family val="2"/>
      </rPr>
      <t>[nrg_cb_sff]</t>
    </r>
  </si>
  <si>
    <t>Last update</t>
  </si>
  <si>
    <t>Extracted on</t>
  </si>
  <si>
    <t>Source of data</t>
  </si>
  <si>
    <t>Eurostat</t>
  </si>
  <si>
    <t>NRG_BAL</t>
  </si>
  <si>
    <t>Indigenous production</t>
  </si>
  <si>
    <t>SIEC</t>
  </si>
  <si>
    <t>Lignite</t>
  </si>
  <si>
    <t>UNIT</t>
  </si>
  <si>
    <t>Thousand tonnes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</si>
  <si>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</si>
  <si>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</si>
  <si>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</si>
  <si>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</si>
  <si>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</si>
  <si>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</si>
  <si>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</si>
  <si>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</si>
  <si>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</si>
  <si>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</si>
  <si>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</si>
  <si>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</si>
  <si>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</si>
  <si>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</si>
  <si>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</si>
  <si>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</si>
  <si>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</si>
  <si>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</si>
  <si>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</si>
  <si>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</si>
  <si>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</si>
  <si>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</si>
  <si>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</si>
  <si>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</si>
  <si>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</si>
  <si>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</si>
  <si>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</si>
  <si>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</si>
  <si>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</si>
  <si>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</si>
  <si>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Countries ordered according to international standards</t>
  </si>
  <si>
    <t>Montenegro</t>
  </si>
  <si>
    <t>North Macedonia</t>
  </si>
  <si>
    <t>Albania</t>
  </si>
  <si>
    <t>Serbia</t>
  </si>
  <si>
    <t>Bosnia and Herzegovina</t>
  </si>
  <si>
    <t>Total</t>
  </si>
  <si>
    <t>Kosovo (under United Nations Security Council Resolution 1244/99)</t>
  </si>
  <si>
    <t>2019</t>
  </si>
  <si>
    <t>GEO/TIME</t>
  </si>
  <si>
    <t>Inland consumption - calculated</t>
  </si>
  <si>
    <t>Transformation input - electricity and heat generation - main activity producer electricity only - energy use</t>
  </si>
  <si>
    <t>Transformation input - electricity and heat generation - main activity producer combined heat and power - energy use</t>
  </si>
  <si>
    <t>Transformation input - electricity and heat generation - main activity producer heat only - energy use</t>
  </si>
  <si>
    <t>Transformation input - electricity and heat generation - autoproducer electricity only - energy use</t>
  </si>
  <si>
    <t>Transformation input - electricity and heat generation - autoproducer combined heat and power - energy use</t>
  </si>
  <si>
    <t>Transformation input - electricity and heat generation - autoproducer heat only - energy use</t>
  </si>
  <si>
    <t>Calculations for Figure 3</t>
  </si>
  <si>
    <t>Total use for electricity and heat generation</t>
  </si>
  <si>
    <t>Gross electricity production</t>
  </si>
  <si>
    <t>Gigawatt-hour</t>
  </si>
  <si>
    <t>Natural gas</t>
  </si>
  <si>
    <t>Hydro</t>
  </si>
  <si>
    <t>Wind</t>
  </si>
  <si>
    <t>YEAR</t>
  </si>
  <si>
    <t>*Other fuels</t>
  </si>
  <si>
    <t>Electricity</t>
  </si>
  <si>
    <t>PLANTS</t>
  </si>
  <si>
    <t>OPERATOR</t>
  </si>
  <si>
    <t>Main activity producers</t>
  </si>
  <si>
    <t>Transformation input</t>
  </si>
  <si>
    <t>Terajoule</t>
  </si>
  <si>
    <t>Transformation efficiency : Calculations for Figure 6</t>
  </si>
  <si>
    <t>UNHIDE SHEETS FOR RAW DATA (Output and Input)</t>
  </si>
  <si>
    <t>Transformation efficiency (Output/Input)</t>
  </si>
  <si>
    <t>INPUT</t>
  </si>
  <si>
    <r>
      <t xml:space="preserve">Transformation input from combustible fuels </t>
    </r>
    <r>
      <rPr>
        <u val="single"/>
        <sz val="9"/>
        <rFont val="Arial"/>
        <family val="2"/>
      </rPr>
      <t xml:space="preserve">by </t>
    </r>
    <r>
      <rPr>
        <b/>
        <u val="single"/>
        <sz val="9"/>
        <rFont val="Arial"/>
        <family val="2"/>
      </rPr>
      <t>electricity only</t>
    </r>
    <r>
      <rPr>
        <u val="single"/>
        <sz val="9"/>
        <rFont val="Arial"/>
        <family val="2"/>
      </rPr>
      <t xml:space="preserve"> plant</t>
    </r>
    <r>
      <rPr>
        <sz val="9"/>
        <rFont val="Arial"/>
        <family val="2"/>
      </rPr>
      <t xml:space="preserve"> by main activity producers </t>
    </r>
    <r>
      <rPr>
        <sz val="9"/>
        <color rgb="FFFF0000"/>
        <rFont val="Arial"/>
        <family val="2"/>
      </rPr>
      <t>[nrg_ind_pehcf]</t>
    </r>
  </si>
  <si>
    <t>OUTPUT</t>
  </si>
  <si>
    <r>
      <t xml:space="preserve">Main activity producers / Gross electricity production - </t>
    </r>
    <r>
      <rPr>
        <b/>
        <sz val="9"/>
        <rFont val="Arial"/>
        <family val="2"/>
      </rPr>
      <t>main activity producers electricity-only plants</t>
    </r>
  </si>
  <si>
    <r>
      <t xml:space="preserve"> [</t>
    </r>
    <r>
      <rPr>
        <sz val="9"/>
        <color rgb="FFFF0000"/>
        <rFont val="Arial"/>
        <family val="2"/>
      </rPr>
      <t>nrg_bal_peh</t>
    </r>
    <r>
      <rPr>
        <sz val="9"/>
        <rFont val="Arial"/>
        <family val="2"/>
      </rPr>
      <t>] and [</t>
    </r>
    <r>
      <rPr>
        <sz val="9"/>
        <color rgb="FFFF0000"/>
        <rFont val="Arial"/>
        <family val="2"/>
      </rPr>
      <t>nrg_ind_pehcf</t>
    </r>
    <r>
      <rPr>
        <sz val="9"/>
        <rFont val="Arial"/>
        <family val="2"/>
      </rPr>
      <t xml:space="preserve">] </t>
    </r>
  </si>
  <si>
    <r>
      <t>Supply, transformation and consumption of solid fossil fuels [</t>
    </r>
    <r>
      <rPr>
        <sz val="9"/>
        <color rgb="FFFF0000"/>
        <rFont val="Arial"/>
        <family val="2"/>
      </rPr>
      <t>nrg_cb_sff</t>
    </r>
    <r>
      <rPr>
        <sz val="9"/>
        <rFont val="Arial"/>
        <family val="2"/>
      </rPr>
      <t>]</t>
    </r>
  </si>
  <si>
    <r>
      <t>Production of electricity and derived heat by type of fuel [</t>
    </r>
    <r>
      <rPr>
        <sz val="9"/>
        <color rgb="FFFF0000"/>
        <rFont val="Arial"/>
        <family val="2"/>
      </rPr>
      <t>nrg_bal_peh</t>
    </r>
    <r>
      <rPr>
        <sz val="9"/>
        <rFont val="Arial"/>
        <family val="2"/>
      </rPr>
      <t>]</t>
    </r>
  </si>
  <si>
    <t>USE EUROSTAT LAYOUT THEME 1 GENERAL AND REGIONAL STATISTICS ! (not Energy theme which is kept for EU countries)</t>
  </si>
  <si>
    <t>Western Balkans</t>
  </si>
  <si>
    <t>Conventions used</t>
  </si>
  <si>
    <t xml:space="preserve">In Eurostat database, only NA data for TJ values thus conversion from GWh </t>
  </si>
  <si>
    <t>Average</t>
  </si>
  <si>
    <t/>
  </si>
  <si>
    <r>
      <t>Source:</t>
    </r>
    <r>
      <rPr>
        <sz val="9"/>
        <rFont val="Arial"/>
        <family val="2"/>
      </rPr>
      <t xml:space="preserve"> Eurostat (online data code: (nrg_cb_sff)</t>
    </r>
  </si>
  <si>
    <t>(*) This designation is without prejudice to positions on status, and is in line with UNSCR 1244/1999 and the ICJ Opinion on the Kosovo declaration of independence.</t>
  </si>
  <si>
    <r>
      <t>Source:</t>
    </r>
    <r>
      <rPr>
        <sz val="9"/>
        <rFont val="Arial"/>
        <family val="2"/>
      </rPr>
      <t xml:space="preserve"> Eurostat (online data code: nrg_cb_sff)</t>
    </r>
  </si>
  <si>
    <t>Kosovo*</t>
  </si>
  <si>
    <r>
      <t>Source:</t>
    </r>
    <r>
      <rPr>
        <sz val="9"/>
        <rFont val="Arial"/>
        <family val="2"/>
      </rPr>
      <t xml:space="preserve"> Eurostat (online data code: nrg_bal_peh)</t>
    </r>
  </si>
  <si>
    <r>
      <t>Source:</t>
    </r>
    <r>
      <rPr>
        <sz val="9"/>
        <rFont val="Arial"/>
        <family val="2"/>
      </rPr>
      <t xml:space="preserve"> Eurostat (online data codes: nrg_bal_peh, nrg_ind_pehcf)</t>
    </r>
  </si>
  <si>
    <t>Share of lignite in total electricity mix</t>
  </si>
  <si>
    <t>Data reorganisation based on lignite share, aggregates first</t>
  </si>
  <si>
    <t>In the following tables, "Western Balkans" is described as the following countries:</t>
  </si>
  <si>
    <t>Western Balkans (total)</t>
  </si>
  <si>
    <r>
      <t xml:space="preserve">Gross production of electricity and derived heat from combustible fuels  </t>
    </r>
    <r>
      <rPr>
        <u val="single"/>
        <sz val="9"/>
        <rFont val="Arial"/>
        <family val="2"/>
      </rPr>
      <t xml:space="preserve">by </t>
    </r>
    <r>
      <rPr>
        <b/>
        <u val="single"/>
        <sz val="9"/>
        <rFont val="Arial"/>
        <family val="2"/>
      </rPr>
      <t>electricity only</t>
    </r>
    <r>
      <rPr>
        <u val="single"/>
        <sz val="9"/>
        <rFont val="Arial"/>
        <family val="2"/>
      </rPr>
      <t xml:space="preserve"> main activity producer plants</t>
    </r>
    <r>
      <rPr>
        <sz val="9"/>
        <rFont val="Arial"/>
        <family val="2"/>
      </rPr>
      <t xml:space="preserve"> </t>
    </r>
    <r>
      <rPr>
        <sz val="9"/>
        <color rgb="FFFF0000"/>
        <rFont val="Arial"/>
        <family val="2"/>
      </rPr>
      <t>[nrg_bal_peh]</t>
    </r>
  </si>
  <si>
    <t>Countries ordered by value in 1990 (largest to smallest)</t>
  </si>
  <si>
    <t>Countries ordered by value in 2021 (largest to smallest) + comparison with EU neighbouring countries</t>
  </si>
  <si>
    <t>2020</t>
  </si>
  <si>
    <t>2021</t>
  </si>
  <si>
    <t>2022</t>
  </si>
  <si>
    <t>Data for 2022 as an aggregate of monthly data in dataset nrg_cb_sffm</t>
  </si>
  <si>
    <t>Greece</t>
  </si>
  <si>
    <t>Hungary</t>
  </si>
  <si>
    <t>Romania</t>
  </si>
  <si>
    <t>Slovenia</t>
  </si>
  <si>
    <t xml:space="preserve">Figure 1: Evolution of indigenous production of lignite in the Western Balkans, 1990-2022 (kt)
</t>
  </si>
  <si>
    <t xml:space="preserve">Figure 2: Indigenous production of lignite in the Western Balkans, 1990-2022
(in %, based on kt)
 </t>
  </si>
  <si>
    <r>
      <t xml:space="preserve">calculation for figure 3   Total use = Transformation input regarding electricity and heat generation of </t>
    </r>
    <r>
      <rPr>
        <b/>
        <sz val="9"/>
        <rFont val="Arial"/>
        <family val="2"/>
      </rPr>
      <t>main activity producer</t>
    </r>
    <r>
      <rPr>
        <sz val="9"/>
        <rFont val="Arial"/>
        <family val="2"/>
      </rPr>
      <t xml:space="preserve"> (electricity only+CHP+heat only) + of </t>
    </r>
    <r>
      <rPr>
        <b/>
        <sz val="9"/>
        <rFont val="Arial"/>
        <family val="2"/>
      </rPr>
      <t>autoproducer</t>
    </r>
    <r>
      <rPr>
        <sz val="9"/>
        <rFont val="Arial"/>
        <family val="2"/>
      </rPr>
      <t xml:space="preserve">s (electricity only+CHP+heat only) </t>
    </r>
    <r>
      <rPr>
        <i/>
        <sz val="9"/>
        <rFont val="Arial"/>
        <family val="2"/>
      </rPr>
      <t>(unhide cells 19 to 104 for details)</t>
    </r>
  </si>
  <si>
    <t xml:space="preserve">Figure 3: Lignite use for electricity and heat generation in the Western Balkans, 2021
</t>
  </si>
  <si>
    <t xml:space="preserve">Figure 4: Production of electricity and derived heat 
by type of fuel in the Western Balkans in 2021
</t>
  </si>
  <si>
    <t xml:space="preserve">Figure 5: Fuels in total electricity production in the Western Balkans in 2021 (%)
 </t>
  </si>
  <si>
    <t xml:space="preserve">Gross electricity production  </t>
  </si>
  <si>
    <t>main activity producer</t>
  </si>
  <si>
    <t>electricity only</t>
  </si>
  <si>
    <t xml:space="preserve">Figure 6: Evolution of transformation efficiencies of Western Balkans electricity only plants for lignite, 1990-2021
</t>
  </si>
  <si>
    <t>Western Balkans using lignite for their gross electricity production</t>
  </si>
  <si>
    <r>
      <t>Source:</t>
    </r>
    <r>
      <rPr>
        <sz val="9"/>
        <rFont val="Arial"/>
        <family val="2"/>
      </rPr>
      <t xml:space="preserve"> Eurostat (online data code: (nrg_cb_sffm)</t>
    </r>
  </si>
  <si>
    <t>(million tonnes)</t>
  </si>
  <si>
    <t>**Other fuels</t>
  </si>
  <si>
    <t>Other fuels: any other fuel listed under code nrg_bal_peh</t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</si>
  <si>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Production of lignite occurred in Albania in 2022, however all of it was exported.</t>
    </r>
  </si>
  <si>
    <t>Bosnia and Herzegovina, Montenegro, North Macedonia, Albania, Serbia, Kosovo*</t>
  </si>
  <si>
    <t>WB</t>
  </si>
  <si>
    <t>EU</t>
  </si>
  <si>
    <r>
      <t xml:space="preserve">Brown coal </t>
    </r>
    <r>
      <rPr>
        <b/>
        <sz val="9"/>
        <color rgb="FFFF0000"/>
        <rFont val="Arial"/>
        <family val="2"/>
      </rPr>
      <t>(Lignite + Sub-bituminous coal)</t>
    </r>
  </si>
  <si>
    <t xml:space="preserve">Cover: Production of brown coal in Western Balkan countries and neighbouring EU countries, 2022
</t>
  </si>
  <si>
    <t>Bulgaria</t>
  </si>
  <si>
    <t>Data reorganisation based on value (smallest to largest)</t>
  </si>
  <si>
    <t>(**) Any other fuels listed under nrg_bal_peh</t>
  </si>
  <si>
    <t>Million 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</si>
</sst>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dd\.mm\.yy"/>
    <numFmt numFmtId="166" formatCode="0.0%"/>
    <numFmt numFmtId="167" formatCode="#,##0.000"/>
    <numFmt numFmtId="168" formatCode="#,##0.0"/>
  </numFmts>
  <fonts count="33"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sz val="9"/>
      <color rgb="FFFF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i/>
      <sz val="9"/>
      <color theme="1" tint="0.49998000264167786"/>
      <name val="Arial"/>
      <family val="2"/>
    </font>
    <font>
      <sz val="9"/>
      <color rgb="FFE62ECC"/>
      <name val="Arial"/>
      <family val="2"/>
    </font>
    <font>
      <strike/>
      <sz val="9"/>
      <color rgb="FF333333"/>
      <name val="Arial"/>
      <family val="2"/>
    </font>
    <font>
      <b/>
      <i/>
      <sz val="9"/>
      <color rgb="FFE62ECC"/>
      <name val="Arial"/>
      <family val="2"/>
    </font>
    <font>
      <b/>
      <sz val="9"/>
      <color rgb="FFE62ECC"/>
      <name val="Arial"/>
      <family val="2"/>
    </font>
    <font>
      <sz val="9"/>
      <color theme="1"/>
      <name val="Arial"/>
      <family val="2"/>
    </font>
    <font>
      <b/>
      <sz val="9"/>
      <color rgb="FFFF3399"/>
      <name val="Arial"/>
      <family val="2"/>
    </font>
    <font>
      <sz val="9"/>
      <color theme="1" tint="0.49998000264167786"/>
      <name val="Arial"/>
      <family val="2"/>
    </font>
    <font>
      <b/>
      <sz val="9"/>
      <color rgb="FFFFABD5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EEBE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3" fillId="0" borderId="0">
      <alignment/>
      <protection/>
    </xf>
    <xf numFmtId="164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49">
    <xf numFmtId="0" fontId="0" fillId="0" borderId="0" xfId="0"/>
    <xf numFmtId="0" fontId="4" fillId="2" borderId="0" xfId="20" applyFont="1" applyFill="1">
      <alignment/>
      <protection/>
    </xf>
    <xf numFmtId="0" fontId="5" fillId="2" borderId="0" xfId="20" applyFont="1" applyFill="1" applyBorder="1" applyAlignment="1">
      <alignment horizontal="left" vertical="center"/>
      <protection/>
    </xf>
    <xf numFmtId="0" fontId="4" fillId="2" borderId="0" xfId="20" applyFont="1" applyFill="1" applyBorder="1">
      <alignment/>
      <protection/>
    </xf>
    <xf numFmtId="0" fontId="4" fillId="3" borderId="0" xfId="20" applyFont="1" applyFill="1">
      <alignment/>
      <protection/>
    </xf>
    <xf numFmtId="0" fontId="9" fillId="2" borderId="0" xfId="21" applyFont="1" applyFill="1"/>
    <xf numFmtId="0" fontId="4" fillId="0" borderId="0" xfId="20" applyFont="1">
      <alignment/>
      <protection/>
    </xf>
    <xf numFmtId="0" fontId="11" fillId="2" borderId="0" xfId="20" applyFont="1" applyFill="1" applyAlignment="1">
      <alignment horizontal="left" vertical="center" wrapText="1"/>
      <protection/>
    </xf>
    <xf numFmtId="0" fontId="12" fillId="2" borderId="0" xfId="20" applyFont="1" applyFill="1" applyAlignment="1">
      <alignment vertical="center" wrapText="1"/>
      <protection/>
    </xf>
    <xf numFmtId="0" fontId="13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NumberFormat="1" applyFont="1" applyFill="1" applyBorder="1" applyAlignment="1">
      <alignment/>
      <protection/>
    </xf>
    <xf numFmtId="0" fontId="3" fillId="0" borderId="0" xfId="22" applyNumberFormat="1" applyFont="1" applyFill="1" applyBorder="1" applyAlignment="1">
      <alignment/>
      <protection/>
    </xf>
    <xf numFmtId="0" fontId="4" fillId="4" borderId="1" xfId="22" applyNumberFormat="1" applyFont="1" applyFill="1" applyBorder="1" applyAlignment="1">
      <alignment/>
      <protection/>
    </xf>
    <xf numFmtId="0" fontId="4" fillId="2" borderId="0" xfId="22" applyFont="1" applyFill="1" applyAlignment="1">
      <alignment/>
      <protection/>
    </xf>
    <xf numFmtId="0" fontId="4" fillId="2" borderId="0" xfId="22" applyFont="1" applyFill="1">
      <alignment/>
      <protection/>
    </xf>
    <xf numFmtId="0" fontId="5" fillId="0" borderId="0" xfId="22" applyFont="1">
      <alignment/>
      <protection/>
    </xf>
    <xf numFmtId="49" fontId="3" fillId="2" borderId="0" xfId="22" applyNumberFormat="1" applyFont="1" applyFill="1" applyAlignment="1">
      <alignment vertical="top" wrapText="1"/>
      <protection/>
    </xf>
    <xf numFmtId="0" fontId="4" fillId="0" borderId="0" xfId="22" applyFont="1" applyAlignment="1">
      <alignment vertical="top" wrapText="1"/>
      <protection/>
    </xf>
    <xf numFmtId="166" fontId="4" fillId="0" borderId="0" xfId="22" applyNumberFormat="1" applyFont="1">
      <alignment/>
      <protection/>
    </xf>
    <xf numFmtId="10" fontId="4" fillId="0" borderId="0" xfId="22" applyNumberFormat="1" applyFont="1">
      <alignment/>
      <protection/>
    </xf>
    <xf numFmtId="166" fontId="4" fillId="0" borderId="0" xfId="20" applyNumberFormat="1" applyFont="1">
      <alignment/>
      <protection/>
    </xf>
    <xf numFmtId="0" fontId="4" fillId="0" borderId="0" xfId="22" applyFont="1" applyBorder="1">
      <alignment/>
      <protection/>
    </xf>
    <xf numFmtId="0" fontId="4" fillId="5" borderId="0" xfId="20" applyNumberFormat="1" applyFont="1" applyFill="1" applyBorder="1" applyAlignment="1">
      <alignment/>
      <protection/>
    </xf>
    <xf numFmtId="0" fontId="4" fillId="5" borderId="0" xfId="20" applyFont="1" applyFill="1" applyAlignment="1">
      <alignment/>
      <protection/>
    </xf>
    <xf numFmtId="0" fontId="4" fillId="0" borderId="0" xfId="20" applyFont="1" applyAlignment="1">
      <alignment/>
      <protection/>
    </xf>
    <xf numFmtId="0" fontId="4" fillId="2" borderId="0" xfId="0" applyFont="1" applyFill="1" applyAlignment="1">
      <alignment/>
    </xf>
    <xf numFmtId="0" fontId="15" fillId="2" borderId="0" xfId="20" applyFont="1" applyFill="1" applyAlignment="1">
      <alignment vertical="center"/>
      <protection/>
    </xf>
    <xf numFmtId="0" fontId="3" fillId="0" borderId="0" xfId="20" applyFont="1">
      <alignment/>
      <protection/>
    </xf>
    <xf numFmtId="0" fontId="16" fillId="0" borderId="0" xfId="20" applyFont="1">
      <alignment/>
      <protection/>
    </xf>
    <xf numFmtId="0" fontId="4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/>
      <protection/>
    </xf>
    <xf numFmtId="0" fontId="4" fillId="2" borderId="2" xfId="20" applyNumberFormat="1" applyFont="1" applyFill="1" applyBorder="1" applyAlignment="1">
      <alignment vertical="center" wrapText="1"/>
      <protection/>
    </xf>
    <xf numFmtId="0" fontId="4" fillId="2" borderId="3" xfId="20" applyNumberFormat="1" applyFont="1" applyFill="1" applyBorder="1" applyAlignment="1">
      <alignment/>
      <protection/>
    </xf>
    <xf numFmtId="0" fontId="4" fillId="0" borderId="4" xfId="20" applyNumberFormat="1" applyFont="1" applyBorder="1" applyAlignment="1">
      <alignment horizontal="left"/>
      <protection/>
    </xf>
    <xf numFmtId="0" fontId="3" fillId="2" borderId="0" xfId="0" applyFont="1" applyFill="1"/>
    <xf numFmtId="0" fontId="4" fillId="2" borderId="0" xfId="0" applyFont="1" applyFill="1"/>
    <xf numFmtId="165" fontId="4" fillId="0" borderId="0" xfId="0" applyNumberFormat="1" applyFont="1" applyFill="1" applyBorder="1" applyAlignment="1">
      <alignment/>
    </xf>
    <xf numFmtId="0" fontId="4" fillId="4" borderId="1" xfId="0" applyNumberFormat="1" applyFont="1" applyFill="1" applyBorder="1" applyAlignment="1">
      <alignment/>
    </xf>
    <xf numFmtId="0" fontId="18" fillId="0" borderId="0" xfId="0" applyFont="1"/>
    <xf numFmtId="0" fontId="4" fillId="4" borderId="1" xfId="20" applyNumberFormat="1" applyFont="1" applyFill="1" applyBorder="1" applyAlignment="1">
      <alignment/>
      <protection/>
    </xf>
    <xf numFmtId="0" fontId="3" fillId="5" borderId="0" xfId="20" applyNumberFormat="1" applyFont="1" applyFill="1" applyBorder="1" applyAlignment="1">
      <alignment/>
      <protection/>
    </xf>
    <xf numFmtId="0" fontId="4" fillId="5" borderId="0" xfId="20" applyFont="1" applyFill="1">
      <alignment/>
      <protection/>
    </xf>
    <xf numFmtId="0" fontId="4" fillId="5" borderId="1" xfId="20" applyNumberFormat="1" applyFont="1" applyFill="1" applyBorder="1" applyAlignment="1">
      <alignment/>
      <protection/>
    </xf>
    <xf numFmtId="0" fontId="4" fillId="0" borderId="0" xfId="23" applyNumberFormat="1" applyFont="1" applyFill="1" applyBorder="1" applyAlignment="1">
      <alignment/>
      <protection/>
    </xf>
    <xf numFmtId="0" fontId="4" fillId="0" borderId="0" xfId="23" applyFont="1">
      <alignment/>
      <protection/>
    </xf>
    <xf numFmtId="0" fontId="4" fillId="2" borderId="0" xfId="23" applyFont="1" applyFill="1">
      <alignment/>
      <protection/>
    </xf>
    <xf numFmtId="166" fontId="4" fillId="0" borderId="1" xfId="23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/>
      <protection/>
    </xf>
    <xf numFmtId="0" fontId="4" fillId="4" borderId="1" xfId="23" applyNumberFormat="1" applyFont="1" applyFill="1" applyBorder="1" applyAlignment="1">
      <alignment/>
      <protection/>
    </xf>
    <xf numFmtId="0" fontId="19" fillId="0" borderId="0" xfId="23" applyFont="1">
      <alignment/>
      <protection/>
    </xf>
    <xf numFmtId="3" fontId="4" fillId="0" borderId="1" xfId="20" applyNumberFormat="1" applyFont="1" applyFill="1" applyBorder="1" applyAlignment="1">
      <alignment/>
      <protection/>
    </xf>
    <xf numFmtId="0" fontId="10" fillId="0" borderId="0" xfId="20" applyNumberFormat="1" applyFont="1" applyFill="1" applyBorder="1" applyAlignment="1">
      <alignment/>
      <protection/>
    </xf>
    <xf numFmtId="0" fontId="21" fillId="0" borderId="0" xfId="23" applyFont="1">
      <alignment/>
      <protection/>
    </xf>
    <xf numFmtId="0" fontId="4" fillId="0" borderId="0" xfId="23" applyFont="1" applyFill="1">
      <alignment/>
      <protection/>
    </xf>
    <xf numFmtId="0" fontId="3" fillId="0" borderId="0" xfId="20" applyFont="1" applyAlignment="1">
      <alignment/>
      <protection/>
    </xf>
    <xf numFmtId="0" fontId="3" fillId="2" borderId="0" xfId="23" applyFont="1" applyFill="1">
      <alignment/>
      <protection/>
    </xf>
    <xf numFmtId="0" fontId="4" fillId="0" borderId="0" xfId="22" applyFont="1" applyFill="1">
      <alignment/>
      <protection/>
    </xf>
    <xf numFmtId="167" fontId="4" fillId="0" borderId="0" xfId="20" applyNumberFormat="1" applyFont="1" applyBorder="1">
      <alignment/>
      <protection/>
    </xf>
    <xf numFmtId="167" fontId="4" fillId="0" borderId="0" xfId="20" applyNumberFormat="1" applyFont="1" applyFill="1" applyBorder="1" applyAlignment="1">
      <alignment/>
      <protection/>
    </xf>
    <xf numFmtId="0" fontId="3" fillId="2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20" applyNumberFormat="1" applyFont="1" applyFill="1" applyBorder="1" applyAlignment="1">
      <alignment wrapText="1"/>
      <protection/>
    </xf>
    <xf numFmtId="0" fontId="4" fillId="0" borderId="0" xfId="20" applyNumberFormat="1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/>
      <protection/>
    </xf>
    <xf numFmtId="166" fontId="4" fillId="0" borderId="0" xfId="23" applyNumberFormat="1" applyFont="1" applyFill="1" applyBorder="1" applyAlignment="1">
      <alignment/>
      <protection/>
    </xf>
    <xf numFmtId="1" fontId="4" fillId="2" borderId="0" xfId="23" applyNumberFormat="1" applyFont="1" applyFill="1">
      <alignment/>
      <protection/>
    </xf>
    <xf numFmtId="0" fontId="4" fillId="0" borderId="0" xfId="0" applyFont="1" applyFill="1"/>
    <xf numFmtId="0" fontId="4" fillId="0" borderId="0" xfId="0" applyFont="1"/>
    <xf numFmtId="0" fontId="4" fillId="2" borderId="0" xfId="20" applyNumberFormat="1" applyFont="1" applyFill="1" applyBorder="1" applyAlignment="1">
      <alignment/>
      <protection/>
    </xf>
    <xf numFmtId="0" fontId="4" fillId="2" borderId="0" xfId="23" applyNumberFormat="1" applyFont="1" applyFill="1" applyBorder="1" applyAlignment="1">
      <alignment/>
      <protection/>
    </xf>
    <xf numFmtId="0" fontId="4" fillId="2" borderId="5" xfId="23" applyNumberFormat="1" applyFont="1" applyFill="1" applyBorder="1" applyAlignment="1">
      <alignment/>
      <protection/>
    </xf>
    <xf numFmtId="0" fontId="4" fillId="2" borderId="5" xfId="23" applyFont="1" applyFill="1" applyBorder="1">
      <alignment/>
      <protection/>
    </xf>
    <xf numFmtId="0" fontId="20" fillId="2" borderId="5" xfId="23" applyNumberFormat="1" applyFont="1" applyFill="1" applyBorder="1" applyAlignment="1">
      <alignment/>
      <protection/>
    </xf>
    <xf numFmtId="0" fontId="4" fillId="2" borderId="6" xfId="23" applyNumberFormat="1" applyFont="1" applyFill="1" applyBorder="1" applyAlignment="1">
      <alignment/>
      <protection/>
    </xf>
    <xf numFmtId="3" fontId="4" fillId="2" borderId="5" xfId="23" applyNumberFormat="1" applyFont="1" applyFill="1" applyBorder="1" applyAlignment="1">
      <alignment/>
      <protection/>
    </xf>
    <xf numFmtId="3" fontId="4" fillId="2" borderId="5" xfId="23" applyNumberFormat="1" applyFont="1" applyFill="1" applyBorder="1">
      <alignment/>
      <protection/>
    </xf>
    <xf numFmtId="167" fontId="20" fillId="2" borderId="5" xfId="23" applyNumberFormat="1" applyFont="1" applyFill="1" applyBorder="1" applyAlignment="1">
      <alignment/>
      <protection/>
    </xf>
    <xf numFmtId="0" fontId="4" fillId="2" borderId="6" xfId="23" applyFont="1" applyFill="1" applyBorder="1">
      <alignment/>
      <protection/>
    </xf>
    <xf numFmtId="167" fontId="20" fillId="2" borderId="5" xfId="23" applyNumberFormat="1" applyFont="1" applyFill="1" applyBorder="1">
      <alignment/>
      <protection/>
    </xf>
    <xf numFmtId="0" fontId="3" fillId="2" borderId="0" xfId="22" applyFont="1" applyFill="1">
      <alignment/>
      <protection/>
    </xf>
    <xf numFmtId="0" fontId="4" fillId="5" borderId="1" xfId="23" applyFont="1" applyFill="1" applyBorder="1" applyAlignment="1">
      <alignment/>
      <protection/>
    </xf>
    <xf numFmtId="0" fontId="4" fillId="0" borderId="1" xfId="23" applyFont="1" applyFill="1" applyBorder="1" applyAlignment="1">
      <alignment/>
      <protection/>
    </xf>
    <xf numFmtId="167" fontId="4" fillId="0" borderId="0" xfId="23" applyNumberFormat="1" applyFont="1">
      <alignment/>
      <protection/>
    </xf>
    <xf numFmtId="0" fontId="4" fillId="0" borderId="1" xfId="23" applyFont="1" applyBorder="1">
      <alignment/>
      <protection/>
    </xf>
    <xf numFmtId="167" fontId="4" fillId="0" borderId="1" xfId="23" applyNumberFormat="1" applyFont="1" applyBorder="1">
      <alignment/>
      <protection/>
    </xf>
    <xf numFmtId="166" fontId="4" fillId="0" borderId="0" xfId="23" applyNumberFormat="1" applyFont="1">
      <alignment/>
      <protection/>
    </xf>
    <xf numFmtId="0" fontId="4" fillId="2" borderId="7" xfId="20" applyNumberFormat="1" applyFont="1" applyFill="1" applyBorder="1" applyAlignment="1">
      <alignment vertical="center" wrapText="1"/>
      <protection/>
    </xf>
    <xf numFmtId="0" fontId="4" fillId="0" borderId="8" xfId="20" applyNumberFormat="1" applyFont="1" applyFill="1" applyBorder="1" applyAlignment="1">
      <alignment wrapText="1"/>
      <protection/>
    </xf>
    <xf numFmtId="0" fontId="3" fillId="0" borderId="0" xfId="20" applyFont="1" applyFill="1">
      <alignment/>
      <protection/>
    </xf>
    <xf numFmtId="0" fontId="3" fillId="0" borderId="0" xfId="23" applyFont="1" applyFill="1">
      <alignment/>
      <protection/>
    </xf>
    <xf numFmtId="166" fontId="4" fillId="0" borderId="0" xfId="15" applyNumberFormat="1" applyFont="1"/>
    <xf numFmtId="166" fontId="4" fillId="0" borderId="0" xfId="15" applyNumberFormat="1" applyFont="1" quotePrefix="1"/>
    <xf numFmtId="0" fontId="7" fillId="2" borderId="0" xfId="22" applyFont="1" applyFill="1" applyAlignment="1">
      <alignment/>
      <protection/>
    </xf>
    <xf numFmtId="0" fontId="7" fillId="0" borderId="0" xfId="20" applyFont="1" applyAlignment="1">
      <alignment/>
      <protection/>
    </xf>
    <xf numFmtId="0" fontId="7" fillId="2" borderId="0" xfId="23" applyFont="1" applyFill="1" applyAlignment="1">
      <alignment/>
      <protection/>
    </xf>
    <xf numFmtId="0" fontId="7" fillId="0" borderId="0" xfId="20" applyFont="1" applyFill="1" applyAlignment="1">
      <alignment/>
      <protection/>
    </xf>
    <xf numFmtId="0" fontId="24" fillId="0" borderId="0" xfId="0" applyFont="1"/>
    <xf numFmtId="0" fontId="3" fillId="0" borderId="0" xfId="20" applyFont="1" applyAlignment="1">
      <alignment horizontal="left"/>
      <protection/>
    </xf>
    <xf numFmtId="0" fontId="3" fillId="2" borderId="0" xfId="23" applyFont="1" applyFill="1" applyAlignment="1">
      <alignment horizontal="left"/>
      <protection/>
    </xf>
    <xf numFmtId="0" fontId="3" fillId="0" borderId="0" xfId="23" applyNumberFormat="1" applyFont="1" applyFill="1" applyBorder="1" applyAlignment="1">
      <alignment horizontal="left"/>
      <protection/>
    </xf>
    <xf numFmtId="9" fontId="4" fillId="2" borderId="0" xfId="15" applyFont="1" applyFill="1"/>
    <xf numFmtId="3" fontId="4" fillId="2" borderId="0" xfId="23" applyNumberFormat="1" applyFont="1" applyFill="1">
      <alignment/>
      <protection/>
    </xf>
    <xf numFmtId="0" fontId="4" fillId="2" borderId="0" xfId="23" applyFont="1" applyFill="1" applyBorder="1">
      <alignment/>
      <protection/>
    </xf>
    <xf numFmtId="3" fontId="4" fillId="2" borderId="0" xfId="23" applyNumberFormat="1" applyFont="1" applyFill="1" applyBorder="1">
      <alignment/>
      <protection/>
    </xf>
    <xf numFmtId="9" fontId="4" fillId="2" borderId="5" xfId="15" applyFont="1" applyFill="1" applyBorder="1" applyAlignment="1">
      <alignment/>
    </xf>
    <xf numFmtId="9" fontId="4" fillId="0" borderId="0" xfId="15" applyFont="1"/>
    <xf numFmtId="9" fontId="4" fillId="0" borderId="0" xfId="15" applyFont="1" applyFill="1"/>
    <xf numFmtId="166" fontId="4" fillId="0" borderId="0" xfId="15" applyNumberFormat="1" applyFont="1" applyFill="1"/>
    <xf numFmtId="0" fontId="3" fillId="0" borderId="0" xfId="23" applyFont="1">
      <alignment/>
      <protection/>
    </xf>
    <xf numFmtId="0" fontId="7" fillId="0" borderId="0" xfId="0" applyFont="1"/>
    <xf numFmtId="0" fontId="4" fillId="6" borderId="1" xfId="0" applyNumberFormat="1" applyFont="1" applyFill="1" applyBorder="1" applyAlignment="1">
      <alignment/>
    </xf>
    <xf numFmtId="0" fontId="7" fillId="0" borderId="0" xfId="27" applyFont="1"/>
    <xf numFmtId="0" fontId="3" fillId="2" borderId="0" xfId="22" applyFont="1" applyFill="1" applyAlignment="1">
      <alignment horizontal="left" wrapText="1"/>
      <protection/>
    </xf>
    <xf numFmtId="168" fontId="4" fillId="0" borderId="1" xfId="20" applyNumberFormat="1" applyFont="1" applyFill="1" applyBorder="1" applyAlignment="1">
      <alignment/>
      <protection/>
    </xf>
    <xf numFmtId="168" fontId="4" fillId="0" borderId="1" xfId="18" applyNumberFormat="1" applyFont="1" applyFill="1" applyBorder="1" applyAlignment="1">
      <alignment/>
    </xf>
    <xf numFmtId="168" fontId="4" fillId="4" borderId="1" xfId="22" applyNumberFormat="1" applyFont="1" applyFill="1" applyBorder="1" applyAlignment="1">
      <alignment/>
      <protection/>
    </xf>
    <xf numFmtId="168" fontId="4" fillId="0" borderId="1" xfId="0" applyNumberFormat="1" applyFont="1" applyFill="1" applyBorder="1" applyAlignment="1">
      <alignment/>
    </xf>
    <xf numFmtId="168" fontId="4" fillId="0" borderId="9" xfId="0" applyNumberFormat="1" applyFont="1" applyFill="1" applyBorder="1" applyAlignment="1">
      <alignment/>
    </xf>
    <xf numFmtId="168" fontId="4" fillId="4" borderId="1" xfId="0" applyNumberFormat="1" applyFont="1" applyFill="1" applyBorder="1" applyAlignment="1">
      <alignment/>
    </xf>
    <xf numFmtId="168" fontId="4" fillId="0" borderId="0" xfId="22" applyNumberFormat="1" applyFont="1">
      <alignment/>
      <protection/>
    </xf>
    <xf numFmtId="168" fontId="4" fillId="0" borderId="0" xfId="22" applyNumberFormat="1" applyFont="1" applyAlignment="1">
      <alignment vertical="center" wrapText="1"/>
      <protection/>
    </xf>
    <xf numFmtId="168" fontId="4" fillId="0" borderId="0" xfId="22" applyNumberFormat="1" applyFont="1" applyAlignment="1">
      <alignment vertical="center"/>
      <protection/>
    </xf>
    <xf numFmtId="168" fontId="4" fillId="0" borderId="0" xfId="22" applyNumberFormat="1" applyFont="1" applyBorder="1">
      <alignment/>
      <protection/>
    </xf>
    <xf numFmtId="168" fontId="3" fillId="0" borderId="0" xfId="22" applyNumberFormat="1" applyFont="1">
      <alignment/>
      <protection/>
    </xf>
    <xf numFmtId="168" fontId="14" fillId="0" borderId="0" xfId="22" applyNumberFormat="1" applyFont="1" applyAlignment="1">
      <alignment vertical="center" wrapText="1"/>
      <protection/>
    </xf>
    <xf numFmtId="168" fontId="3" fillId="0" borderId="0" xfId="22" applyNumberFormat="1" applyFont="1" applyAlignment="1">
      <alignment vertical="center"/>
      <protection/>
    </xf>
    <xf numFmtId="168" fontId="17" fillId="0" borderId="0" xfId="22" applyNumberFormat="1" applyFont="1" applyAlignment="1">
      <alignment vertical="center" wrapText="1"/>
      <protection/>
    </xf>
    <xf numFmtId="168" fontId="7" fillId="0" borderId="0" xfId="0" applyNumberFormat="1" applyFont="1"/>
    <xf numFmtId="168" fontId="4" fillId="6" borderId="1" xfId="0" applyNumberFormat="1" applyFont="1" applyFill="1" applyBorder="1" applyAlignment="1">
      <alignment/>
    </xf>
    <xf numFmtId="168" fontId="4" fillId="0" borderId="5" xfId="22" applyNumberFormat="1" applyFont="1" applyFill="1" applyBorder="1">
      <alignment/>
      <protection/>
    </xf>
    <xf numFmtId="168" fontId="4" fillId="0" borderId="5" xfId="22" applyNumberFormat="1" applyFont="1" applyFill="1" applyBorder="1" applyAlignment="1">
      <alignment vertical="center" wrapText="1"/>
      <protection/>
    </xf>
    <xf numFmtId="168" fontId="4" fillId="4" borderId="1" xfId="20" applyNumberFormat="1" applyFont="1" applyFill="1" applyBorder="1" applyAlignment="1">
      <alignment/>
      <protection/>
    </xf>
    <xf numFmtId="168" fontId="4" fillId="0" borderId="0" xfId="20" applyNumberFormat="1" applyFont="1" applyFill="1" applyBorder="1" applyAlignment="1">
      <alignment/>
      <protection/>
    </xf>
    <xf numFmtId="168" fontId="4" fillId="0" borderId="0" xfId="20" applyNumberFormat="1" applyFont="1">
      <alignment/>
      <protection/>
    </xf>
    <xf numFmtId="168" fontId="4" fillId="0" borderId="1" xfId="23" applyNumberFormat="1" applyFont="1" applyFill="1" applyBorder="1" applyAlignment="1">
      <alignment/>
      <protection/>
    </xf>
    <xf numFmtId="167" fontId="20" fillId="2" borderId="0" xfId="23" applyNumberFormat="1" applyFont="1" applyFill="1" applyBorder="1">
      <alignment/>
      <protection/>
    </xf>
    <xf numFmtId="0" fontId="4" fillId="2" borderId="6" xfId="23" applyFont="1" applyFill="1" applyBorder="1" applyAlignment="1">
      <alignment wrapText="1"/>
      <protection/>
    </xf>
    <xf numFmtId="9" fontId="4" fillId="2" borderId="5" xfId="15" applyFont="1" applyFill="1" applyBorder="1" applyAlignment="1">
      <alignment vertical="center"/>
    </xf>
    <xf numFmtId="0" fontId="3" fillId="2" borderId="0" xfId="22" applyFont="1" applyFill="1" applyAlignment="1">
      <alignment horizontal="left"/>
      <protection/>
    </xf>
    <xf numFmtId="0" fontId="10" fillId="0" borderId="0" xfId="22" applyFont="1">
      <alignment/>
      <protection/>
    </xf>
    <xf numFmtId="0" fontId="7" fillId="2" borderId="0" xfId="22" applyFont="1" applyFill="1">
      <alignment/>
      <protection/>
    </xf>
    <xf numFmtId="49" fontId="3" fillId="2" borderId="0" xfId="22" applyNumberFormat="1" applyFont="1" applyFill="1" applyAlignment="1">
      <alignment horizontal="left" vertical="top" wrapText="1"/>
      <protection/>
    </xf>
    <xf numFmtId="0" fontId="4" fillId="0" borderId="0" xfId="22" applyFont="1" applyAlignment="1">
      <alignment horizontal="left" vertical="top" wrapText="1"/>
      <protection/>
    </xf>
    <xf numFmtId="49" fontId="3" fillId="2" borderId="0" xfId="22" applyNumberFormat="1" applyFont="1" applyFill="1" applyAlignment="1">
      <alignment horizontal="left" vertical="top" wrapText="1"/>
      <protection/>
    </xf>
    <xf numFmtId="0" fontId="4" fillId="0" borderId="0" xfId="22" applyFont="1" applyAlignment="1">
      <alignment horizontal="left" vertical="top" wrapText="1"/>
      <protection/>
    </xf>
    <xf numFmtId="49" fontId="3" fillId="2" borderId="0" xfId="0" applyNumberFormat="1" applyFont="1" applyFill="1" applyAlignment="1">
      <alignment horizontal="left" vertical="top" wrapText="1"/>
    </xf>
    <xf numFmtId="0" fontId="4" fillId="2" borderId="10" xfId="20" applyNumberFormat="1" applyFont="1" applyFill="1" applyBorder="1" applyAlignment="1">
      <alignment horizontal="center" wrapText="1"/>
      <protection/>
    </xf>
    <xf numFmtId="0" fontId="4" fillId="2" borderId="11" xfId="20" applyNumberFormat="1" applyFont="1" applyFill="1" applyBorder="1" applyAlignment="1">
      <alignment horizont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Normal 3" xfId="22"/>
    <cellStyle name="Normal 4" xfId="23"/>
    <cellStyle name="Percent 2" xfId="24"/>
    <cellStyle name="Обычный_CRF2002 (1)" xfId="25"/>
    <cellStyle name="Comma 2" xfId="26"/>
    <cellStyle name="Normal 1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brown coal in Western Balkan countries and neighbouring EU countries, 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tonnes; cumulated monthly data)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5175"/>
          <c:w val="0.9345"/>
          <c:h val="0.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'Cover figure'!$C$12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'Cover figure'!$A$13:$A$25</c:f>
              <c:strCache/>
            </c:strRef>
          </c:cat>
          <c:val>
            <c:numRef>
              <c:f>'Cover figure'!$C$13:$C$25</c:f>
              <c:numCache/>
            </c:numRef>
          </c:val>
        </c:ser>
        <c:axId val="16085559"/>
        <c:axId val="10552304"/>
      </c:bar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08555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Indigenous production of lignite in the Western Balkans, 1990-2022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 based on kt)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6625"/>
          <c:w val="0.79625"/>
          <c:h val="0.5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 and 2'!$A$42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60000"/>
                  <a:lumOff val="4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2'!$B$42:$AH$42</c:f>
              <c:numCache/>
            </c:numRef>
          </c:val>
        </c:ser>
        <c:ser>
          <c:idx val="1"/>
          <c:order val="1"/>
          <c:tx>
            <c:strRef>
              <c:f>'Figure 1 and 2'!$A$41</c:f>
              <c:strCache>
                <c:ptCount val="1"/>
                <c:pt idx="0">
                  <c:v>Montenegro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5FB441">
                  <a:lumMod val="10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2'!$B$41:$AH$41</c:f>
              <c:numCache/>
            </c:numRef>
          </c:val>
        </c:ser>
        <c:ser>
          <c:idx val="2"/>
          <c:order val="2"/>
          <c:tx>
            <c:strRef>
              <c:f>'Figure 1 and 2'!$A$40</c:f>
              <c:strCache>
                <c:ptCount val="1"/>
                <c:pt idx="0">
                  <c:v>Kosovo*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2'!$B$40:$AH$40</c:f>
              <c:numCache/>
            </c:numRef>
          </c:val>
        </c:ser>
        <c:ser>
          <c:idx val="3"/>
          <c:order val="3"/>
          <c:tx>
            <c:strRef>
              <c:f>'Figure 1 and 2'!$A$37</c:f>
              <c:strCache>
                <c:ptCount val="1"/>
                <c:pt idx="0">
                  <c:v>Serbia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2'!$B$37:$AH$37</c:f>
              <c:numCache/>
            </c:numRef>
          </c:val>
        </c:ser>
        <c:ser>
          <c:idx val="4"/>
          <c:order val="4"/>
          <c:tx>
            <c:strRef>
              <c:f>'Figure 1 and 2'!$A$38</c:f>
              <c:strCache>
                <c:ptCount val="1"/>
                <c:pt idx="0">
                  <c:v>North Macedonia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5FB441">
                  <a:lumMod val="60000"/>
                  <a:lumOff val="4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2'!$B$38:$AH$38</c:f>
              <c:numCache/>
            </c:numRef>
          </c:val>
        </c:ser>
        <c:ser>
          <c:idx val="5"/>
          <c:order val="5"/>
          <c:tx>
            <c:strRef>
              <c:f>'Figure 1 and 2'!$A$39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60000"/>
                  <a:lumOff val="4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2'!$B$39:$AH$39</c:f>
              <c:numCache/>
            </c:numRef>
          </c:val>
        </c:ser>
        <c:overlap val="100"/>
        <c:gapWidth val="55"/>
        <c:axId val="27861873"/>
        <c:axId val="49430266"/>
      </c:bar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786187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167"/>
          <c:w val="0.1045"/>
          <c:h val="0.5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indigenous production of lignite in the Western Balkans, 1990-2022 (kt)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1545"/>
          <c:w val="0.77025"/>
          <c:h val="0.60175"/>
        </c:manualLayout>
      </c:layout>
      <c:lineChart>
        <c:grouping val="standard"/>
        <c:varyColors val="0"/>
        <c:ser>
          <c:idx val="0"/>
          <c:order val="0"/>
          <c:tx>
            <c:strRef>
              <c:f>'Figure 1 and 2'!$A$36</c:f>
              <c:strCache>
                <c:ptCount val="1"/>
                <c:pt idx="0">
                  <c:v>Western Balkans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2'!$B$36:$AH$36</c:f>
              <c:numCache/>
            </c:numRef>
          </c:val>
          <c:smooth val="0"/>
        </c:ser>
        <c:ser>
          <c:idx val="4"/>
          <c:order val="1"/>
          <c:tx>
            <c:strRef>
              <c:f>'Figure 1 and 2'!$A$37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06423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2'!$B$37:$AH$37</c:f>
              <c:numCache/>
            </c:numRef>
          </c:val>
          <c:smooth val="0"/>
        </c:ser>
        <c:ser>
          <c:idx val="5"/>
          <c:order val="2"/>
          <c:tx>
            <c:strRef>
              <c:f>'Figure 1 and 2'!$A$38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2'!$B$38:$AH$38</c:f>
              <c:numCache/>
            </c:numRef>
          </c:val>
          <c:smooth val="0"/>
        </c:ser>
        <c:ser>
          <c:idx val="6"/>
          <c:order val="3"/>
          <c:tx>
            <c:strRef>
              <c:f>'Figure 1 and 2'!$A$39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5FB441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2'!$B$39:$AH$39</c:f>
              <c:numCache/>
            </c:numRef>
          </c:val>
          <c:smooth val="0"/>
        </c:ser>
        <c:ser>
          <c:idx val="3"/>
          <c:order val="4"/>
          <c:tx>
            <c:strRef>
              <c:f>'Figure 1 and 2'!$A$40</c:f>
              <c:strCache>
                <c:ptCount val="1"/>
                <c:pt idx="0">
                  <c:v>Kosovo*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AA519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2'!$B$40:$AH$40</c:f>
              <c:numCache/>
            </c:numRef>
          </c:val>
          <c:smooth val="0"/>
        </c:ser>
        <c:ser>
          <c:idx val="2"/>
          <c:order val="5"/>
          <c:tx>
            <c:strRef>
              <c:f>'Figure 1 and 2'!$A$41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32AFAF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2'!$B$41:$AH$41</c:f>
              <c:numCache/>
            </c:numRef>
          </c:val>
          <c:smooth val="0"/>
        </c:ser>
        <c:ser>
          <c:idx val="1"/>
          <c:order val="6"/>
          <c:tx>
            <c:strRef>
              <c:f>'Figure 1 and 2'!$A$42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B9C31E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2'!$B$35:$AH$35</c:f>
              <c:strCache/>
            </c:strRef>
          </c:cat>
          <c:val>
            <c:numRef>
              <c:f>'Figure 1 and 2'!$B$42:$AH$42</c:f>
              <c:numCache/>
            </c:numRef>
          </c:val>
          <c:smooth val="0"/>
        </c:ser>
        <c:axId val="42219211"/>
        <c:axId val="44428580"/>
      </c:line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2192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193"/>
          <c:w val="0.13125"/>
          <c:h val="0.5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Lignite use for electricity and heat generation in the Western Balkans, 2021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18"/>
          <c:w val="0.914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3'!$B$118</c:f>
              <c:strCache>
                <c:ptCount val="1"/>
                <c:pt idx="0">
                  <c:v>Total use for electricity and heat generation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3'!$A$119:$A$123</c:f>
              <c:strCache/>
            </c:strRef>
          </c:cat>
          <c:val>
            <c:numRef>
              <c:f>'Figure 3'!$B$119:$B$123</c:f>
              <c:numCache/>
            </c:numRef>
          </c:val>
        </c:ser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  <c:max val="1"/>
          <c:min val="0.9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4312901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Fuels in total electricity production in the Western Balkans,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0745"/>
          <c:w val="0.78325"/>
          <c:h val="0.66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 and 5'!$B$33</c:f>
              <c:strCache>
                <c:ptCount val="1"/>
                <c:pt idx="0">
                  <c:v>Lignite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5'!$A$35:$A$39</c:f>
              <c:strCache/>
            </c:strRef>
          </c:cat>
          <c:val>
            <c:numRef>
              <c:f>'Figure 4 and 5'!$B$35:$B$39</c:f>
              <c:numCache/>
            </c:numRef>
          </c:val>
        </c:ser>
        <c:ser>
          <c:idx val="1"/>
          <c:order val="1"/>
          <c:tx>
            <c:strRef>
              <c:f>'Figure 4 and 5'!$C$33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5'!$A$35:$A$39</c:f>
              <c:strCache/>
            </c:strRef>
          </c:cat>
          <c:val>
            <c:numRef>
              <c:f>'Figure 4 and 5'!$C$35:$C$39</c:f>
              <c:numCache/>
            </c:numRef>
          </c:val>
        </c:ser>
        <c:ser>
          <c:idx val="2"/>
          <c:order val="2"/>
          <c:tx>
            <c:strRef>
              <c:f>'Figure 4 and 5'!$D$33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5'!$A$35:$A$39</c:f>
              <c:strCache/>
            </c:strRef>
          </c:cat>
          <c:val>
            <c:numRef>
              <c:f>'Figure 4 and 5'!$D$35:$D$39</c:f>
              <c:numCache/>
            </c:numRef>
          </c:val>
        </c:ser>
        <c:ser>
          <c:idx val="3"/>
          <c:order val="3"/>
          <c:tx>
            <c:strRef>
              <c:f>'Figure 4 and 5'!$E$33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5'!$A$35:$A$39</c:f>
              <c:strCache/>
            </c:strRef>
          </c:cat>
          <c:val>
            <c:numRef>
              <c:f>'Figure 4 and 5'!$E$35:$E$39</c:f>
              <c:numCache/>
            </c:numRef>
          </c:val>
        </c:ser>
        <c:ser>
          <c:idx val="4"/>
          <c:order val="4"/>
          <c:tx>
            <c:strRef>
              <c:f>'Figure 4 and 5'!$F$33</c:f>
              <c:strCache>
                <c:ptCount val="1"/>
                <c:pt idx="0">
                  <c:v>**Other fuels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5'!$A$35:$A$39</c:f>
              <c:strCache/>
            </c:strRef>
          </c:cat>
          <c:val>
            <c:numRef>
              <c:f>'Figure 4 and 5'!$F$35:$F$39</c:f>
              <c:numCache/>
            </c:numRef>
          </c:val>
        </c:ser>
        <c:overlap val="100"/>
        <c:gapWidth val="55"/>
        <c:axId val="41962463"/>
        <c:axId val="42117848"/>
      </c:bar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19624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25"/>
          <c:y val="0.10475"/>
          <c:w val="0.11475"/>
          <c:h val="0.6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verticalDpi="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electricity and derived heat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type of fuel in the Western Balkans in 2021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4 and 5'!$A$17</c:f>
              <c:strCache>
                <c:ptCount val="1"/>
                <c:pt idx="0">
                  <c:v>Western Balkans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5532d7-688b-40f3-ab79-dd94331cb1cf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44 931 GWh
</a:t>
                    </a:r>
                    <a:fld id="{fbd7a91c-7ed2-4090-9a18-64c04f449947}" type="PERCENTA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af3f86-2f2e-46ec-ae34-2ef83c15995f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2 622 GWh
</a:t>
                    </a:r>
                    <a:fld id="{1170319b-cf58-4f6b-850a-b82ed7a6f68c}" type="PERCENTA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[PERCENTAGE]</a:t>
                    </a:fld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244ddd-8ba8-4631-a3b3-8eca6ffa8905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31 461 GWh
</a:t>
                    </a:r>
                    <a:fld id="{4adb6abc-6e7f-4f87-87ba-f3440c715cb2}" type="PERCENTA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8125"/>
                  <c:y val="-0.02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f5e9e2-6ec3-4626-a2e6-040e43782267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2 016 GWh
</a:t>
                    </a:r>
                    <a:fld id="{ab031d9a-e0a8-4a24-bce7-e08d7b36d7fa}" type="PERCENTA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[PERCENTAGE]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63"/>
                  <c:y val="-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a43e63-b243-4915-8283-72f5723be07c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878 GWh
</a:t>
                    </a:r>
                    <a:fld id="{acb6ec16-d98e-408b-84ac-ea6f925f4bfc}" type="PERCENTA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[PERCENTAGE]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 and 5'!$B$10:$F$10</c:f>
              <c:strCache/>
            </c:strRef>
          </c:cat>
          <c:val>
            <c:numRef>
              <c:f>'Figure 4 and 5'!$B$17:$F$17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transformation efficiencies of Western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Balkans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only plants for lignite, 1990-2021 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"/>
          <c:w val="0.97075"/>
          <c:h val="0.6512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6'!$B$26</c:f>
              <c:strCache>
                <c:ptCount val="1"/>
                <c:pt idx="0">
                  <c:v>Lignite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6'!$A$27:$A$58</c:f>
              <c:strCache/>
            </c:strRef>
          </c:cat>
          <c:val>
            <c:numRef>
              <c:f>'Figure 6'!$B$27:$B$58</c:f>
              <c:numCache/>
            </c:numRef>
          </c:val>
          <c:smooth val="0"/>
        </c:ser>
        <c:axId val="43516313"/>
        <c:axId val="56102498"/>
      </c:line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auto val="1"/>
        <c:lblOffset val="100"/>
        <c:noMultiLvlLbl val="0"/>
      </c:catAx>
      <c:valAx>
        <c:axId val="56102498"/>
        <c:scaling>
          <c:orientation val="minMax"/>
          <c:min val="0.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3516313"/>
        <c:crosses val="autoZero"/>
        <c:crossBetween val="midCat"/>
        <c:dispUnits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(nrg_cb_sffm)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60</xdr:row>
      <xdr:rowOff>9525</xdr:rowOff>
    </xdr:from>
    <xdr:to>
      <xdr:col>31</xdr:col>
      <xdr:colOff>57150</xdr:colOff>
      <xdr:row>100</xdr:row>
      <xdr:rowOff>114300</xdr:rowOff>
    </xdr:to>
    <xdr:graphicFrame macro="">
      <xdr:nvGraphicFramePr>
        <xdr:cNvPr id="3" name="Chart 2"/>
        <xdr:cNvGraphicFramePr/>
      </xdr:nvGraphicFramePr>
      <xdr:xfrm>
        <a:off x="11334750" y="9496425"/>
        <a:ext cx="95250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3</xdr:row>
      <xdr:rowOff>28575</xdr:rowOff>
    </xdr:from>
    <xdr:to>
      <xdr:col>23</xdr:col>
      <xdr:colOff>571500</xdr:colOff>
      <xdr:row>36</xdr:row>
      <xdr:rowOff>0</xdr:rowOff>
    </xdr:to>
    <xdr:graphicFrame macro="">
      <xdr:nvGraphicFramePr>
        <xdr:cNvPr id="8" name="Chart 7"/>
        <xdr:cNvGraphicFramePr/>
      </xdr:nvGraphicFramePr>
      <xdr:xfrm>
        <a:off x="11515725" y="485775"/>
        <a:ext cx="52101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nrg_bal_peh, nrg_ind_pehcf)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27</xdr:row>
      <xdr:rowOff>38100</xdr:rowOff>
    </xdr:from>
    <xdr:to>
      <xdr:col>22</xdr:col>
      <xdr:colOff>571500</xdr:colOff>
      <xdr:row>59</xdr:row>
      <xdr:rowOff>47625</xdr:rowOff>
    </xdr:to>
    <xdr:graphicFrame macro="">
      <xdr:nvGraphicFramePr>
        <xdr:cNvPr id="3" name="Chart 2"/>
        <xdr:cNvGraphicFramePr/>
      </xdr:nvGraphicFramePr>
      <xdr:xfrm>
        <a:off x="4181475" y="4152900"/>
        <a:ext cx="11029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14</xdr:row>
      <xdr:rowOff>9525</xdr:rowOff>
    </xdr:from>
    <xdr:to>
      <xdr:col>15</xdr:col>
      <xdr:colOff>638175</xdr:colOff>
      <xdr:row>55</xdr:row>
      <xdr:rowOff>76200</xdr:rowOff>
    </xdr:to>
    <xdr:graphicFrame macro="">
      <xdr:nvGraphicFramePr>
        <xdr:cNvPr id="5" name="Chart 4"/>
        <xdr:cNvGraphicFramePr/>
      </xdr:nvGraphicFramePr>
      <xdr:xfrm>
        <a:off x="5019675" y="2143125"/>
        <a:ext cx="91725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nrg_cb_sff)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(nrg_cb_sff, nrg_cb_sffm)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866775</xdr:colOff>
      <xdr:row>95</xdr:row>
      <xdr:rowOff>85725</xdr:rowOff>
    </xdr:from>
    <xdr:to>
      <xdr:col>19</xdr:col>
      <xdr:colOff>847725</xdr:colOff>
      <xdr:row>129</xdr:row>
      <xdr:rowOff>57150</xdr:rowOff>
    </xdr:to>
    <xdr:graphicFrame macro="">
      <xdr:nvGraphicFramePr>
        <xdr:cNvPr id="2" name="Chart 1"/>
        <xdr:cNvGraphicFramePr/>
      </xdr:nvGraphicFramePr>
      <xdr:xfrm>
        <a:off x="7896225" y="14525625"/>
        <a:ext cx="107251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885825</xdr:colOff>
      <xdr:row>49</xdr:row>
      <xdr:rowOff>152400</xdr:rowOff>
    </xdr:from>
    <xdr:to>
      <xdr:col>19</xdr:col>
      <xdr:colOff>381000</xdr:colOff>
      <xdr:row>86</xdr:row>
      <xdr:rowOff>38100</xdr:rowOff>
    </xdr:to>
    <xdr:graphicFrame macro="">
      <xdr:nvGraphicFramePr>
        <xdr:cNvPr id="7" name="Chart 6"/>
        <xdr:cNvGraphicFramePr/>
      </xdr:nvGraphicFramePr>
      <xdr:xfrm>
        <a:off x="7915275" y="7496175"/>
        <a:ext cx="10239375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nrg_cb_sff)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121</xdr:row>
      <xdr:rowOff>123825</xdr:rowOff>
    </xdr:from>
    <xdr:to>
      <xdr:col>24</xdr:col>
      <xdr:colOff>314325</xdr:colOff>
      <xdr:row>155</xdr:row>
      <xdr:rowOff>9525</xdr:rowOff>
    </xdr:to>
    <xdr:graphicFrame macro="">
      <xdr:nvGraphicFramePr>
        <xdr:cNvPr id="5" name="Chart 4"/>
        <xdr:cNvGraphicFramePr/>
      </xdr:nvGraphicFramePr>
      <xdr:xfrm>
        <a:off x="8362950" y="54578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r>
            <a:rPr lang="en-GB" sz="1200" i="0">
              <a:latin typeface="Arial" panose="020B0604020202020204" pitchFamily="34" charset="0"/>
            </a:rPr>
            <a:t>(**)</a:t>
          </a:r>
          <a:r>
            <a:rPr lang="en-GB" sz="1200" i="0" baseline="0">
              <a:latin typeface="Arial" panose="020B0604020202020204" pitchFamily="34" charset="0"/>
            </a:rPr>
            <a:t> Any other fuels listed under nrg_bal_peh</a:t>
          </a:r>
          <a:endParaRPr lang="en-GB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7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0">
              <a:latin typeface="Arial" panose="020B0604020202020204" pitchFamily="34" charset="0"/>
            </a:rPr>
            <a:t>*Any</a:t>
          </a:r>
          <a:r>
            <a:rPr lang="en-GB" sz="1000" i="0" baseline="0">
              <a:latin typeface="Arial" panose="020B0604020202020204" pitchFamily="34" charset="0"/>
            </a:rPr>
            <a:t> other fuel listed under code nrg_bal_peh</a:t>
          </a:r>
          <a:endParaRPr lang="en-GB" sz="10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(KP)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2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3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4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5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1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2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3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4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4(KP)Recalculation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ccounting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1.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NIR-1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NIR-2.1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NIR-2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IR-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2.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(KP)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(KP-II)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(KP-II)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(KP-II)3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4(KP-II)4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(KP)Recalculation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countin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(KP-I)A.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IR-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IR-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(KP-I)A.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oldid=471064#EU.C2.A0and_euro_area_aggregates" TargetMode="External" /><Relationship Id="rId2" Type="http://schemas.openxmlformats.org/officeDocument/2006/relationships/hyperlink" Target="https://ec.europa.eu/eurostat/statistics-explained/index.php/Tutorial:Symbols_and_abbreviation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45" zoomScaleNormal="145" workbookViewId="0" topLeftCell="A1"/>
  </sheetViews>
  <sheetFormatPr defaultColWidth="8.7109375" defaultRowHeight="12.75"/>
  <cols>
    <col min="1" max="1" width="13.140625" style="6" customWidth="1"/>
    <col min="2" max="9" width="8.7109375" style="6" customWidth="1"/>
    <col min="10" max="10" width="1.8515625" style="6" customWidth="1"/>
    <col min="11" max="16384" width="8.7109375" style="6" customWidth="1"/>
  </cols>
  <sheetData>
    <row r="1" s="3" customFormat="1" ht="12.75">
      <c r="A1" s="2" t="s">
        <v>94</v>
      </c>
    </row>
    <row r="2" s="1" customFormat="1" ht="12.75">
      <c r="A2" s="1" t="s">
        <v>92</v>
      </c>
    </row>
    <row r="3" s="1" customFormat="1" ht="12.75">
      <c r="A3" s="1" t="s">
        <v>1</v>
      </c>
    </row>
    <row r="4" spans="1:4" s="1" customFormat="1" ht="12.75">
      <c r="A4" s="4" t="s">
        <v>2</v>
      </c>
      <c r="B4" s="4" t="s">
        <v>3</v>
      </c>
      <c r="C4" s="4"/>
      <c r="D4" s="4"/>
    </row>
    <row r="5" spans="1:4" s="1" customFormat="1" ht="12.75">
      <c r="A5" s="42" t="s">
        <v>4</v>
      </c>
      <c r="B5" s="42"/>
      <c r="C5" s="42"/>
      <c r="D5" s="42"/>
    </row>
    <row r="6" s="1" customFormat="1" ht="12.75"/>
    <row r="7" s="1" customFormat="1" ht="12.75">
      <c r="A7" s="1" t="s">
        <v>5</v>
      </c>
    </row>
    <row r="8" s="1" customFormat="1" ht="12.75">
      <c r="A8" s="5" t="s">
        <v>6</v>
      </c>
    </row>
    <row r="9" s="1" customFormat="1" ht="12.75"/>
    <row r="10" s="1" customFormat="1" ht="12.75"/>
    <row r="11" s="1" customFormat="1" ht="12.75">
      <c r="A11" s="1" t="s">
        <v>7</v>
      </c>
    </row>
    <row r="12" s="1" customFormat="1" ht="12.75">
      <c r="A12" s="5" t="s">
        <v>8</v>
      </c>
    </row>
    <row r="13" spans="1:5" s="1" customFormat="1" ht="12.75">
      <c r="A13" s="7"/>
      <c r="B13" s="8"/>
      <c r="D13" s="8"/>
      <c r="E13" s="8"/>
    </row>
    <row r="14" spans="1:5" s="1" customFormat="1" ht="12.75">
      <c r="A14" s="7"/>
      <c r="B14" s="27"/>
      <c r="D14" s="8"/>
      <c r="E14" s="8"/>
    </row>
    <row r="15" spans="1:5" s="1" customFormat="1" ht="12" customHeight="1">
      <c r="A15" s="1" t="s">
        <v>106</v>
      </c>
      <c r="B15" s="8"/>
      <c r="D15" s="8"/>
      <c r="E15" s="8"/>
    </row>
    <row r="16" spans="1:5" s="1" customFormat="1" ht="12" customHeight="1">
      <c r="A16" s="1" t="s">
        <v>135</v>
      </c>
      <c r="B16" s="8"/>
      <c r="D16" s="8"/>
      <c r="E16" s="8"/>
    </row>
    <row r="17" spans="1:5" s="1" customFormat="1" ht="12.75">
      <c r="A17" s="7"/>
      <c r="B17" s="8"/>
      <c r="D17" s="8"/>
      <c r="E17" s="8"/>
    </row>
    <row r="18" spans="1:5" s="1" customFormat="1" ht="12.75">
      <c r="A18" s="15" t="s">
        <v>99</v>
      </c>
      <c r="B18" s="8"/>
      <c r="D18" s="8"/>
      <c r="E18" s="8"/>
    </row>
    <row r="19" spans="1:5" s="1" customFormat="1" ht="12.75">
      <c r="A19" s="7"/>
      <c r="B19" s="8"/>
      <c r="D19" s="8"/>
      <c r="E19" s="8"/>
    </row>
    <row r="20" spans="1:5" s="1" customFormat="1" ht="12.75">
      <c r="A20" s="7"/>
      <c r="B20" s="8"/>
      <c r="D20" s="8"/>
      <c r="E20" s="8"/>
    </row>
    <row r="21" spans="1:5" s="1" customFormat="1" ht="12.75">
      <c r="A21" s="7"/>
      <c r="B21" s="8"/>
      <c r="D21" s="8"/>
      <c r="E21" s="8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hyperlinks>
    <hyperlink ref="A12" r:id="rId1" display="https://ec.europa.eu/eurostat/statistics-explained/index.php?oldid=471064#EU.C2.A0and_euro_area_aggregates"/>
    <hyperlink ref="A8" r:id="rId2" display="https://ec.europa.eu/eurostat/statistics-explained/index.php/Tutorial:Symbols_and_abbreviation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46"/>
  <sheetViews>
    <sheetView showGridLines="0" showZeros="0" workbookViewId="0" topLeftCell="A1"/>
  </sheetViews>
  <sheetFormatPr defaultColWidth="8.7109375" defaultRowHeight="12.75"/>
  <cols>
    <col min="1" max="1" width="24.8515625" style="10" customWidth="1"/>
    <col min="2" max="2" width="3.8515625" style="10" customWidth="1"/>
    <col min="3" max="4" width="13.421875" style="10" customWidth="1"/>
    <col min="5" max="17" width="13.421875" style="10" bestFit="1" customWidth="1"/>
    <col min="18" max="29" width="13.421875" style="10" customWidth="1"/>
    <col min="30" max="30" width="13.421875" style="10" bestFit="1" customWidth="1"/>
    <col min="31" max="35" width="13.421875" style="10" customWidth="1"/>
    <col min="36" max="16384" width="8.7109375" style="10" customWidth="1"/>
  </cols>
  <sheetData>
    <row r="1" spans="1:2" ht="12">
      <c r="A1" s="9"/>
      <c r="B1" s="9"/>
    </row>
    <row r="2" spans="1:2" ht="12">
      <c r="A2" s="11" t="s">
        <v>9</v>
      </c>
      <c r="B2" s="11"/>
    </row>
    <row r="3" ht="12"/>
    <row r="4" spans="1:3" ht="12">
      <c r="A4" s="11" t="s">
        <v>10</v>
      </c>
      <c r="B4" s="11"/>
      <c r="C4" s="37">
        <v>45072.958333333336</v>
      </c>
    </row>
    <row r="5" spans="1:7" ht="12">
      <c r="A5" s="11" t="s">
        <v>11</v>
      </c>
      <c r="B5" s="11"/>
      <c r="C5" s="37">
        <v>45078.4702662037</v>
      </c>
      <c r="G5" s="140"/>
    </row>
    <row r="6" spans="1:3" ht="12">
      <c r="A6" s="11" t="s">
        <v>12</v>
      </c>
      <c r="B6" s="11"/>
      <c r="C6" s="11" t="s">
        <v>13</v>
      </c>
    </row>
    <row r="7" ht="12"/>
    <row r="8" spans="1:3" ht="12">
      <c r="A8" s="11" t="s">
        <v>14</v>
      </c>
      <c r="B8" s="11"/>
      <c r="C8" s="12" t="s">
        <v>15</v>
      </c>
    </row>
    <row r="9" spans="1:3" ht="12">
      <c r="A9" s="11" t="s">
        <v>16</v>
      </c>
      <c r="B9" s="11"/>
      <c r="C9" s="12" t="s">
        <v>138</v>
      </c>
    </row>
    <row r="10" spans="1:3" ht="12">
      <c r="A10" s="11" t="s">
        <v>18</v>
      </c>
      <c r="B10" s="11"/>
      <c r="C10" s="11" t="s">
        <v>143</v>
      </c>
    </row>
    <row r="11" spans="3:32" ht="12">
      <c r="C11" s="112" t="s">
        <v>114</v>
      </c>
      <c r="AF11" s="22"/>
    </row>
    <row r="12" spans="1:3" ht="12">
      <c r="A12" s="15"/>
      <c r="B12" s="15"/>
      <c r="C12" s="111" t="s">
        <v>113</v>
      </c>
    </row>
    <row r="13" spans="1:7" ht="12">
      <c r="A13" s="116" t="s">
        <v>140</v>
      </c>
      <c r="B13" s="116" t="s">
        <v>137</v>
      </c>
      <c r="C13" s="115">
        <v>35.512665999999996</v>
      </c>
      <c r="F13" s="15"/>
      <c r="G13" s="139" t="s">
        <v>139</v>
      </c>
    </row>
    <row r="14" spans="1:7" ht="12">
      <c r="A14" s="116" t="s">
        <v>117</v>
      </c>
      <c r="B14" s="116" t="s">
        <v>137</v>
      </c>
      <c r="C14" s="115">
        <v>18.16</v>
      </c>
      <c r="F14" s="15"/>
      <c r="G14" s="139"/>
    </row>
    <row r="15" spans="1:7" ht="12">
      <c r="A15" s="116" t="s">
        <v>115</v>
      </c>
      <c r="B15" s="116" t="s">
        <v>137</v>
      </c>
      <c r="C15" s="115">
        <v>13.703126</v>
      </c>
      <c r="F15" s="15"/>
      <c r="G15" s="141" t="s">
        <v>131</v>
      </c>
    </row>
    <row r="16" spans="1:7" ht="12">
      <c r="A16" s="116" t="s">
        <v>116</v>
      </c>
      <c r="B16" s="116" t="s">
        <v>137</v>
      </c>
      <c r="C16" s="115">
        <v>4.928004999999999</v>
      </c>
      <c r="F16" s="15"/>
      <c r="G16" s="15"/>
    </row>
    <row r="17" spans="1:7" ht="12">
      <c r="A17" s="116" t="s">
        <v>118</v>
      </c>
      <c r="B17" s="116" t="s">
        <v>137</v>
      </c>
      <c r="C17" s="115">
        <v>2.2818759999999996</v>
      </c>
      <c r="F17" s="15"/>
      <c r="G17" s="15"/>
    </row>
    <row r="18" spans="3:7" ht="12">
      <c r="F18" s="15"/>
      <c r="G18" s="15"/>
    </row>
    <row r="19" spans="1:7" ht="12">
      <c r="A19" s="116" t="s">
        <v>54</v>
      </c>
      <c r="B19" s="116" t="s">
        <v>136</v>
      </c>
      <c r="C19" s="115">
        <v>35.128854000000004</v>
      </c>
      <c r="F19" s="15"/>
      <c r="G19" s="15"/>
    </row>
    <row r="20" spans="1:7" ht="12">
      <c r="A20" s="116" t="s">
        <v>55</v>
      </c>
      <c r="B20" s="116" t="s">
        <v>136</v>
      </c>
      <c r="C20" s="115">
        <v>13.290987</v>
      </c>
      <c r="F20" s="15"/>
      <c r="G20" s="15"/>
    </row>
    <row r="21" spans="1:7" ht="12">
      <c r="A21" s="116" t="s">
        <v>52</v>
      </c>
      <c r="B21" s="116" t="s">
        <v>136</v>
      </c>
      <c r="C21" s="115">
        <v>5.0750329999999995</v>
      </c>
      <c r="F21" s="15"/>
      <c r="G21" s="15"/>
    </row>
    <row r="22" spans="1:7" ht="12">
      <c r="A22" s="116" t="s">
        <v>51</v>
      </c>
      <c r="B22" s="116" t="s">
        <v>136</v>
      </c>
      <c r="C22" s="115">
        <v>1.734536</v>
      </c>
      <c r="F22" s="15"/>
      <c r="G22" s="15"/>
    </row>
    <row r="23" spans="1:8" s="57" customFormat="1" ht="11.45" customHeight="1">
      <c r="A23" s="116" t="s">
        <v>53</v>
      </c>
      <c r="B23" s="116" t="s">
        <v>136</v>
      </c>
      <c r="C23" s="115">
        <v>0.18208300000000002</v>
      </c>
      <c r="F23" s="15"/>
      <c r="G23" s="15"/>
      <c r="H23" s="10"/>
    </row>
    <row r="24" spans="3:7" s="57" customFormat="1" ht="11.45" customHeight="1">
      <c r="C24" s="57"/>
      <c r="F24" s="15"/>
      <c r="G24" s="15"/>
    </row>
    <row r="25" spans="1:8" ht="12">
      <c r="A25" s="116" t="s">
        <v>101</v>
      </c>
      <c r="B25" s="116" t="s">
        <v>136</v>
      </c>
      <c r="C25" s="115">
        <v>8.278694000000002</v>
      </c>
      <c r="F25" s="15"/>
      <c r="G25" s="15"/>
      <c r="H25" s="57"/>
    </row>
    <row r="26" s="15" customFormat="1" ht="12">
      <c r="H26" s="10"/>
    </row>
    <row r="27" s="15" customFormat="1" ht="12"/>
    <row r="28" s="15" customFormat="1" ht="12.75" customHeight="1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pans="6:7" s="15" customFormat="1" ht="12">
      <c r="F41" s="14"/>
      <c r="G41" s="14"/>
    </row>
    <row r="42" s="15" customFormat="1" ht="12"/>
    <row r="43" s="15" customFormat="1" ht="12"/>
    <row r="44" s="15" customFormat="1" ht="15" customHeight="1"/>
    <row r="45" s="15" customFormat="1" ht="12"/>
    <row r="46" s="15" customFormat="1" ht="12"/>
    <row r="47" s="15" customFormat="1" ht="12"/>
    <row r="48" s="15" customFormat="1" ht="12"/>
    <row r="49" spans="6:7" s="15" customFormat="1" ht="12">
      <c r="F49" s="10"/>
      <c r="G49" s="10"/>
    </row>
    <row r="50" spans="6:7" s="15" customFormat="1" ht="12">
      <c r="F50" s="10"/>
      <c r="G50" s="10"/>
    </row>
    <row r="51" spans="6:7" s="15" customFormat="1" ht="12">
      <c r="F51" s="10"/>
      <c r="G51" s="10"/>
    </row>
    <row r="52" spans="1:7" s="15" customFormat="1" ht="12">
      <c r="A52" s="97"/>
      <c r="B52" s="97"/>
      <c r="F52" s="15" t="s">
        <v>99</v>
      </c>
      <c r="G52" s="6"/>
    </row>
    <row r="53" spans="6:7" s="15" customFormat="1" ht="12">
      <c r="F53" s="93" t="s">
        <v>130</v>
      </c>
      <c r="G53" s="6"/>
    </row>
    <row r="54" s="15" customFormat="1" ht="12"/>
    <row r="55" s="15" customFormat="1" ht="12"/>
    <row r="56" s="15" customFormat="1" ht="12"/>
    <row r="57" spans="1:9" s="14" customFormat="1" ht="15.95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="15" customFormat="1" ht="12.75"/>
    <row r="59" s="15" customFormat="1" ht="12.75"/>
    <row r="60" spans="1:2" s="15" customFormat="1" ht="12.75">
      <c r="A60" s="26"/>
      <c r="B60" s="26"/>
    </row>
    <row r="61" s="15" customFormat="1" ht="12.75"/>
    <row r="62" s="15" customFormat="1" ht="12.75"/>
    <row r="63" s="15" customFormat="1" ht="12.75"/>
    <row r="64" s="15" customFormat="1" ht="12.75"/>
    <row r="67" spans="1:2" ht="12.75">
      <c r="A67" s="16"/>
      <c r="B67" s="16"/>
    </row>
    <row r="68" spans="1:250" s="6" customFormat="1" ht="12.75">
      <c r="A68" s="11"/>
      <c r="B68" s="11"/>
      <c r="C68" s="11"/>
      <c r="D68" s="10"/>
      <c r="E68" s="10"/>
      <c r="F68" s="10"/>
      <c r="G68" s="10"/>
      <c r="H68" s="10"/>
      <c r="I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</row>
    <row r="69" s="6" customFormat="1" ht="12.75"/>
    <row r="70" s="6" customFormat="1" ht="12.75"/>
    <row r="71" spans="1:250" s="6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</row>
    <row r="72" spans="1:250" s="6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</row>
    <row r="73" s="6" customFormat="1" ht="12.75"/>
    <row r="74" s="6" customFormat="1" ht="12.75">
      <c r="K74" s="98"/>
    </row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>
      <c r="I81" s="28"/>
    </row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1" customFormat="1" ht="12.75"/>
    <row r="90" spans="1:250" s="1" customFormat="1" ht="14.45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T90" s="17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</row>
    <row r="91" spans="1:250" s="1" customFormat="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</row>
    <row r="92" spans="1:250" s="1" customFormat="1" ht="12" customHeight="1" hidden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T92" s="18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</row>
    <row r="93" spans="1:2" s="1" customFormat="1" ht="12.75">
      <c r="A93" s="15"/>
      <c r="B93" s="15"/>
    </row>
    <row r="94" s="6" customFormat="1" ht="12.75"/>
    <row r="95" spans="12:35" ht="12.75"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20"/>
    </row>
    <row r="96" spans="12:35" s="6" customFormat="1" ht="12.75"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2:35" s="6" customFormat="1" ht="12.75"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>
      <c r="J113" s="15"/>
    </row>
    <row r="114" s="6" customFormat="1" ht="12.75">
      <c r="J114" s="94"/>
    </row>
    <row r="115" s="6" customFormat="1" ht="12.75"/>
    <row r="116" spans="1:2" s="6" customFormat="1" ht="12.75">
      <c r="A116" s="10"/>
      <c r="B116" s="10"/>
    </row>
    <row r="117" s="6" customFormat="1" ht="15" customHeight="1"/>
    <row r="118" spans="1:25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</row>
    <row r="119" spans="1:25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</row>
    <row r="120" spans="1:25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</row>
    <row r="121" spans="1:250" ht="12.75">
      <c r="A121" s="6"/>
      <c r="B121" s="6"/>
      <c r="C121" s="6"/>
      <c r="D121" s="6"/>
      <c r="E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</row>
    <row r="122" spans="1:250" ht="12.75">
      <c r="A122" s="6"/>
      <c r="B122" s="6"/>
      <c r="C122" s="6"/>
      <c r="D122" s="6"/>
      <c r="E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</row>
    <row r="123" spans="1:25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</row>
    <row r="124" spans="1:25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</row>
    <row r="125" spans="1:25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</row>
    <row r="126" spans="1:25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</row>
    <row r="127" spans="1:25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</row>
    <row r="128" spans="1:25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</row>
    <row r="129" spans="1:25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</row>
    <row r="130" spans="1:25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</row>
    <row r="131" spans="1:25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</row>
    <row r="132" spans="1:25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</row>
    <row r="133" spans="1:25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</row>
    <row r="134" spans="1:25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</row>
    <row r="135" spans="1:25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</row>
    <row r="136" spans="1:25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</row>
    <row r="137" spans="1:25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</row>
    <row r="138" spans="1:25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</row>
    <row r="139" spans="1:25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</row>
    <row r="140" spans="1:25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</row>
    <row r="141" spans="1:25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</row>
    <row r="142" spans="1:25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</row>
    <row r="143" spans="36:250" ht="12.75"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</row>
    <row r="144" spans="36:250" ht="12.75"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</row>
    <row r="145" spans="36:250" ht="12.75"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</row>
    <row r="146" spans="36:250" ht="12.75"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66"/>
  <sheetViews>
    <sheetView showGridLines="0" showZeros="0" workbookViewId="0" topLeftCell="A1"/>
  </sheetViews>
  <sheetFormatPr defaultColWidth="8.7109375" defaultRowHeight="12.75"/>
  <cols>
    <col min="1" max="1" width="24.8515625" style="10" customWidth="1"/>
    <col min="2" max="3" width="13.421875" style="10" customWidth="1"/>
    <col min="4" max="16" width="13.421875" style="10" bestFit="1" customWidth="1"/>
    <col min="17" max="28" width="13.421875" style="10" customWidth="1"/>
    <col min="29" max="29" width="13.421875" style="10" bestFit="1" customWidth="1"/>
    <col min="30" max="34" width="13.421875" style="10" customWidth="1"/>
    <col min="35" max="16384" width="8.7109375" style="10" customWidth="1"/>
  </cols>
  <sheetData>
    <row r="1" ht="12">
      <c r="A1" s="9"/>
    </row>
    <row r="2" ht="12">
      <c r="A2" s="11" t="s">
        <v>9</v>
      </c>
    </row>
    <row r="3" ht="12"/>
    <row r="4" spans="1:2" ht="12">
      <c r="A4" s="11" t="s">
        <v>10</v>
      </c>
      <c r="B4" s="37">
        <v>45072.958333333336</v>
      </c>
    </row>
    <row r="5" spans="1:6" ht="12">
      <c r="A5" s="11" t="s">
        <v>11</v>
      </c>
      <c r="B5" s="37">
        <v>45078.4702662037</v>
      </c>
      <c r="F5" s="140"/>
    </row>
    <row r="6" spans="1:2" ht="12">
      <c r="A6" s="11" t="s">
        <v>12</v>
      </c>
      <c r="B6" s="11" t="s">
        <v>13</v>
      </c>
    </row>
    <row r="7" ht="12"/>
    <row r="8" spans="1:2" ht="12">
      <c r="A8" s="11" t="s">
        <v>14</v>
      </c>
      <c r="B8" s="12" t="s">
        <v>15</v>
      </c>
    </row>
    <row r="9" spans="1:2" ht="12">
      <c r="A9" s="11" t="s">
        <v>16</v>
      </c>
      <c r="B9" s="12" t="s">
        <v>17</v>
      </c>
    </row>
    <row r="10" spans="1:2" ht="12">
      <c r="A10" s="11" t="s">
        <v>18</v>
      </c>
      <c r="B10" s="11" t="s">
        <v>19</v>
      </c>
    </row>
    <row r="11" spans="2:34" ht="12">
      <c r="B11" s="110" t="s">
        <v>50</v>
      </c>
      <c r="AE11" s="22"/>
      <c r="AH11" s="112" t="s">
        <v>114</v>
      </c>
    </row>
    <row r="12" spans="1:34" s="57" customFormat="1" ht="12">
      <c r="A12" s="13"/>
      <c r="B12" s="13" t="s">
        <v>20</v>
      </c>
      <c r="C12" s="13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31</v>
      </c>
      <c r="N12" s="13" t="s">
        <v>32</v>
      </c>
      <c r="O12" s="13" t="s">
        <v>33</v>
      </c>
      <c r="P12" s="13" t="s">
        <v>34</v>
      </c>
      <c r="Q12" s="13" t="s">
        <v>35</v>
      </c>
      <c r="R12" s="13" t="s">
        <v>36</v>
      </c>
      <c r="S12" s="13" t="s">
        <v>37</v>
      </c>
      <c r="T12" s="13" t="s">
        <v>38</v>
      </c>
      <c r="U12" s="13" t="s">
        <v>39</v>
      </c>
      <c r="V12" s="13" t="s">
        <v>40</v>
      </c>
      <c r="W12" s="13" t="s">
        <v>41</v>
      </c>
      <c r="X12" s="13" t="s">
        <v>42</v>
      </c>
      <c r="Y12" s="13" t="s">
        <v>43</v>
      </c>
      <c r="Z12" s="13" t="s">
        <v>44</v>
      </c>
      <c r="AA12" s="13" t="s">
        <v>45</v>
      </c>
      <c r="AB12" s="13" t="s">
        <v>46</v>
      </c>
      <c r="AC12" s="13" t="s">
        <v>47</v>
      </c>
      <c r="AD12" s="13" t="s">
        <v>48</v>
      </c>
      <c r="AE12" s="13" t="s">
        <v>58</v>
      </c>
      <c r="AF12" s="38" t="s">
        <v>111</v>
      </c>
      <c r="AG12" s="38" t="s">
        <v>112</v>
      </c>
      <c r="AH12" s="111" t="s">
        <v>113</v>
      </c>
    </row>
    <row r="13" spans="1:34" s="67" customFormat="1" ht="12">
      <c r="A13" s="13" t="s">
        <v>55</v>
      </c>
      <c r="B13" s="114" t="s">
        <v>49</v>
      </c>
      <c r="C13" s="114" t="s">
        <v>49</v>
      </c>
      <c r="D13" s="114" t="s">
        <v>49</v>
      </c>
      <c r="E13" s="114" t="s">
        <v>49</v>
      </c>
      <c r="F13" s="114" t="s">
        <v>49</v>
      </c>
      <c r="G13" s="114" t="s">
        <v>49</v>
      </c>
      <c r="H13" s="114" t="s">
        <v>49</v>
      </c>
      <c r="I13" s="114" t="s">
        <v>49</v>
      </c>
      <c r="J13" s="114" t="s">
        <v>49</v>
      </c>
      <c r="K13" s="114" t="s">
        <v>49</v>
      </c>
      <c r="L13" s="114" t="s">
        <v>49</v>
      </c>
      <c r="M13" s="114" t="s">
        <v>49</v>
      </c>
      <c r="N13" s="114" t="s">
        <v>49</v>
      </c>
      <c r="O13" s="114" t="s">
        <v>49</v>
      </c>
      <c r="P13" s="114" t="s">
        <v>49</v>
      </c>
      <c r="Q13" s="114" t="s">
        <v>49</v>
      </c>
      <c r="R13" s="114" t="s">
        <v>49</v>
      </c>
      <c r="S13" s="114" t="s">
        <v>49</v>
      </c>
      <c r="T13" s="114" t="s">
        <v>49</v>
      </c>
      <c r="U13" s="114" t="s">
        <v>49</v>
      </c>
      <c r="V13" s="114" t="s">
        <v>49</v>
      </c>
      <c r="W13" s="114" t="s">
        <v>49</v>
      </c>
      <c r="X13" s="114" t="s">
        <v>49</v>
      </c>
      <c r="Y13" s="114" t="s">
        <v>49</v>
      </c>
      <c r="Z13" s="114">
        <v>11651</v>
      </c>
      <c r="AA13" s="114">
        <v>12173</v>
      </c>
      <c r="AB13" s="114">
        <v>13644</v>
      </c>
      <c r="AC13" s="114">
        <v>14084</v>
      </c>
      <c r="AD13" s="114">
        <v>14504.883</v>
      </c>
      <c r="AE13" s="114">
        <v>13376.65</v>
      </c>
      <c r="AF13" s="115">
        <v>13535.993</v>
      </c>
      <c r="AG13" s="115">
        <v>12831.484</v>
      </c>
      <c r="AH13" s="115">
        <v>13290.987</v>
      </c>
    </row>
    <row r="14" spans="1:34" s="67" customFormat="1" ht="12">
      <c r="A14" s="13" t="s">
        <v>51</v>
      </c>
      <c r="B14" s="114" t="s">
        <v>49</v>
      </c>
      <c r="C14" s="114" t="s">
        <v>49</v>
      </c>
      <c r="D14" s="114" t="s">
        <v>49</v>
      </c>
      <c r="E14" s="114" t="s">
        <v>49</v>
      </c>
      <c r="F14" s="114" t="s">
        <v>49</v>
      </c>
      <c r="G14" s="114" t="s">
        <v>49</v>
      </c>
      <c r="H14" s="114" t="s">
        <v>49</v>
      </c>
      <c r="I14" s="114" t="s">
        <v>49</v>
      </c>
      <c r="J14" s="114" t="s">
        <v>49</v>
      </c>
      <c r="K14" s="114" t="s">
        <v>49</v>
      </c>
      <c r="L14" s="114" t="s">
        <v>49</v>
      </c>
      <c r="M14" s="114" t="s">
        <v>49</v>
      </c>
      <c r="N14" s="114" t="s">
        <v>49</v>
      </c>
      <c r="O14" s="114" t="s">
        <v>49</v>
      </c>
      <c r="P14" s="114" t="s">
        <v>49</v>
      </c>
      <c r="Q14" s="114">
        <v>1297</v>
      </c>
      <c r="R14" s="114">
        <v>1512</v>
      </c>
      <c r="S14" s="114">
        <v>1203</v>
      </c>
      <c r="T14" s="114">
        <v>1740</v>
      </c>
      <c r="U14" s="114">
        <v>957</v>
      </c>
      <c r="V14" s="114">
        <v>1938</v>
      </c>
      <c r="W14" s="114">
        <v>1973</v>
      </c>
      <c r="X14" s="114">
        <v>1786</v>
      </c>
      <c r="Y14" s="114">
        <v>1692</v>
      </c>
      <c r="Z14" s="114">
        <v>1655</v>
      </c>
      <c r="AA14" s="114">
        <v>1773</v>
      </c>
      <c r="AB14" s="114">
        <v>1398</v>
      </c>
      <c r="AC14" s="114">
        <v>1474.8</v>
      </c>
      <c r="AD14" s="114">
        <v>1595.9</v>
      </c>
      <c r="AE14" s="114">
        <v>1605.2</v>
      </c>
      <c r="AF14" s="115">
        <v>1665.4</v>
      </c>
      <c r="AG14" s="115">
        <v>1548.6</v>
      </c>
      <c r="AH14" s="115">
        <v>1734.536</v>
      </c>
    </row>
    <row r="15" spans="1:34" s="67" customFormat="1" ht="12">
      <c r="A15" s="13" t="s">
        <v>52</v>
      </c>
      <c r="B15" s="114">
        <v>6644</v>
      </c>
      <c r="C15" s="114">
        <v>6977</v>
      </c>
      <c r="D15" s="114">
        <v>6978</v>
      </c>
      <c r="E15" s="114">
        <v>6917</v>
      </c>
      <c r="F15" s="114">
        <v>6860</v>
      </c>
      <c r="G15" s="114">
        <v>7249</v>
      </c>
      <c r="H15" s="114">
        <v>7145</v>
      </c>
      <c r="I15" s="114">
        <v>6700</v>
      </c>
      <c r="J15" s="114">
        <v>8176</v>
      </c>
      <c r="K15" s="114">
        <v>7375</v>
      </c>
      <c r="L15" s="114">
        <v>7516</v>
      </c>
      <c r="M15" s="114">
        <v>8106</v>
      </c>
      <c r="N15" s="114">
        <v>7580</v>
      </c>
      <c r="O15" s="114">
        <v>7382</v>
      </c>
      <c r="P15" s="114">
        <v>7245</v>
      </c>
      <c r="Q15" s="114">
        <v>6881</v>
      </c>
      <c r="R15" s="114">
        <v>6639</v>
      </c>
      <c r="S15" s="114">
        <v>6509</v>
      </c>
      <c r="T15" s="114">
        <v>7630</v>
      </c>
      <c r="U15" s="114">
        <v>7426</v>
      </c>
      <c r="V15" s="114">
        <v>6724</v>
      </c>
      <c r="W15" s="114">
        <v>8209</v>
      </c>
      <c r="X15" s="114">
        <v>7311</v>
      </c>
      <c r="Y15" s="114">
        <v>6686</v>
      </c>
      <c r="Z15" s="114">
        <v>6482</v>
      </c>
      <c r="AA15" s="114">
        <v>5937</v>
      </c>
      <c r="AB15" s="114">
        <v>5152.286</v>
      </c>
      <c r="AC15" s="114">
        <v>5093.721</v>
      </c>
      <c r="AD15" s="114">
        <v>4994.843</v>
      </c>
      <c r="AE15" s="114">
        <v>5477.47</v>
      </c>
      <c r="AF15" s="115">
        <v>5027.737</v>
      </c>
      <c r="AG15" s="115">
        <v>4125.536</v>
      </c>
      <c r="AH15" s="115">
        <v>5075.032999999999</v>
      </c>
    </row>
    <row r="16" spans="1:34" s="67" customFormat="1" ht="12">
      <c r="A16" s="13" t="s">
        <v>53</v>
      </c>
      <c r="B16" s="114">
        <v>2071</v>
      </c>
      <c r="C16" s="114">
        <v>1087</v>
      </c>
      <c r="D16" s="114">
        <v>366</v>
      </c>
      <c r="E16" s="114">
        <v>214</v>
      </c>
      <c r="F16" s="114">
        <v>169</v>
      </c>
      <c r="G16" s="114">
        <v>80</v>
      </c>
      <c r="H16" s="114">
        <v>113</v>
      </c>
      <c r="I16" s="114">
        <v>39</v>
      </c>
      <c r="J16" s="114">
        <v>49</v>
      </c>
      <c r="K16" s="114">
        <v>49</v>
      </c>
      <c r="L16" s="114">
        <v>30</v>
      </c>
      <c r="M16" s="114">
        <v>21</v>
      </c>
      <c r="N16" s="114">
        <v>15</v>
      </c>
      <c r="O16" s="114">
        <v>58</v>
      </c>
      <c r="P16" s="114">
        <v>58</v>
      </c>
      <c r="Q16" s="114">
        <v>45</v>
      </c>
      <c r="R16" s="114">
        <v>45</v>
      </c>
      <c r="S16" s="114">
        <v>45</v>
      </c>
      <c r="T16" s="114">
        <v>61</v>
      </c>
      <c r="U16" s="114">
        <v>10</v>
      </c>
      <c r="V16" s="114">
        <v>10</v>
      </c>
      <c r="W16" s="114">
        <v>5</v>
      </c>
      <c r="X16" s="114">
        <v>5</v>
      </c>
      <c r="Y16" s="114">
        <v>3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5">
        <v>0</v>
      </c>
      <c r="AG16" s="115">
        <v>0</v>
      </c>
      <c r="AH16" s="115">
        <v>182.08300000000003</v>
      </c>
    </row>
    <row r="17" spans="1:34" s="67" customFormat="1" ht="12">
      <c r="A17" s="13" t="s">
        <v>54</v>
      </c>
      <c r="B17" s="114">
        <v>45800</v>
      </c>
      <c r="C17" s="114">
        <v>39354</v>
      </c>
      <c r="D17" s="114">
        <v>38207</v>
      </c>
      <c r="E17" s="114">
        <v>36785</v>
      </c>
      <c r="F17" s="114">
        <v>33690</v>
      </c>
      <c r="G17" s="114">
        <v>40540</v>
      </c>
      <c r="H17" s="114">
        <v>40462</v>
      </c>
      <c r="I17" s="114">
        <v>42887</v>
      </c>
      <c r="J17" s="114">
        <v>43971</v>
      </c>
      <c r="K17" s="114">
        <v>33050</v>
      </c>
      <c r="L17" s="114">
        <v>36918</v>
      </c>
      <c r="M17" s="114">
        <v>36200</v>
      </c>
      <c r="N17" s="114">
        <v>38258</v>
      </c>
      <c r="O17" s="114">
        <v>40171</v>
      </c>
      <c r="P17" s="114">
        <v>41013</v>
      </c>
      <c r="Q17" s="114">
        <v>35076</v>
      </c>
      <c r="R17" s="114">
        <v>36747</v>
      </c>
      <c r="S17" s="114">
        <v>37140</v>
      </c>
      <c r="T17" s="114">
        <v>38702</v>
      </c>
      <c r="U17" s="114">
        <v>38491</v>
      </c>
      <c r="V17" s="114">
        <v>37976</v>
      </c>
      <c r="W17" s="114">
        <v>41105</v>
      </c>
      <c r="X17" s="114">
        <v>38234</v>
      </c>
      <c r="Y17" s="114">
        <v>40297</v>
      </c>
      <c r="Z17" s="114">
        <v>30011</v>
      </c>
      <c r="AA17" s="114">
        <v>37826</v>
      </c>
      <c r="AB17" s="114">
        <v>38440</v>
      </c>
      <c r="AC17" s="114">
        <v>39805.959</v>
      </c>
      <c r="AD17" s="114">
        <v>37648.957</v>
      </c>
      <c r="AE17" s="114">
        <v>38880.52</v>
      </c>
      <c r="AF17" s="115">
        <v>39673.059</v>
      </c>
      <c r="AG17" s="115">
        <v>36417.513</v>
      </c>
      <c r="AH17" s="115">
        <v>35128.85400000001</v>
      </c>
    </row>
    <row r="18" spans="1:34" s="67" customFormat="1" ht="12">
      <c r="A18" s="13" t="s">
        <v>101</v>
      </c>
      <c r="B18" s="114" t="s">
        <v>49</v>
      </c>
      <c r="C18" s="114" t="s">
        <v>49</v>
      </c>
      <c r="D18" s="114" t="s">
        <v>49</v>
      </c>
      <c r="E18" s="114" t="s">
        <v>49</v>
      </c>
      <c r="F18" s="114" t="s">
        <v>49</v>
      </c>
      <c r="G18" s="114" t="s">
        <v>49</v>
      </c>
      <c r="H18" s="114" t="s">
        <v>49</v>
      </c>
      <c r="I18" s="114" t="s">
        <v>49</v>
      </c>
      <c r="J18" s="114" t="s">
        <v>49</v>
      </c>
      <c r="K18" s="114" t="s">
        <v>49</v>
      </c>
      <c r="L18" s="114">
        <v>4989</v>
      </c>
      <c r="M18" s="114">
        <v>6334</v>
      </c>
      <c r="N18" s="114">
        <v>6290</v>
      </c>
      <c r="O18" s="114">
        <v>6631</v>
      </c>
      <c r="P18" s="114">
        <v>5803</v>
      </c>
      <c r="Q18" s="114">
        <v>6554</v>
      </c>
      <c r="R18" s="114">
        <v>6699</v>
      </c>
      <c r="S18" s="114">
        <v>6715</v>
      </c>
      <c r="T18" s="114">
        <v>7718</v>
      </c>
      <c r="U18" s="114">
        <v>8591</v>
      </c>
      <c r="V18" s="114">
        <v>8649</v>
      </c>
      <c r="W18" s="114">
        <v>8293</v>
      </c>
      <c r="X18" s="114">
        <v>8028</v>
      </c>
      <c r="Y18" s="114">
        <v>8219</v>
      </c>
      <c r="Z18" s="114">
        <v>7204</v>
      </c>
      <c r="AA18" s="114">
        <v>8241</v>
      </c>
      <c r="AB18" s="114">
        <v>8801</v>
      </c>
      <c r="AC18" s="114">
        <v>7574.697</v>
      </c>
      <c r="AD18" s="114">
        <v>7660.767</v>
      </c>
      <c r="AE18" s="114">
        <v>8063.051</v>
      </c>
      <c r="AF18" s="115">
        <v>8381.519</v>
      </c>
      <c r="AG18" s="115">
        <v>8535.436</v>
      </c>
      <c r="AH18" s="115">
        <v>8278.694000000001</v>
      </c>
    </row>
    <row r="19" spans="1:34" s="68" customFormat="1" ht="12">
      <c r="A19" s="13" t="s">
        <v>93</v>
      </c>
      <c r="B19" s="114">
        <f>SUM(B13:B18)</f>
        <v>54515</v>
      </c>
      <c r="C19" s="114">
        <f aca="true" t="shared" si="0" ref="C19:AH19">SUM(C13:C18)</f>
        <v>47418</v>
      </c>
      <c r="D19" s="114">
        <f t="shared" si="0"/>
        <v>45551</v>
      </c>
      <c r="E19" s="114">
        <f t="shared" si="0"/>
        <v>43916</v>
      </c>
      <c r="F19" s="114">
        <f t="shared" si="0"/>
        <v>40719</v>
      </c>
      <c r="G19" s="114">
        <f t="shared" si="0"/>
        <v>47869</v>
      </c>
      <c r="H19" s="114">
        <f t="shared" si="0"/>
        <v>47720</v>
      </c>
      <c r="I19" s="114">
        <f t="shared" si="0"/>
        <v>49626</v>
      </c>
      <c r="J19" s="114">
        <f t="shared" si="0"/>
        <v>52196</v>
      </c>
      <c r="K19" s="114">
        <f t="shared" si="0"/>
        <v>40474</v>
      </c>
      <c r="L19" s="114">
        <f t="shared" si="0"/>
        <v>49453</v>
      </c>
      <c r="M19" s="114">
        <f t="shared" si="0"/>
        <v>50661</v>
      </c>
      <c r="N19" s="114">
        <f t="shared" si="0"/>
        <v>52143</v>
      </c>
      <c r="O19" s="114">
        <f t="shared" si="0"/>
        <v>54242</v>
      </c>
      <c r="P19" s="114">
        <f t="shared" si="0"/>
        <v>54119</v>
      </c>
      <c r="Q19" s="114">
        <f t="shared" si="0"/>
        <v>49853</v>
      </c>
      <c r="R19" s="114">
        <f t="shared" si="0"/>
        <v>51642</v>
      </c>
      <c r="S19" s="114">
        <f t="shared" si="0"/>
        <v>51612</v>
      </c>
      <c r="T19" s="114">
        <f t="shared" si="0"/>
        <v>55851</v>
      </c>
      <c r="U19" s="114">
        <f t="shared" si="0"/>
        <v>55475</v>
      </c>
      <c r="V19" s="114">
        <f t="shared" si="0"/>
        <v>55297</v>
      </c>
      <c r="W19" s="114">
        <f t="shared" si="0"/>
        <v>59585</v>
      </c>
      <c r="X19" s="114">
        <f t="shared" si="0"/>
        <v>55364</v>
      </c>
      <c r="Y19" s="114">
        <f t="shared" si="0"/>
        <v>56897</v>
      </c>
      <c r="Z19" s="114">
        <f t="shared" si="0"/>
        <v>57003</v>
      </c>
      <c r="AA19" s="114">
        <f t="shared" si="0"/>
        <v>65950</v>
      </c>
      <c r="AB19" s="114">
        <f t="shared" si="0"/>
        <v>67435.286</v>
      </c>
      <c r="AC19" s="114">
        <f t="shared" si="0"/>
        <v>68033.177</v>
      </c>
      <c r="AD19" s="114">
        <f t="shared" si="0"/>
        <v>66405.35</v>
      </c>
      <c r="AE19" s="114">
        <f t="shared" si="0"/>
        <v>67402.891</v>
      </c>
      <c r="AF19" s="114">
        <f t="shared" si="0"/>
        <v>68283.708</v>
      </c>
      <c r="AG19" s="114">
        <f t="shared" si="0"/>
        <v>63458.569</v>
      </c>
      <c r="AH19" s="114">
        <f t="shared" si="0"/>
        <v>63690.187000000005</v>
      </c>
    </row>
    <row r="20" ht="12"/>
    <row r="21" ht="12"/>
    <row r="22" ht="12"/>
    <row r="23" ht="12">
      <c r="B23" s="110" t="s">
        <v>110</v>
      </c>
    </row>
    <row r="24" spans="1:34" ht="12">
      <c r="A24" s="13"/>
      <c r="B24" s="13" t="s">
        <v>20</v>
      </c>
      <c r="C24" s="13" t="s">
        <v>21</v>
      </c>
      <c r="D24" s="13" t="s">
        <v>22</v>
      </c>
      <c r="E24" s="13" t="s">
        <v>23</v>
      </c>
      <c r="F24" s="13" t="s">
        <v>24</v>
      </c>
      <c r="G24" s="13" t="s">
        <v>25</v>
      </c>
      <c r="H24" s="13" t="s">
        <v>26</v>
      </c>
      <c r="I24" s="13" t="s">
        <v>27</v>
      </c>
      <c r="J24" s="13" t="s">
        <v>28</v>
      </c>
      <c r="K24" s="13" t="s">
        <v>29</v>
      </c>
      <c r="L24" s="13" t="s">
        <v>30</v>
      </c>
      <c r="M24" s="13" t="s">
        <v>31</v>
      </c>
      <c r="N24" s="13" t="s">
        <v>32</v>
      </c>
      <c r="O24" s="13" t="s">
        <v>33</v>
      </c>
      <c r="P24" s="13" t="s">
        <v>34</v>
      </c>
      <c r="Q24" s="13" t="s">
        <v>35</v>
      </c>
      <c r="R24" s="13" t="s">
        <v>36</v>
      </c>
      <c r="S24" s="13" t="s">
        <v>37</v>
      </c>
      <c r="T24" s="13" t="s">
        <v>38</v>
      </c>
      <c r="U24" s="13" t="s">
        <v>39</v>
      </c>
      <c r="V24" s="13" t="s">
        <v>40</v>
      </c>
      <c r="W24" s="13" t="s">
        <v>41</v>
      </c>
      <c r="X24" s="13" t="s">
        <v>42</v>
      </c>
      <c r="Y24" s="13" t="s">
        <v>43</v>
      </c>
      <c r="Z24" s="13" t="s">
        <v>44</v>
      </c>
      <c r="AA24" s="13" t="s">
        <v>45</v>
      </c>
      <c r="AB24" s="13" t="s">
        <v>46</v>
      </c>
      <c r="AC24" s="13" t="s">
        <v>47</v>
      </c>
      <c r="AD24" s="13" t="s">
        <v>48</v>
      </c>
      <c r="AE24" s="13" t="s">
        <v>58</v>
      </c>
      <c r="AF24" s="38" t="s">
        <v>111</v>
      </c>
      <c r="AG24" s="38" t="s">
        <v>112</v>
      </c>
      <c r="AH24" s="111" t="s">
        <v>113</v>
      </c>
    </row>
    <row r="25" spans="1:34" ht="12">
      <c r="A25" s="116" t="s">
        <v>54</v>
      </c>
      <c r="B25" s="117">
        <v>45800</v>
      </c>
      <c r="C25" s="117">
        <v>39354</v>
      </c>
      <c r="D25" s="117">
        <v>38207</v>
      </c>
      <c r="E25" s="117">
        <v>36785</v>
      </c>
      <c r="F25" s="117">
        <v>33690</v>
      </c>
      <c r="G25" s="117">
        <v>40540</v>
      </c>
      <c r="H25" s="117">
        <v>40462</v>
      </c>
      <c r="I25" s="117">
        <v>42887</v>
      </c>
      <c r="J25" s="117">
        <v>43971</v>
      </c>
      <c r="K25" s="117">
        <v>33050</v>
      </c>
      <c r="L25" s="117">
        <v>36918</v>
      </c>
      <c r="M25" s="117">
        <v>36200</v>
      </c>
      <c r="N25" s="117">
        <v>38258</v>
      </c>
      <c r="O25" s="117">
        <v>40171</v>
      </c>
      <c r="P25" s="117">
        <v>41013</v>
      </c>
      <c r="Q25" s="117">
        <v>35076</v>
      </c>
      <c r="R25" s="117">
        <v>36747</v>
      </c>
      <c r="S25" s="117">
        <v>37140</v>
      </c>
      <c r="T25" s="117">
        <v>38702</v>
      </c>
      <c r="U25" s="117">
        <v>38491</v>
      </c>
      <c r="V25" s="117">
        <v>37976</v>
      </c>
      <c r="W25" s="117">
        <v>41105</v>
      </c>
      <c r="X25" s="117">
        <v>38234</v>
      </c>
      <c r="Y25" s="117">
        <v>40297</v>
      </c>
      <c r="Z25" s="117">
        <v>30011</v>
      </c>
      <c r="AA25" s="117">
        <v>37826</v>
      </c>
      <c r="AB25" s="117">
        <v>38440</v>
      </c>
      <c r="AC25" s="117">
        <v>39805.959</v>
      </c>
      <c r="AD25" s="118">
        <v>37648.957</v>
      </c>
      <c r="AE25" s="117">
        <v>38880.52</v>
      </c>
      <c r="AF25" s="115">
        <v>39673.059</v>
      </c>
      <c r="AG25" s="115">
        <v>36417.513</v>
      </c>
      <c r="AH25" s="115">
        <v>35128.85400000001</v>
      </c>
    </row>
    <row r="26" spans="1:34" ht="12">
      <c r="A26" s="116" t="s">
        <v>55</v>
      </c>
      <c r="B26" s="117" t="s">
        <v>49</v>
      </c>
      <c r="C26" s="117" t="s">
        <v>49</v>
      </c>
      <c r="D26" s="117" t="s">
        <v>49</v>
      </c>
      <c r="E26" s="117" t="s">
        <v>49</v>
      </c>
      <c r="F26" s="117" t="s">
        <v>49</v>
      </c>
      <c r="G26" s="117" t="s">
        <v>49</v>
      </c>
      <c r="H26" s="117" t="s">
        <v>49</v>
      </c>
      <c r="I26" s="117" t="s">
        <v>49</v>
      </c>
      <c r="J26" s="117" t="s">
        <v>49</v>
      </c>
      <c r="K26" s="117" t="s">
        <v>49</v>
      </c>
      <c r="L26" s="117" t="s">
        <v>49</v>
      </c>
      <c r="M26" s="117" t="s">
        <v>49</v>
      </c>
      <c r="N26" s="117" t="s">
        <v>49</v>
      </c>
      <c r="O26" s="117" t="s">
        <v>49</v>
      </c>
      <c r="P26" s="117" t="s">
        <v>49</v>
      </c>
      <c r="Q26" s="117" t="s">
        <v>49</v>
      </c>
      <c r="R26" s="117" t="s">
        <v>49</v>
      </c>
      <c r="S26" s="117" t="s">
        <v>49</v>
      </c>
      <c r="T26" s="117" t="s">
        <v>49</v>
      </c>
      <c r="U26" s="117" t="s">
        <v>49</v>
      </c>
      <c r="V26" s="117" t="s">
        <v>49</v>
      </c>
      <c r="W26" s="117" t="s">
        <v>49</v>
      </c>
      <c r="X26" s="117" t="s">
        <v>49</v>
      </c>
      <c r="Y26" s="117" t="s">
        <v>49</v>
      </c>
      <c r="Z26" s="117">
        <v>11651</v>
      </c>
      <c r="AA26" s="117">
        <v>12173</v>
      </c>
      <c r="AB26" s="117">
        <v>13644</v>
      </c>
      <c r="AC26" s="117">
        <v>14084</v>
      </c>
      <c r="AD26" s="118">
        <v>14504.883</v>
      </c>
      <c r="AE26" s="117">
        <v>13376.65</v>
      </c>
      <c r="AF26" s="115">
        <v>13535.993</v>
      </c>
      <c r="AG26" s="115">
        <v>12831.484</v>
      </c>
      <c r="AH26" s="115">
        <v>13290.987</v>
      </c>
    </row>
    <row r="27" spans="1:34" ht="12">
      <c r="A27" s="116" t="s">
        <v>101</v>
      </c>
      <c r="B27" s="117" t="s">
        <v>49</v>
      </c>
      <c r="C27" s="117" t="s">
        <v>49</v>
      </c>
      <c r="D27" s="117" t="s">
        <v>49</v>
      </c>
      <c r="E27" s="117" t="s">
        <v>49</v>
      </c>
      <c r="F27" s="117" t="s">
        <v>49</v>
      </c>
      <c r="G27" s="117" t="s">
        <v>49</v>
      </c>
      <c r="H27" s="117" t="s">
        <v>49</v>
      </c>
      <c r="I27" s="117" t="s">
        <v>49</v>
      </c>
      <c r="J27" s="117" t="s">
        <v>49</v>
      </c>
      <c r="K27" s="117" t="s">
        <v>49</v>
      </c>
      <c r="L27" s="117">
        <v>4989</v>
      </c>
      <c r="M27" s="117">
        <v>6334</v>
      </c>
      <c r="N27" s="117">
        <v>6290</v>
      </c>
      <c r="O27" s="117">
        <v>6631</v>
      </c>
      <c r="P27" s="117">
        <v>5803</v>
      </c>
      <c r="Q27" s="117">
        <v>6554</v>
      </c>
      <c r="R27" s="117">
        <v>6699</v>
      </c>
      <c r="S27" s="117">
        <v>6715</v>
      </c>
      <c r="T27" s="117">
        <v>7718</v>
      </c>
      <c r="U27" s="117">
        <v>8591</v>
      </c>
      <c r="V27" s="117">
        <v>8649</v>
      </c>
      <c r="W27" s="117">
        <v>8293</v>
      </c>
      <c r="X27" s="117">
        <v>8028</v>
      </c>
      <c r="Y27" s="117">
        <v>8219</v>
      </c>
      <c r="Z27" s="117">
        <v>7204</v>
      </c>
      <c r="AA27" s="117">
        <v>8241</v>
      </c>
      <c r="AB27" s="117">
        <v>8801</v>
      </c>
      <c r="AC27" s="117">
        <v>7574.697</v>
      </c>
      <c r="AD27" s="118">
        <v>7660.767</v>
      </c>
      <c r="AE27" s="117">
        <v>8063.051</v>
      </c>
      <c r="AF27" s="115">
        <v>8381.519</v>
      </c>
      <c r="AG27" s="115">
        <v>8535.436</v>
      </c>
      <c r="AH27" s="115">
        <v>8278.694000000001</v>
      </c>
    </row>
    <row r="28" spans="1:34" ht="12">
      <c r="A28" s="116" t="s">
        <v>52</v>
      </c>
      <c r="B28" s="117">
        <v>6644</v>
      </c>
      <c r="C28" s="117">
        <v>6977</v>
      </c>
      <c r="D28" s="117">
        <v>6978</v>
      </c>
      <c r="E28" s="117">
        <v>6917</v>
      </c>
      <c r="F28" s="117">
        <v>6860</v>
      </c>
      <c r="G28" s="117">
        <v>7249</v>
      </c>
      <c r="H28" s="117">
        <v>7145</v>
      </c>
      <c r="I28" s="117">
        <v>6700</v>
      </c>
      <c r="J28" s="117">
        <v>8176</v>
      </c>
      <c r="K28" s="117">
        <v>7375</v>
      </c>
      <c r="L28" s="117">
        <v>7516</v>
      </c>
      <c r="M28" s="117">
        <v>8106</v>
      </c>
      <c r="N28" s="117">
        <v>7580</v>
      </c>
      <c r="O28" s="117">
        <v>7382</v>
      </c>
      <c r="P28" s="117">
        <v>7245</v>
      </c>
      <c r="Q28" s="117">
        <v>6881</v>
      </c>
      <c r="R28" s="117">
        <v>6639</v>
      </c>
      <c r="S28" s="117">
        <v>6509</v>
      </c>
      <c r="T28" s="117">
        <v>7630</v>
      </c>
      <c r="U28" s="117">
        <v>7426</v>
      </c>
      <c r="V28" s="117">
        <v>6724</v>
      </c>
      <c r="W28" s="117">
        <v>8209</v>
      </c>
      <c r="X28" s="117">
        <v>7311</v>
      </c>
      <c r="Y28" s="117">
        <v>6686</v>
      </c>
      <c r="Z28" s="117">
        <v>6482</v>
      </c>
      <c r="AA28" s="117">
        <v>5937</v>
      </c>
      <c r="AB28" s="117">
        <v>5152.286</v>
      </c>
      <c r="AC28" s="117">
        <v>5093.721</v>
      </c>
      <c r="AD28" s="118">
        <v>4994.843</v>
      </c>
      <c r="AE28" s="117">
        <v>5477.47</v>
      </c>
      <c r="AF28" s="115">
        <v>5027.737</v>
      </c>
      <c r="AG28" s="115">
        <v>4125.536</v>
      </c>
      <c r="AH28" s="115">
        <v>5075.032999999999</v>
      </c>
    </row>
    <row r="29" spans="1:34" ht="12">
      <c r="A29" s="116" t="s">
        <v>51</v>
      </c>
      <c r="B29" s="117" t="s">
        <v>49</v>
      </c>
      <c r="C29" s="117" t="s">
        <v>49</v>
      </c>
      <c r="D29" s="117" t="s">
        <v>49</v>
      </c>
      <c r="E29" s="117" t="s">
        <v>49</v>
      </c>
      <c r="F29" s="117" t="s">
        <v>49</v>
      </c>
      <c r="G29" s="117" t="s">
        <v>49</v>
      </c>
      <c r="H29" s="117" t="s">
        <v>49</v>
      </c>
      <c r="I29" s="117" t="s">
        <v>49</v>
      </c>
      <c r="J29" s="117" t="s">
        <v>49</v>
      </c>
      <c r="K29" s="117" t="s">
        <v>49</v>
      </c>
      <c r="L29" s="117" t="s">
        <v>49</v>
      </c>
      <c r="M29" s="117" t="s">
        <v>49</v>
      </c>
      <c r="N29" s="117" t="s">
        <v>49</v>
      </c>
      <c r="O29" s="117" t="s">
        <v>49</v>
      </c>
      <c r="P29" s="117" t="s">
        <v>49</v>
      </c>
      <c r="Q29" s="117">
        <v>1297</v>
      </c>
      <c r="R29" s="117">
        <v>1512</v>
      </c>
      <c r="S29" s="117">
        <v>1203</v>
      </c>
      <c r="T29" s="117">
        <v>1740</v>
      </c>
      <c r="U29" s="117">
        <v>957</v>
      </c>
      <c r="V29" s="117">
        <v>1938</v>
      </c>
      <c r="W29" s="117">
        <v>1973</v>
      </c>
      <c r="X29" s="117">
        <v>1786</v>
      </c>
      <c r="Y29" s="117">
        <v>1692</v>
      </c>
      <c r="Z29" s="117">
        <v>1655</v>
      </c>
      <c r="AA29" s="117">
        <v>1773</v>
      </c>
      <c r="AB29" s="117">
        <v>1398</v>
      </c>
      <c r="AC29" s="117">
        <v>1474.8</v>
      </c>
      <c r="AD29" s="118">
        <v>1595.9</v>
      </c>
      <c r="AE29" s="117">
        <v>1605.2</v>
      </c>
      <c r="AF29" s="115">
        <v>1665.4</v>
      </c>
      <c r="AG29" s="115">
        <v>1548.6</v>
      </c>
      <c r="AH29" s="115">
        <v>1734.536</v>
      </c>
    </row>
    <row r="30" spans="1:34" ht="12">
      <c r="A30" s="116" t="s">
        <v>53</v>
      </c>
      <c r="B30" s="117">
        <v>2071</v>
      </c>
      <c r="C30" s="117">
        <v>1087</v>
      </c>
      <c r="D30" s="117">
        <v>366</v>
      </c>
      <c r="E30" s="117">
        <v>214</v>
      </c>
      <c r="F30" s="117">
        <v>169</v>
      </c>
      <c r="G30" s="117">
        <v>80</v>
      </c>
      <c r="H30" s="117">
        <v>113</v>
      </c>
      <c r="I30" s="117">
        <v>39</v>
      </c>
      <c r="J30" s="117">
        <v>49</v>
      </c>
      <c r="K30" s="117">
        <v>49</v>
      </c>
      <c r="L30" s="117">
        <v>30</v>
      </c>
      <c r="M30" s="117">
        <v>21</v>
      </c>
      <c r="N30" s="117">
        <v>15</v>
      </c>
      <c r="O30" s="117">
        <v>58</v>
      </c>
      <c r="P30" s="117">
        <v>58</v>
      </c>
      <c r="Q30" s="117">
        <v>45</v>
      </c>
      <c r="R30" s="117">
        <v>45</v>
      </c>
      <c r="S30" s="117">
        <v>45</v>
      </c>
      <c r="T30" s="117">
        <v>61</v>
      </c>
      <c r="U30" s="117">
        <v>10</v>
      </c>
      <c r="V30" s="117">
        <v>10</v>
      </c>
      <c r="W30" s="117">
        <v>5</v>
      </c>
      <c r="X30" s="117">
        <v>5</v>
      </c>
      <c r="Y30" s="117">
        <v>3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5">
        <v>0</v>
      </c>
      <c r="AG30" s="115">
        <v>0</v>
      </c>
      <c r="AH30" s="115">
        <v>182.08300000000003</v>
      </c>
    </row>
    <row r="31" spans="1:34" ht="11.45" customHeight="1">
      <c r="A31" s="120"/>
      <c r="B31" s="120"/>
      <c r="C31" s="120"/>
      <c r="D31" s="120"/>
      <c r="E31" s="120"/>
      <c r="F31" s="120"/>
      <c r="G31" s="120"/>
      <c r="H31" s="120"/>
      <c r="I31" s="121"/>
      <c r="J31" s="122"/>
      <c r="K31" s="121"/>
      <c r="L31" s="121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3"/>
      <c r="AF31" s="120"/>
      <c r="AG31" s="120"/>
      <c r="AH31" s="120"/>
    </row>
    <row r="32" spans="1:34" ht="11.45" customHeight="1">
      <c r="A32" s="120"/>
      <c r="B32" s="120"/>
      <c r="C32" s="120"/>
      <c r="D32" s="120"/>
      <c r="E32" s="120"/>
      <c r="F32" s="120"/>
      <c r="G32" s="124"/>
      <c r="H32" s="120"/>
      <c r="I32" s="125"/>
      <c r="J32" s="126"/>
      <c r="K32" s="125"/>
      <c r="L32" s="125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3"/>
      <c r="AF32" s="120"/>
      <c r="AG32" s="120"/>
      <c r="AH32" s="120"/>
    </row>
    <row r="33" spans="1:34" ht="11.45" customHeight="1">
      <c r="A33" s="120"/>
      <c r="B33" s="120"/>
      <c r="C33" s="120"/>
      <c r="D33" s="120"/>
      <c r="E33" s="120"/>
      <c r="F33" s="120"/>
      <c r="G33" s="120"/>
      <c r="H33" s="120"/>
      <c r="I33" s="125"/>
      <c r="J33" s="127"/>
      <c r="K33" s="125"/>
      <c r="L33" s="125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3"/>
      <c r="AF33" s="120"/>
      <c r="AG33" s="120"/>
      <c r="AH33" s="120"/>
    </row>
    <row r="34" spans="1:34" ht="11.45" customHeight="1">
      <c r="A34" s="120"/>
      <c r="B34" s="128" t="s">
        <v>109</v>
      </c>
      <c r="C34" s="120"/>
      <c r="D34" s="120"/>
      <c r="E34" s="120"/>
      <c r="F34" s="120"/>
      <c r="G34" s="120"/>
      <c r="H34" s="120"/>
      <c r="I34" s="125"/>
      <c r="J34" s="127"/>
      <c r="K34" s="125"/>
      <c r="L34" s="125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</row>
    <row r="35" spans="1:34" ht="11.45" customHeight="1">
      <c r="A35" s="116"/>
      <c r="B35" s="116" t="s">
        <v>20</v>
      </c>
      <c r="C35" s="116" t="s">
        <v>21</v>
      </c>
      <c r="D35" s="116" t="s">
        <v>22</v>
      </c>
      <c r="E35" s="116" t="s">
        <v>23</v>
      </c>
      <c r="F35" s="116" t="s">
        <v>24</v>
      </c>
      <c r="G35" s="116" t="s">
        <v>25</v>
      </c>
      <c r="H35" s="116" t="s">
        <v>26</v>
      </c>
      <c r="I35" s="116" t="s">
        <v>27</v>
      </c>
      <c r="J35" s="116" t="s">
        <v>28</v>
      </c>
      <c r="K35" s="116" t="s">
        <v>29</v>
      </c>
      <c r="L35" s="116" t="s">
        <v>30</v>
      </c>
      <c r="M35" s="116" t="s">
        <v>31</v>
      </c>
      <c r="N35" s="116" t="s">
        <v>32</v>
      </c>
      <c r="O35" s="116" t="s">
        <v>33</v>
      </c>
      <c r="P35" s="116" t="s">
        <v>34</v>
      </c>
      <c r="Q35" s="116" t="s">
        <v>35</v>
      </c>
      <c r="R35" s="116" t="s">
        <v>36</v>
      </c>
      <c r="S35" s="116" t="s">
        <v>37</v>
      </c>
      <c r="T35" s="116" t="s">
        <v>38</v>
      </c>
      <c r="U35" s="116" t="s">
        <v>39</v>
      </c>
      <c r="V35" s="116" t="s">
        <v>40</v>
      </c>
      <c r="W35" s="116" t="s">
        <v>41</v>
      </c>
      <c r="X35" s="116" t="s">
        <v>42</v>
      </c>
      <c r="Y35" s="116" t="s">
        <v>43</v>
      </c>
      <c r="Z35" s="116" t="s">
        <v>44</v>
      </c>
      <c r="AA35" s="116" t="s">
        <v>45</v>
      </c>
      <c r="AB35" s="116" t="s">
        <v>46</v>
      </c>
      <c r="AC35" s="116" t="s">
        <v>47</v>
      </c>
      <c r="AD35" s="116" t="s">
        <v>48</v>
      </c>
      <c r="AE35" s="116" t="s">
        <v>58</v>
      </c>
      <c r="AF35" s="119" t="s">
        <v>111</v>
      </c>
      <c r="AG35" s="119" t="s">
        <v>112</v>
      </c>
      <c r="AH35" s="129" t="s">
        <v>113</v>
      </c>
    </row>
    <row r="36" spans="1:34" ht="11.45" customHeight="1">
      <c r="A36" s="116" t="s">
        <v>93</v>
      </c>
      <c r="B36" s="130">
        <v>54515</v>
      </c>
      <c r="C36" s="130">
        <v>47418</v>
      </c>
      <c r="D36" s="130">
        <v>45551</v>
      </c>
      <c r="E36" s="130">
        <v>43916</v>
      </c>
      <c r="F36" s="130">
        <v>40719</v>
      </c>
      <c r="G36" s="130">
        <v>47869</v>
      </c>
      <c r="H36" s="130">
        <v>47720</v>
      </c>
      <c r="I36" s="131">
        <v>49626</v>
      </c>
      <c r="J36" s="131">
        <v>52196</v>
      </c>
      <c r="K36" s="131">
        <v>40474</v>
      </c>
      <c r="L36" s="131">
        <v>49453</v>
      </c>
      <c r="M36" s="130">
        <v>50661</v>
      </c>
      <c r="N36" s="130">
        <v>52143</v>
      </c>
      <c r="O36" s="130">
        <v>54242</v>
      </c>
      <c r="P36" s="130">
        <v>54119</v>
      </c>
      <c r="Q36" s="130">
        <v>49853</v>
      </c>
      <c r="R36" s="130">
        <v>51642</v>
      </c>
      <c r="S36" s="130">
        <v>51612</v>
      </c>
      <c r="T36" s="130">
        <v>55851</v>
      </c>
      <c r="U36" s="130">
        <v>55475</v>
      </c>
      <c r="V36" s="130">
        <v>55297</v>
      </c>
      <c r="W36" s="130">
        <v>59585</v>
      </c>
      <c r="X36" s="130">
        <v>55364</v>
      </c>
      <c r="Y36" s="130">
        <v>56897</v>
      </c>
      <c r="Z36" s="130">
        <v>57003</v>
      </c>
      <c r="AA36" s="130">
        <v>65950</v>
      </c>
      <c r="AB36" s="130">
        <v>67435.286</v>
      </c>
      <c r="AC36" s="130">
        <v>68033.177</v>
      </c>
      <c r="AD36" s="130">
        <v>66405.35</v>
      </c>
      <c r="AE36" s="130">
        <v>67402.891</v>
      </c>
      <c r="AF36" s="115">
        <v>68283.708</v>
      </c>
      <c r="AG36" s="115">
        <v>63458.569</v>
      </c>
      <c r="AH36" s="115">
        <v>63690.187000000005</v>
      </c>
    </row>
    <row r="37" spans="1:34" s="57" customFormat="1" ht="11.45" customHeight="1">
      <c r="A37" s="116" t="s">
        <v>54</v>
      </c>
      <c r="B37" s="130">
        <v>45800</v>
      </c>
      <c r="C37" s="130">
        <v>39354</v>
      </c>
      <c r="D37" s="130">
        <v>38207</v>
      </c>
      <c r="E37" s="130">
        <v>36785</v>
      </c>
      <c r="F37" s="130">
        <v>33690</v>
      </c>
      <c r="G37" s="130">
        <v>40540</v>
      </c>
      <c r="H37" s="130">
        <v>40462</v>
      </c>
      <c r="I37" s="131">
        <v>42887</v>
      </c>
      <c r="J37" s="131">
        <v>43971</v>
      </c>
      <c r="K37" s="131">
        <v>33050</v>
      </c>
      <c r="L37" s="131">
        <v>36918</v>
      </c>
      <c r="M37" s="130">
        <v>36200</v>
      </c>
      <c r="N37" s="130">
        <v>38258</v>
      </c>
      <c r="O37" s="130">
        <v>40171</v>
      </c>
      <c r="P37" s="130">
        <v>41013</v>
      </c>
      <c r="Q37" s="130">
        <v>35076</v>
      </c>
      <c r="R37" s="130">
        <v>36747</v>
      </c>
      <c r="S37" s="130">
        <v>37140</v>
      </c>
      <c r="T37" s="130">
        <v>38702</v>
      </c>
      <c r="U37" s="130">
        <v>38491</v>
      </c>
      <c r="V37" s="130">
        <v>37976</v>
      </c>
      <c r="W37" s="130">
        <v>41105</v>
      </c>
      <c r="X37" s="130">
        <v>38234</v>
      </c>
      <c r="Y37" s="130">
        <v>40297</v>
      </c>
      <c r="Z37" s="130">
        <v>30011</v>
      </c>
      <c r="AA37" s="130">
        <v>37826</v>
      </c>
      <c r="AB37" s="130">
        <v>38440</v>
      </c>
      <c r="AC37" s="130">
        <v>39805.959</v>
      </c>
      <c r="AD37" s="130">
        <v>37648.957</v>
      </c>
      <c r="AE37" s="130">
        <v>38880.52</v>
      </c>
      <c r="AF37" s="115">
        <v>39673.059</v>
      </c>
      <c r="AG37" s="115">
        <v>36417.513</v>
      </c>
      <c r="AH37" s="115">
        <v>35128.85400000001</v>
      </c>
    </row>
    <row r="38" spans="1:34" s="57" customFormat="1" ht="11.45" customHeight="1">
      <c r="A38" s="116" t="s">
        <v>52</v>
      </c>
      <c r="B38" s="130">
        <v>6644</v>
      </c>
      <c r="C38" s="130">
        <v>6977</v>
      </c>
      <c r="D38" s="130">
        <v>6978</v>
      </c>
      <c r="E38" s="130">
        <v>6917</v>
      </c>
      <c r="F38" s="130">
        <v>6860</v>
      </c>
      <c r="G38" s="130">
        <v>7249</v>
      </c>
      <c r="H38" s="130">
        <v>7145</v>
      </c>
      <c r="I38" s="131">
        <v>6700</v>
      </c>
      <c r="J38" s="131">
        <v>8176</v>
      </c>
      <c r="K38" s="131">
        <v>7375</v>
      </c>
      <c r="L38" s="131">
        <v>7516</v>
      </c>
      <c r="M38" s="130">
        <v>8106</v>
      </c>
      <c r="N38" s="130">
        <v>7580</v>
      </c>
      <c r="O38" s="130">
        <v>7382</v>
      </c>
      <c r="P38" s="130">
        <v>7245</v>
      </c>
      <c r="Q38" s="130">
        <v>6881</v>
      </c>
      <c r="R38" s="130">
        <v>6639</v>
      </c>
      <c r="S38" s="130">
        <v>6509</v>
      </c>
      <c r="T38" s="130">
        <v>7630</v>
      </c>
      <c r="U38" s="130">
        <v>7426</v>
      </c>
      <c r="V38" s="130">
        <v>6724</v>
      </c>
      <c r="W38" s="130">
        <v>8209</v>
      </c>
      <c r="X38" s="130">
        <v>7311</v>
      </c>
      <c r="Y38" s="130">
        <v>6686</v>
      </c>
      <c r="Z38" s="130">
        <v>6482</v>
      </c>
      <c r="AA38" s="130">
        <v>5937</v>
      </c>
      <c r="AB38" s="130">
        <v>5152.286</v>
      </c>
      <c r="AC38" s="130">
        <v>5093.721</v>
      </c>
      <c r="AD38" s="130">
        <v>4994.843</v>
      </c>
      <c r="AE38" s="130">
        <v>5477.47</v>
      </c>
      <c r="AF38" s="115">
        <v>5027.737</v>
      </c>
      <c r="AG38" s="115">
        <v>4125.536</v>
      </c>
      <c r="AH38" s="115">
        <v>5075.032999999999</v>
      </c>
    </row>
    <row r="39" spans="1:34" s="57" customFormat="1" ht="11.45" customHeight="1">
      <c r="A39" s="116" t="s">
        <v>53</v>
      </c>
      <c r="B39" s="130">
        <v>2071</v>
      </c>
      <c r="C39" s="130">
        <v>1087</v>
      </c>
      <c r="D39" s="130">
        <v>366</v>
      </c>
      <c r="E39" s="130">
        <v>214</v>
      </c>
      <c r="F39" s="130">
        <v>169</v>
      </c>
      <c r="G39" s="130">
        <v>80</v>
      </c>
      <c r="H39" s="130">
        <v>113</v>
      </c>
      <c r="I39" s="131">
        <v>39</v>
      </c>
      <c r="J39" s="131">
        <v>49</v>
      </c>
      <c r="K39" s="131">
        <v>49</v>
      </c>
      <c r="L39" s="131">
        <v>30</v>
      </c>
      <c r="M39" s="130">
        <v>21</v>
      </c>
      <c r="N39" s="130">
        <v>15</v>
      </c>
      <c r="O39" s="130">
        <v>58</v>
      </c>
      <c r="P39" s="130">
        <v>58</v>
      </c>
      <c r="Q39" s="130">
        <v>45</v>
      </c>
      <c r="R39" s="130">
        <v>45</v>
      </c>
      <c r="S39" s="130">
        <v>45</v>
      </c>
      <c r="T39" s="130">
        <v>61</v>
      </c>
      <c r="U39" s="130">
        <v>10</v>
      </c>
      <c r="V39" s="130">
        <v>10</v>
      </c>
      <c r="W39" s="130">
        <v>5</v>
      </c>
      <c r="X39" s="130">
        <v>5</v>
      </c>
      <c r="Y39" s="130">
        <v>3</v>
      </c>
      <c r="Z39" s="130">
        <v>0</v>
      </c>
      <c r="AA39" s="130">
        <v>0</v>
      </c>
      <c r="AB39" s="130">
        <v>0</v>
      </c>
      <c r="AC39" s="130">
        <v>0</v>
      </c>
      <c r="AD39" s="130">
        <v>0</v>
      </c>
      <c r="AE39" s="130">
        <v>0</v>
      </c>
      <c r="AF39" s="115">
        <v>0</v>
      </c>
      <c r="AG39" s="115">
        <v>0</v>
      </c>
      <c r="AH39" s="115">
        <v>182.08300000000003</v>
      </c>
    </row>
    <row r="40" spans="1:34" s="57" customFormat="1" ht="11.45" customHeight="1">
      <c r="A40" s="116" t="s">
        <v>101</v>
      </c>
      <c r="B40" s="130" t="s">
        <v>49</v>
      </c>
      <c r="C40" s="130" t="s">
        <v>49</v>
      </c>
      <c r="D40" s="130" t="s">
        <v>49</v>
      </c>
      <c r="E40" s="130" t="s">
        <v>49</v>
      </c>
      <c r="F40" s="130" t="s">
        <v>49</v>
      </c>
      <c r="G40" s="130" t="s">
        <v>49</v>
      </c>
      <c r="H40" s="130" t="s">
        <v>49</v>
      </c>
      <c r="I40" s="131" t="s">
        <v>49</v>
      </c>
      <c r="J40" s="131" t="s">
        <v>49</v>
      </c>
      <c r="K40" s="131" t="s">
        <v>49</v>
      </c>
      <c r="L40" s="131">
        <v>4989</v>
      </c>
      <c r="M40" s="130">
        <v>6334</v>
      </c>
      <c r="N40" s="130">
        <v>6290</v>
      </c>
      <c r="O40" s="130">
        <v>6631</v>
      </c>
      <c r="P40" s="130">
        <v>5803</v>
      </c>
      <c r="Q40" s="130">
        <v>6554</v>
      </c>
      <c r="R40" s="130">
        <v>6699</v>
      </c>
      <c r="S40" s="130">
        <v>6715</v>
      </c>
      <c r="T40" s="130">
        <v>7718</v>
      </c>
      <c r="U40" s="130">
        <v>8591</v>
      </c>
      <c r="V40" s="130">
        <v>8649</v>
      </c>
      <c r="W40" s="130">
        <v>8293</v>
      </c>
      <c r="X40" s="130">
        <v>8028</v>
      </c>
      <c r="Y40" s="130">
        <v>8219</v>
      </c>
      <c r="Z40" s="130">
        <v>7204</v>
      </c>
      <c r="AA40" s="130">
        <v>8241</v>
      </c>
      <c r="AB40" s="130">
        <v>8801</v>
      </c>
      <c r="AC40" s="130">
        <v>7574.697</v>
      </c>
      <c r="AD40" s="130">
        <v>7660.767</v>
      </c>
      <c r="AE40" s="130">
        <v>8063.051</v>
      </c>
      <c r="AF40" s="115">
        <v>8381.519</v>
      </c>
      <c r="AG40" s="115">
        <v>8535.436</v>
      </c>
      <c r="AH40" s="115">
        <v>8278.694000000001</v>
      </c>
    </row>
    <row r="41" spans="1:34" s="57" customFormat="1" ht="11.45" customHeight="1">
      <c r="A41" s="116" t="s">
        <v>51</v>
      </c>
      <c r="B41" s="130" t="s">
        <v>49</v>
      </c>
      <c r="C41" s="130" t="s">
        <v>49</v>
      </c>
      <c r="D41" s="130" t="s">
        <v>49</v>
      </c>
      <c r="E41" s="130" t="s">
        <v>49</v>
      </c>
      <c r="F41" s="130" t="s">
        <v>49</v>
      </c>
      <c r="G41" s="130" t="s">
        <v>49</v>
      </c>
      <c r="H41" s="130" t="s">
        <v>49</v>
      </c>
      <c r="I41" s="131" t="s">
        <v>49</v>
      </c>
      <c r="J41" s="131" t="s">
        <v>49</v>
      </c>
      <c r="K41" s="131" t="s">
        <v>49</v>
      </c>
      <c r="L41" s="131" t="s">
        <v>49</v>
      </c>
      <c r="M41" s="130" t="s">
        <v>49</v>
      </c>
      <c r="N41" s="130" t="s">
        <v>49</v>
      </c>
      <c r="O41" s="130" t="s">
        <v>49</v>
      </c>
      <c r="P41" s="130" t="s">
        <v>49</v>
      </c>
      <c r="Q41" s="130">
        <v>1297</v>
      </c>
      <c r="R41" s="130">
        <v>1512</v>
      </c>
      <c r="S41" s="130">
        <v>1203</v>
      </c>
      <c r="T41" s="130">
        <v>1740</v>
      </c>
      <c r="U41" s="130">
        <v>957</v>
      </c>
      <c r="V41" s="130">
        <v>1938</v>
      </c>
      <c r="W41" s="130">
        <v>1973</v>
      </c>
      <c r="X41" s="130">
        <v>1786</v>
      </c>
      <c r="Y41" s="130">
        <v>1692</v>
      </c>
      <c r="Z41" s="130">
        <v>1655</v>
      </c>
      <c r="AA41" s="130">
        <v>1773</v>
      </c>
      <c r="AB41" s="130">
        <v>1398</v>
      </c>
      <c r="AC41" s="130">
        <v>1474.8</v>
      </c>
      <c r="AD41" s="130">
        <v>1595.9</v>
      </c>
      <c r="AE41" s="130">
        <v>1605.2</v>
      </c>
      <c r="AF41" s="115">
        <v>1665.4</v>
      </c>
      <c r="AG41" s="115">
        <v>1548.6</v>
      </c>
      <c r="AH41" s="115">
        <v>1734.536</v>
      </c>
    </row>
    <row r="42" spans="1:34" ht="11.45" customHeight="1">
      <c r="A42" s="116" t="s">
        <v>55</v>
      </c>
      <c r="B42" s="130" t="s">
        <v>49</v>
      </c>
      <c r="C42" s="130" t="s">
        <v>49</v>
      </c>
      <c r="D42" s="130" t="s">
        <v>49</v>
      </c>
      <c r="E42" s="130" t="s">
        <v>49</v>
      </c>
      <c r="F42" s="130" t="s">
        <v>49</v>
      </c>
      <c r="G42" s="130" t="s">
        <v>49</v>
      </c>
      <c r="H42" s="130" t="s">
        <v>49</v>
      </c>
      <c r="I42" s="131" t="s">
        <v>49</v>
      </c>
      <c r="J42" s="131" t="s">
        <v>49</v>
      </c>
      <c r="K42" s="131" t="s">
        <v>49</v>
      </c>
      <c r="L42" s="131" t="s">
        <v>49</v>
      </c>
      <c r="M42" s="130" t="s">
        <v>49</v>
      </c>
      <c r="N42" s="130" t="s">
        <v>49</v>
      </c>
      <c r="O42" s="130" t="s">
        <v>49</v>
      </c>
      <c r="P42" s="130" t="s">
        <v>49</v>
      </c>
      <c r="Q42" s="130" t="s">
        <v>49</v>
      </c>
      <c r="R42" s="130" t="s">
        <v>49</v>
      </c>
      <c r="S42" s="130" t="s">
        <v>49</v>
      </c>
      <c r="T42" s="130" t="s">
        <v>49</v>
      </c>
      <c r="U42" s="130" t="s">
        <v>49</v>
      </c>
      <c r="V42" s="130" t="s">
        <v>49</v>
      </c>
      <c r="W42" s="130" t="s">
        <v>49</v>
      </c>
      <c r="X42" s="130" t="s">
        <v>49</v>
      </c>
      <c r="Y42" s="130" t="s">
        <v>49</v>
      </c>
      <c r="Z42" s="130">
        <v>11651</v>
      </c>
      <c r="AA42" s="130">
        <v>12173</v>
      </c>
      <c r="AB42" s="130">
        <v>13644</v>
      </c>
      <c r="AC42" s="130">
        <v>14084</v>
      </c>
      <c r="AD42" s="130">
        <v>14504.883</v>
      </c>
      <c r="AE42" s="130">
        <v>13376.65</v>
      </c>
      <c r="AF42" s="115">
        <v>13535.993</v>
      </c>
      <c r="AG42" s="115">
        <v>12831.484</v>
      </c>
      <c r="AH42" s="115">
        <v>13290.987</v>
      </c>
    </row>
    <row r="43" s="57" customFormat="1" ht="11.45" customHeight="1"/>
    <row r="44" s="57" customFormat="1" ht="11.45" customHeight="1"/>
    <row r="45" ht="12"/>
    <row r="46" s="15" customFormat="1" ht="12"/>
    <row r="47" s="15" customFormat="1" ht="12"/>
    <row r="48" s="15" customFormat="1" ht="12.75" customHeight="1">
      <c r="J48" s="113" t="s">
        <v>119</v>
      </c>
    </row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>
      <c r="F58" s="80"/>
    </row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5" customHeight="1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>
      <c r="A72" s="97"/>
    </row>
    <row r="73" s="15" customFormat="1" ht="12"/>
    <row r="74" s="15" customFormat="1" ht="12"/>
    <row r="75" s="15" customFormat="1" ht="12"/>
    <row r="76" s="15" customFormat="1" ht="12"/>
    <row r="77" spans="1:8" s="14" customFormat="1" ht="15.95" customHeight="1">
      <c r="A77" s="144"/>
      <c r="B77" s="144"/>
      <c r="C77" s="144"/>
      <c r="D77" s="144"/>
      <c r="E77" s="144"/>
      <c r="F77" s="144"/>
      <c r="G77" s="144"/>
      <c r="H77" s="144"/>
    </row>
    <row r="78" s="15" customFormat="1" ht="12"/>
    <row r="79" s="15" customFormat="1" ht="12"/>
    <row r="80" s="15" customFormat="1" ht="12">
      <c r="A80" s="26"/>
    </row>
    <row r="81" s="15" customFormat="1" ht="12"/>
    <row r="82" s="15" customFormat="1" ht="12"/>
    <row r="83" s="15" customFormat="1" ht="12"/>
    <row r="84" s="15" customFormat="1" ht="12"/>
    <row r="85" ht="12"/>
    <row r="86" ht="12"/>
    <row r="87" ht="12">
      <c r="A87" s="16"/>
    </row>
    <row r="88" spans="1:249" s="6" customFormat="1" ht="12">
      <c r="A88" s="11"/>
      <c r="B88" s="11"/>
      <c r="C88" s="10"/>
      <c r="D88" s="10"/>
      <c r="E88" s="10"/>
      <c r="F88" s="10"/>
      <c r="G88" s="10"/>
      <c r="H88" s="10"/>
      <c r="I88" s="15" t="s">
        <v>99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</row>
    <row r="89" s="6" customFormat="1" ht="12">
      <c r="I89" s="93" t="s">
        <v>98</v>
      </c>
    </row>
    <row r="90" s="6" customFormat="1" ht="12"/>
    <row r="91" spans="1:249" s="6" customFormat="1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</row>
    <row r="92" spans="1:249" s="6" customFormat="1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</row>
    <row r="93" s="6" customFormat="1" ht="12"/>
    <row r="94" s="6" customFormat="1" ht="12">
      <c r="J94" s="98" t="s">
        <v>120</v>
      </c>
    </row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>
      <c r="H101" s="28"/>
    </row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1" customFormat="1" ht="12"/>
    <row r="110" spans="1:249" s="1" customFormat="1" ht="14.45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S110" s="17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</row>
    <row r="111" spans="1:249" s="1" customFormat="1" ht="12">
      <c r="A111" s="15"/>
      <c r="B111" s="15"/>
      <c r="C111" s="15"/>
      <c r="D111" s="15"/>
      <c r="E111" s="15"/>
      <c r="F111" s="15"/>
      <c r="G111" s="15"/>
      <c r="H111" s="15"/>
      <c r="I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</row>
    <row r="112" spans="1:249" s="1" customFormat="1" ht="12" customHeight="1" hidden="1">
      <c r="A112" s="145"/>
      <c r="B112" s="145"/>
      <c r="C112" s="145"/>
      <c r="D112" s="145"/>
      <c r="E112" s="145"/>
      <c r="F112" s="145"/>
      <c r="G112" s="145"/>
      <c r="H112" s="145"/>
      <c r="I112" s="145"/>
      <c r="S112" s="18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</row>
    <row r="113" s="1" customFormat="1" ht="12">
      <c r="A113" s="15"/>
    </row>
    <row r="114" s="6" customFormat="1" ht="12"/>
    <row r="115" spans="11:34" ht="12"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20"/>
    </row>
    <row r="116" spans="11:34" s="6" customFormat="1" ht="12"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1:34" s="6" customFormat="1" ht="12"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.75"/>
    <row r="132" s="6" customFormat="1" ht="12.75"/>
    <row r="133" s="6" customFormat="1" ht="12.75">
      <c r="I133" s="15" t="s">
        <v>99</v>
      </c>
    </row>
    <row r="134" s="6" customFormat="1" ht="12.75">
      <c r="I134" s="94" t="s">
        <v>100</v>
      </c>
    </row>
    <row r="135" s="6" customFormat="1" ht="12.75"/>
    <row r="136" s="6" customFormat="1" ht="12.75">
      <c r="A136" s="10"/>
    </row>
    <row r="137" s="6" customFormat="1" ht="15" customHeight="1"/>
    <row r="138" spans="1:24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</row>
    <row r="139" spans="1:24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</row>
    <row r="140" spans="1:24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</row>
    <row r="141" spans="1:249" ht="12.75">
      <c r="A141" s="6"/>
      <c r="B141" s="6"/>
      <c r="C141" s="6"/>
      <c r="D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</row>
    <row r="142" spans="1:249" ht="12.75">
      <c r="A142" s="6"/>
      <c r="B142" s="6"/>
      <c r="C142" s="6"/>
      <c r="D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</row>
    <row r="143" spans="1:24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</row>
    <row r="144" spans="1:24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</row>
    <row r="145" spans="1:24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</row>
    <row r="146" spans="1:24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</row>
    <row r="147" spans="1:24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</row>
    <row r="148" spans="1:24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</row>
    <row r="149" spans="1:24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</row>
    <row r="150" spans="1:24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</row>
    <row r="151" spans="1:24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</row>
    <row r="152" spans="1:24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</row>
    <row r="153" spans="1:24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</row>
    <row r="154" spans="1:24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</row>
    <row r="155" spans="1:24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</row>
    <row r="156" spans="1:24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</row>
    <row r="157" spans="1:24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</row>
    <row r="158" spans="1:24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</row>
    <row r="159" spans="1:24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</row>
    <row r="160" spans="1:24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</row>
    <row r="161" spans="1:24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</row>
    <row r="162" spans="1:24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</row>
    <row r="163" spans="35:249" ht="12.75"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</row>
    <row r="164" spans="35:249" ht="12.75"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</row>
    <row r="165" spans="35:249" ht="12.75"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</row>
    <row r="166" spans="35:249" ht="12.75"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</row>
  </sheetData>
  <mergeCells count="3">
    <mergeCell ref="A77:H77"/>
    <mergeCell ref="A110:I110"/>
    <mergeCell ref="A112:I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3"/>
  <sheetViews>
    <sheetView showGridLines="0" workbookViewId="0" topLeftCell="A1"/>
  </sheetViews>
  <sheetFormatPr defaultColWidth="8.7109375" defaultRowHeight="12.75" outlineLevelRow="1"/>
  <cols>
    <col min="1" max="1" width="20.421875" style="6" customWidth="1"/>
    <col min="2" max="34" width="10.57421875" style="6" customWidth="1"/>
    <col min="35" max="16384" width="8.7109375" style="6" customWidth="1"/>
  </cols>
  <sheetData>
    <row r="1" ht="12">
      <c r="A1" s="30" t="s">
        <v>90</v>
      </c>
    </row>
    <row r="2" ht="12">
      <c r="A2" s="52"/>
    </row>
    <row r="3" spans="1:2" ht="12">
      <c r="A3" s="30" t="s">
        <v>10</v>
      </c>
      <c r="B3" s="37">
        <v>45072.958333333336</v>
      </c>
    </row>
    <row r="4" spans="1:2" ht="12">
      <c r="A4" s="30" t="s">
        <v>11</v>
      </c>
      <c r="B4" s="37">
        <v>45078.4702662037</v>
      </c>
    </row>
    <row r="5" spans="1:2" ht="12">
      <c r="A5" s="30" t="s">
        <v>12</v>
      </c>
      <c r="B5" s="30" t="s">
        <v>13</v>
      </c>
    </row>
    <row r="6" ht="12"/>
    <row r="7" spans="1:2" ht="12">
      <c r="A7" s="30" t="s">
        <v>14</v>
      </c>
      <c r="B7" s="30" t="s">
        <v>60</v>
      </c>
    </row>
    <row r="8" spans="1:2" ht="12">
      <c r="A8" s="30" t="s">
        <v>16</v>
      </c>
      <c r="B8" s="30" t="s">
        <v>17</v>
      </c>
    </row>
    <row r="9" spans="1:2" ht="12">
      <c r="A9" s="30" t="s">
        <v>18</v>
      </c>
      <c r="B9" s="30" t="s">
        <v>19</v>
      </c>
    </row>
    <row r="10" spans="32:34" ht="12">
      <c r="AF10" s="10"/>
      <c r="AG10" s="10"/>
      <c r="AH10" s="112" t="s">
        <v>114</v>
      </c>
    </row>
    <row r="11" spans="1:34" ht="12">
      <c r="A11" s="40" t="s">
        <v>59</v>
      </c>
      <c r="B11" s="40" t="s">
        <v>20</v>
      </c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0" t="s">
        <v>26</v>
      </c>
      <c r="I11" s="40" t="s">
        <v>27</v>
      </c>
      <c r="J11" s="40" t="s">
        <v>28</v>
      </c>
      <c r="K11" s="40" t="s">
        <v>29</v>
      </c>
      <c r="L11" s="40" t="s">
        <v>30</v>
      </c>
      <c r="M11" s="40" t="s">
        <v>31</v>
      </c>
      <c r="N11" s="40" t="s">
        <v>32</v>
      </c>
      <c r="O11" s="40" t="s">
        <v>33</v>
      </c>
      <c r="P11" s="40" t="s">
        <v>34</v>
      </c>
      <c r="Q11" s="40" t="s">
        <v>35</v>
      </c>
      <c r="R11" s="40" t="s">
        <v>36</v>
      </c>
      <c r="S11" s="40" t="s">
        <v>37</v>
      </c>
      <c r="T11" s="40" t="s">
        <v>38</v>
      </c>
      <c r="U11" s="40" t="s">
        <v>39</v>
      </c>
      <c r="V11" s="40" t="s">
        <v>40</v>
      </c>
      <c r="W11" s="40" t="s">
        <v>41</v>
      </c>
      <c r="X11" s="40" t="s">
        <v>42</v>
      </c>
      <c r="Y11" s="40" t="s">
        <v>43</v>
      </c>
      <c r="Z11" s="40" t="s">
        <v>44</v>
      </c>
      <c r="AA11" s="40" t="s">
        <v>45</v>
      </c>
      <c r="AB11" s="40" t="s">
        <v>46</v>
      </c>
      <c r="AC11" s="40" t="s">
        <v>47</v>
      </c>
      <c r="AD11" s="40" t="s">
        <v>48</v>
      </c>
      <c r="AE11" s="40" t="s">
        <v>58</v>
      </c>
      <c r="AF11" s="38" t="s">
        <v>111</v>
      </c>
      <c r="AG11" s="38" t="s">
        <v>112</v>
      </c>
      <c r="AH11" s="111" t="s">
        <v>113</v>
      </c>
    </row>
    <row r="12" spans="1:34" ht="12">
      <c r="A12" s="40" t="s">
        <v>55</v>
      </c>
      <c r="B12" s="114" t="s">
        <v>49</v>
      </c>
      <c r="C12" s="114" t="s">
        <v>49</v>
      </c>
      <c r="D12" s="114" t="s">
        <v>49</v>
      </c>
      <c r="E12" s="114" t="s">
        <v>49</v>
      </c>
      <c r="F12" s="114" t="s">
        <v>49</v>
      </c>
      <c r="G12" s="114" t="s">
        <v>49</v>
      </c>
      <c r="H12" s="114" t="s">
        <v>49</v>
      </c>
      <c r="I12" s="114" t="s">
        <v>49</v>
      </c>
      <c r="J12" s="114" t="s">
        <v>49</v>
      </c>
      <c r="K12" s="114" t="s">
        <v>49</v>
      </c>
      <c r="L12" s="114" t="s">
        <v>49</v>
      </c>
      <c r="M12" s="114" t="s">
        <v>49</v>
      </c>
      <c r="N12" s="114" t="s">
        <v>49</v>
      </c>
      <c r="O12" s="114" t="s">
        <v>49</v>
      </c>
      <c r="P12" s="114" t="s">
        <v>49</v>
      </c>
      <c r="Q12" s="114" t="s">
        <v>49</v>
      </c>
      <c r="R12" s="114" t="s">
        <v>49</v>
      </c>
      <c r="S12" s="114" t="s">
        <v>49</v>
      </c>
      <c r="T12" s="114" t="s">
        <v>49</v>
      </c>
      <c r="U12" s="114" t="s">
        <v>49</v>
      </c>
      <c r="V12" s="114" t="s">
        <v>49</v>
      </c>
      <c r="W12" s="114" t="s">
        <v>49</v>
      </c>
      <c r="X12" s="114" t="s">
        <v>49</v>
      </c>
      <c r="Y12" s="114" t="s">
        <v>49</v>
      </c>
      <c r="Z12" s="114">
        <v>11638</v>
      </c>
      <c r="AA12" s="114">
        <v>11720</v>
      </c>
      <c r="AB12" s="114">
        <v>13799</v>
      </c>
      <c r="AC12" s="114">
        <v>14129</v>
      </c>
      <c r="AD12" s="114">
        <v>14154.078</v>
      </c>
      <c r="AE12" s="114">
        <v>12841.271</v>
      </c>
      <c r="AF12" s="115">
        <v>13687.668</v>
      </c>
      <c r="AG12" s="115">
        <v>13227.134</v>
      </c>
      <c r="AH12" s="115">
        <v>12572.191</v>
      </c>
    </row>
    <row r="13" spans="1:34" ht="12">
      <c r="A13" s="40" t="s">
        <v>51</v>
      </c>
      <c r="B13" s="114" t="s">
        <v>49</v>
      </c>
      <c r="C13" s="114" t="s">
        <v>49</v>
      </c>
      <c r="D13" s="114" t="s">
        <v>49</v>
      </c>
      <c r="E13" s="114" t="s">
        <v>49</v>
      </c>
      <c r="F13" s="114" t="s">
        <v>49</v>
      </c>
      <c r="G13" s="114" t="s">
        <v>49</v>
      </c>
      <c r="H13" s="114" t="s">
        <v>49</v>
      </c>
      <c r="I13" s="114" t="s">
        <v>49</v>
      </c>
      <c r="J13" s="114" t="s">
        <v>49</v>
      </c>
      <c r="K13" s="114" t="s">
        <v>49</v>
      </c>
      <c r="L13" s="114" t="s">
        <v>49</v>
      </c>
      <c r="M13" s="114" t="s">
        <v>49</v>
      </c>
      <c r="N13" s="114" t="s">
        <v>49</v>
      </c>
      <c r="O13" s="114" t="s">
        <v>49</v>
      </c>
      <c r="P13" s="114" t="s">
        <v>49</v>
      </c>
      <c r="Q13" s="114">
        <v>1287</v>
      </c>
      <c r="R13" s="114">
        <v>1460</v>
      </c>
      <c r="S13" s="114">
        <v>1129</v>
      </c>
      <c r="T13" s="114">
        <v>1700</v>
      </c>
      <c r="U13" s="114">
        <v>935</v>
      </c>
      <c r="V13" s="114">
        <v>1908</v>
      </c>
      <c r="W13" s="114">
        <v>1929</v>
      </c>
      <c r="X13" s="114">
        <v>1732</v>
      </c>
      <c r="Y13" s="114">
        <v>1672</v>
      </c>
      <c r="Z13" s="114">
        <v>1630</v>
      </c>
      <c r="AA13" s="114">
        <v>1720</v>
      </c>
      <c r="AB13" s="114">
        <v>1361</v>
      </c>
      <c r="AC13" s="114">
        <v>1382.8</v>
      </c>
      <c r="AD13" s="114">
        <v>1572.7</v>
      </c>
      <c r="AE13" s="114">
        <v>1493.9</v>
      </c>
      <c r="AF13" s="115">
        <v>1593.6</v>
      </c>
      <c r="AG13" s="115">
        <v>1403.2</v>
      </c>
      <c r="AH13" s="115">
        <v>1497.217</v>
      </c>
    </row>
    <row r="14" spans="1:34" ht="12">
      <c r="A14" s="40" t="s">
        <v>52</v>
      </c>
      <c r="B14" s="114">
        <v>6808</v>
      </c>
      <c r="C14" s="114">
        <v>6944</v>
      </c>
      <c r="D14" s="114">
        <v>6945</v>
      </c>
      <c r="E14" s="114">
        <v>6773</v>
      </c>
      <c r="F14" s="114">
        <v>7108</v>
      </c>
      <c r="G14" s="114">
        <v>7293</v>
      </c>
      <c r="H14" s="114">
        <v>7188</v>
      </c>
      <c r="I14" s="114">
        <v>6700</v>
      </c>
      <c r="J14" s="114">
        <v>8292</v>
      </c>
      <c r="K14" s="114">
        <v>7529</v>
      </c>
      <c r="L14" s="114">
        <v>7702</v>
      </c>
      <c r="M14" s="114">
        <v>8359</v>
      </c>
      <c r="N14" s="114">
        <v>7283</v>
      </c>
      <c r="O14" s="114">
        <v>7433</v>
      </c>
      <c r="P14" s="114">
        <v>7508</v>
      </c>
      <c r="Q14" s="114">
        <v>7376</v>
      </c>
      <c r="R14" s="114">
        <v>6701</v>
      </c>
      <c r="S14" s="114">
        <v>6784</v>
      </c>
      <c r="T14" s="114">
        <v>7569</v>
      </c>
      <c r="U14" s="114">
        <v>7370</v>
      </c>
      <c r="V14" s="114">
        <v>6784</v>
      </c>
      <c r="W14" s="114">
        <v>7815</v>
      </c>
      <c r="X14" s="114">
        <v>7428</v>
      </c>
      <c r="Y14" s="114">
        <v>6799</v>
      </c>
      <c r="Z14" s="114">
        <v>6565</v>
      </c>
      <c r="AA14" s="114">
        <v>5899</v>
      </c>
      <c r="AB14" s="114">
        <v>5227.036</v>
      </c>
      <c r="AC14" s="114">
        <v>5249.491</v>
      </c>
      <c r="AD14" s="114">
        <v>4737.696</v>
      </c>
      <c r="AE14" s="114">
        <v>5778.275</v>
      </c>
      <c r="AF14" s="115">
        <v>5104.053</v>
      </c>
      <c r="AG14" s="115">
        <v>4239.219</v>
      </c>
      <c r="AH14" s="115">
        <v>5778.433</v>
      </c>
    </row>
    <row r="15" spans="1:34" ht="12">
      <c r="A15" s="40" t="s">
        <v>53</v>
      </c>
      <c r="B15" s="114">
        <v>1843</v>
      </c>
      <c r="C15" s="114">
        <v>987</v>
      </c>
      <c r="D15" s="114">
        <v>266</v>
      </c>
      <c r="E15" s="114">
        <v>206</v>
      </c>
      <c r="F15" s="114">
        <v>169</v>
      </c>
      <c r="G15" s="114">
        <v>80</v>
      </c>
      <c r="H15" s="114">
        <v>113</v>
      </c>
      <c r="I15" s="114">
        <v>39</v>
      </c>
      <c r="J15" s="114">
        <v>49</v>
      </c>
      <c r="K15" s="114">
        <v>119</v>
      </c>
      <c r="L15" s="114">
        <v>73</v>
      </c>
      <c r="M15" s="114">
        <v>85</v>
      </c>
      <c r="N15" s="114">
        <v>62</v>
      </c>
      <c r="O15" s="114">
        <v>64</v>
      </c>
      <c r="P15" s="114">
        <v>64</v>
      </c>
      <c r="Q15" s="114">
        <v>54</v>
      </c>
      <c r="R15" s="114">
        <v>54</v>
      </c>
      <c r="S15" s="114">
        <v>54</v>
      </c>
      <c r="T15" s="114">
        <v>70</v>
      </c>
      <c r="U15" s="114">
        <v>10</v>
      </c>
      <c r="V15" s="114">
        <v>10</v>
      </c>
      <c r="W15" s="114">
        <v>5</v>
      </c>
      <c r="X15" s="114">
        <v>5</v>
      </c>
      <c r="Y15" s="114">
        <v>3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5">
        <v>0</v>
      </c>
      <c r="AG15" s="115">
        <v>0</v>
      </c>
      <c r="AH15" s="115">
        <v>0</v>
      </c>
    </row>
    <row r="16" spans="1:34" ht="12">
      <c r="A16" s="40" t="s">
        <v>54</v>
      </c>
      <c r="B16" s="114">
        <v>45800</v>
      </c>
      <c r="C16" s="114">
        <v>39354</v>
      </c>
      <c r="D16" s="114">
        <v>38207</v>
      </c>
      <c r="E16" s="114">
        <v>36785</v>
      </c>
      <c r="F16" s="114">
        <v>33690</v>
      </c>
      <c r="G16" s="114">
        <v>40550</v>
      </c>
      <c r="H16" s="114">
        <v>40062</v>
      </c>
      <c r="I16" s="114">
        <v>42869</v>
      </c>
      <c r="J16" s="114">
        <v>44036</v>
      </c>
      <c r="K16" s="114">
        <v>33123</v>
      </c>
      <c r="L16" s="114">
        <v>37018</v>
      </c>
      <c r="M16" s="114">
        <v>36294</v>
      </c>
      <c r="N16" s="114">
        <v>38322</v>
      </c>
      <c r="O16" s="114">
        <v>40219</v>
      </c>
      <c r="P16" s="114">
        <v>41167</v>
      </c>
      <c r="Q16" s="114">
        <v>35164</v>
      </c>
      <c r="R16" s="114">
        <v>37167</v>
      </c>
      <c r="S16" s="114">
        <v>37165</v>
      </c>
      <c r="T16" s="114">
        <v>38496</v>
      </c>
      <c r="U16" s="114">
        <v>38915</v>
      </c>
      <c r="V16" s="114">
        <v>37532</v>
      </c>
      <c r="W16" s="114">
        <v>42077</v>
      </c>
      <c r="X16" s="114">
        <v>38614</v>
      </c>
      <c r="Y16" s="114">
        <v>40320</v>
      </c>
      <c r="Z16" s="114">
        <v>30690</v>
      </c>
      <c r="AA16" s="114">
        <v>38434</v>
      </c>
      <c r="AB16" s="114">
        <v>38992</v>
      </c>
      <c r="AC16" s="114">
        <v>40177.589</v>
      </c>
      <c r="AD16" s="114">
        <v>38498.056</v>
      </c>
      <c r="AE16" s="114">
        <v>38647.933</v>
      </c>
      <c r="AF16" s="115">
        <v>40674.332</v>
      </c>
      <c r="AG16" s="115">
        <v>37016.906</v>
      </c>
      <c r="AH16" s="115">
        <v>37137.784</v>
      </c>
    </row>
    <row r="17" spans="1:34" ht="12">
      <c r="A17" s="40" t="s">
        <v>57</v>
      </c>
      <c r="B17" s="114" t="s">
        <v>49</v>
      </c>
      <c r="C17" s="114" t="s">
        <v>49</v>
      </c>
      <c r="D17" s="114" t="s">
        <v>49</v>
      </c>
      <c r="E17" s="114" t="s">
        <v>49</v>
      </c>
      <c r="F17" s="114" t="s">
        <v>49</v>
      </c>
      <c r="G17" s="114" t="s">
        <v>49</v>
      </c>
      <c r="H17" s="114" t="s">
        <v>49</v>
      </c>
      <c r="I17" s="114" t="s">
        <v>49</v>
      </c>
      <c r="J17" s="114" t="s">
        <v>49</v>
      </c>
      <c r="K17" s="114" t="s">
        <v>49</v>
      </c>
      <c r="L17" s="114">
        <v>5154</v>
      </c>
      <c r="M17" s="114">
        <v>6543</v>
      </c>
      <c r="N17" s="114">
        <v>6499</v>
      </c>
      <c r="O17" s="114">
        <v>6936</v>
      </c>
      <c r="P17" s="114">
        <v>6915</v>
      </c>
      <c r="Q17" s="114">
        <v>6607</v>
      </c>
      <c r="R17" s="114">
        <v>6575</v>
      </c>
      <c r="S17" s="114">
        <v>6866</v>
      </c>
      <c r="T17" s="114">
        <v>7419</v>
      </c>
      <c r="U17" s="114">
        <v>8482</v>
      </c>
      <c r="V17" s="114">
        <v>8869</v>
      </c>
      <c r="W17" s="114">
        <v>8568</v>
      </c>
      <c r="X17" s="114">
        <v>8002</v>
      </c>
      <c r="Y17" s="114">
        <v>8287</v>
      </c>
      <c r="Z17" s="114">
        <v>7232</v>
      </c>
      <c r="AA17" s="114">
        <v>8324</v>
      </c>
      <c r="AB17" s="114">
        <v>9052</v>
      </c>
      <c r="AC17" s="114">
        <v>7602.282</v>
      </c>
      <c r="AD17" s="114">
        <v>7692.346</v>
      </c>
      <c r="AE17" s="114">
        <v>8072.771</v>
      </c>
      <c r="AF17" s="115">
        <v>8268.272</v>
      </c>
      <c r="AG17" s="115">
        <v>8368.246</v>
      </c>
      <c r="AH17" s="115">
        <v>8148.519</v>
      </c>
    </row>
    <row r="18" spans="1:34" ht="12">
      <c r="A18" s="40" t="s">
        <v>93</v>
      </c>
      <c r="B18" s="114">
        <f>SUM(B12:B17)</f>
        <v>54451</v>
      </c>
      <c r="C18" s="114">
        <f aca="true" t="shared" si="0" ref="C18:AH18">SUM(C12:C17)</f>
        <v>47285</v>
      </c>
      <c r="D18" s="114">
        <f t="shared" si="0"/>
        <v>45418</v>
      </c>
      <c r="E18" s="114">
        <f t="shared" si="0"/>
        <v>43764</v>
      </c>
      <c r="F18" s="114">
        <f t="shared" si="0"/>
        <v>40967</v>
      </c>
      <c r="G18" s="114">
        <f t="shared" si="0"/>
        <v>47923</v>
      </c>
      <c r="H18" s="114">
        <f t="shared" si="0"/>
        <v>47363</v>
      </c>
      <c r="I18" s="114">
        <f t="shared" si="0"/>
        <v>49608</v>
      </c>
      <c r="J18" s="114">
        <f t="shared" si="0"/>
        <v>52377</v>
      </c>
      <c r="K18" s="114">
        <f t="shared" si="0"/>
        <v>40771</v>
      </c>
      <c r="L18" s="114">
        <f t="shared" si="0"/>
        <v>49947</v>
      </c>
      <c r="M18" s="114">
        <f t="shared" si="0"/>
        <v>51281</v>
      </c>
      <c r="N18" s="114">
        <f t="shared" si="0"/>
        <v>52166</v>
      </c>
      <c r="O18" s="114">
        <f t="shared" si="0"/>
        <v>54652</v>
      </c>
      <c r="P18" s="114">
        <f t="shared" si="0"/>
        <v>55654</v>
      </c>
      <c r="Q18" s="114">
        <f t="shared" si="0"/>
        <v>50488</v>
      </c>
      <c r="R18" s="114">
        <f t="shared" si="0"/>
        <v>51957</v>
      </c>
      <c r="S18" s="114">
        <f t="shared" si="0"/>
        <v>51998</v>
      </c>
      <c r="T18" s="114">
        <f t="shared" si="0"/>
        <v>55254</v>
      </c>
      <c r="U18" s="114">
        <f t="shared" si="0"/>
        <v>55712</v>
      </c>
      <c r="V18" s="114">
        <f t="shared" si="0"/>
        <v>55103</v>
      </c>
      <c r="W18" s="114">
        <f t="shared" si="0"/>
        <v>60394</v>
      </c>
      <c r="X18" s="114">
        <f t="shared" si="0"/>
        <v>55781</v>
      </c>
      <c r="Y18" s="114">
        <f t="shared" si="0"/>
        <v>57081</v>
      </c>
      <c r="Z18" s="114">
        <f t="shared" si="0"/>
        <v>57755</v>
      </c>
      <c r="AA18" s="114">
        <f t="shared" si="0"/>
        <v>66097</v>
      </c>
      <c r="AB18" s="114">
        <f t="shared" si="0"/>
        <v>68431.036</v>
      </c>
      <c r="AC18" s="114">
        <f t="shared" si="0"/>
        <v>68541.162</v>
      </c>
      <c r="AD18" s="114">
        <f t="shared" si="0"/>
        <v>66654.876</v>
      </c>
      <c r="AE18" s="114">
        <f t="shared" si="0"/>
        <v>66834.15</v>
      </c>
      <c r="AF18" s="114">
        <f t="shared" si="0"/>
        <v>69327.925</v>
      </c>
      <c r="AG18" s="114">
        <f t="shared" si="0"/>
        <v>64254.705</v>
      </c>
      <c r="AH18" s="114">
        <f t="shared" si="0"/>
        <v>65134.144</v>
      </c>
    </row>
    <row r="19" ht="12.75" hidden="1" outlineLevel="1"/>
    <row r="20" spans="1:2" ht="12.75" hidden="1" outlineLevel="1">
      <c r="A20" s="30"/>
      <c r="B20" s="30"/>
    </row>
    <row r="21" ht="12.75" hidden="1" outlineLevel="1"/>
    <row r="22" spans="1:2" ht="12.75" hidden="1" outlineLevel="1">
      <c r="A22" s="30" t="s">
        <v>14</v>
      </c>
      <c r="B22" s="30" t="s">
        <v>61</v>
      </c>
    </row>
    <row r="23" spans="1:2" ht="12.75" hidden="1" outlineLevel="1">
      <c r="A23" s="30" t="s">
        <v>16</v>
      </c>
      <c r="B23" s="30" t="s">
        <v>17</v>
      </c>
    </row>
    <row r="24" spans="1:2" ht="12.75" hidden="1" outlineLevel="1">
      <c r="A24" s="30" t="s">
        <v>18</v>
      </c>
      <c r="B24" s="30" t="s">
        <v>19</v>
      </c>
    </row>
    <row r="25" ht="12.75" hidden="1" outlineLevel="1"/>
    <row r="26" spans="1:33" ht="12.75" hidden="1" outlineLevel="1">
      <c r="A26" s="132" t="s">
        <v>59</v>
      </c>
      <c r="B26" s="132" t="s">
        <v>20</v>
      </c>
      <c r="C26" s="132" t="s">
        <v>21</v>
      </c>
      <c r="D26" s="132" t="s">
        <v>22</v>
      </c>
      <c r="E26" s="132" t="s">
        <v>23</v>
      </c>
      <c r="F26" s="132" t="s">
        <v>24</v>
      </c>
      <c r="G26" s="132" t="s">
        <v>25</v>
      </c>
      <c r="H26" s="132" t="s">
        <v>26</v>
      </c>
      <c r="I26" s="132" t="s">
        <v>27</v>
      </c>
      <c r="J26" s="132" t="s">
        <v>28</v>
      </c>
      <c r="K26" s="132" t="s">
        <v>29</v>
      </c>
      <c r="L26" s="132" t="s">
        <v>30</v>
      </c>
      <c r="M26" s="132" t="s">
        <v>31</v>
      </c>
      <c r="N26" s="132" t="s">
        <v>32</v>
      </c>
      <c r="O26" s="132" t="s">
        <v>33</v>
      </c>
      <c r="P26" s="132" t="s">
        <v>34</v>
      </c>
      <c r="Q26" s="132" t="s">
        <v>35</v>
      </c>
      <c r="R26" s="132" t="s">
        <v>36</v>
      </c>
      <c r="S26" s="132" t="s">
        <v>37</v>
      </c>
      <c r="T26" s="132" t="s">
        <v>38</v>
      </c>
      <c r="U26" s="132" t="s">
        <v>39</v>
      </c>
      <c r="V26" s="132" t="s">
        <v>40</v>
      </c>
      <c r="W26" s="132" t="s">
        <v>41</v>
      </c>
      <c r="X26" s="132" t="s">
        <v>42</v>
      </c>
      <c r="Y26" s="132" t="s">
        <v>43</v>
      </c>
      <c r="Z26" s="132" t="s">
        <v>44</v>
      </c>
      <c r="AA26" s="132" t="s">
        <v>45</v>
      </c>
      <c r="AB26" s="132" t="s">
        <v>46</v>
      </c>
      <c r="AC26" s="132" t="s">
        <v>47</v>
      </c>
      <c r="AD26" s="132" t="s">
        <v>48</v>
      </c>
      <c r="AE26" s="132" t="s">
        <v>58</v>
      </c>
      <c r="AF26" s="132" t="s">
        <v>111</v>
      </c>
      <c r="AG26" s="132" t="s">
        <v>112</v>
      </c>
    </row>
    <row r="27" spans="1:33" ht="12.75" hidden="1" outlineLevel="1">
      <c r="A27" s="132" t="s">
        <v>55</v>
      </c>
      <c r="B27" s="114" t="s">
        <v>49</v>
      </c>
      <c r="C27" s="114" t="s">
        <v>49</v>
      </c>
      <c r="D27" s="114" t="s">
        <v>49</v>
      </c>
      <c r="E27" s="114" t="s">
        <v>49</v>
      </c>
      <c r="F27" s="114" t="s">
        <v>49</v>
      </c>
      <c r="G27" s="114" t="s">
        <v>49</v>
      </c>
      <c r="H27" s="114" t="s">
        <v>49</v>
      </c>
      <c r="I27" s="114" t="s">
        <v>49</v>
      </c>
      <c r="J27" s="114" t="s">
        <v>49</v>
      </c>
      <c r="K27" s="114" t="s">
        <v>49</v>
      </c>
      <c r="L27" s="114" t="s">
        <v>49</v>
      </c>
      <c r="M27" s="114" t="s">
        <v>49</v>
      </c>
      <c r="N27" s="114" t="s">
        <v>49</v>
      </c>
      <c r="O27" s="114" t="s">
        <v>49</v>
      </c>
      <c r="P27" s="114" t="s">
        <v>49</v>
      </c>
      <c r="Q27" s="114" t="s">
        <v>49</v>
      </c>
      <c r="R27" s="114" t="s">
        <v>49</v>
      </c>
      <c r="S27" s="114" t="s">
        <v>49</v>
      </c>
      <c r="T27" s="114" t="s">
        <v>49</v>
      </c>
      <c r="U27" s="114" t="s">
        <v>49</v>
      </c>
      <c r="V27" s="114" t="s">
        <v>49</v>
      </c>
      <c r="W27" s="114" t="s">
        <v>49</v>
      </c>
      <c r="X27" s="114" t="s">
        <v>49</v>
      </c>
      <c r="Y27" s="114" t="s">
        <v>49</v>
      </c>
      <c r="Z27" s="114">
        <v>9673</v>
      </c>
      <c r="AA27" s="114">
        <v>9522</v>
      </c>
      <c r="AB27" s="114">
        <v>11697</v>
      </c>
      <c r="AC27" s="114">
        <v>11985</v>
      </c>
      <c r="AD27" s="114">
        <v>12106.975</v>
      </c>
      <c r="AE27" s="114">
        <v>10898.022</v>
      </c>
      <c r="AF27" s="114">
        <v>11872.651</v>
      </c>
      <c r="AG27" s="114">
        <v>11226.059</v>
      </c>
    </row>
    <row r="28" spans="1:33" ht="12.75" hidden="1" outlineLevel="1">
      <c r="A28" s="132" t="s">
        <v>51</v>
      </c>
      <c r="B28" s="114" t="s">
        <v>49</v>
      </c>
      <c r="C28" s="114" t="s">
        <v>49</v>
      </c>
      <c r="D28" s="114" t="s">
        <v>49</v>
      </c>
      <c r="E28" s="114" t="s">
        <v>49</v>
      </c>
      <c r="F28" s="114" t="s">
        <v>49</v>
      </c>
      <c r="G28" s="114" t="s">
        <v>49</v>
      </c>
      <c r="H28" s="114" t="s">
        <v>49</v>
      </c>
      <c r="I28" s="114" t="s">
        <v>49</v>
      </c>
      <c r="J28" s="114" t="s">
        <v>49</v>
      </c>
      <c r="K28" s="114" t="s">
        <v>49</v>
      </c>
      <c r="L28" s="114" t="s">
        <v>49</v>
      </c>
      <c r="M28" s="114" t="s">
        <v>49</v>
      </c>
      <c r="N28" s="114" t="s">
        <v>49</v>
      </c>
      <c r="O28" s="114" t="s">
        <v>49</v>
      </c>
      <c r="P28" s="114" t="s">
        <v>49</v>
      </c>
      <c r="Q28" s="114">
        <v>1204</v>
      </c>
      <c r="R28" s="114">
        <v>1367</v>
      </c>
      <c r="S28" s="114">
        <v>1069</v>
      </c>
      <c r="T28" s="114">
        <v>1640</v>
      </c>
      <c r="U28" s="114">
        <v>877</v>
      </c>
      <c r="V28" s="114">
        <v>1858</v>
      </c>
      <c r="W28" s="114">
        <v>1900</v>
      </c>
      <c r="X28" s="114">
        <v>1695</v>
      </c>
      <c r="Y28" s="114">
        <v>1648</v>
      </c>
      <c r="Z28" s="114">
        <v>1597</v>
      </c>
      <c r="AA28" s="114">
        <v>1668</v>
      </c>
      <c r="AB28" s="114">
        <v>1306</v>
      </c>
      <c r="AC28" s="114">
        <v>1340.3</v>
      </c>
      <c r="AD28" s="114">
        <v>1543.7</v>
      </c>
      <c r="AE28" s="114">
        <v>1463.3</v>
      </c>
      <c r="AF28" s="114">
        <v>1567</v>
      </c>
      <c r="AG28" s="114">
        <v>1366.8</v>
      </c>
    </row>
    <row r="29" spans="1:33" ht="12.75" hidden="1" outlineLevel="1">
      <c r="A29" s="132" t="s">
        <v>52</v>
      </c>
      <c r="B29" s="114">
        <v>6527</v>
      </c>
      <c r="C29" s="114">
        <v>6699</v>
      </c>
      <c r="D29" s="114">
        <v>6699</v>
      </c>
      <c r="E29" s="114">
        <v>6572</v>
      </c>
      <c r="F29" s="114">
        <v>6895</v>
      </c>
      <c r="G29" s="114">
        <v>7025</v>
      </c>
      <c r="H29" s="114">
        <v>6922</v>
      </c>
      <c r="I29" s="114">
        <v>6442</v>
      </c>
      <c r="J29" s="114">
        <v>7983</v>
      </c>
      <c r="K29" s="114">
        <v>7281</v>
      </c>
      <c r="L29" s="114">
        <v>7559</v>
      </c>
      <c r="M29" s="114">
        <v>8209</v>
      </c>
      <c r="N29" s="114">
        <v>7065</v>
      </c>
      <c r="O29" s="114">
        <v>7128</v>
      </c>
      <c r="P29" s="114">
        <v>7149</v>
      </c>
      <c r="Q29" s="114">
        <v>7058</v>
      </c>
      <c r="R29" s="114">
        <v>6551</v>
      </c>
      <c r="S29" s="114">
        <v>6602</v>
      </c>
      <c r="T29" s="114">
        <v>7415</v>
      </c>
      <c r="U29" s="114">
        <v>7307</v>
      </c>
      <c r="V29" s="114">
        <v>6692</v>
      </c>
      <c r="W29" s="114">
        <v>7705</v>
      </c>
      <c r="X29" s="114">
        <v>7328</v>
      </c>
      <c r="Y29" s="114">
        <v>6613</v>
      </c>
      <c r="Z29" s="114">
        <v>6451</v>
      </c>
      <c r="AA29" s="114">
        <v>5833</v>
      </c>
      <c r="AB29" s="114">
        <v>5184.512</v>
      </c>
      <c r="AC29" s="114">
        <v>5203.68</v>
      </c>
      <c r="AD29" s="114">
        <v>4689.356</v>
      </c>
      <c r="AE29" s="114">
        <v>5731.442</v>
      </c>
      <c r="AF29" s="114">
        <v>5051.374</v>
      </c>
      <c r="AG29" s="114">
        <v>4185.582</v>
      </c>
    </row>
    <row r="30" spans="1:33" ht="12.75" hidden="1" outlineLevel="1">
      <c r="A30" s="132" t="s">
        <v>53</v>
      </c>
      <c r="B30" s="114">
        <v>0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</row>
    <row r="31" spans="1:33" ht="12.75" hidden="1" outlineLevel="1">
      <c r="A31" s="132" t="s">
        <v>54</v>
      </c>
      <c r="B31" s="114">
        <v>38905</v>
      </c>
      <c r="C31" s="114">
        <v>34167</v>
      </c>
      <c r="D31" s="114">
        <v>34161</v>
      </c>
      <c r="E31" s="114">
        <v>32730</v>
      </c>
      <c r="F31" s="114">
        <v>30150</v>
      </c>
      <c r="G31" s="114">
        <v>38656</v>
      </c>
      <c r="H31" s="114">
        <v>36994</v>
      </c>
      <c r="I31" s="114">
        <v>39803</v>
      </c>
      <c r="J31" s="114">
        <v>40034</v>
      </c>
      <c r="K31" s="114">
        <v>29610</v>
      </c>
      <c r="L31" s="114">
        <v>33658</v>
      </c>
      <c r="M31" s="114">
        <v>32859</v>
      </c>
      <c r="N31" s="114">
        <v>34630</v>
      </c>
      <c r="O31" s="114">
        <v>36259</v>
      </c>
      <c r="P31" s="114">
        <v>37113</v>
      </c>
      <c r="Q31" s="114">
        <v>8107</v>
      </c>
      <c r="R31" s="114">
        <v>7578</v>
      </c>
      <c r="S31" s="114">
        <v>9728</v>
      </c>
      <c r="T31" s="114">
        <v>13887</v>
      </c>
      <c r="U31" s="114">
        <v>15224</v>
      </c>
      <c r="V31" s="114">
        <v>13461</v>
      </c>
      <c r="W31" s="114">
        <v>18073</v>
      </c>
      <c r="X31" s="114">
        <v>14687</v>
      </c>
      <c r="Y31" s="114">
        <v>18766</v>
      </c>
      <c r="Z31" s="114">
        <v>22750</v>
      </c>
      <c r="AA31" s="114">
        <v>30160</v>
      </c>
      <c r="AB31" s="114">
        <v>29383</v>
      </c>
      <c r="AC31" s="114">
        <v>30153.068</v>
      </c>
      <c r="AD31" s="114">
        <v>29952.498</v>
      </c>
      <c r="AE31" s="114">
        <v>30131.441</v>
      </c>
      <c r="AF31" s="114">
        <v>32087.578</v>
      </c>
      <c r="AG31" s="114">
        <v>28994.404</v>
      </c>
    </row>
    <row r="32" spans="1:33" ht="12.75" hidden="1" outlineLevel="1">
      <c r="A32" s="132" t="s">
        <v>57</v>
      </c>
      <c r="B32" s="114" t="s">
        <v>49</v>
      </c>
      <c r="C32" s="114" t="s">
        <v>49</v>
      </c>
      <c r="D32" s="114" t="s">
        <v>49</v>
      </c>
      <c r="E32" s="114" t="s">
        <v>49</v>
      </c>
      <c r="F32" s="114" t="s">
        <v>49</v>
      </c>
      <c r="G32" s="114" t="s">
        <v>49</v>
      </c>
      <c r="H32" s="114" t="s">
        <v>49</v>
      </c>
      <c r="I32" s="114" t="s">
        <v>49</v>
      </c>
      <c r="J32" s="114" t="s">
        <v>49</v>
      </c>
      <c r="K32" s="114" t="s">
        <v>49</v>
      </c>
      <c r="L32" s="114">
        <v>5000</v>
      </c>
      <c r="M32" s="114">
        <v>6348</v>
      </c>
      <c r="N32" s="114">
        <v>6304</v>
      </c>
      <c r="O32" s="114">
        <v>6645</v>
      </c>
      <c r="P32" s="114">
        <v>6806</v>
      </c>
      <c r="Q32" s="114">
        <v>6423</v>
      </c>
      <c r="R32" s="114">
        <v>6419</v>
      </c>
      <c r="S32" s="114">
        <v>6769</v>
      </c>
      <c r="T32" s="114">
        <v>7220</v>
      </c>
      <c r="U32" s="114">
        <v>8252</v>
      </c>
      <c r="V32" s="114">
        <v>8575</v>
      </c>
      <c r="W32" s="114">
        <v>8264</v>
      </c>
      <c r="X32" s="114">
        <v>7847</v>
      </c>
      <c r="Y32" s="114">
        <v>8093</v>
      </c>
      <c r="Z32" s="114">
        <v>6998</v>
      </c>
      <c r="AA32" s="114">
        <v>8143</v>
      </c>
      <c r="AB32" s="114">
        <v>8520</v>
      </c>
      <c r="AC32" s="114">
        <v>7150.64</v>
      </c>
      <c r="AD32" s="114">
        <v>7626.321</v>
      </c>
      <c r="AE32" s="114">
        <v>7969.945</v>
      </c>
      <c r="AF32" s="114">
        <v>8110.945</v>
      </c>
      <c r="AG32" s="114">
        <v>8219.134</v>
      </c>
    </row>
    <row r="33" spans="1:33" ht="12.75" hidden="1" outlineLevel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</row>
    <row r="34" spans="1:33" ht="12.75" hidden="1" outlineLevel="1">
      <c r="A34" s="133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</row>
    <row r="35" spans="1:33" ht="12.75" hidden="1" outlineLevel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</row>
    <row r="36" spans="1:33" ht="12.75" hidden="1" outlineLevel="1">
      <c r="A36" s="133" t="s">
        <v>14</v>
      </c>
      <c r="B36" s="133" t="s">
        <v>62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</row>
    <row r="37" spans="1:33" ht="12.75" hidden="1" outlineLevel="1">
      <c r="A37" s="133" t="s">
        <v>16</v>
      </c>
      <c r="B37" s="133" t="s">
        <v>17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</row>
    <row r="38" spans="1:33" ht="12.75" hidden="1" outlineLevel="1">
      <c r="A38" s="133" t="s">
        <v>18</v>
      </c>
      <c r="B38" s="133" t="s">
        <v>19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</row>
    <row r="39" spans="1:33" ht="12.75" hidden="1" outlineLevel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</row>
    <row r="40" spans="1:33" ht="12.75" hidden="1" outlineLevel="1">
      <c r="A40" s="132" t="s">
        <v>59</v>
      </c>
      <c r="B40" s="132" t="s">
        <v>20</v>
      </c>
      <c r="C40" s="132" t="s">
        <v>21</v>
      </c>
      <c r="D40" s="132" t="s">
        <v>22</v>
      </c>
      <c r="E40" s="132" t="s">
        <v>23</v>
      </c>
      <c r="F40" s="132" t="s">
        <v>24</v>
      </c>
      <c r="G40" s="132" t="s">
        <v>25</v>
      </c>
      <c r="H40" s="132" t="s">
        <v>26</v>
      </c>
      <c r="I40" s="132" t="s">
        <v>27</v>
      </c>
      <c r="J40" s="132" t="s">
        <v>28</v>
      </c>
      <c r="K40" s="132" t="s">
        <v>29</v>
      </c>
      <c r="L40" s="132" t="s">
        <v>30</v>
      </c>
      <c r="M40" s="132" t="s">
        <v>31</v>
      </c>
      <c r="N40" s="132" t="s">
        <v>32</v>
      </c>
      <c r="O40" s="132" t="s">
        <v>33</v>
      </c>
      <c r="P40" s="132" t="s">
        <v>34</v>
      </c>
      <c r="Q40" s="132" t="s">
        <v>35</v>
      </c>
      <c r="R40" s="132" t="s">
        <v>36</v>
      </c>
      <c r="S40" s="132" t="s">
        <v>37</v>
      </c>
      <c r="T40" s="132" t="s">
        <v>38</v>
      </c>
      <c r="U40" s="132" t="s">
        <v>39</v>
      </c>
      <c r="V40" s="132" t="s">
        <v>40</v>
      </c>
      <c r="W40" s="132" t="s">
        <v>41</v>
      </c>
      <c r="X40" s="132" t="s">
        <v>42</v>
      </c>
      <c r="Y40" s="132" t="s">
        <v>43</v>
      </c>
      <c r="Z40" s="132" t="s">
        <v>44</v>
      </c>
      <c r="AA40" s="132" t="s">
        <v>45</v>
      </c>
      <c r="AB40" s="132" t="s">
        <v>46</v>
      </c>
      <c r="AC40" s="132" t="s">
        <v>47</v>
      </c>
      <c r="AD40" s="132" t="s">
        <v>48</v>
      </c>
      <c r="AE40" s="132" t="s">
        <v>58</v>
      </c>
      <c r="AF40" s="132" t="s">
        <v>111</v>
      </c>
      <c r="AG40" s="132" t="s">
        <v>112</v>
      </c>
    </row>
    <row r="41" spans="1:33" ht="12.75" hidden="1" outlineLevel="1">
      <c r="A41" s="132" t="s">
        <v>55</v>
      </c>
      <c r="B41" s="114" t="s">
        <v>49</v>
      </c>
      <c r="C41" s="114" t="s">
        <v>49</v>
      </c>
      <c r="D41" s="114" t="s">
        <v>49</v>
      </c>
      <c r="E41" s="114" t="s">
        <v>49</v>
      </c>
      <c r="F41" s="114" t="s">
        <v>49</v>
      </c>
      <c r="G41" s="114" t="s">
        <v>49</v>
      </c>
      <c r="H41" s="114" t="s">
        <v>49</v>
      </c>
      <c r="I41" s="114" t="s">
        <v>49</v>
      </c>
      <c r="J41" s="114" t="s">
        <v>49</v>
      </c>
      <c r="K41" s="114" t="s">
        <v>49</v>
      </c>
      <c r="L41" s="114" t="s">
        <v>49</v>
      </c>
      <c r="M41" s="114" t="s">
        <v>49</v>
      </c>
      <c r="N41" s="114" t="s">
        <v>49</v>
      </c>
      <c r="O41" s="114" t="s">
        <v>49</v>
      </c>
      <c r="P41" s="114" t="s">
        <v>49</v>
      </c>
      <c r="Q41" s="114" t="s">
        <v>49</v>
      </c>
      <c r="R41" s="114" t="s">
        <v>49</v>
      </c>
      <c r="S41" s="114" t="s">
        <v>49</v>
      </c>
      <c r="T41" s="114" t="s">
        <v>49</v>
      </c>
      <c r="U41" s="114" t="s">
        <v>49</v>
      </c>
      <c r="V41" s="114" t="s">
        <v>49</v>
      </c>
      <c r="W41" s="114" t="s">
        <v>49</v>
      </c>
      <c r="X41" s="114" t="s">
        <v>49</v>
      </c>
      <c r="Y41" s="114" t="s">
        <v>49</v>
      </c>
      <c r="Z41" s="114">
        <v>272</v>
      </c>
      <c r="AA41" s="114">
        <v>323</v>
      </c>
      <c r="AB41" s="114">
        <v>313</v>
      </c>
      <c r="AC41" s="114">
        <v>342</v>
      </c>
      <c r="AD41" s="114">
        <v>331</v>
      </c>
      <c r="AE41" s="114">
        <v>319</v>
      </c>
      <c r="AF41" s="114">
        <v>349</v>
      </c>
      <c r="AG41" s="114">
        <v>361</v>
      </c>
    </row>
    <row r="42" spans="1:33" ht="12.75" hidden="1" outlineLevel="1">
      <c r="A42" s="132" t="s">
        <v>51</v>
      </c>
      <c r="B42" s="114" t="s">
        <v>49</v>
      </c>
      <c r="C42" s="114" t="s">
        <v>49</v>
      </c>
      <c r="D42" s="114" t="s">
        <v>49</v>
      </c>
      <c r="E42" s="114" t="s">
        <v>49</v>
      </c>
      <c r="F42" s="114" t="s">
        <v>49</v>
      </c>
      <c r="G42" s="114" t="s">
        <v>49</v>
      </c>
      <c r="H42" s="114" t="s">
        <v>49</v>
      </c>
      <c r="I42" s="114" t="s">
        <v>49</v>
      </c>
      <c r="J42" s="114" t="s">
        <v>49</v>
      </c>
      <c r="K42" s="114" t="s">
        <v>49</v>
      </c>
      <c r="L42" s="114" t="s">
        <v>49</v>
      </c>
      <c r="M42" s="114" t="s">
        <v>49</v>
      </c>
      <c r="N42" s="114" t="s">
        <v>49</v>
      </c>
      <c r="O42" s="114" t="s">
        <v>49</v>
      </c>
      <c r="P42" s="114" t="s">
        <v>49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</row>
    <row r="43" spans="1:33" ht="12.75" hidden="1" outlineLevel="1">
      <c r="A43" s="132" t="s">
        <v>52</v>
      </c>
      <c r="B43" s="114">
        <v>0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</row>
    <row r="44" spans="1:33" ht="12.75" hidden="1" outlineLevel="1">
      <c r="A44" s="132" t="s">
        <v>53</v>
      </c>
      <c r="B44" s="114">
        <v>0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  <c r="AF44" s="114">
        <v>0</v>
      </c>
      <c r="AG44" s="114">
        <v>0</v>
      </c>
    </row>
    <row r="45" spans="1:33" ht="12.75" hidden="1" outlineLevel="1">
      <c r="A45" s="132" t="s">
        <v>54</v>
      </c>
      <c r="B45" s="114">
        <v>0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24016</v>
      </c>
      <c r="R45" s="114">
        <v>26689</v>
      </c>
      <c r="S45" s="114">
        <v>24367</v>
      </c>
      <c r="T45" s="114">
        <v>21585</v>
      </c>
      <c r="U45" s="114">
        <v>21130</v>
      </c>
      <c r="V45" s="114">
        <v>21324</v>
      </c>
      <c r="W45" s="114">
        <v>20974</v>
      </c>
      <c r="X45" s="114">
        <v>21282</v>
      </c>
      <c r="Y45" s="114">
        <v>19097</v>
      </c>
      <c r="Z45" s="114">
        <v>6008</v>
      </c>
      <c r="AA45" s="114">
        <v>6398</v>
      </c>
      <c r="AB45" s="114">
        <v>7478</v>
      </c>
      <c r="AC45" s="114">
        <v>7580.953</v>
      </c>
      <c r="AD45" s="114">
        <v>6564.522</v>
      </c>
      <c r="AE45" s="114">
        <v>6472.997</v>
      </c>
      <c r="AF45" s="114">
        <v>6029.177</v>
      </c>
      <c r="AG45" s="114">
        <v>6431.697</v>
      </c>
    </row>
    <row r="46" spans="1:33" ht="12.75" hidden="1" outlineLevel="1">
      <c r="A46" s="132" t="s">
        <v>57</v>
      </c>
      <c r="B46" s="114" t="s">
        <v>49</v>
      </c>
      <c r="C46" s="114" t="s">
        <v>49</v>
      </c>
      <c r="D46" s="114" t="s">
        <v>49</v>
      </c>
      <c r="E46" s="114" t="s">
        <v>49</v>
      </c>
      <c r="F46" s="114" t="s">
        <v>49</v>
      </c>
      <c r="G46" s="114" t="s">
        <v>49</v>
      </c>
      <c r="H46" s="114" t="s">
        <v>49</v>
      </c>
      <c r="I46" s="114" t="s">
        <v>49</v>
      </c>
      <c r="J46" s="114" t="s">
        <v>49</v>
      </c>
      <c r="K46" s="114" t="s">
        <v>49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</row>
    <row r="47" spans="1:33" ht="12.75" hidden="1" outlineLevel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</row>
    <row r="48" spans="1:33" ht="12.75" hidden="1" outlineLevel="1">
      <c r="A48" s="133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</row>
    <row r="49" spans="1:33" ht="12.75" hidden="1" outlineLevel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</row>
    <row r="50" spans="1:33" ht="12.75" hidden="1" outlineLevel="1">
      <c r="A50" s="133" t="s">
        <v>14</v>
      </c>
      <c r="B50" s="133" t="s">
        <v>63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</row>
    <row r="51" spans="1:33" ht="12.75" hidden="1" outlineLevel="1">
      <c r="A51" s="133" t="s">
        <v>16</v>
      </c>
      <c r="B51" s="133" t="s">
        <v>17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</row>
    <row r="52" spans="1:33" ht="12.75" hidden="1" outlineLevel="1">
      <c r="A52" s="133" t="s">
        <v>18</v>
      </c>
      <c r="B52" s="133" t="s">
        <v>19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</row>
    <row r="53" spans="1:33" ht="12.75" hidden="1" outlineLevel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</row>
    <row r="54" spans="1:33" ht="12.75" hidden="1" outlineLevel="1">
      <c r="A54" s="132" t="s">
        <v>59</v>
      </c>
      <c r="B54" s="132" t="s">
        <v>20</v>
      </c>
      <c r="C54" s="132" t="s">
        <v>21</v>
      </c>
      <c r="D54" s="132" t="s">
        <v>22</v>
      </c>
      <c r="E54" s="132" t="s">
        <v>23</v>
      </c>
      <c r="F54" s="132" t="s">
        <v>24</v>
      </c>
      <c r="G54" s="132" t="s">
        <v>25</v>
      </c>
      <c r="H54" s="132" t="s">
        <v>26</v>
      </c>
      <c r="I54" s="132" t="s">
        <v>27</v>
      </c>
      <c r="J54" s="132" t="s">
        <v>28</v>
      </c>
      <c r="K54" s="132" t="s">
        <v>29</v>
      </c>
      <c r="L54" s="132" t="s">
        <v>30</v>
      </c>
      <c r="M54" s="132" t="s">
        <v>31</v>
      </c>
      <c r="N54" s="132" t="s">
        <v>32</v>
      </c>
      <c r="O54" s="132" t="s">
        <v>33</v>
      </c>
      <c r="P54" s="132" t="s">
        <v>34</v>
      </c>
      <c r="Q54" s="132" t="s">
        <v>35</v>
      </c>
      <c r="R54" s="132" t="s">
        <v>36</v>
      </c>
      <c r="S54" s="132" t="s">
        <v>37</v>
      </c>
      <c r="T54" s="132" t="s">
        <v>38</v>
      </c>
      <c r="U54" s="132" t="s">
        <v>39</v>
      </c>
      <c r="V54" s="132" t="s">
        <v>40</v>
      </c>
      <c r="W54" s="132" t="s">
        <v>41</v>
      </c>
      <c r="X54" s="132" t="s">
        <v>42</v>
      </c>
      <c r="Y54" s="132" t="s">
        <v>43</v>
      </c>
      <c r="Z54" s="132" t="s">
        <v>44</v>
      </c>
      <c r="AA54" s="132" t="s">
        <v>45</v>
      </c>
      <c r="AB54" s="132" t="s">
        <v>46</v>
      </c>
      <c r="AC54" s="132" t="s">
        <v>47</v>
      </c>
      <c r="AD54" s="132" t="s">
        <v>48</v>
      </c>
      <c r="AE54" s="132" t="s">
        <v>58</v>
      </c>
      <c r="AF54" s="132" t="s">
        <v>111</v>
      </c>
      <c r="AG54" s="132" t="s">
        <v>112</v>
      </c>
    </row>
    <row r="55" spans="1:33" ht="12.75" hidden="1" outlineLevel="1">
      <c r="A55" s="132" t="s">
        <v>55</v>
      </c>
      <c r="B55" s="114" t="s">
        <v>49</v>
      </c>
      <c r="C55" s="114" t="s">
        <v>49</v>
      </c>
      <c r="D55" s="114" t="s">
        <v>49</v>
      </c>
      <c r="E55" s="114" t="s">
        <v>49</v>
      </c>
      <c r="F55" s="114" t="s">
        <v>49</v>
      </c>
      <c r="G55" s="114" t="s">
        <v>49</v>
      </c>
      <c r="H55" s="114" t="s">
        <v>49</v>
      </c>
      <c r="I55" s="114" t="s">
        <v>49</v>
      </c>
      <c r="J55" s="114" t="s">
        <v>49</v>
      </c>
      <c r="K55" s="114" t="s">
        <v>49</v>
      </c>
      <c r="L55" s="114" t="s">
        <v>49</v>
      </c>
      <c r="M55" s="114" t="s">
        <v>49</v>
      </c>
      <c r="N55" s="114" t="s">
        <v>49</v>
      </c>
      <c r="O55" s="114" t="s">
        <v>49</v>
      </c>
      <c r="P55" s="114" t="s">
        <v>49</v>
      </c>
      <c r="Q55" s="114" t="s">
        <v>49</v>
      </c>
      <c r="R55" s="114" t="s">
        <v>49</v>
      </c>
      <c r="S55" s="114" t="s">
        <v>49</v>
      </c>
      <c r="T55" s="114" t="s">
        <v>49</v>
      </c>
      <c r="U55" s="114" t="s">
        <v>49</v>
      </c>
      <c r="V55" s="114" t="s">
        <v>49</v>
      </c>
      <c r="W55" s="114" t="s">
        <v>49</v>
      </c>
      <c r="X55" s="114" t="s">
        <v>49</v>
      </c>
      <c r="Y55" s="114" t="s">
        <v>49</v>
      </c>
      <c r="Z55" s="114">
        <v>70</v>
      </c>
      <c r="AA55" s="114">
        <v>81</v>
      </c>
      <c r="AB55" s="114">
        <v>82</v>
      </c>
      <c r="AC55" s="114">
        <v>84</v>
      </c>
      <c r="AD55" s="114">
        <v>78.268</v>
      </c>
      <c r="AE55" s="114">
        <v>72.343</v>
      </c>
      <c r="AF55" s="114">
        <v>74.85</v>
      </c>
      <c r="AG55" s="114">
        <v>81.33</v>
      </c>
    </row>
    <row r="56" spans="1:33" ht="12.75" hidden="1" outlineLevel="1">
      <c r="A56" s="132" t="s">
        <v>51</v>
      </c>
      <c r="B56" s="114" t="s">
        <v>49</v>
      </c>
      <c r="C56" s="114" t="s">
        <v>49</v>
      </c>
      <c r="D56" s="114" t="s">
        <v>49</v>
      </c>
      <c r="E56" s="114" t="s">
        <v>49</v>
      </c>
      <c r="F56" s="114" t="s">
        <v>49</v>
      </c>
      <c r="G56" s="114" t="s">
        <v>49</v>
      </c>
      <c r="H56" s="114" t="s">
        <v>49</v>
      </c>
      <c r="I56" s="114" t="s">
        <v>49</v>
      </c>
      <c r="J56" s="114" t="s">
        <v>49</v>
      </c>
      <c r="K56" s="114" t="s">
        <v>49</v>
      </c>
      <c r="L56" s="114" t="s">
        <v>49</v>
      </c>
      <c r="M56" s="114" t="s">
        <v>49</v>
      </c>
      <c r="N56" s="114" t="s">
        <v>49</v>
      </c>
      <c r="O56" s="114" t="s">
        <v>49</v>
      </c>
      <c r="P56" s="114" t="s">
        <v>49</v>
      </c>
      <c r="Q56" s="114">
        <v>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</row>
    <row r="57" spans="1:33" ht="12.75" hidden="1" outlineLevel="1">
      <c r="A57" s="132" t="s">
        <v>52</v>
      </c>
      <c r="B57" s="114">
        <v>0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8</v>
      </c>
      <c r="K57" s="114">
        <v>4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114">
        <v>0</v>
      </c>
      <c r="AD57" s="114">
        <v>0</v>
      </c>
      <c r="AE57" s="114">
        <v>0</v>
      </c>
      <c r="AF57" s="114">
        <v>0</v>
      </c>
      <c r="AG57" s="114">
        <v>0</v>
      </c>
    </row>
    <row r="58" spans="1:33" ht="12.75" hidden="1" outlineLevel="1">
      <c r="A58" s="132" t="s">
        <v>53</v>
      </c>
      <c r="B58" s="114">
        <v>0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19</v>
      </c>
      <c r="L58" s="114">
        <v>13</v>
      </c>
      <c r="M58" s="114">
        <v>17</v>
      </c>
      <c r="N58" s="114">
        <v>12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0</v>
      </c>
      <c r="AB58" s="114">
        <v>0</v>
      </c>
      <c r="AC58" s="114">
        <v>0</v>
      </c>
      <c r="AD58" s="114">
        <v>0</v>
      </c>
      <c r="AE58" s="114">
        <v>0</v>
      </c>
      <c r="AF58" s="114">
        <v>0</v>
      </c>
      <c r="AG58" s="114">
        <v>0</v>
      </c>
    </row>
    <row r="59" spans="1:33" ht="12.75" hidden="1" outlineLevel="1">
      <c r="A59" s="132" t="s">
        <v>54</v>
      </c>
      <c r="B59" s="114">
        <v>3583</v>
      </c>
      <c r="C59" s="114">
        <v>3105</v>
      </c>
      <c r="D59" s="114">
        <v>219</v>
      </c>
      <c r="E59" s="114">
        <v>236</v>
      </c>
      <c r="F59" s="114">
        <v>196</v>
      </c>
      <c r="G59" s="114">
        <v>45</v>
      </c>
      <c r="H59" s="114">
        <v>158</v>
      </c>
      <c r="I59" s="114">
        <v>155</v>
      </c>
      <c r="J59" s="114">
        <v>263</v>
      </c>
      <c r="K59" s="114">
        <v>235</v>
      </c>
      <c r="L59" s="114">
        <v>216</v>
      </c>
      <c r="M59" s="114">
        <v>230</v>
      </c>
      <c r="N59" s="114">
        <v>243</v>
      </c>
      <c r="O59" s="114">
        <v>257</v>
      </c>
      <c r="P59" s="114">
        <v>263</v>
      </c>
      <c r="Q59" s="114">
        <v>176</v>
      </c>
      <c r="R59" s="114">
        <v>150</v>
      </c>
      <c r="S59" s="114">
        <v>130</v>
      </c>
      <c r="T59" s="114">
        <v>134</v>
      </c>
      <c r="U59" s="114">
        <v>153</v>
      </c>
      <c r="V59" s="114">
        <v>178</v>
      </c>
      <c r="W59" s="114">
        <v>209</v>
      </c>
      <c r="X59" s="114">
        <v>183</v>
      </c>
      <c r="Y59" s="114">
        <v>183</v>
      </c>
      <c r="Z59" s="114">
        <v>184</v>
      </c>
      <c r="AA59" s="114">
        <v>177</v>
      </c>
      <c r="AB59" s="114">
        <v>176</v>
      </c>
      <c r="AC59" s="114">
        <v>157.81</v>
      </c>
      <c r="AD59" s="114">
        <v>173.429</v>
      </c>
      <c r="AE59" s="114">
        <v>144.292</v>
      </c>
      <c r="AF59" s="114">
        <v>168.044</v>
      </c>
      <c r="AG59" s="114">
        <v>174.691</v>
      </c>
    </row>
    <row r="60" spans="1:33" ht="12.75" hidden="1" outlineLevel="1">
      <c r="A60" s="132" t="s">
        <v>57</v>
      </c>
      <c r="B60" s="114" t="s">
        <v>49</v>
      </c>
      <c r="C60" s="114" t="s">
        <v>49</v>
      </c>
      <c r="D60" s="114" t="s">
        <v>49</v>
      </c>
      <c r="E60" s="114" t="s">
        <v>49</v>
      </c>
      <c r="F60" s="114" t="s">
        <v>49</v>
      </c>
      <c r="G60" s="114" t="s">
        <v>49</v>
      </c>
      <c r="H60" s="114" t="s">
        <v>49</v>
      </c>
      <c r="I60" s="114" t="s">
        <v>49</v>
      </c>
      <c r="J60" s="114" t="s">
        <v>49</v>
      </c>
      <c r="K60" s="114" t="s">
        <v>49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0</v>
      </c>
      <c r="T60" s="114">
        <v>0</v>
      </c>
      <c r="U60" s="114">
        <v>0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114">
        <v>0</v>
      </c>
      <c r="AD60" s="114">
        <v>0</v>
      </c>
      <c r="AE60" s="114">
        <v>0</v>
      </c>
      <c r="AF60" s="114">
        <v>0</v>
      </c>
      <c r="AG60" s="114">
        <v>0</v>
      </c>
    </row>
    <row r="61" spans="1:33" ht="12.75" hidden="1" outlineLevel="1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</row>
    <row r="62" spans="1:33" ht="12.75" hidden="1" outlineLevel="1">
      <c r="A62" s="133"/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</row>
    <row r="63" spans="1:33" ht="12.75" hidden="1" outlineLevel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</row>
    <row r="64" spans="1:33" ht="12.75" hidden="1" outlineLevel="1">
      <c r="A64" s="133" t="s">
        <v>14</v>
      </c>
      <c r="B64" s="133" t="s">
        <v>64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</row>
    <row r="65" spans="1:33" ht="12.75" hidden="1" outlineLevel="1">
      <c r="A65" s="133" t="s">
        <v>16</v>
      </c>
      <c r="B65" s="133" t="s">
        <v>17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</row>
    <row r="66" spans="1:33" ht="12.75" hidden="1" outlineLevel="1">
      <c r="A66" s="133" t="s">
        <v>18</v>
      </c>
      <c r="B66" s="133" t="s">
        <v>19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</row>
    <row r="67" spans="1:33" ht="12.75" hidden="1" outlineLevel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</row>
    <row r="68" spans="1:33" ht="12.75" hidden="1" outlineLevel="1">
      <c r="A68" s="132" t="s">
        <v>59</v>
      </c>
      <c r="B68" s="132" t="s">
        <v>20</v>
      </c>
      <c r="C68" s="132" t="s">
        <v>21</v>
      </c>
      <c r="D68" s="132" t="s">
        <v>22</v>
      </c>
      <c r="E68" s="132" t="s">
        <v>23</v>
      </c>
      <c r="F68" s="132" t="s">
        <v>24</v>
      </c>
      <c r="G68" s="132" t="s">
        <v>25</v>
      </c>
      <c r="H68" s="132" t="s">
        <v>26</v>
      </c>
      <c r="I68" s="132" t="s">
        <v>27</v>
      </c>
      <c r="J68" s="132" t="s">
        <v>28</v>
      </c>
      <c r="K68" s="132" t="s">
        <v>29</v>
      </c>
      <c r="L68" s="132" t="s">
        <v>30</v>
      </c>
      <c r="M68" s="132" t="s">
        <v>31</v>
      </c>
      <c r="N68" s="132" t="s">
        <v>32</v>
      </c>
      <c r="O68" s="132" t="s">
        <v>33</v>
      </c>
      <c r="P68" s="132" t="s">
        <v>34</v>
      </c>
      <c r="Q68" s="132" t="s">
        <v>35</v>
      </c>
      <c r="R68" s="132" t="s">
        <v>36</v>
      </c>
      <c r="S68" s="132" t="s">
        <v>37</v>
      </c>
      <c r="T68" s="132" t="s">
        <v>38</v>
      </c>
      <c r="U68" s="132" t="s">
        <v>39</v>
      </c>
      <c r="V68" s="132" t="s">
        <v>40</v>
      </c>
      <c r="W68" s="132" t="s">
        <v>41</v>
      </c>
      <c r="X68" s="132" t="s">
        <v>42</v>
      </c>
      <c r="Y68" s="132" t="s">
        <v>43</v>
      </c>
      <c r="Z68" s="132" t="s">
        <v>44</v>
      </c>
      <c r="AA68" s="132" t="s">
        <v>45</v>
      </c>
      <c r="AB68" s="132" t="s">
        <v>46</v>
      </c>
      <c r="AC68" s="132" t="s">
        <v>47</v>
      </c>
      <c r="AD68" s="132" t="s">
        <v>48</v>
      </c>
      <c r="AE68" s="132" t="s">
        <v>58</v>
      </c>
      <c r="AF68" s="132" t="s">
        <v>111</v>
      </c>
      <c r="AG68" s="132" t="s">
        <v>112</v>
      </c>
    </row>
    <row r="69" spans="1:33" ht="12.75" hidden="1" outlineLevel="1">
      <c r="A69" s="132" t="s">
        <v>55</v>
      </c>
      <c r="B69" s="114" t="s">
        <v>49</v>
      </c>
      <c r="C69" s="114" t="s">
        <v>49</v>
      </c>
      <c r="D69" s="114" t="s">
        <v>49</v>
      </c>
      <c r="E69" s="114" t="s">
        <v>49</v>
      </c>
      <c r="F69" s="114" t="s">
        <v>49</v>
      </c>
      <c r="G69" s="114" t="s">
        <v>49</v>
      </c>
      <c r="H69" s="114" t="s">
        <v>49</v>
      </c>
      <c r="I69" s="114" t="s">
        <v>49</v>
      </c>
      <c r="J69" s="114" t="s">
        <v>49</v>
      </c>
      <c r="K69" s="114" t="s">
        <v>49</v>
      </c>
      <c r="L69" s="114" t="s">
        <v>49</v>
      </c>
      <c r="M69" s="114" t="s">
        <v>49</v>
      </c>
      <c r="N69" s="114" t="s">
        <v>49</v>
      </c>
      <c r="O69" s="114" t="s">
        <v>49</v>
      </c>
      <c r="P69" s="114" t="s">
        <v>49</v>
      </c>
      <c r="Q69" s="114" t="s">
        <v>49</v>
      </c>
      <c r="R69" s="114" t="s">
        <v>49</v>
      </c>
      <c r="S69" s="114" t="s">
        <v>49</v>
      </c>
      <c r="T69" s="114" t="s">
        <v>49</v>
      </c>
      <c r="U69" s="114" t="s">
        <v>49</v>
      </c>
      <c r="V69" s="114" t="s">
        <v>49</v>
      </c>
      <c r="W69" s="114" t="s">
        <v>49</v>
      </c>
      <c r="X69" s="114" t="s">
        <v>49</v>
      </c>
      <c r="Y69" s="114" t="s">
        <v>49</v>
      </c>
      <c r="Z69" s="114">
        <v>613</v>
      </c>
      <c r="AA69" s="114">
        <v>702</v>
      </c>
      <c r="AB69" s="114">
        <v>692</v>
      </c>
      <c r="AC69" s="114">
        <v>765</v>
      </c>
      <c r="AD69" s="114">
        <v>756.06</v>
      </c>
      <c r="AE69" s="114">
        <v>732.622</v>
      </c>
      <c r="AF69" s="114">
        <v>666.746</v>
      </c>
      <c r="AG69" s="114">
        <v>719.629</v>
      </c>
    </row>
    <row r="70" spans="1:33" ht="12.75" hidden="1" outlineLevel="1">
      <c r="A70" s="132" t="s">
        <v>51</v>
      </c>
      <c r="B70" s="114" t="s">
        <v>49</v>
      </c>
      <c r="C70" s="114" t="s">
        <v>49</v>
      </c>
      <c r="D70" s="114" t="s">
        <v>49</v>
      </c>
      <c r="E70" s="114" t="s">
        <v>49</v>
      </c>
      <c r="F70" s="114" t="s">
        <v>49</v>
      </c>
      <c r="G70" s="114" t="s">
        <v>49</v>
      </c>
      <c r="H70" s="114" t="s">
        <v>49</v>
      </c>
      <c r="I70" s="114" t="s">
        <v>49</v>
      </c>
      <c r="J70" s="114" t="s">
        <v>49</v>
      </c>
      <c r="K70" s="114" t="s">
        <v>49</v>
      </c>
      <c r="L70" s="114" t="s">
        <v>49</v>
      </c>
      <c r="M70" s="114" t="s">
        <v>49</v>
      </c>
      <c r="N70" s="114" t="s">
        <v>49</v>
      </c>
      <c r="O70" s="114" t="s">
        <v>49</v>
      </c>
      <c r="P70" s="114" t="s">
        <v>49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114">
        <v>0</v>
      </c>
      <c r="AC70" s="114">
        <v>0</v>
      </c>
      <c r="AD70" s="114">
        <v>0</v>
      </c>
      <c r="AE70" s="114">
        <v>0</v>
      </c>
      <c r="AF70" s="114">
        <v>0</v>
      </c>
      <c r="AG70" s="114">
        <v>0</v>
      </c>
    </row>
    <row r="71" spans="1:33" ht="12.75" hidden="1" outlineLevel="1">
      <c r="A71" s="132" t="s">
        <v>52</v>
      </c>
      <c r="B71" s="114">
        <v>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114">
        <v>0</v>
      </c>
      <c r="AD71" s="114">
        <v>0</v>
      </c>
      <c r="AE71" s="114">
        <v>0</v>
      </c>
      <c r="AF71" s="114">
        <v>0</v>
      </c>
      <c r="AG71" s="114">
        <v>0</v>
      </c>
    </row>
    <row r="72" spans="1:33" ht="12.75" hidden="1" outlineLevel="1">
      <c r="A72" s="132" t="s">
        <v>53</v>
      </c>
      <c r="B72" s="114">
        <v>0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</row>
    <row r="73" spans="1:33" ht="12.75" hidden="1" outlineLevel="1">
      <c r="A73" s="132" t="s">
        <v>54</v>
      </c>
      <c r="B73" s="114">
        <v>0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4">
        <v>22</v>
      </c>
      <c r="S73" s="114">
        <v>5</v>
      </c>
      <c r="T73" s="114">
        <v>19</v>
      </c>
      <c r="U73" s="114">
        <v>41</v>
      </c>
      <c r="V73" s="114">
        <v>56</v>
      </c>
      <c r="W73" s="114">
        <v>19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114">
        <v>0</v>
      </c>
      <c r="AD73" s="114">
        <v>0</v>
      </c>
      <c r="AE73" s="114">
        <v>0</v>
      </c>
      <c r="AF73" s="114">
        <v>0</v>
      </c>
      <c r="AG73" s="114">
        <v>0</v>
      </c>
    </row>
    <row r="74" spans="1:33" ht="12.75" hidden="1" outlineLevel="1">
      <c r="A74" s="132" t="s">
        <v>57</v>
      </c>
      <c r="B74" s="114" t="s">
        <v>49</v>
      </c>
      <c r="C74" s="114" t="s">
        <v>49</v>
      </c>
      <c r="D74" s="114" t="s">
        <v>49</v>
      </c>
      <c r="E74" s="114" t="s">
        <v>49</v>
      </c>
      <c r="F74" s="114" t="s">
        <v>49</v>
      </c>
      <c r="G74" s="114" t="s">
        <v>49</v>
      </c>
      <c r="H74" s="114" t="s">
        <v>49</v>
      </c>
      <c r="I74" s="114" t="s">
        <v>49</v>
      </c>
      <c r="J74" s="114" t="s">
        <v>49</v>
      </c>
      <c r="K74" s="114" t="s">
        <v>49</v>
      </c>
      <c r="L74" s="114">
        <v>0</v>
      </c>
      <c r="M74" s="114">
        <v>0</v>
      </c>
      <c r="N74" s="114">
        <v>0</v>
      </c>
      <c r="O74" s="114">
        <v>0</v>
      </c>
      <c r="P74" s="114">
        <v>0</v>
      </c>
      <c r="Q74" s="114">
        <v>0</v>
      </c>
      <c r="R74" s="114">
        <v>0</v>
      </c>
      <c r="S74" s="114">
        <v>0</v>
      </c>
      <c r="T74" s="114">
        <v>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114">
        <v>0</v>
      </c>
      <c r="AE74" s="114">
        <v>0</v>
      </c>
      <c r="AF74" s="114">
        <v>0</v>
      </c>
      <c r="AG74" s="114">
        <v>0</v>
      </c>
    </row>
    <row r="75" spans="1:33" ht="12.75" hidden="1" outlineLevel="1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</row>
    <row r="76" spans="1:33" ht="12.75" hidden="1" outlineLevel="1">
      <c r="A76" s="133"/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</row>
    <row r="77" spans="1:33" ht="12.75" hidden="1" outlineLevel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</row>
    <row r="78" spans="1:33" ht="12.75" hidden="1" outlineLevel="1">
      <c r="A78" s="133" t="s">
        <v>14</v>
      </c>
      <c r="B78" s="133" t="s">
        <v>65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</row>
    <row r="79" spans="1:33" ht="12.75" hidden="1" outlineLevel="1">
      <c r="A79" s="133" t="s">
        <v>16</v>
      </c>
      <c r="B79" s="133" t="s">
        <v>17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</row>
    <row r="80" spans="1:33" ht="12.75" hidden="1" outlineLevel="1">
      <c r="A80" s="133" t="s">
        <v>18</v>
      </c>
      <c r="B80" s="133" t="s">
        <v>19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</row>
    <row r="81" spans="1:33" ht="12.75" hidden="1" outlineLevel="1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</row>
    <row r="82" spans="1:33" ht="12.75" hidden="1" outlineLevel="1">
      <c r="A82" s="132" t="s">
        <v>59</v>
      </c>
      <c r="B82" s="132" t="s">
        <v>20</v>
      </c>
      <c r="C82" s="132" t="s">
        <v>21</v>
      </c>
      <c r="D82" s="132" t="s">
        <v>22</v>
      </c>
      <c r="E82" s="132" t="s">
        <v>23</v>
      </c>
      <c r="F82" s="132" t="s">
        <v>24</v>
      </c>
      <c r="G82" s="132" t="s">
        <v>25</v>
      </c>
      <c r="H82" s="132" t="s">
        <v>26</v>
      </c>
      <c r="I82" s="132" t="s">
        <v>27</v>
      </c>
      <c r="J82" s="132" t="s">
        <v>28</v>
      </c>
      <c r="K82" s="132" t="s">
        <v>29</v>
      </c>
      <c r="L82" s="132" t="s">
        <v>30</v>
      </c>
      <c r="M82" s="132" t="s">
        <v>31</v>
      </c>
      <c r="N82" s="132" t="s">
        <v>32</v>
      </c>
      <c r="O82" s="132" t="s">
        <v>33</v>
      </c>
      <c r="P82" s="132" t="s">
        <v>34</v>
      </c>
      <c r="Q82" s="132" t="s">
        <v>35</v>
      </c>
      <c r="R82" s="132" t="s">
        <v>36</v>
      </c>
      <c r="S82" s="132" t="s">
        <v>37</v>
      </c>
      <c r="T82" s="132" t="s">
        <v>38</v>
      </c>
      <c r="U82" s="132" t="s">
        <v>39</v>
      </c>
      <c r="V82" s="132" t="s">
        <v>40</v>
      </c>
      <c r="W82" s="132" t="s">
        <v>41</v>
      </c>
      <c r="X82" s="132" t="s">
        <v>42</v>
      </c>
      <c r="Y82" s="132" t="s">
        <v>43</v>
      </c>
      <c r="Z82" s="132" t="s">
        <v>44</v>
      </c>
      <c r="AA82" s="132" t="s">
        <v>45</v>
      </c>
      <c r="AB82" s="132" t="s">
        <v>46</v>
      </c>
      <c r="AC82" s="132" t="s">
        <v>47</v>
      </c>
      <c r="AD82" s="132" t="s">
        <v>48</v>
      </c>
      <c r="AE82" s="132" t="s">
        <v>58</v>
      </c>
      <c r="AF82" s="132" t="s">
        <v>111</v>
      </c>
      <c r="AG82" s="132" t="s">
        <v>112</v>
      </c>
    </row>
    <row r="83" spans="1:33" ht="12.75" hidden="1" outlineLevel="1">
      <c r="A83" s="132" t="s">
        <v>55</v>
      </c>
      <c r="B83" s="114" t="s">
        <v>49</v>
      </c>
      <c r="C83" s="114" t="s">
        <v>49</v>
      </c>
      <c r="D83" s="114" t="s">
        <v>49</v>
      </c>
      <c r="E83" s="114" t="s">
        <v>49</v>
      </c>
      <c r="F83" s="114" t="s">
        <v>49</v>
      </c>
      <c r="G83" s="114" t="s">
        <v>49</v>
      </c>
      <c r="H83" s="114" t="s">
        <v>49</v>
      </c>
      <c r="I83" s="114" t="s">
        <v>49</v>
      </c>
      <c r="J83" s="114" t="s">
        <v>49</v>
      </c>
      <c r="K83" s="114" t="s">
        <v>49</v>
      </c>
      <c r="L83" s="114" t="s">
        <v>49</v>
      </c>
      <c r="M83" s="114" t="s">
        <v>49</v>
      </c>
      <c r="N83" s="114" t="s">
        <v>49</v>
      </c>
      <c r="O83" s="114" t="s">
        <v>49</v>
      </c>
      <c r="P83" s="114" t="s">
        <v>49</v>
      </c>
      <c r="Q83" s="114" t="s">
        <v>49</v>
      </c>
      <c r="R83" s="114" t="s">
        <v>49</v>
      </c>
      <c r="S83" s="114" t="s">
        <v>49</v>
      </c>
      <c r="T83" s="114" t="s">
        <v>49</v>
      </c>
      <c r="U83" s="114" t="s">
        <v>49</v>
      </c>
      <c r="V83" s="114" t="s">
        <v>49</v>
      </c>
      <c r="W83" s="114" t="s">
        <v>49</v>
      </c>
      <c r="X83" s="114" t="s">
        <v>49</v>
      </c>
      <c r="Y83" s="114" t="s">
        <v>49</v>
      </c>
      <c r="Z83" s="114">
        <v>0</v>
      </c>
      <c r="AA83" s="114">
        <v>0</v>
      </c>
      <c r="AB83" s="114">
        <v>0</v>
      </c>
      <c r="AC83" s="114">
        <v>0</v>
      </c>
      <c r="AD83" s="114">
        <v>0</v>
      </c>
      <c r="AE83" s="114">
        <v>0</v>
      </c>
      <c r="AF83" s="114">
        <v>38.85</v>
      </c>
      <c r="AG83" s="114">
        <v>46.249</v>
      </c>
    </row>
    <row r="84" spans="1:33" ht="12.75" hidden="1" outlineLevel="1">
      <c r="A84" s="132" t="s">
        <v>51</v>
      </c>
      <c r="B84" s="114" t="s">
        <v>49</v>
      </c>
      <c r="C84" s="114" t="s">
        <v>49</v>
      </c>
      <c r="D84" s="114" t="s">
        <v>49</v>
      </c>
      <c r="E84" s="114" t="s">
        <v>49</v>
      </c>
      <c r="F84" s="114" t="s">
        <v>49</v>
      </c>
      <c r="G84" s="114" t="s">
        <v>49</v>
      </c>
      <c r="H84" s="114" t="s">
        <v>49</v>
      </c>
      <c r="I84" s="114" t="s">
        <v>49</v>
      </c>
      <c r="J84" s="114" t="s">
        <v>49</v>
      </c>
      <c r="K84" s="114" t="s">
        <v>49</v>
      </c>
      <c r="L84" s="114" t="s">
        <v>49</v>
      </c>
      <c r="M84" s="114" t="s">
        <v>49</v>
      </c>
      <c r="N84" s="114" t="s">
        <v>49</v>
      </c>
      <c r="O84" s="114" t="s">
        <v>49</v>
      </c>
      <c r="P84" s="114" t="s">
        <v>49</v>
      </c>
      <c r="Q84" s="114">
        <v>0</v>
      </c>
      <c r="R84" s="114">
        <v>0</v>
      </c>
      <c r="S84" s="114">
        <v>0</v>
      </c>
      <c r="T84" s="114">
        <v>0</v>
      </c>
      <c r="U84" s="114">
        <v>0</v>
      </c>
      <c r="V84" s="114">
        <v>0</v>
      </c>
      <c r="W84" s="114">
        <v>0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0</v>
      </c>
      <c r="AF84" s="114">
        <v>0</v>
      </c>
      <c r="AG84" s="114">
        <v>0</v>
      </c>
    </row>
    <row r="85" spans="1:33" ht="12.75" hidden="1" outlineLevel="1">
      <c r="A85" s="132" t="s">
        <v>52</v>
      </c>
      <c r="B85" s="114">
        <v>104</v>
      </c>
      <c r="C85" s="114">
        <v>84</v>
      </c>
      <c r="D85" s="114">
        <v>84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53</v>
      </c>
      <c r="K85" s="114">
        <v>66</v>
      </c>
      <c r="L85" s="114">
        <v>48</v>
      </c>
      <c r="M85" s="114">
        <v>30</v>
      </c>
      <c r="N85" s="114">
        <v>47</v>
      </c>
      <c r="O85" s="114">
        <v>63</v>
      </c>
      <c r="P85" s="114">
        <v>52</v>
      </c>
      <c r="Q85" s="114">
        <v>44</v>
      </c>
      <c r="R85" s="114">
        <v>21</v>
      </c>
      <c r="S85" s="114">
        <v>34</v>
      </c>
      <c r="T85" s="114">
        <v>37</v>
      </c>
      <c r="U85" s="114">
        <v>21</v>
      </c>
      <c r="V85" s="114">
        <v>31</v>
      </c>
      <c r="W85" s="114">
        <v>28</v>
      </c>
      <c r="X85" s="114">
        <v>20</v>
      </c>
      <c r="Y85" s="114">
        <v>20</v>
      </c>
      <c r="Z85" s="114">
        <v>11</v>
      </c>
      <c r="AA85" s="114">
        <v>0</v>
      </c>
      <c r="AB85" s="114">
        <v>0</v>
      </c>
      <c r="AC85" s="114">
        <v>0</v>
      </c>
      <c r="AD85" s="114">
        <v>0</v>
      </c>
      <c r="AE85" s="114">
        <v>0</v>
      </c>
      <c r="AF85" s="114">
        <v>0</v>
      </c>
      <c r="AG85" s="114">
        <v>0</v>
      </c>
    </row>
    <row r="86" spans="1:33" ht="12.75" hidden="1" outlineLevel="1">
      <c r="A86" s="132" t="s">
        <v>53</v>
      </c>
      <c r="B86" s="114">
        <v>0</v>
      </c>
      <c r="C86" s="114">
        <v>0</v>
      </c>
      <c r="D86" s="114">
        <v>0</v>
      </c>
      <c r="E86" s="114"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14">
        <v>0</v>
      </c>
      <c r="S86" s="114">
        <v>0</v>
      </c>
      <c r="T86" s="114">
        <v>0</v>
      </c>
      <c r="U86" s="114">
        <v>0</v>
      </c>
      <c r="V86" s="114">
        <v>0</v>
      </c>
      <c r="W86" s="114">
        <v>0</v>
      </c>
      <c r="X86" s="114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0</v>
      </c>
      <c r="AD86" s="114">
        <v>0</v>
      </c>
      <c r="AE86" s="114">
        <v>0</v>
      </c>
      <c r="AF86" s="114">
        <v>0</v>
      </c>
      <c r="AG86" s="114">
        <v>0</v>
      </c>
    </row>
    <row r="87" spans="1:33" ht="12.75" hidden="1" outlineLevel="1">
      <c r="A87" s="132" t="s">
        <v>54</v>
      </c>
      <c r="B87" s="114">
        <v>0</v>
      </c>
      <c r="C87" s="114">
        <v>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v>39</v>
      </c>
      <c r="R87" s="114">
        <v>0</v>
      </c>
      <c r="S87" s="114">
        <v>0</v>
      </c>
      <c r="T87" s="114">
        <v>0</v>
      </c>
      <c r="U87" s="114">
        <v>0</v>
      </c>
      <c r="V87" s="114">
        <v>15</v>
      </c>
      <c r="W87" s="114">
        <v>12</v>
      </c>
      <c r="X87" s="114">
        <v>13</v>
      </c>
      <c r="Y87" s="114">
        <v>7</v>
      </c>
      <c r="Z87" s="114">
        <v>31</v>
      </c>
      <c r="AA87" s="114">
        <v>10</v>
      </c>
      <c r="AB87" s="114">
        <v>16</v>
      </c>
      <c r="AC87" s="114">
        <v>26.355</v>
      </c>
      <c r="AD87" s="114">
        <v>26.128</v>
      </c>
      <c r="AE87" s="114">
        <v>25.242</v>
      </c>
      <c r="AF87" s="114">
        <v>19.446</v>
      </c>
      <c r="AG87" s="114">
        <v>14.192</v>
      </c>
    </row>
    <row r="88" spans="1:33" ht="12.75" hidden="1" outlineLevel="1">
      <c r="A88" s="132" t="s">
        <v>57</v>
      </c>
      <c r="B88" s="114" t="s">
        <v>49</v>
      </c>
      <c r="C88" s="114" t="s">
        <v>49</v>
      </c>
      <c r="D88" s="114" t="s">
        <v>49</v>
      </c>
      <c r="E88" s="114" t="s">
        <v>49</v>
      </c>
      <c r="F88" s="114" t="s">
        <v>49</v>
      </c>
      <c r="G88" s="114" t="s">
        <v>49</v>
      </c>
      <c r="H88" s="114" t="s">
        <v>49</v>
      </c>
      <c r="I88" s="114" t="s">
        <v>49</v>
      </c>
      <c r="J88" s="114" t="s">
        <v>49</v>
      </c>
      <c r="K88" s="114" t="s">
        <v>49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14">
        <v>0</v>
      </c>
      <c r="S88" s="114">
        <v>0</v>
      </c>
      <c r="T88" s="114">
        <v>0</v>
      </c>
      <c r="U88" s="114">
        <v>0</v>
      </c>
      <c r="V88" s="114">
        <v>0</v>
      </c>
      <c r="W88" s="114">
        <v>0</v>
      </c>
      <c r="X88" s="114">
        <v>0</v>
      </c>
      <c r="Y88" s="114">
        <v>0</v>
      </c>
      <c r="Z88" s="114">
        <v>0</v>
      </c>
      <c r="AA88" s="114">
        <v>0</v>
      </c>
      <c r="AB88" s="114">
        <v>0</v>
      </c>
      <c r="AC88" s="114">
        <v>0</v>
      </c>
      <c r="AD88" s="114">
        <v>0</v>
      </c>
      <c r="AE88" s="114">
        <v>0</v>
      </c>
      <c r="AF88" s="114">
        <v>0</v>
      </c>
      <c r="AG88" s="114">
        <v>0</v>
      </c>
    </row>
    <row r="89" spans="1:33" ht="12.75" hidden="1" outlineLevel="1">
      <c r="A89" s="133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</row>
    <row r="90" spans="1:33" ht="12.75" hidden="1" outlineLevel="1">
      <c r="A90" s="133"/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</row>
    <row r="91" spans="1:33" ht="12.75" hidden="1" outlineLevel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</row>
    <row r="92" spans="1:33" ht="12.75" hidden="1" outlineLevel="1">
      <c r="A92" s="133" t="s">
        <v>14</v>
      </c>
      <c r="B92" s="133" t="s">
        <v>66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</row>
    <row r="93" spans="1:33" ht="12.75" hidden="1" outlineLevel="1">
      <c r="A93" s="133" t="s">
        <v>16</v>
      </c>
      <c r="B93" s="133" t="s">
        <v>17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</row>
    <row r="94" spans="1:33" ht="12.75" hidden="1" outlineLevel="1">
      <c r="A94" s="133" t="s">
        <v>18</v>
      </c>
      <c r="B94" s="133" t="s">
        <v>19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</row>
    <row r="95" spans="1:33" ht="12.75" hidden="1" outlineLevel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</row>
    <row r="96" spans="1:33" ht="12.75" hidden="1" outlineLevel="1">
      <c r="A96" s="132" t="s">
        <v>59</v>
      </c>
      <c r="B96" s="132" t="s">
        <v>20</v>
      </c>
      <c r="C96" s="132" t="s">
        <v>21</v>
      </c>
      <c r="D96" s="132" t="s">
        <v>22</v>
      </c>
      <c r="E96" s="132" t="s">
        <v>23</v>
      </c>
      <c r="F96" s="132" t="s">
        <v>24</v>
      </c>
      <c r="G96" s="132" t="s">
        <v>25</v>
      </c>
      <c r="H96" s="132" t="s">
        <v>26</v>
      </c>
      <c r="I96" s="132" t="s">
        <v>27</v>
      </c>
      <c r="J96" s="132" t="s">
        <v>28</v>
      </c>
      <c r="K96" s="132" t="s">
        <v>29</v>
      </c>
      <c r="L96" s="132" t="s">
        <v>30</v>
      </c>
      <c r="M96" s="132" t="s">
        <v>31</v>
      </c>
      <c r="N96" s="132" t="s">
        <v>32</v>
      </c>
      <c r="O96" s="132" t="s">
        <v>33</v>
      </c>
      <c r="P96" s="132" t="s">
        <v>34</v>
      </c>
      <c r="Q96" s="132" t="s">
        <v>35</v>
      </c>
      <c r="R96" s="132" t="s">
        <v>36</v>
      </c>
      <c r="S96" s="132" t="s">
        <v>37</v>
      </c>
      <c r="T96" s="132" t="s">
        <v>38</v>
      </c>
      <c r="U96" s="132" t="s">
        <v>39</v>
      </c>
      <c r="V96" s="132" t="s">
        <v>40</v>
      </c>
      <c r="W96" s="132" t="s">
        <v>41</v>
      </c>
      <c r="X96" s="132" t="s">
        <v>42</v>
      </c>
      <c r="Y96" s="132" t="s">
        <v>43</v>
      </c>
      <c r="Z96" s="132" t="s">
        <v>44</v>
      </c>
      <c r="AA96" s="132" t="s">
        <v>45</v>
      </c>
      <c r="AB96" s="132" t="s">
        <v>46</v>
      </c>
      <c r="AC96" s="132" t="s">
        <v>47</v>
      </c>
      <c r="AD96" s="132" t="s">
        <v>48</v>
      </c>
      <c r="AE96" s="132" t="s">
        <v>58</v>
      </c>
      <c r="AF96" s="132" t="s">
        <v>111</v>
      </c>
      <c r="AG96" s="132" t="s">
        <v>112</v>
      </c>
    </row>
    <row r="97" spans="1:33" ht="12.75" hidden="1" outlineLevel="1">
      <c r="A97" s="132" t="s">
        <v>55</v>
      </c>
      <c r="B97" s="114" t="s">
        <v>49</v>
      </c>
      <c r="C97" s="114" t="s">
        <v>49</v>
      </c>
      <c r="D97" s="114" t="s">
        <v>49</v>
      </c>
      <c r="E97" s="114" t="s">
        <v>49</v>
      </c>
      <c r="F97" s="114" t="s">
        <v>49</v>
      </c>
      <c r="G97" s="114" t="s">
        <v>49</v>
      </c>
      <c r="H97" s="114" t="s">
        <v>49</v>
      </c>
      <c r="I97" s="114" t="s">
        <v>49</v>
      </c>
      <c r="J97" s="114" t="s">
        <v>49</v>
      </c>
      <c r="K97" s="114" t="s">
        <v>49</v>
      </c>
      <c r="L97" s="114" t="s">
        <v>49</v>
      </c>
      <c r="M97" s="114" t="s">
        <v>49</v>
      </c>
      <c r="N97" s="114" t="s">
        <v>49</v>
      </c>
      <c r="O97" s="114" t="s">
        <v>49</v>
      </c>
      <c r="P97" s="114" t="s">
        <v>49</v>
      </c>
      <c r="Q97" s="114" t="s">
        <v>49</v>
      </c>
      <c r="R97" s="114" t="s">
        <v>49</v>
      </c>
      <c r="S97" s="114" t="s">
        <v>49</v>
      </c>
      <c r="T97" s="114" t="s">
        <v>49</v>
      </c>
      <c r="U97" s="114" t="s">
        <v>49</v>
      </c>
      <c r="V97" s="114" t="s">
        <v>49</v>
      </c>
      <c r="W97" s="114" t="s">
        <v>49</v>
      </c>
      <c r="X97" s="114" t="s">
        <v>49</v>
      </c>
      <c r="Y97" s="114" t="s">
        <v>49</v>
      </c>
      <c r="Z97" s="114">
        <v>169</v>
      </c>
      <c r="AA97" s="114">
        <v>169</v>
      </c>
      <c r="AB97" s="114">
        <v>120</v>
      </c>
      <c r="AC97" s="114">
        <v>132</v>
      </c>
      <c r="AD97" s="114">
        <v>144.219</v>
      </c>
      <c r="AE97" s="114">
        <v>148.185</v>
      </c>
      <c r="AF97" s="114">
        <v>0</v>
      </c>
      <c r="AG97" s="114">
        <v>0</v>
      </c>
    </row>
    <row r="98" spans="1:33" ht="12.75" hidden="1" outlineLevel="1">
      <c r="A98" s="132" t="s">
        <v>51</v>
      </c>
      <c r="B98" s="114" t="s">
        <v>49</v>
      </c>
      <c r="C98" s="114" t="s">
        <v>49</v>
      </c>
      <c r="D98" s="114" t="s">
        <v>49</v>
      </c>
      <c r="E98" s="114" t="s">
        <v>49</v>
      </c>
      <c r="F98" s="114" t="s">
        <v>49</v>
      </c>
      <c r="G98" s="114" t="s">
        <v>49</v>
      </c>
      <c r="H98" s="114" t="s">
        <v>49</v>
      </c>
      <c r="I98" s="114" t="s">
        <v>49</v>
      </c>
      <c r="J98" s="114" t="s">
        <v>49</v>
      </c>
      <c r="K98" s="114" t="s">
        <v>49</v>
      </c>
      <c r="L98" s="114" t="s">
        <v>49</v>
      </c>
      <c r="M98" s="114" t="s">
        <v>49</v>
      </c>
      <c r="N98" s="114" t="s">
        <v>49</v>
      </c>
      <c r="O98" s="114" t="s">
        <v>49</v>
      </c>
      <c r="P98" s="114" t="s">
        <v>49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14">
        <v>0</v>
      </c>
      <c r="AF98" s="114">
        <v>0</v>
      </c>
      <c r="AG98" s="114">
        <v>0</v>
      </c>
    </row>
    <row r="99" spans="1:33" ht="12.75" hidden="1" outlineLevel="1">
      <c r="A99" s="132" t="s">
        <v>52</v>
      </c>
      <c r="B99" s="114">
        <v>0</v>
      </c>
      <c r="C99" s="114">
        <v>0</v>
      </c>
      <c r="D99" s="114">
        <v>0</v>
      </c>
      <c r="E99" s="114">
        <v>0</v>
      </c>
      <c r="F99" s="114">
        <v>0</v>
      </c>
      <c r="G99" s="114">
        <v>108</v>
      </c>
      <c r="H99" s="114">
        <v>108</v>
      </c>
      <c r="I99" s="114">
        <v>108</v>
      </c>
      <c r="J99" s="114">
        <v>80</v>
      </c>
      <c r="K99" s="114">
        <v>75</v>
      </c>
      <c r="L99" s="114">
        <v>64</v>
      </c>
      <c r="M99" s="114">
        <v>46</v>
      </c>
      <c r="N99" s="114">
        <v>37</v>
      </c>
      <c r="O99" s="114">
        <v>38</v>
      </c>
      <c r="P99" s="114">
        <v>44</v>
      </c>
      <c r="Q99" s="114">
        <v>0</v>
      </c>
      <c r="R99" s="114">
        <v>0</v>
      </c>
      <c r="S99" s="114">
        <v>0</v>
      </c>
      <c r="T99" s="114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4">
        <v>0</v>
      </c>
      <c r="AD99" s="114">
        <v>0</v>
      </c>
      <c r="AE99" s="114">
        <v>0</v>
      </c>
      <c r="AF99" s="114">
        <v>0</v>
      </c>
      <c r="AG99" s="114">
        <v>0</v>
      </c>
    </row>
    <row r="100" spans="1:33" ht="12.75" hidden="1" outlineLevel="1">
      <c r="A100" s="132" t="s">
        <v>53</v>
      </c>
      <c r="B100" s="114">
        <v>0</v>
      </c>
      <c r="C100" s="114">
        <v>0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  <c r="Z100" s="114">
        <v>0</v>
      </c>
      <c r="AA100" s="114">
        <v>0</v>
      </c>
      <c r="AB100" s="114">
        <v>0</v>
      </c>
      <c r="AC100" s="114">
        <v>0</v>
      </c>
      <c r="AD100" s="114">
        <v>0</v>
      </c>
      <c r="AE100" s="114">
        <v>0</v>
      </c>
      <c r="AF100" s="114">
        <v>0</v>
      </c>
      <c r="AG100" s="114">
        <v>0</v>
      </c>
    </row>
    <row r="101" spans="1:33" ht="12.75" hidden="1" outlineLevel="1">
      <c r="A101" s="132" t="s">
        <v>54</v>
      </c>
      <c r="B101" s="114">
        <v>0</v>
      </c>
      <c r="C101" s="114">
        <v>0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324</v>
      </c>
      <c r="R101" s="114">
        <v>217</v>
      </c>
      <c r="S101" s="114">
        <v>211</v>
      </c>
      <c r="T101" s="114">
        <v>199</v>
      </c>
      <c r="U101" s="114">
        <v>193</v>
      </c>
      <c r="V101" s="114">
        <v>208</v>
      </c>
      <c r="W101" s="114">
        <v>197</v>
      </c>
      <c r="X101" s="114">
        <v>206</v>
      </c>
      <c r="Y101" s="114">
        <v>278</v>
      </c>
      <c r="Z101" s="114">
        <v>115.972</v>
      </c>
      <c r="AA101" s="114">
        <v>162.235</v>
      </c>
      <c r="AB101" s="114">
        <v>132.529</v>
      </c>
      <c r="AC101" s="114">
        <v>159.127</v>
      </c>
      <c r="AD101" s="114">
        <v>139.972</v>
      </c>
      <c r="AE101" s="114">
        <v>138.128</v>
      </c>
      <c r="AF101" s="114">
        <v>152.137</v>
      </c>
      <c r="AG101" s="114">
        <v>170.64</v>
      </c>
    </row>
    <row r="102" spans="1:33" ht="12.75" hidden="1" outlineLevel="1">
      <c r="A102" s="132" t="s">
        <v>57</v>
      </c>
      <c r="B102" s="114" t="s">
        <v>49</v>
      </c>
      <c r="C102" s="114" t="s">
        <v>49</v>
      </c>
      <c r="D102" s="114" t="s">
        <v>49</v>
      </c>
      <c r="E102" s="114" t="s">
        <v>49</v>
      </c>
      <c r="F102" s="114" t="s">
        <v>49</v>
      </c>
      <c r="G102" s="114" t="s">
        <v>49</v>
      </c>
      <c r="H102" s="114" t="s">
        <v>49</v>
      </c>
      <c r="I102" s="114" t="s">
        <v>49</v>
      </c>
      <c r="J102" s="114" t="s">
        <v>49</v>
      </c>
      <c r="K102" s="114" t="s">
        <v>49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0</v>
      </c>
      <c r="AB102" s="114">
        <v>0</v>
      </c>
      <c r="AC102" s="114">
        <v>0</v>
      </c>
      <c r="AD102" s="114">
        <v>0</v>
      </c>
      <c r="AE102" s="114">
        <v>0</v>
      </c>
      <c r="AF102" s="114">
        <v>0</v>
      </c>
      <c r="AG102" s="114">
        <v>0</v>
      </c>
    </row>
    <row r="103" spans="1:31" ht="12.75" hidden="1" outlineLevel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ht="12.75" hidden="1" outlineLevel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ht="12" collapsed="1">
      <c r="A105" s="30"/>
    </row>
    <row r="106" spans="1:31" ht="12">
      <c r="A106" s="41" t="s">
        <v>67</v>
      </c>
      <c r="B106" s="23"/>
      <c r="C106" s="42"/>
      <c r="D106" s="42"/>
      <c r="E106" s="23" t="s">
        <v>68</v>
      </c>
      <c r="F106" s="24"/>
      <c r="G106" s="24"/>
      <c r="H106" s="24"/>
      <c r="I106" s="24"/>
      <c r="J106" s="24" t="s">
        <v>121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42"/>
      <c r="AB106" s="42"/>
      <c r="AC106" s="42"/>
      <c r="AD106" s="42"/>
      <c r="AE106" s="42"/>
    </row>
    <row r="107" ht="12"/>
    <row r="108" spans="1:33" ht="12">
      <c r="A108" s="43" t="s">
        <v>59</v>
      </c>
      <c r="B108" s="43" t="s">
        <v>20</v>
      </c>
      <c r="C108" s="43" t="s">
        <v>21</v>
      </c>
      <c r="D108" s="43" t="s">
        <v>22</v>
      </c>
      <c r="E108" s="43" t="s">
        <v>23</v>
      </c>
      <c r="F108" s="43" t="s">
        <v>24</v>
      </c>
      <c r="G108" s="43" t="s">
        <v>25</v>
      </c>
      <c r="H108" s="43" t="s">
        <v>26</v>
      </c>
      <c r="I108" s="43" t="s">
        <v>27</v>
      </c>
      <c r="J108" s="43" t="s">
        <v>28</v>
      </c>
      <c r="K108" s="43" t="s">
        <v>29</v>
      </c>
      <c r="L108" s="43" t="s">
        <v>30</v>
      </c>
      <c r="M108" s="43" t="s">
        <v>31</v>
      </c>
      <c r="N108" s="43" t="s">
        <v>32</v>
      </c>
      <c r="O108" s="43" t="s">
        <v>33</v>
      </c>
      <c r="P108" s="43" t="s">
        <v>34</v>
      </c>
      <c r="Q108" s="43" t="s">
        <v>35</v>
      </c>
      <c r="R108" s="43" t="s">
        <v>36</v>
      </c>
      <c r="S108" s="43" t="s">
        <v>37</v>
      </c>
      <c r="T108" s="43" t="s">
        <v>38</v>
      </c>
      <c r="U108" s="43" t="s">
        <v>39</v>
      </c>
      <c r="V108" s="43" t="s">
        <v>40</v>
      </c>
      <c r="W108" s="43" t="s">
        <v>41</v>
      </c>
      <c r="X108" s="43" t="s">
        <v>42</v>
      </c>
      <c r="Y108" s="43" t="s">
        <v>43</v>
      </c>
      <c r="Z108" s="43" t="s">
        <v>44</v>
      </c>
      <c r="AA108" s="43" t="s">
        <v>45</v>
      </c>
      <c r="AB108" s="43" t="s">
        <v>46</v>
      </c>
      <c r="AC108" s="43" t="s">
        <v>47</v>
      </c>
      <c r="AD108" s="43" t="s">
        <v>48</v>
      </c>
      <c r="AE108" s="43" t="s">
        <v>58</v>
      </c>
      <c r="AF108" s="43" t="s">
        <v>111</v>
      </c>
      <c r="AG108" s="43" t="s">
        <v>112</v>
      </c>
    </row>
    <row r="109" spans="1:33" ht="12">
      <c r="A109" s="43" t="s">
        <v>55</v>
      </c>
      <c r="B109" s="51" t="s">
        <v>49</v>
      </c>
      <c r="C109" s="51" t="s">
        <v>49</v>
      </c>
      <c r="D109" s="51" t="s">
        <v>49</v>
      </c>
      <c r="E109" s="51" t="s">
        <v>49</v>
      </c>
      <c r="F109" s="51" t="s">
        <v>49</v>
      </c>
      <c r="G109" s="51" t="s">
        <v>49</v>
      </c>
      <c r="H109" s="51" t="s">
        <v>49</v>
      </c>
      <c r="I109" s="51" t="s">
        <v>49</v>
      </c>
      <c r="J109" s="51" t="s">
        <v>49</v>
      </c>
      <c r="K109" s="51" t="s">
        <v>49</v>
      </c>
      <c r="L109" s="51" t="s">
        <v>49</v>
      </c>
      <c r="M109" s="51" t="s">
        <v>49</v>
      </c>
      <c r="N109" s="51" t="s">
        <v>49</v>
      </c>
      <c r="O109" s="51" t="s">
        <v>49</v>
      </c>
      <c r="P109" s="51" t="s">
        <v>49</v>
      </c>
      <c r="Q109" s="51" t="s">
        <v>49</v>
      </c>
      <c r="R109" s="51" t="s">
        <v>49</v>
      </c>
      <c r="S109" s="51" t="s">
        <v>49</v>
      </c>
      <c r="T109" s="51" t="s">
        <v>49</v>
      </c>
      <c r="U109" s="51" t="s">
        <v>49</v>
      </c>
      <c r="V109" s="51" t="s">
        <v>49</v>
      </c>
      <c r="W109" s="51" t="s">
        <v>49</v>
      </c>
      <c r="X109" s="51" t="s">
        <v>49</v>
      </c>
      <c r="Y109" s="51" t="s">
        <v>49</v>
      </c>
      <c r="Z109" s="51">
        <f aca="true" t="shared" si="1" ref="C109:AG114">Z27+Z41+Z55+Z69+Z83+Z97</f>
        <v>10797</v>
      </c>
      <c r="AA109" s="51">
        <f t="shared" si="1"/>
        <v>10797</v>
      </c>
      <c r="AB109" s="51">
        <f t="shared" si="1"/>
        <v>12904</v>
      </c>
      <c r="AC109" s="51">
        <f t="shared" si="1"/>
        <v>13308</v>
      </c>
      <c r="AD109" s="51">
        <f t="shared" si="1"/>
        <v>13416.521999999999</v>
      </c>
      <c r="AE109" s="51">
        <f t="shared" si="1"/>
        <v>12170.172</v>
      </c>
      <c r="AF109" s="51">
        <f t="shared" si="1"/>
        <v>13002.097</v>
      </c>
      <c r="AG109" s="51">
        <f t="shared" si="1"/>
        <v>12434.267</v>
      </c>
    </row>
    <row r="110" spans="1:33" ht="12">
      <c r="A110" s="43" t="s">
        <v>51</v>
      </c>
      <c r="B110" s="51" t="s">
        <v>49</v>
      </c>
      <c r="C110" s="51" t="s">
        <v>49</v>
      </c>
      <c r="D110" s="51" t="s">
        <v>49</v>
      </c>
      <c r="E110" s="51" t="s">
        <v>49</v>
      </c>
      <c r="F110" s="51" t="s">
        <v>49</v>
      </c>
      <c r="G110" s="51" t="s">
        <v>49</v>
      </c>
      <c r="H110" s="51" t="s">
        <v>49</v>
      </c>
      <c r="I110" s="51" t="s">
        <v>49</v>
      </c>
      <c r="J110" s="51" t="s">
        <v>49</v>
      </c>
      <c r="K110" s="51" t="s">
        <v>49</v>
      </c>
      <c r="L110" s="51" t="s">
        <v>49</v>
      </c>
      <c r="M110" s="51" t="s">
        <v>49</v>
      </c>
      <c r="N110" s="51" t="s">
        <v>49</v>
      </c>
      <c r="O110" s="51" t="s">
        <v>49</v>
      </c>
      <c r="P110" s="51" t="s">
        <v>49</v>
      </c>
      <c r="Q110" s="51">
        <f aca="true" t="shared" si="2" ref="B110:Q113">Q28+Q42+Q56+Q70+Q84+Q98</f>
        <v>1204</v>
      </c>
      <c r="R110" s="51">
        <f t="shared" si="1"/>
        <v>1367</v>
      </c>
      <c r="S110" s="51">
        <f t="shared" si="1"/>
        <v>1069</v>
      </c>
      <c r="T110" s="51">
        <f t="shared" si="1"/>
        <v>1640</v>
      </c>
      <c r="U110" s="51">
        <f t="shared" si="1"/>
        <v>877</v>
      </c>
      <c r="V110" s="51">
        <f t="shared" si="1"/>
        <v>1858</v>
      </c>
      <c r="W110" s="51">
        <f t="shared" si="1"/>
        <v>1900</v>
      </c>
      <c r="X110" s="51">
        <f t="shared" si="1"/>
        <v>1695</v>
      </c>
      <c r="Y110" s="51">
        <f t="shared" si="1"/>
        <v>1648</v>
      </c>
      <c r="Z110" s="51">
        <f t="shared" si="1"/>
        <v>1597</v>
      </c>
      <c r="AA110" s="51">
        <f t="shared" si="1"/>
        <v>1668</v>
      </c>
      <c r="AB110" s="51">
        <f t="shared" si="1"/>
        <v>1306</v>
      </c>
      <c r="AC110" s="51">
        <f t="shared" si="1"/>
        <v>1340.3</v>
      </c>
      <c r="AD110" s="51">
        <f t="shared" si="1"/>
        <v>1543.7</v>
      </c>
      <c r="AE110" s="51">
        <f t="shared" si="1"/>
        <v>1463.3</v>
      </c>
      <c r="AF110" s="51">
        <f t="shared" si="1"/>
        <v>1567</v>
      </c>
      <c r="AG110" s="51">
        <f t="shared" si="1"/>
        <v>1366.8</v>
      </c>
    </row>
    <row r="111" spans="1:33" ht="12">
      <c r="A111" s="43" t="s">
        <v>52</v>
      </c>
      <c r="B111" s="51">
        <f t="shared" si="2"/>
        <v>6631</v>
      </c>
      <c r="C111" s="51">
        <f t="shared" si="1"/>
        <v>6783</v>
      </c>
      <c r="D111" s="51">
        <f t="shared" si="1"/>
        <v>6783</v>
      </c>
      <c r="E111" s="51">
        <f t="shared" si="1"/>
        <v>6572</v>
      </c>
      <c r="F111" s="51">
        <f t="shared" si="1"/>
        <v>6895</v>
      </c>
      <c r="G111" s="51">
        <f t="shared" si="1"/>
        <v>7133</v>
      </c>
      <c r="H111" s="51">
        <f t="shared" si="1"/>
        <v>7030</v>
      </c>
      <c r="I111" s="51">
        <f t="shared" si="1"/>
        <v>6550</v>
      </c>
      <c r="J111" s="51">
        <f t="shared" si="1"/>
        <v>8124</v>
      </c>
      <c r="K111" s="51">
        <f t="shared" si="1"/>
        <v>7426</v>
      </c>
      <c r="L111" s="51">
        <f t="shared" si="1"/>
        <v>7671</v>
      </c>
      <c r="M111" s="51">
        <f t="shared" si="1"/>
        <v>8285</v>
      </c>
      <c r="N111" s="51">
        <f t="shared" si="1"/>
        <v>7149</v>
      </c>
      <c r="O111" s="51">
        <f t="shared" si="1"/>
        <v>7229</v>
      </c>
      <c r="P111" s="51">
        <f t="shared" si="1"/>
        <v>7245</v>
      </c>
      <c r="Q111" s="51">
        <f t="shared" si="1"/>
        <v>7102</v>
      </c>
      <c r="R111" s="51">
        <f t="shared" si="1"/>
        <v>6572</v>
      </c>
      <c r="S111" s="51">
        <f t="shared" si="1"/>
        <v>6636</v>
      </c>
      <c r="T111" s="51">
        <f t="shared" si="1"/>
        <v>7452</v>
      </c>
      <c r="U111" s="51">
        <f t="shared" si="1"/>
        <v>7328</v>
      </c>
      <c r="V111" s="51">
        <f t="shared" si="1"/>
        <v>6723</v>
      </c>
      <c r="W111" s="51">
        <f t="shared" si="1"/>
        <v>7733</v>
      </c>
      <c r="X111" s="51">
        <f t="shared" si="1"/>
        <v>7348</v>
      </c>
      <c r="Y111" s="51">
        <f t="shared" si="1"/>
        <v>6633</v>
      </c>
      <c r="Z111" s="51">
        <f t="shared" si="1"/>
        <v>6462</v>
      </c>
      <c r="AA111" s="51">
        <f t="shared" si="1"/>
        <v>5833</v>
      </c>
      <c r="AB111" s="51">
        <f t="shared" si="1"/>
        <v>5184.512</v>
      </c>
      <c r="AC111" s="51">
        <f t="shared" si="1"/>
        <v>5203.68</v>
      </c>
      <c r="AD111" s="51">
        <f t="shared" si="1"/>
        <v>4689.356</v>
      </c>
      <c r="AE111" s="51">
        <f t="shared" si="1"/>
        <v>5731.442</v>
      </c>
      <c r="AF111" s="51">
        <f t="shared" si="1"/>
        <v>5051.374</v>
      </c>
      <c r="AG111" s="51">
        <f t="shared" si="1"/>
        <v>4185.582</v>
      </c>
    </row>
    <row r="112" spans="1:33" ht="12">
      <c r="A112" s="43" t="s">
        <v>53</v>
      </c>
      <c r="B112" s="51">
        <f t="shared" si="2"/>
        <v>0</v>
      </c>
      <c r="C112" s="51">
        <f t="shared" si="1"/>
        <v>0</v>
      </c>
      <c r="D112" s="51">
        <f t="shared" si="1"/>
        <v>0</v>
      </c>
      <c r="E112" s="51">
        <f t="shared" si="1"/>
        <v>0</v>
      </c>
      <c r="F112" s="51">
        <f t="shared" si="1"/>
        <v>0</v>
      </c>
      <c r="G112" s="51">
        <f t="shared" si="1"/>
        <v>0</v>
      </c>
      <c r="H112" s="51">
        <f t="shared" si="1"/>
        <v>0</v>
      </c>
      <c r="I112" s="51">
        <f t="shared" si="1"/>
        <v>0</v>
      </c>
      <c r="J112" s="51">
        <f t="shared" si="1"/>
        <v>0</v>
      </c>
      <c r="K112" s="51">
        <f t="shared" si="1"/>
        <v>19</v>
      </c>
      <c r="L112" s="51">
        <f t="shared" si="1"/>
        <v>13</v>
      </c>
      <c r="M112" s="51">
        <f t="shared" si="1"/>
        <v>17</v>
      </c>
      <c r="N112" s="51">
        <f t="shared" si="1"/>
        <v>12</v>
      </c>
      <c r="O112" s="51">
        <f t="shared" si="1"/>
        <v>0</v>
      </c>
      <c r="P112" s="51">
        <f t="shared" si="1"/>
        <v>0</v>
      </c>
      <c r="Q112" s="51">
        <f t="shared" si="1"/>
        <v>0</v>
      </c>
      <c r="R112" s="51">
        <f t="shared" si="1"/>
        <v>0</v>
      </c>
      <c r="S112" s="51">
        <f t="shared" si="1"/>
        <v>0</v>
      </c>
      <c r="T112" s="51">
        <f t="shared" si="1"/>
        <v>0</v>
      </c>
      <c r="U112" s="51">
        <f t="shared" si="1"/>
        <v>0</v>
      </c>
      <c r="V112" s="51">
        <f t="shared" si="1"/>
        <v>0</v>
      </c>
      <c r="W112" s="51">
        <f t="shared" si="1"/>
        <v>0</v>
      </c>
      <c r="X112" s="51">
        <f t="shared" si="1"/>
        <v>0</v>
      </c>
      <c r="Y112" s="51">
        <f t="shared" si="1"/>
        <v>0</v>
      </c>
      <c r="Z112" s="51">
        <f t="shared" si="1"/>
        <v>0</v>
      </c>
      <c r="AA112" s="51">
        <f t="shared" si="1"/>
        <v>0</v>
      </c>
      <c r="AB112" s="51">
        <f t="shared" si="1"/>
        <v>0</v>
      </c>
      <c r="AC112" s="51">
        <f t="shared" si="1"/>
        <v>0</v>
      </c>
      <c r="AD112" s="51">
        <f t="shared" si="1"/>
        <v>0</v>
      </c>
      <c r="AE112" s="51">
        <f t="shared" si="1"/>
        <v>0</v>
      </c>
      <c r="AF112" s="51">
        <f t="shared" si="1"/>
        <v>0</v>
      </c>
      <c r="AG112" s="51">
        <f t="shared" si="1"/>
        <v>0</v>
      </c>
    </row>
    <row r="113" spans="1:33" ht="12">
      <c r="A113" s="43" t="s">
        <v>54</v>
      </c>
      <c r="B113" s="51">
        <f t="shared" si="2"/>
        <v>42488</v>
      </c>
      <c r="C113" s="51">
        <f t="shared" si="1"/>
        <v>37272</v>
      </c>
      <c r="D113" s="51">
        <f t="shared" si="1"/>
        <v>34380</v>
      </c>
      <c r="E113" s="51">
        <f t="shared" si="1"/>
        <v>32966</v>
      </c>
      <c r="F113" s="51">
        <f t="shared" si="1"/>
        <v>30346</v>
      </c>
      <c r="G113" s="51">
        <f t="shared" si="1"/>
        <v>38701</v>
      </c>
      <c r="H113" s="51">
        <f t="shared" si="1"/>
        <v>37152</v>
      </c>
      <c r="I113" s="51">
        <f t="shared" si="1"/>
        <v>39958</v>
      </c>
      <c r="J113" s="51">
        <f t="shared" si="1"/>
        <v>40297</v>
      </c>
      <c r="K113" s="51">
        <f t="shared" si="1"/>
        <v>29845</v>
      </c>
      <c r="L113" s="51">
        <f t="shared" si="1"/>
        <v>33874</v>
      </c>
      <c r="M113" s="51">
        <f t="shared" si="1"/>
        <v>33089</v>
      </c>
      <c r="N113" s="51">
        <f t="shared" si="1"/>
        <v>34873</v>
      </c>
      <c r="O113" s="51">
        <f t="shared" si="1"/>
        <v>36516</v>
      </c>
      <c r="P113" s="51">
        <f t="shared" si="1"/>
        <v>37376</v>
      </c>
      <c r="Q113" s="51">
        <f t="shared" si="1"/>
        <v>32662</v>
      </c>
      <c r="R113" s="51">
        <f t="shared" si="1"/>
        <v>34656</v>
      </c>
      <c r="S113" s="51">
        <f t="shared" si="1"/>
        <v>34441</v>
      </c>
      <c r="T113" s="51">
        <f t="shared" si="1"/>
        <v>35824</v>
      </c>
      <c r="U113" s="51">
        <f t="shared" si="1"/>
        <v>36741</v>
      </c>
      <c r="V113" s="51">
        <f t="shared" si="1"/>
        <v>35242</v>
      </c>
      <c r="W113" s="51">
        <f t="shared" si="1"/>
        <v>39484</v>
      </c>
      <c r="X113" s="51">
        <f t="shared" si="1"/>
        <v>36371</v>
      </c>
      <c r="Y113" s="51">
        <f t="shared" si="1"/>
        <v>38331</v>
      </c>
      <c r="Z113" s="51">
        <f t="shared" si="1"/>
        <v>29088.972</v>
      </c>
      <c r="AA113" s="51">
        <f t="shared" si="1"/>
        <v>36907.235</v>
      </c>
      <c r="AB113" s="51">
        <f t="shared" si="1"/>
        <v>37185.529</v>
      </c>
      <c r="AC113" s="51">
        <f t="shared" si="1"/>
        <v>38077.313</v>
      </c>
      <c r="AD113" s="51">
        <f t="shared" si="1"/>
        <v>36856.54899999999</v>
      </c>
      <c r="AE113" s="51">
        <f t="shared" si="1"/>
        <v>36912.1</v>
      </c>
      <c r="AF113" s="51">
        <f t="shared" si="1"/>
        <v>38456.38200000001</v>
      </c>
      <c r="AG113" s="51">
        <f t="shared" si="1"/>
        <v>35785.623999999996</v>
      </c>
    </row>
    <row r="114" spans="1:33" ht="12">
      <c r="A114" s="43" t="s">
        <v>101</v>
      </c>
      <c r="B114" s="51" t="s">
        <v>49</v>
      </c>
      <c r="C114" s="51" t="s">
        <v>49</v>
      </c>
      <c r="D114" s="51" t="s">
        <v>49</v>
      </c>
      <c r="E114" s="51" t="s">
        <v>49</v>
      </c>
      <c r="F114" s="51" t="s">
        <v>49</v>
      </c>
      <c r="G114" s="51" t="s">
        <v>49</v>
      </c>
      <c r="H114" s="51" t="s">
        <v>49</v>
      </c>
      <c r="I114" s="51" t="s">
        <v>49</v>
      </c>
      <c r="J114" s="51" t="s">
        <v>49</v>
      </c>
      <c r="K114" s="51" t="s">
        <v>49</v>
      </c>
      <c r="L114" s="51">
        <f t="shared" si="1"/>
        <v>5000</v>
      </c>
      <c r="M114" s="51">
        <f t="shared" si="1"/>
        <v>6348</v>
      </c>
      <c r="N114" s="51">
        <f t="shared" si="1"/>
        <v>6304</v>
      </c>
      <c r="O114" s="51">
        <f t="shared" si="1"/>
        <v>6645</v>
      </c>
      <c r="P114" s="51">
        <f t="shared" si="1"/>
        <v>6806</v>
      </c>
      <c r="Q114" s="51">
        <f t="shared" si="1"/>
        <v>6423</v>
      </c>
      <c r="R114" s="51">
        <f t="shared" si="1"/>
        <v>6419</v>
      </c>
      <c r="S114" s="51">
        <f t="shared" si="1"/>
        <v>6769</v>
      </c>
      <c r="T114" s="51">
        <f t="shared" si="1"/>
        <v>7220</v>
      </c>
      <c r="U114" s="51">
        <f t="shared" si="1"/>
        <v>8252</v>
      </c>
      <c r="V114" s="51">
        <f t="shared" si="1"/>
        <v>8575</v>
      </c>
      <c r="W114" s="51">
        <f t="shared" si="1"/>
        <v>8264</v>
      </c>
      <c r="X114" s="51">
        <f t="shared" si="1"/>
        <v>7847</v>
      </c>
      <c r="Y114" s="51">
        <f t="shared" si="1"/>
        <v>8093</v>
      </c>
      <c r="Z114" s="51">
        <f t="shared" si="1"/>
        <v>6998</v>
      </c>
      <c r="AA114" s="51">
        <f t="shared" si="1"/>
        <v>8143</v>
      </c>
      <c r="AB114" s="51">
        <f t="shared" si="1"/>
        <v>8520</v>
      </c>
      <c r="AC114" s="51">
        <f t="shared" si="1"/>
        <v>7150.64</v>
      </c>
      <c r="AD114" s="51">
        <f t="shared" si="1"/>
        <v>7626.321</v>
      </c>
      <c r="AE114" s="51">
        <f t="shared" si="1"/>
        <v>7969.945</v>
      </c>
      <c r="AF114" s="51">
        <f t="shared" si="1"/>
        <v>8110.945</v>
      </c>
      <c r="AG114" s="51">
        <f t="shared" si="1"/>
        <v>8219.134</v>
      </c>
    </row>
    <row r="115" spans="1:33" ht="12">
      <c r="A115" s="43" t="s">
        <v>93</v>
      </c>
      <c r="B115" s="51">
        <f aca="true" t="shared" si="3" ref="B115:AF115">SUM(B109:B114)</f>
        <v>49119</v>
      </c>
      <c r="C115" s="51">
        <f t="shared" si="3"/>
        <v>44055</v>
      </c>
      <c r="D115" s="51">
        <f t="shared" si="3"/>
        <v>41163</v>
      </c>
      <c r="E115" s="51">
        <f t="shared" si="3"/>
        <v>39538</v>
      </c>
      <c r="F115" s="51">
        <f t="shared" si="3"/>
        <v>37241</v>
      </c>
      <c r="G115" s="51">
        <f t="shared" si="3"/>
        <v>45834</v>
      </c>
      <c r="H115" s="51">
        <f t="shared" si="3"/>
        <v>44182</v>
      </c>
      <c r="I115" s="51">
        <f t="shared" si="3"/>
        <v>46508</v>
      </c>
      <c r="J115" s="51">
        <f t="shared" si="3"/>
        <v>48421</v>
      </c>
      <c r="K115" s="51">
        <f t="shared" si="3"/>
        <v>37290</v>
      </c>
      <c r="L115" s="51">
        <f t="shared" si="3"/>
        <v>46558</v>
      </c>
      <c r="M115" s="51">
        <f t="shared" si="3"/>
        <v>47739</v>
      </c>
      <c r="N115" s="51">
        <f t="shared" si="3"/>
        <v>48338</v>
      </c>
      <c r="O115" s="51">
        <f t="shared" si="3"/>
        <v>50390</v>
      </c>
      <c r="P115" s="51">
        <f t="shared" si="3"/>
        <v>51427</v>
      </c>
      <c r="Q115" s="51">
        <f t="shared" si="3"/>
        <v>47391</v>
      </c>
      <c r="R115" s="51">
        <f t="shared" si="3"/>
        <v>49014</v>
      </c>
      <c r="S115" s="51">
        <f t="shared" si="3"/>
        <v>48915</v>
      </c>
      <c r="T115" s="51">
        <f t="shared" si="3"/>
        <v>52136</v>
      </c>
      <c r="U115" s="51">
        <f t="shared" si="3"/>
        <v>53198</v>
      </c>
      <c r="V115" s="51">
        <f t="shared" si="3"/>
        <v>52398</v>
      </c>
      <c r="W115" s="51">
        <f t="shared" si="3"/>
        <v>57381</v>
      </c>
      <c r="X115" s="51">
        <f t="shared" si="3"/>
        <v>53261</v>
      </c>
      <c r="Y115" s="51">
        <f t="shared" si="3"/>
        <v>54705</v>
      </c>
      <c r="Z115" s="51">
        <f t="shared" si="3"/>
        <v>54942.972</v>
      </c>
      <c r="AA115" s="51">
        <f t="shared" si="3"/>
        <v>63348.235</v>
      </c>
      <c r="AB115" s="51">
        <f t="shared" si="3"/>
        <v>65100.041</v>
      </c>
      <c r="AC115" s="51">
        <f t="shared" si="3"/>
        <v>65079.933000000005</v>
      </c>
      <c r="AD115" s="51">
        <f t="shared" si="3"/>
        <v>64132.44799999999</v>
      </c>
      <c r="AE115" s="51">
        <f t="shared" si="3"/>
        <v>64246.958999999995</v>
      </c>
      <c r="AF115" s="51">
        <f t="shared" si="3"/>
        <v>66187.79800000001</v>
      </c>
      <c r="AG115" s="51">
        <f>SUM(AG109:AG114)</f>
        <v>61991.40699999999</v>
      </c>
    </row>
    <row r="116" spans="1:30" ht="12">
      <c r="A116" s="3"/>
      <c r="B116" s="5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59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ht="12">
      <c r="A117" s="55" t="s">
        <v>141</v>
      </c>
    </row>
    <row r="118" spans="2:12" ht="12">
      <c r="B118" s="69" t="s">
        <v>68</v>
      </c>
      <c r="L118" s="98" t="s">
        <v>122</v>
      </c>
    </row>
    <row r="119" spans="1:2" ht="12">
      <c r="A119" s="25" t="s">
        <v>55</v>
      </c>
      <c r="B119" s="101">
        <v>0.9400575362735419</v>
      </c>
    </row>
    <row r="120" spans="1:2" ht="12">
      <c r="A120" s="25" t="s">
        <v>54</v>
      </c>
      <c r="B120" s="101">
        <v>0.9667373064620796</v>
      </c>
    </row>
    <row r="121" spans="1:2" ht="12">
      <c r="A121" s="25" t="s">
        <v>51</v>
      </c>
      <c r="B121" s="101">
        <v>0.9740592930444697</v>
      </c>
    </row>
    <row r="122" spans="1:2" ht="12">
      <c r="A122" s="25" t="s">
        <v>101</v>
      </c>
      <c r="B122" s="101">
        <v>0.982181212167998</v>
      </c>
    </row>
    <row r="123" spans="1:2" ht="12">
      <c r="A123" s="25" t="s">
        <v>52</v>
      </c>
      <c r="B123" s="101">
        <v>0.9873474335720802</v>
      </c>
    </row>
    <row r="124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73.5" customHeight="1"/>
    <row r="132" s="1" customFormat="1" ht="27" customHeight="1"/>
    <row r="133" spans="1:3" s="1" customFormat="1" ht="12">
      <c r="A133" s="43" t="s">
        <v>55</v>
      </c>
      <c r="B133" s="101">
        <f>AG109/AG12</f>
        <v>0.9400575362735419</v>
      </c>
      <c r="C133" s="1">
        <v>0.9400575362735419</v>
      </c>
    </row>
    <row r="134" spans="1:3" s="1" customFormat="1" ht="12">
      <c r="A134" s="43" t="s">
        <v>51</v>
      </c>
      <c r="B134" s="101">
        <f>AG110/AG13</f>
        <v>0.9740592930444697</v>
      </c>
      <c r="C134" s="1">
        <v>0.9740592930444697</v>
      </c>
    </row>
    <row r="135" spans="1:3" s="1" customFormat="1" ht="12">
      <c r="A135" s="43" t="s">
        <v>52</v>
      </c>
      <c r="B135" s="101">
        <f>AG111/AG14</f>
        <v>0.9873474335720802</v>
      </c>
      <c r="C135" s="1">
        <v>0.9873474335720802</v>
      </c>
    </row>
    <row r="136" spans="1:2" s="1" customFormat="1" ht="11.45" customHeight="1">
      <c r="A136" s="43" t="s">
        <v>53</v>
      </c>
      <c r="B136" s="101"/>
    </row>
    <row r="137" spans="1:3" s="1" customFormat="1" ht="12">
      <c r="A137" s="43" t="s">
        <v>54</v>
      </c>
      <c r="B137" s="101">
        <f>AG113/AG16</f>
        <v>0.9667373064620796</v>
      </c>
      <c r="C137" s="1">
        <v>0.9667373064620796</v>
      </c>
    </row>
    <row r="138" spans="1:3" s="1" customFormat="1" ht="12">
      <c r="A138" s="43" t="s">
        <v>101</v>
      </c>
      <c r="B138" s="101">
        <f>AG114/AG17</f>
        <v>0.982181212167998</v>
      </c>
      <c r="C138" s="1">
        <v>0.982181212167998</v>
      </c>
    </row>
    <row r="139" s="1" customFormat="1" ht="12">
      <c r="L139" s="60" t="s">
        <v>0</v>
      </c>
    </row>
    <row r="140" spans="4:10" s="1" customFormat="1" ht="24.6" customHeight="1">
      <c r="D140" s="146"/>
      <c r="E140" s="146"/>
      <c r="F140" s="146"/>
      <c r="G140" s="146"/>
      <c r="H140" s="146"/>
      <c r="I140" s="146"/>
      <c r="J140" s="146"/>
    </row>
    <row r="141" spans="4:10" s="1" customFormat="1" ht="12">
      <c r="D141" s="26"/>
      <c r="E141" s="26"/>
      <c r="F141" s="26"/>
      <c r="G141" s="26"/>
      <c r="H141" s="26"/>
      <c r="I141" s="26"/>
      <c r="J141" s="26"/>
    </row>
    <row r="142" spans="4:10" s="1" customFormat="1" ht="12">
      <c r="D142" s="26"/>
      <c r="E142" s="26"/>
      <c r="F142" s="26"/>
      <c r="G142" s="26"/>
      <c r="H142" s="26"/>
      <c r="I142" s="26"/>
      <c r="J142" s="26"/>
    </row>
    <row r="143" spans="4:10" s="1" customFormat="1" ht="12">
      <c r="D143" s="26"/>
      <c r="E143" s="26"/>
      <c r="F143" s="26"/>
      <c r="G143" s="26"/>
      <c r="H143" s="26"/>
      <c r="I143" s="26"/>
      <c r="J143" s="26"/>
    </row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pans="1:2" s="1" customFormat="1" ht="12">
      <c r="A155" s="6"/>
      <c r="B155" s="6"/>
    </row>
    <row r="156" spans="1:2" s="1" customFormat="1" ht="12">
      <c r="A156" s="6"/>
      <c r="B156" s="6"/>
    </row>
    <row r="157" spans="1:2" s="1" customFormat="1" ht="12.75">
      <c r="A157" s="6"/>
      <c r="B157" s="6"/>
    </row>
    <row r="158" spans="1:2" s="1" customFormat="1" ht="12.75">
      <c r="A158" s="6"/>
      <c r="B158" s="6"/>
    </row>
    <row r="159" spans="1:2" s="1" customFormat="1" ht="12.75">
      <c r="A159" s="6"/>
      <c r="B159" s="6"/>
    </row>
    <row r="161" ht="12.75">
      <c r="E161" s="15" t="s">
        <v>99</v>
      </c>
    </row>
    <row r="162" ht="12.75">
      <c r="E162" s="6" t="s">
        <v>134</v>
      </c>
    </row>
    <row r="163" ht="12.75">
      <c r="E163" s="94" t="s">
        <v>100</v>
      </c>
    </row>
  </sheetData>
  <mergeCells count="1">
    <mergeCell ref="D140:J140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workbookViewId="0" topLeftCell="A1"/>
  </sheetViews>
  <sheetFormatPr defaultColWidth="8.7109375" defaultRowHeight="12.75"/>
  <cols>
    <col min="1" max="1" width="22.28125" style="45" customWidth="1"/>
    <col min="2" max="10" width="11.8515625" style="45" customWidth="1"/>
    <col min="11" max="11" width="8.7109375" style="45" customWidth="1"/>
    <col min="12" max="42" width="8.7109375" style="46" customWidth="1"/>
    <col min="43" max="16384" width="8.7109375" style="45" customWidth="1"/>
  </cols>
  <sheetData>
    <row r="1" s="46" customFormat="1" ht="12">
      <c r="A1" s="70" t="s">
        <v>91</v>
      </c>
    </row>
    <row r="2" s="46" customFormat="1" ht="12">
      <c r="P2" s="99" t="s">
        <v>123</v>
      </c>
    </row>
    <row r="3" spans="1:2" s="46" customFormat="1" ht="12">
      <c r="A3" s="70" t="s">
        <v>10</v>
      </c>
      <c r="B3" s="37">
        <v>45044.958333333336</v>
      </c>
    </row>
    <row r="4" spans="1:2" s="46" customFormat="1" ht="12">
      <c r="A4" s="70" t="s">
        <v>11</v>
      </c>
      <c r="B4" s="37">
        <v>45078.4702662037</v>
      </c>
    </row>
    <row r="5" spans="1:2" s="46" customFormat="1" ht="12">
      <c r="A5" s="70" t="s">
        <v>12</v>
      </c>
      <c r="B5" s="70" t="s">
        <v>13</v>
      </c>
    </row>
    <row r="6" spans="1:2" s="46" customFormat="1" ht="12">
      <c r="A6" s="70" t="s">
        <v>18</v>
      </c>
      <c r="B6" s="70" t="s">
        <v>70</v>
      </c>
    </row>
    <row r="7" spans="1:8" s="46" customFormat="1" ht="12">
      <c r="A7" s="70" t="s">
        <v>14</v>
      </c>
      <c r="B7" s="70" t="s">
        <v>69</v>
      </c>
      <c r="C7" s="70"/>
      <c r="D7" s="70"/>
      <c r="E7" s="70"/>
      <c r="F7" s="70"/>
      <c r="G7" s="70"/>
      <c r="H7" s="70"/>
    </row>
    <row r="8" spans="1:8" s="46" customFormat="1" ht="12">
      <c r="A8" s="70" t="s">
        <v>74</v>
      </c>
      <c r="B8" s="70">
        <v>2021</v>
      </c>
      <c r="C8" s="70"/>
      <c r="D8" s="70"/>
      <c r="E8" s="70"/>
      <c r="F8" s="70"/>
      <c r="G8" s="70"/>
      <c r="H8" s="70"/>
    </row>
    <row r="9" spans="1:8" s="46" customFormat="1" ht="12">
      <c r="A9" s="70"/>
      <c r="B9" s="70"/>
      <c r="C9" s="70"/>
      <c r="D9" s="70"/>
      <c r="E9" s="70"/>
      <c r="F9" s="70"/>
      <c r="G9" s="70"/>
      <c r="H9" s="70"/>
    </row>
    <row r="10" spans="1:8" s="46" customFormat="1" ht="12">
      <c r="A10" s="70"/>
      <c r="B10" s="71" t="s">
        <v>17</v>
      </c>
      <c r="C10" s="71" t="s">
        <v>71</v>
      </c>
      <c r="D10" s="71" t="s">
        <v>72</v>
      </c>
      <c r="E10" s="71" t="s">
        <v>73</v>
      </c>
      <c r="F10" s="72" t="s">
        <v>75</v>
      </c>
      <c r="H10" s="73" t="s">
        <v>56</v>
      </c>
    </row>
    <row r="11" spans="1:8" s="46" customFormat="1" ht="12">
      <c r="A11" s="74" t="s">
        <v>55</v>
      </c>
      <c r="B11" s="75">
        <v>11111</v>
      </c>
      <c r="C11" s="75">
        <v>5</v>
      </c>
      <c r="D11" s="75">
        <v>6796</v>
      </c>
      <c r="E11" s="75">
        <v>382</v>
      </c>
      <c r="F11" s="76">
        <f>H11-SUM(B11:E11)</f>
        <v>242</v>
      </c>
      <c r="G11" s="102"/>
      <c r="H11" s="77">
        <v>18536</v>
      </c>
    </row>
    <row r="12" spans="1:8" s="46" customFormat="1" ht="12">
      <c r="A12" s="74" t="s">
        <v>51</v>
      </c>
      <c r="B12" s="75">
        <v>1444.1</v>
      </c>
      <c r="C12" s="75">
        <v>0</v>
      </c>
      <c r="D12" s="75">
        <v>2010.1</v>
      </c>
      <c r="E12" s="75">
        <v>320.1</v>
      </c>
      <c r="F12" s="76">
        <f aca="true" t="shared" si="0" ref="F12:F17">H12-SUM(B12:E12)</f>
        <v>2.5000000000004547</v>
      </c>
      <c r="H12" s="77">
        <v>3776.8</v>
      </c>
    </row>
    <row r="13" spans="1:8" s="46" customFormat="1" ht="12">
      <c r="A13" s="74" t="s">
        <v>52</v>
      </c>
      <c r="B13" s="75">
        <v>2185.825</v>
      </c>
      <c r="C13" s="75">
        <v>1547.5</v>
      </c>
      <c r="D13" s="75">
        <v>1451.623</v>
      </c>
      <c r="E13" s="75">
        <v>103.336</v>
      </c>
      <c r="F13" s="76">
        <f t="shared" si="0"/>
        <v>217.51799999999912</v>
      </c>
      <c r="H13" s="77">
        <v>5505.802</v>
      </c>
    </row>
    <row r="14" spans="1:8" s="46" customFormat="1" ht="12">
      <c r="A14" s="74" t="s">
        <v>53</v>
      </c>
      <c r="B14" s="75">
        <v>0</v>
      </c>
      <c r="C14" s="75">
        <v>0</v>
      </c>
      <c r="D14" s="75">
        <v>8921.94</v>
      </c>
      <c r="E14" s="75">
        <v>0</v>
      </c>
      <c r="F14" s="76">
        <f t="shared" si="0"/>
        <v>40.76999999999862</v>
      </c>
      <c r="H14" s="77">
        <v>8962.71</v>
      </c>
    </row>
    <row r="15" spans="1:8" s="46" customFormat="1" ht="12">
      <c r="A15" s="74" t="s">
        <v>54</v>
      </c>
      <c r="B15" s="75">
        <v>23753.076</v>
      </c>
      <c r="C15" s="75">
        <v>1069.254</v>
      </c>
      <c r="D15" s="75">
        <v>11984.227</v>
      </c>
      <c r="E15" s="75">
        <v>1084.541</v>
      </c>
      <c r="F15" s="76">
        <f t="shared" si="0"/>
        <v>344.4250000000029</v>
      </c>
      <c r="H15" s="77">
        <v>38235.523</v>
      </c>
    </row>
    <row r="16" spans="1:8" s="46" customFormat="1" ht="12">
      <c r="A16" s="74" t="s">
        <v>101</v>
      </c>
      <c r="B16" s="75">
        <v>6437.299</v>
      </c>
      <c r="C16" s="75">
        <v>0</v>
      </c>
      <c r="D16" s="75">
        <v>296.962</v>
      </c>
      <c r="E16" s="75">
        <v>126.316</v>
      </c>
      <c r="F16" s="76">
        <f t="shared" si="0"/>
        <v>31.274999999999636</v>
      </c>
      <c r="H16" s="77">
        <v>6891.852</v>
      </c>
    </row>
    <row r="17" spans="1:8" s="46" customFormat="1" ht="12">
      <c r="A17" s="78" t="s">
        <v>93</v>
      </c>
      <c r="B17" s="76">
        <f aca="true" t="shared" si="1" ref="B17:E17">SUM(B11:B16)</f>
        <v>44931.3</v>
      </c>
      <c r="C17" s="76">
        <f t="shared" si="1"/>
        <v>2621.754</v>
      </c>
      <c r="D17" s="76">
        <f t="shared" si="1"/>
        <v>31460.852</v>
      </c>
      <c r="E17" s="76">
        <f t="shared" si="1"/>
        <v>2016.293</v>
      </c>
      <c r="F17" s="76">
        <f t="shared" si="0"/>
        <v>878.487999999983</v>
      </c>
      <c r="H17" s="79">
        <f>SUM(H11:H16)</f>
        <v>81908.68699999999</v>
      </c>
    </row>
    <row r="18" spans="1:8" s="46" customFormat="1" ht="12">
      <c r="A18" s="103"/>
      <c r="B18" s="104"/>
      <c r="C18" s="104"/>
      <c r="D18" s="104"/>
      <c r="E18" s="104"/>
      <c r="F18" s="104"/>
      <c r="H18" s="136"/>
    </row>
    <row r="19" spans="2:6" s="46" customFormat="1" ht="12">
      <c r="B19" s="101"/>
      <c r="C19" s="101"/>
      <c r="D19" s="101"/>
      <c r="E19" s="101"/>
      <c r="F19" s="101"/>
    </row>
    <row r="20" s="46" customFormat="1" ht="12"/>
    <row r="21" s="46" customFormat="1" ht="12">
      <c r="A21" s="46" t="s">
        <v>104</v>
      </c>
    </row>
    <row r="22" spans="1:2" s="46" customFormat="1" ht="12">
      <c r="A22" s="70"/>
      <c r="B22" s="71" t="s">
        <v>17</v>
      </c>
    </row>
    <row r="23" spans="1:5" s="46" customFormat="1" ht="12">
      <c r="A23" s="74" t="s">
        <v>55</v>
      </c>
      <c r="B23" s="105">
        <f>B11/H11</f>
        <v>0.5994281398359949</v>
      </c>
      <c r="D23" s="101"/>
      <c r="E23" s="101"/>
    </row>
    <row r="24" spans="1:5" s="46" customFormat="1" ht="12">
      <c r="A24" s="74" t="s">
        <v>51</v>
      </c>
      <c r="B24" s="105">
        <f>B12/H12</f>
        <v>0.38236072865918236</v>
      </c>
      <c r="D24" s="101"/>
      <c r="E24" s="101"/>
    </row>
    <row r="25" spans="1:5" s="46" customFormat="1" ht="12">
      <c r="A25" s="74" t="s">
        <v>52</v>
      </c>
      <c r="B25" s="105">
        <f>B13/H13</f>
        <v>0.3970039242239368</v>
      </c>
      <c r="D25" s="101"/>
      <c r="E25" s="101"/>
    </row>
    <row r="26" spans="1:5" s="46" customFormat="1" ht="12">
      <c r="A26" s="74" t="s">
        <v>54</v>
      </c>
      <c r="B26" s="105">
        <f>B15/H15</f>
        <v>0.6212305766028099</v>
      </c>
      <c r="D26" s="101"/>
      <c r="E26" s="101"/>
    </row>
    <row r="27" spans="1:5" s="46" customFormat="1" ht="12">
      <c r="A27" s="74" t="s">
        <v>101</v>
      </c>
      <c r="B27" s="105">
        <f>B16/H16</f>
        <v>0.9340448692165764</v>
      </c>
      <c r="D27" s="101"/>
      <c r="E27" s="101"/>
    </row>
    <row r="28" spans="1:5" s="46" customFormat="1" ht="12">
      <c r="A28" s="78" t="s">
        <v>107</v>
      </c>
      <c r="B28" s="105">
        <f>B17/H17</f>
        <v>0.5485535374288201</v>
      </c>
      <c r="D28" s="101"/>
      <c r="E28" s="101"/>
    </row>
    <row r="29" spans="1:5" s="46" customFormat="1" ht="36">
      <c r="A29" s="137" t="s">
        <v>129</v>
      </c>
      <c r="B29" s="138">
        <f>(B11+B12+B13+B15+B16)/(H11+H12+H13+H15+H16)</f>
        <v>0.6159530908743605</v>
      </c>
      <c r="D29" s="101"/>
      <c r="E29" s="101"/>
    </row>
    <row r="30" spans="1:2" s="46" customFormat="1" ht="12">
      <c r="A30" s="103"/>
      <c r="B30" s="104"/>
    </row>
    <row r="31" s="46" customFormat="1" ht="12"/>
    <row r="32" s="46" customFormat="1" ht="12">
      <c r="A32" s="46" t="s">
        <v>105</v>
      </c>
    </row>
    <row r="33" spans="1:6" s="46" customFormat="1" ht="12">
      <c r="A33" s="70"/>
      <c r="B33" s="71" t="s">
        <v>17</v>
      </c>
      <c r="C33" s="71" t="s">
        <v>71</v>
      </c>
      <c r="D33" s="71" t="s">
        <v>72</v>
      </c>
      <c r="E33" s="71" t="s">
        <v>73</v>
      </c>
      <c r="F33" s="72" t="s">
        <v>132</v>
      </c>
    </row>
    <row r="34" spans="1:7" s="46" customFormat="1" ht="12">
      <c r="A34" s="78" t="s">
        <v>93</v>
      </c>
      <c r="B34" s="76">
        <v>44931.3</v>
      </c>
      <c r="C34" s="76">
        <v>2621.754</v>
      </c>
      <c r="D34" s="76">
        <v>31460.852</v>
      </c>
      <c r="E34" s="76">
        <v>2016.293</v>
      </c>
      <c r="F34" s="76">
        <v>878.487999999983</v>
      </c>
      <c r="G34" s="66"/>
    </row>
    <row r="35" spans="1:7" s="46" customFormat="1" ht="12">
      <c r="A35" s="74" t="s">
        <v>51</v>
      </c>
      <c r="B35" s="75">
        <v>1444.1</v>
      </c>
      <c r="C35" s="75">
        <v>0</v>
      </c>
      <c r="D35" s="75">
        <v>2010.1</v>
      </c>
      <c r="E35" s="75">
        <v>320.1</v>
      </c>
      <c r="F35" s="76">
        <v>2.5000000000004547</v>
      </c>
      <c r="G35" s="66"/>
    </row>
    <row r="36" spans="1:7" s="46" customFormat="1" ht="12">
      <c r="A36" s="74" t="s">
        <v>52</v>
      </c>
      <c r="B36" s="75">
        <v>2185.825</v>
      </c>
      <c r="C36" s="75">
        <v>1547.5</v>
      </c>
      <c r="D36" s="75">
        <v>1451.623</v>
      </c>
      <c r="E36" s="75">
        <v>103.336</v>
      </c>
      <c r="F36" s="76">
        <v>217.51799999999912</v>
      </c>
      <c r="G36" s="66"/>
    </row>
    <row r="37" spans="1:7" s="46" customFormat="1" ht="12">
      <c r="A37" s="74" t="s">
        <v>55</v>
      </c>
      <c r="B37" s="75">
        <v>11111</v>
      </c>
      <c r="C37" s="75">
        <v>5</v>
      </c>
      <c r="D37" s="75">
        <v>6796</v>
      </c>
      <c r="E37" s="75">
        <v>382</v>
      </c>
      <c r="F37" s="76">
        <v>242</v>
      </c>
      <c r="G37" s="66"/>
    </row>
    <row r="38" spans="1:7" s="46" customFormat="1" ht="12">
      <c r="A38" s="74" t="s">
        <v>54</v>
      </c>
      <c r="B38" s="75">
        <v>23753.076</v>
      </c>
      <c r="C38" s="75">
        <v>1069.254</v>
      </c>
      <c r="D38" s="75">
        <v>11984.227</v>
      </c>
      <c r="E38" s="75">
        <v>1084.541</v>
      </c>
      <c r="F38" s="76">
        <v>344.4250000000029</v>
      </c>
      <c r="G38" s="66"/>
    </row>
    <row r="39" spans="1:6" s="46" customFormat="1" ht="12">
      <c r="A39" s="74" t="s">
        <v>101</v>
      </c>
      <c r="B39" s="75">
        <v>6437.299</v>
      </c>
      <c r="C39" s="75">
        <v>0</v>
      </c>
      <c r="D39" s="75">
        <v>296.962</v>
      </c>
      <c r="E39" s="75">
        <v>126.316</v>
      </c>
      <c r="F39" s="76">
        <v>31.274999999999636</v>
      </c>
    </row>
    <row r="40" s="46" customFormat="1" ht="12"/>
    <row r="41" s="46" customFormat="1" ht="12">
      <c r="A41" s="46" t="s">
        <v>133</v>
      </c>
    </row>
    <row r="42" s="46" customFormat="1" ht="12">
      <c r="J42" s="56"/>
    </row>
    <row r="43" s="46" customFormat="1" ht="12"/>
    <row r="44" s="46" customFormat="1" ht="12"/>
    <row r="45" s="46" customFormat="1" ht="12"/>
    <row r="46" s="46" customFormat="1" ht="12"/>
    <row r="47" s="46" customFormat="1" ht="12"/>
    <row r="48" s="46" customFormat="1" ht="12"/>
    <row r="49" s="46" customFormat="1" ht="12"/>
    <row r="50" s="46" customFormat="1" ht="12"/>
    <row r="51" s="46" customFormat="1" ht="15" customHeight="1"/>
    <row r="52" s="46" customFormat="1" ht="12"/>
    <row r="53" s="46" customFormat="1" ht="12">
      <c r="G53" s="97"/>
    </row>
    <row r="54" s="46" customFormat="1" ht="12"/>
    <row r="55" s="46" customFormat="1" ht="12">
      <c r="P55" s="99" t="s">
        <v>124</v>
      </c>
    </row>
    <row r="56" s="46" customFormat="1" ht="12"/>
    <row r="57" s="46" customFormat="1" ht="12"/>
    <row r="58" s="46" customFormat="1" ht="12"/>
    <row r="59" s="46" customFormat="1" ht="12"/>
    <row r="60" s="46" customFormat="1" ht="12"/>
    <row r="61" s="46" customFormat="1" ht="12"/>
    <row r="62" s="46" customFormat="1" ht="12"/>
    <row r="63" s="46" customFormat="1" ht="12"/>
    <row r="64" s="46" customFormat="1" ht="12"/>
    <row r="65" s="46" customFormat="1" ht="12"/>
    <row r="66" s="46" customFormat="1" ht="12">
      <c r="L66" s="56"/>
    </row>
    <row r="67" s="46" customFormat="1" ht="12"/>
    <row r="68" s="46" customFormat="1" ht="12"/>
    <row r="69" s="46" customFormat="1" ht="12"/>
    <row r="70" s="46" customFormat="1" ht="12"/>
    <row r="71" s="46" customFormat="1" ht="12"/>
    <row r="72" s="46" customFormat="1" ht="12"/>
    <row r="73" s="46" customFormat="1" ht="12">
      <c r="B73" s="35"/>
    </row>
    <row r="74" s="46" customFormat="1" ht="12">
      <c r="B74" s="36"/>
    </row>
    <row r="75" s="46" customFormat="1" ht="12">
      <c r="B75" s="36"/>
    </row>
    <row r="76" s="46" customFormat="1" ht="12"/>
    <row r="77" s="46" customFormat="1" ht="12">
      <c r="B77" s="36"/>
    </row>
    <row r="78" s="46" customFormat="1" ht="12"/>
    <row r="79" s="46" customFormat="1" ht="12"/>
    <row r="80" s="46" customFormat="1" ht="12"/>
    <row r="81" s="46" customFormat="1" ht="12"/>
    <row r="82" s="46" customFormat="1" ht="12"/>
    <row r="83" s="46" customFormat="1" ht="12"/>
    <row r="84" s="46" customFormat="1" ht="12"/>
    <row r="85" s="46" customFormat="1" ht="12"/>
    <row r="86" s="46" customFormat="1" ht="12"/>
    <row r="87" s="46" customFormat="1" ht="12"/>
    <row r="88" s="46" customFormat="1" ht="12"/>
    <row r="89" s="46" customFormat="1" ht="12"/>
    <row r="90" spans="13:18" s="46" customFormat="1" ht="12">
      <c r="M90" s="36"/>
      <c r="N90" s="36"/>
      <c r="O90" s="36"/>
      <c r="P90" s="36"/>
      <c r="Q90" s="36"/>
      <c r="R90" s="36"/>
    </row>
    <row r="91" spans="13:18" s="46" customFormat="1" ht="12">
      <c r="M91" s="36"/>
      <c r="N91" s="36"/>
      <c r="O91" s="36"/>
      <c r="P91" s="36"/>
      <c r="Q91" s="36"/>
      <c r="R91" s="36"/>
    </row>
    <row r="92" spans="13:18" s="46" customFormat="1" ht="12">
      <c r="M92" s="36"/>
      <c r="N92" s="36"/>
      <c r="O92" s="36"/>
      <c r="P92" s="36"/>
      <c r="Q92" s="36"/>
      <c r="R92" s="36"/>
    </row>
    <row r="93" spans="13:18" s="46" customFormat="1" ht="12">
      <c r="M93" s="36"/>
      <c r="N93" s="36"/>
      <c r="O93" s="36"/>
      <c r="P93" s="36"/>
      <c r="Q93" s="36"/>
      <c r="R93" s="36"/>
    </row>
    <row r="94" s="46" customFormat="1" ht="12"/>
    <row r="95" s="46" customFormat="1" ht="12"/>
    <row r="96" s="46" customFormat="1" ht="12"/>
    <row r="97" s="46" customFormat="1" ht="12"/>
    <row r="98" s="46" customFormat="1" ht="12"/>
    <row r="99" s="46" customFormat="1" ht="12"/>
    <row r="100" spans="2:6" s="46" customFormat="1" ht="12">
      <c r="B100" s="15"/>
      <c r="C100" s="15"/>
      <c r="D100" s="15"/>
      <c r="E100" s="15"/>
      <c r="F100" s="15"/>
    </row>
    <row r="101" spans="2:6" s="46" customFormat="1" ht="12">
      <c r="B101" s="15"/>
      <c r="C101" s="15"/>
      <c r="D101" s="15"/>
      <c r="E101" s="15"/>
      <c r="F101" s="15"/>
    </row>
    <row r="102" spans="2:6" s="46" customFormat="1" ht="12.75">
      <c r="B102" s="15"/>
      <c r="C102" s="15"/>
      <c r="D102" s="15"/>
      <c r="E102" s="15"/>
      <c r="F102" s="15"/>
    </row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pans="7:8" s="46" customFormat="1" ht="12.75">
      <c r="G108" s="15"/>
      <c r="H108" s="15"/>
    </row>
    <row r="109" spans="7:8" s="46" customFormat="1" ht="12.75">
      <c r="G109" s="15"/>
      <c r="H109" s="15"/>
    </row>
    <row r="110" spans="7:8" s="46" customFormat="1" ht="12.75">
      <c r="G110" s="15"/>
      <c r="H110" s="15"/>
    </row>
    <row r="111" s="46" customFormat="1" ht="12.75"/>
    <row r="112" s="46" customFormat="1" ht="12.75"/>
    <row r="113" s="46" customFormat="1" ht="12.75"/>
    <row r="114" s="46" customFormat="1" ht="12.75">
      <c r="B114" s="35"/>
    </row>
    <row r="115" spans="2:4" s="46" customFormat="1" ht="12.75">
      <c r="B115" s="35"/>
      <c r="C115" s="36"/>
      <c r="D115" s="36"/>
    </row>
    <row r="116" spans="2:4" s="46" customFormat="1" ht="12.75">
      <c r="B116" s="36"/>
      <c r="C116" s="36"/>
      <c r="D116" s="36"/>
    </row>
    <row r="117" spans="2:4" s="46" customFormat="1" ht="12.75">
      <c r="B117" s="26"/>
      <c r="C117" s="36"/>
      <c r="D117" s="36"/>
    </row>
    <row r="118" spans="2:17" s="46" customFormat="1" ht="12.75">
      <c r="B118" s="36"/>
      <c r="C118" s="36"/>
      <c r="D118" s="36"/>
      <c r="Q118" s="15" t="s">
        <v>99</v>
      </c>
    </row>
    <row r="119" spans="3:17" s="46" customFormat="1" ht="12.75">
      <c r="C119" s="36"/>
      <c r="D119" s="36"/>
      <c r="Q119" s="46" t="s">
        <v>142</v>
      </c>
    </row>
    <row r="120" spans="3:17" s="46" customFormat="1" ht="12.75">
      <c r="C120" s="36"/>
      <c r="D120" s="36"/>
      <c r="Q120" s="6" t="s">
        <v>134</v>
      </c>
    </row>
    <row r="121" spans="3:17" s="46" customFormat="1" ht="12.75">
      <c r="C121" s="36"/>
      <c r="D121" s="36"/>
      <c r="Q121" s="95" t="s">
        <v>102</v>
      </c>
    </row>
    <row r="122" s="46" customFormat="1" ht="12.75"/>
    <row r="123" s="46" customFormat="1" ht="12.75"/>
    <row r="124" spans="1:6" s="46" customFormat="1" ht="12.75">
      <c r="A124" s="45"/>
      <c r="B124" s="45"/>
      <c r="C124" s="45"/>
      <c r="D124" s="45"/>
      <c r="E124" s="45"/>
      <c r="F124" s="45"/>
    </row>
    <row r="125" spans="1:6" s="46" customFormat="1" ht="12.75">
      <c r="A125" s="45"/>
      <c r="B125" s="45"/>
      <c r="C125" s="45"/>
      <c r="D125" s="45"/>
      <c r="E125" s="45"/>
      <c r="F125" s="45"/>
    </row>
    <row r="126" spans="1:6" s="46" customFormat="1" ht="12.75">
      <c r="A126" s="45"/>
      <c r="B126" s="45"/>
      <c r="C126" s="45"/>
      <c r="D126" s="45"/>
      <c r="E126" s="45"/>
      <c r="F126" s="45"/>
    </row>
    <row r="127" spans="1:6" s="46" customFormat="1" ht="12.75">
      <c r="A127" s="45"/>
      <c r="B127" s="45"/>
      <c r="C127" s="45"/>
      <c r="D127" s="45"/>
      <c r="E127" s="45"/>
      <c r="F127" s="45"/>
    </row>
    <row r="128" spans="1:6" s="46" customFormat="1" ht="12.75">
      <c r="A128" s="45"/>
      <c r="B128" s="45"/>
      <c r="C128" s="45"/>
      <c r="D128" s="45"/>
      <c r="E128" s="45"/>
      <c r="F128" s="45"/>
    </row>
    <row r="129" spans="1:6" s="46" customFormat="1" ht="12.75">
      <c r="A129" s="45"/>
      <c r="B129" s="45"/>
      <c r="C129" s="45"/>
      <c r="D129" s="45"/>
      <c r="E129" s="45"/>
      <c r="F129" s="45"/>
    </row>
    <row r="130" spans="1:6" s="46" customFormat="1" ht="12.75">
      <c r="A130" s="45"/>
      <c r="B130" s="45"/>
      <c r="C130" s="45"/>
      <c r="D130" s="45"/>
      <c r="E130" s="45"/>
      <c r="F130" s="45"/>
    </row>
    <row r="131" spans="1:6" s="46" customFormat="1" ht="12.75">
      <c r="A131" s="45"/>
      <c r="B131" s="45"/>
      <c r="C131" s="45"/>
      <c r="D131" s="45"/>
      <c r="E131" s="45"/>
      <c r="F131" s="45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8"/>
  <sheetViews>
    <sheetView showGridLines="0" workbookViewId="0" topLeftCell="A1"/>
  </sheetViews>
  <sheetFormatPr defaultColWidth="8.7109375" defaultRowHeight="12.75"/>
  <cols>
    <col min="1" max="1" width="18.57421875" style="45" customWidth="1"/>
    <col min="2" max="30" width="9.57421875" style="45" customWidth="1"/>
    <col min="31" max="16384" width="8.7109375" style="45" customWidth="1"/>
  </cols>
  <sheetData>
    <row r="1" spans="1:5" ht="12">
      <c r="A1" s="28" t="s">
        <v>82</v>
      </c>
      <c r="B1" s="39"/>
      <c r="C1" s="39"/>
      <c r="D1" s="39"/>
      <c r="E1" s="39"/>
    </row>
    <row r="2" spans="1:5" ht="12">
      <c r="A2" s="29" t="s">
        <v>83</v>
      </c>
      <c r="B2" s="39"/>
      <c r="C2" s="39"/>
      <c r="D2" s="39"/>
      <c r="E2" s="39"/>
    </row>
    <row r="3" spans="1:5" ht="12">
      <c r="A3" s="44" t="s">
        <v>10</v>
      </c>
      <c r="B3" s="37">
        <v>45044.958333333336</v>
      </c>
      <c r="C3" s="37">
        <v>45072.958333333336</v>
      </c>
      <c r="D3" s="39"/>
      <c r="E3" s="39"/>
    </row>
    <row r="4" spans="1:5" ht="12">
      <c r="A4" s="44" t="s">
        <v>11</v>
      </c>
      <c r="B4" s="37">
        <v>45078.4702662037</v>
      </c>
      <c r="C4" s="6"/>
      <c r="D4" s="39"/>
      <c r="E4" s="39"/>
    </row>
    <row r="5" spans="1:5" ht="12">
      <c r="A5" s="30" t="s">
        <v>12</v>
      </c>
      <c r="B5" s="30" t="s">
        <v>13</v>
      </c>
      <c r="C5" s="6"/>
      <c r="D5" s="6" t="s">
        <v>89</v>
      </c>
      <c r="E5" s="6"/>
    </row>
    <row r="6" spans="1:5" ht="12">
      <c r="A6" s="39"/>
      <c r="B6" s="39"/>
      <c r="C6" s="39"/>
      <c r="D6" s="39"/>
      <c r="E6" s="39"/>
    </row>
    <row r="7" ht="12"/>
    <row r="8" spans="1:2" ht="12">
      <c r="A8" s="44" t="s">
        <v>77</v>
      </c>
      <c r="B8" s="44" t="s">
        <v>76</v>
      </c>
    </row>
    <row r="9" spans="1:2" ht="12">
      <c r="A9" s="44" t="s">
        <v>78</v>
      </c>
      <c r="B9" s="44" t="s">
        <v>79</v>
      </c>
    </row>
    <row r="10" spans="1:2" ht="12">
      <c r="A10" s="44" t="s">
        <v>14</v>
      </c>
      <c r="B10" s="31" t="s">
        <v>84</v>
      </c>
    </row>
    <row r="11" spans="1:2" ht="12">
      <c r="A11" s="44" t="s">
        <v>16</v>
      </c>
      <c r="B11" s="48" t="s">
        <v>17</v>
      </c>
    </row>
    <row r="12" spans="1:2" ht="12">
      <c r="A12" s="44" t="s">
        <v>18</v>
      </c>
      <c r="B12" s="44" t="s">
        <v>81</v>
      </c>
    </row>
    <row r="13" spans="34:35" ht="12">
      <c r="AH13" s="54"/>
      <c r="AI13" s="54"/>
    </row>
    <row r="14" spans="1:35" ht="12">
      <c r="A14" s="81"/>
      <c r="B14" s="81" t="s">
        <v>20</v>
      </c>
      <c r="C14" s="81" t="s">
        <v>21</v>
      </c>
      <c r="D14" s="81" t="s">
        <v>22</v>
      </c>
      <c r="E14" s="81" t="s">
        <v>23</v>
      </c>
      <c r="F14" s="81" t="s">
        <v>24</v>
      </c>
      <c r="G14" s="81" t="s">
        <v>25</v>
      </c>
      <c r="H14" s="81" t="s">
        <v>26</v>
      </c>
      <c r="I14" s="81" t="s">
        <v>27</v>
      </c>
      <c r="J14" s="81" t="s">
        <v>28</v>
      </c>
      <c r="K14" s="81" t="s">
        <v>29</v>
      </c>
      <c r="L14" s="81" t="s">
        <v>30</v>
      </c>
      <c r="M14" s="81" t="s">
        <v>31</v>
      </c>
      <c r="N14" s="81" t="s">
        <v>32</v>
      </c>
      <c r="O14" s="81" t="s">
        <v>33</v>
      </c>
      <c r="P14" s="81" t="s">
        <v>34</v>
      </c>
      <c r="Q14" s="81" t="s">
        <v>35</v>
      </c>
      <c r="R14" s="81" t="s">
        <v>36</v>
      </c>
      <c r="S14" s="81" t="s">
        <v>37</v>
      </c>
      <c r="T14" s="81" t="s">
        <v>38</v>
      </c>
      <c r="U14" s="81" t="s">
        <v>39</v>
      </c>
      <c r="V14" s="81" t="s">
        <v>40</v>
      </c>
      <c r="W14" s="81" t="s">
        <v>41</v>
      </c>
      <c r="X14" s="81" t="s">
        <v>42</v>
      </c>
      <c r="Y14" s="81" t="s">
        <v>43</v>
      </c>
      <c r="Z14" s="81" t="s">
        <v>44</v>
      </c>
      <c r="AA14" s="81" t="s">
        <v>45</v>
      </c>
      <c r="AB14" s="81" t="s">
        <v>46</v>
      </c>
      <c r="AC14" s="81" t="s">
        <v>47</v>
      </c>
      <c r="AD14" s="81" t="s">
        <v>48</v>
      </c>
      <c r="AE14" s="81" t="s">
        <v>58</v>
      </c>
      <c r="AF14" s="81" t="s">
        <v>111</v>
      </c>
      <c r="AG14" s="81" t="s">
        <v>112</v>
      </c>
      <c r="AH14" s="54"/>
      <c r="AI14" s="54"/>
    </row>
    <row r="15" spans="1:35" ht="12">
      <c r="A15" s="81" t="s">
        <v>55</v>
      </c>
      <c r="B15" s="47" t="s">
        <v>49</v>
      </c>
      <c r="C15" s="47" t="s">
        <v>49</v>
      </c>
      <c r="D15" s="47" t="s">
        <v>49</v>
      </c>
      <c r="E15" s="47" t="s">
        <v>49</v>
      </c>
      <c r="F15" s="47" t="s">
        <v>49</v>
      </c>
      <c r="G15" s="47" t="s">
        <v>49</v>
      </c>
      <c r="H15" s="47" t="s">
        <v>49</v>
      </c>
      <c r="I15" s="47" t="s">
        <v>49</v>
      </c>
      <c r="J15" s="47" t="s">
        <v>49</v>
      </c>
      <c r="K15" s="47" t="s">
        <v>49</v>
      </c>
      <c r="L15" s="47" t="s">
        <v>49</v>
      </c>
      <c r="M15" s="47" t="s">
        <v>49</v>
      </c>
      <c r="N15" s="47" t="s">
        <v>49</v>
      </c>
      <c r="O15" s="47" t="s">
        <v>49</v>
      </c>
      <c r="P15" s="47" t="s">
        <v>49</v>
      </c>
      <c r="Q15" s="47" t="s">
        <v>49</v>
      </c>
      <c r="R15" s="47" t="s">
        <v>49</v>
      </c>
      <c r="S15" s="47" t="s">
        <v>49</v>
      </c>
      <c r="T15" s="47" t="s">
        <v>49</v>
      </c>
      <c r="U15" s="47" t="s">
        <v>49</v>
      </c>
      <c r="V15" s="47" t="s">
        <v>49</v>
      </c>
      <c r="W15" s="47" t="s">
        <v>49</v>
      </c>
      <c r="X15" s="47" t="s">
        <v>49</v>
      </c>
      <c r="Y15" s="47" t="s">
        <v>49</v>
      </c>
      <c r="Z15" s="47">
        <f>'OUTPUT elec only TJ'!Z11/'INPUT elec only TJ'!Z11</f>
        <v>0.35349951792116374</v>
      </c>
      <c r="AA15" s="47">
        <f>'OUTPUT elec only TJ'!AA11/'INPUT elec only TJ'!AA11</f>
        <v>0.354248668673304</v>
      </c>
      <c r="AB15" s="47">
        <f>'OUTPUT elec only TJ'!AB11/'INPUT elec only TJ'!AB11</f>
        <v>0.32617459224614803</v>
      </c>
      <c r="AC15" s="47">
        <f>'OUTPUT elec only TJ'!AC11/'INPUT elec only TJ'!AC11</f>
        <v>0.32767964688420387</v>
      </c>
      <c r="AD15" s="47">
        <f>'OUTPUT elec only TJ'!AD11/'INPUT elec only TJ'!AD11</f>
        <v>0.3328813790875072</v>
      </c>
      <c r="AE15" s="47">
        <f>'OUTPUT elec only TJ'!AE11/'INPUT elec only TJ'!AE11</f>
        <v>0.3220843672456576</v>
      </c>
      <c r="AF15" s="47">
        <f>'OUTPUT elec only TJ'!AF11/'INPUT elec only TJ'!AF11</f>
        <v>0.33293248582717744</v>
      </c>
      <c r="AG15" s="47">
        <f>'OUTPUT elec only TJ'!AG11/'INPUT elec only TJ'!AG11</f>
        <v>0.33416020852649436</v>
      </c>
      <c r="AH15" s="54"/>
      <c r="AI15" s="54"/>
    </row>
    <row r="16" spans="1:35" ht="12">
      <c r="A16" s="81" t="s">
        <v>51</v>
      </c>
      <c r="B16" s="47" t="s">
        <v>49</v>
      </c>
      <c r="C16" s="47" t="s">
        <v>49</v>
      </c>
      <c r="D16" s="47" t="s">
        <v>49</v>
      </c>
      <c r="E16" s="47" t="s">
        <v>49</v>
      </c>
      <c r="F16" s="47" t="s">
        <v>49</v>
      </c>
      <c r="G16" s="47" t="s">
        <v>49</v>
      </c>
      <c r="H16" s="47" t="s">
        <v>49</v>
      </c>
      <c r="I16" s="47" t="s">
        <v>49</v>
      </c>
      <c r="J16" s="47" t="s">
        <v>49</v>
      </c>
      <c r="K16" s="47" t="s">
        <v>49</v>
      </c>
      <c r="L16" s="47" t="s">
        <v>49</v>
      </c>
      <c r="M16" s="47" t="s">
        <v>49</v>
      </c>
      <c r="N16" s="47" t="s">
        <v>49</v>
      </c>
      <c r="O16" s="47" t="s">
        <v>49</v>
      </c>
      <c r="P16" s="47" t="s">
        <v>49</v>
      </c>
      <c r="Q16" s="47">
        <f>'OUTPUT elec only TJ'!Q12/'INPUT elec only TJ'!Q12</f>
        <v>0.3239967535395437</v>
      </c>
      <c r="R16" s="47">
        <f>'OUTPUT elec only TJ'!R12/'INPUT elec only TJ'!R12</f>
        <v>0.3437013502779984</v>
      </c>
      <c r="S16" s="47">
        <f>'OUTPUT elec only TJ'!S12/'INPUT elec only TJ'!S12</f>
        <v>0.3144743524631793</v>
      </c>
      <c r="T16" s="47">
        <f>'OUTPUT elec only TJ'!T12/'INPUT elec only TJ'!T12</f>
        <v>0.3072298728813559</v>
      </c>
      <c r="U16" s="47">
        <f>'OUTPUT elec only TJ'!U12/'INPUT elec only TJ'!U12</f>
        <v>0.30709421815030336</v>
      </c>
      <c r="V16" s="47">
        <f>'OUTPUT elec only TJ'!V12/'INPUT elec only TJ'!V12</f>
        <v>0.26760168302945303</v>
      </c>
      <c r="W16" s="47">
        <f>'OUTPUT elec only TJ'!W12/'INPUT elec only TJ'!W12</f>
        <v>0.2986971428571428</v>
      </c>
      <c r="X16" s="47">
        <f>'OUTPUT elec only TJ'!X12/'INPUT elec only TJ'!X12</f>
        <v>0.31523925437191724</v>
      </c>
      <c r="Y16" s="47">
        <f>'OUTPUT elec only TJ'!Y12/'INPUT elec only TJ'!Y12</f>
        <v>0.341784161286072</v>
      </c>
      <c r="Z16" s="47">
        <f>'OUTPUT elec only TJ'!Z12/'INPUT elec only TJ'!Z12</f>
        <v>0.347810715257003</v>
      </c>
      <c r="AA16" s="47">
        <f>'OUTPUT elec only TJ'!AA12/'INPUT elec only TJ'!AA12</f>
        <v>0.3541444372153546</v>
      </c>
      <c r="AB16" s="47">
        <f>'OUTPUT elec only TJ'!AB12/'INPUT elec only TJ'!AB12</f>
        <v>0.3772646536412078</v>
      </c>
      <c r="AC16" s="47">
        <f>'OUTPUT elec only TJ'!AC12/'INPUT elec only TJ'!AC12</f>
        <v>0.38465714734034206</v>
      </c>
      <c r="AD16" s="47">
        <f>'OUTPUT elec only TJ'!AD12/'INPUT elec only TJ'!AD12</f>
        <v>0.38212057076534445</v>
      </c>
      <c r="AE16" s="47">
        <f>'OUTPUT elec only TJ'!AE12/'INPUT elec only TJ'!AE12</f>
        <v>0.35842753143613504</v>
      </c>
      <c r="AF16" s="47">
        <f>'OUTPUT elec only TJ'!AF12/'INPUT elec only TJ'!AF12</f>
        <v>0.3688595712292274</v>
      </c>
      <c r="AG16" s="47">
        <f>'OUTPUT elec only TJ'!AG12/'INPUT elec only TJ'!AG12</f>
        <v>0.3793884550828286</v>
      </c>
      <c r="AH16" s="54"/>
      <c r="AI16" s="54"/>
    </row>
    <row r="17" spans="1:35" ht="12">
      <c r="A17" s="81" t="s">
        <v>52</v>
      </c>
      <c r="B17" s="47">
        <f>'OUTPUT elec only TJ'!B13/'INPUT elec only TJ'!B13</f>
        <v>0.34488971614704517</v>
      </c>
      <c r="C17" s="47">
        <f>'OUTPUT elec only TJ'!C13/'INPUT elec only TJ'!C13</f>
        <v>0.31651221414192704</v>
      </c>
      <c r="D17" s="47">
        <f>'OUTPUT elec only TJ'!D13/'INPUT elec only TJ'!D13</f>
        <v>0.335771930142725</v>
      </c>
      <c r="E17" s="47">
        <f>'OUTPUT elec only TJ'!E13/'INPUT elec only TJ'!E13</f>
        <v>0.3041259982253771</v>
      </c>
      <c r="F17" s="47">
        <f>'OUTPUT elec only TJ'!F13/'INPUT elec only TJ'!F13</f>
        <v>0.3303520456707897</v>
      </c>
      <c r="G17" s="47">
        <f>'OUTPUT elec only TJ'!G13/'INPUT elec only TJ'!G13</f>
        <v>0.32952529182879375</v>
      </c>
      <c r="H17" s="47">
        <f>'OUTPUT elec only TJ'!H13/'INPUT elec only TJ'!H13</f>
        <v>0.3616617231514471</v>
      </c>
      <c r="I17" s="47">
        <f>'OUTPUT elec only TJ'!I13/'INPUT elec only TJ'!I13</f>
        <v>0.39125711914909667</v>
      </c>
      <c r="J17" s="47">
        <f>'OUTPUT elec only TJ'!J13/'INPUT elec only TJ'!J13</f>
        <v>0.349418556836686</v>
      </c>
      <c r="K17" s="47">
        <f>'OUTPUT elec only TJ'!K13/'INPUT elec only TJ'!K13</f>
        <v>0.3600530464893539</v>
      </c>
      <c r="L17" s="47">
        <f>'OUTPUT elec only TJ'!L13/'INPUT elec only TJ'!L13</f>
        <v>0.368733153638814</v>
      </c>
      <c r="M17" s="47">
        <f>'OUTPUT elec only TJ'!M13/'INPUT elec only TJ'!M13</f>
        <v>0.3493122744626327</v>
      </c>
      <c r="N17" s="47">
        <f>'OUTPUT elec only TJ'!N13/'INPUT elec only TJ'!N13</f>
        <v>0.36633237822349574</v>
      </c>
      <c r="O17" s="47">
        <f>'OUTPUT elec only TJ'!O13/'INPUT elec only TJ'!O13</f>
        <v>0.35319031599845585</v>
      </c>
      <c r="P17" s="47">
        <f>'OUTPUT elec only TJ'!P13/'INPUT elec only TJ'!P13</f>
        <v>0.35042744720602387</v>
      </c>
      <c r="Q17" s="47">
        <f>'OUTPUT elec only TJ'!Q13/'INPUT elec only TJ'!Q13</f>
        <v>0.355588684459312</v>
      </c>
      <c r="R17" s="47">
        <f>'OUTPUT elec only TJ'!R13/'INPUT elec only TJ'!R13</f>
        <v>0.34502223806932275</v>
      </c>
      <c r="S17" s="47">
        <f>'OUTPUT elec only TJ'!S13/'INPUT elec only TJ'!S13</f>
        <v>0.33977375565610857</v>
      </c>
      <c r="T17" s="47">
        <f>'OUTPUT elec only TJ'!T13/'INPUT elec only TJ'!T13</f>
        <v>0.3408062754087791</v>
      </c>
      <c r="U17" s="47">
        <f>'OUTPUT elec only TJ'!U13/'INPUT elec only TJ'!U13</f>
        <v>0.36127372145384373</v>
      </c>
      <c r="V17" s="47">
        <f>'OUTPUT elec only TJ'!V13/'INPUT elec only TJ'!V13</f>
        <v>0.3464869363974096</v>
      </c>
      <c r="W17" s="47">
        <f>'OUTPUT elec only TJ'!W13/'INPUT elec only TJ'!W13</f>
        <v>0.33675253905896413</v>
      </c>
      <c r="X17" s="47">
        <f>'OUTPUT elec only TJ'!X13/'INPUT elec only TJ'!X13</f>
        <v>0.33426248101655165</v>
      </c>
      <c r="Y17" s="47">
        <f>'OUTPUT elec only TJ'!Y13/'INPUT elec only TJ'!Y13</f>
        <v>0.3335667234787415</v>
      </c>
      <c r="Z17" s="47">
        <f>'OUTPUT elec only TJ'!Z13/'INPUT elec only TJ'!Z13</f>
        <v>0.32984108298999415</v>
      </c>
      <c r="AA17" s="47">
        <f>'OUTPUT elec only TJ'!AA13/'INPUT elec only TJ'!AA13</f>
        <v>0.3254767457813143</v>
      </c>
      <c r="AB17" s="47">
        <f>'OUTPUT elec only TJ'!AB13/'INPUT elec only TJ'!AB13</f>
        <v>0.33257577387961484</v>
      </c>
      <c r="AC17" s="47">
        <f>'OUTPUT elec only TJ'!AC13/'INPUT elec only TJ'!AC13</f>
        <v>0.3386925508154037</v>
      </c>
      <c r="AD17" s="47">
        <f>'OUTPUT elec only TJ'!AD13/'INPUT elec only TJ'!AD13</f>
        <v>0.325917519826433</v>
      </c>
      <c r="AE17" s="47">
        <f>'OUTPUT elec only TJ'!AE13/'INPUT elec only TJ'!AE13</f>
        <v>0.3362964036535949</v>
      </c>
      <c r="AF17" s="47">
        <f>'OUTPUT elec only TJ'!AF13/'INPUT elec only TJ'!AF13</f>
        <v>0.3297642679055241</v>
      </c>
      <c r="AG17" s="47">
        <f>'OUTPUT elec only TJ'!AG13/'INPUT elec only TJ'!AG13</f>
        <v>0.3272128073967924</v>
      </c>
      <c r="AH17" s="54"/>
      <c r="AI17" s="54"/>
    </row>
    <row r="18" spans="1:35" ht="12">
      <c r="A18" s="81" t="s">
        <v>54</v>
      </c>
      <c r="B18" s="47">
        <f>'OUTPUT elec only TJ'!B14/'INPUT elec only TJ'!B14</f>
        <v>0.2942372724592609</v>
      </c>
      <c r="C18" s="47">
        <f>'OUTPUT elec only TJ'!C14/'INPUT elec only TJ'!C14</f>
        <v>0.2942349274470375</v>
      </c>
      <c r="D18" s="47">
        <f>'OUTPUT elec only TJ'!D14/'INPUT elec only TJ'!D14</f>
        <v>0.28359743773741414</v>
      </c>
      <c r="E18" s="47">
        <f>'OUTPUT elec only TJ'!E14/'INPUT elec only TJ'!E14</f>
        <v>0.2625654486236893</v>
      </c>
      <c r="F18" s="47">
        <f>'OUTPUT elec only TJ'!F14/'INPUT elec only TJ'!F14</f>
        <v>0.2867121182736346</v>
      </c>
      <c r="G18" s="47">
        <f>'OUTPUT elec only TJ'!G14/'INPUT elec only TJ'!G14</f>
        <v>0.22704731097717068</v>
      </c>
      <c r="H18" s="47">
        <f>'OUTPUT elec only TJ'!H14/'INPUT elec only TJ'!H14</f>
        <v>0.21775870244507398</v>
      </c>
      <c r="I18" s="47">
        <f>'OUTPUT elec only TJ'!I14/'INPUT elec only TJ'!I14</f>
        <v>0.23961488044116983</v>
      </c>
      <c r="J18" s="47">
        <f>'OUTPUT elec only TJ'!J14/'INPUT elec only TJ'!J14</f>
        <v>0.24348045907275392</v>
      </c>
      <c r="K18" s="47">
        <f>'OUTPUT elec only TJ'!K14/'INPUT elec only TJ'!K14</f>
        <v>0.2592111559231663</v>
      </c>
      <c r="L18" s="47">
        <f>'OUTPUT elec only TJ'!L14/'INPUT elec only TJ'!L14</f>
        <v>0.25777944080101295</v>
      </c>
      <c r="M18" s="47">
        <f>'OUTPUT elec only TJ'!M14/'INPUT elec only TJ'!M14</f>
        <v>0.26929623735947844</v>
      </c>
      <c r="N18" s="47">
        <f>'OUTPUT elec only TJ'!N14/'INPUT elec only TJ'!N14</f>
        <v>0.26370659003458186</v>
      </c>
      <c r="O18" s="47">
        <f>'OUTPUT elec only TJ'!O14/'INPUT elec only TJ'!O14</f>
        <v>0.27587447395108095</v>
      </c>
      <c r="P18" s="47">
        <f>'OUTPUT elec only TJ'!P14/'INPUT elec only TJ'!P14</f>
        <v>0.2807172333553505</v>
      </c>
      <c r="Q18" s="47">
        <f>'OUTPUT elec only TJ'!Q14/'INPUT elec only TJ'!Q14</f>
        <v>0.3270219553387127</v>
      </c>
      <c r="R18" s="47">
        <f>'OUTPUT elec only TJ'!R14/'INPUT elec only TJ'!R14</f>
        <v>0.35379175116056916</v>
      </c>
      <c r="S18" s="47">
        <f>'OUTPUT elec only TJ'!S14/'INPUT elec only TJ'!S14</f>
        <v>0.3567645181876197</v>
      </c>
      <c r="T18" s="47">
        <f>'OUTPUT elec only TJ'!T14/'INPUT elec only TJ'!T14</f>
        <v>0.37373641418233633</v>
      </c>
      <c r="U18" s="47">
        <f>'OUTPUT elec only TJ'!U14/'INPUT elec only TJ'!U14</f>
        <v>0.36482911537579327</v>
      </c>
      <c r="V18" s="47">
        <f>'OUTPUT elec only TJ'!V14/'INPUT elec only TJ'!V14</f>
        <v>0.34443504996156804</v>
      </c>
      <c r="W18" s="47">
        <f>'OUTPUT elec only TJ'!W14/'INPUT elec only TJ'!W14</f>
        <v>0.357526835551739</v>
      </c>
      <c r="X18" s="47">
        <f>'OUTPUT elec only TJ'!X14/'INPUT elec only TJ'!X14</f>
        <v>0.35272504592774034</v>
      </c>
      <c r="Y18" s="47">
        <f>'OUTPUT elec only TJ'!Y14/'INPUT elec only TJ'!Y14</f>
        <v>0.3606075453209211</v>
      </c>
      <c r="Z18" s="47">
        <f>'OUTPUT elec only TJ'!Z14/'INPUT elec only TJ'!Z14</f>
        <v>0.35398767884869026</v>
      </c>
      <c r="AA18" s="47">
        <f>'OUTPUT elec only TJ'!AA14/'INPUT elec only TJ'!AA14</f>
        <v>0.3544455944128928</v>
      </c>
      <c r="AB18" s="47">
        <f>'OUTPUT elec only TJ'!AB14/'INPUT elec only TJ'!AB14</f>
        <v>0.35988705445848435</v>
      </c>
      <c r="AC18" s="47">
        <f>'OUTPUT elec only TJ'!AC14/'INPUT elec only TJ'!AC14</f>
        <v>0.3490637602709359</v>
      </c>
      <c r="AD18" s="47">
        <f>'OUTPUT elec only TJ'!AD14/'INPUT elec only TJ'!AD14</f>
        <v>0.34775101783466555</v>
      </c>
      <c r="AE18" s="47">
        <f>'OUTPUT elec only TJ'!AE14/'INPUT elec only TJ'!AE14</f>
        <v>0.3538562101450704</v>
      </c>
      <c r="AF18" s="47">
        <f>'OUTPUT elec only TJ'!AF14/'INPUT elec only TJ'!AF14</f>
        <v>0.3462660007784976</v>
      </c>
      <c r="AG18" s="47">
        <f>'OUTPUT elec only TJ'!AG14/'INPUT elec only TJ'!AG14</f>
        <v>0.33972463507988065</v>
      </c>
      <c r="AH18" s="54"/>
      <c r="AI18" s="54"/>
    </row>
    <row r="19" spans="1:35" ht="12">
      <c r="A19" s="81" t="s">
        <v>101</v>
      </c>
      <c r="B19" s="47" t="s">
        <v>49</v>
      </c>
      <c r="C19" s="47" t="s">
        <v>49</v>
      </c>
      <c r="D19" s="47" t="s">
        <v>49</v>
      </c>
      <c r="E19" s="47" t="s">
        <v>49</v>
      </c>
      <c r="F19" s="47" t="s">
        <v>49</v>
      </c>
      <c r="G19" s="47" t="s">
        <v>49</v>
      </c>
      <c r="H19" s="47" t="s">
        <v>49</v>
      </c>
      <c r="I19" s="47" t="s">
        <v>49</v>
      </c>
      <c r="J19" s="47" t="s">
        <v>49</v>
      </c>
      <c r="K19" s="47" t="s">
        <v>49</v>
      </c>
      <c r="L19" s="47">
        <f>'OUTPUT elec only TJ'!L15/'INPUT elec only TJ'!L15</f>
        <v>0.2663317098179954</v>
      </c>
      <c r="M19" s="47">
        <f>'OUTPUT elec only TJ'!M15/'INPUT elec only TJ'!M15</f>
        <v>0.2663220804393474</v>
      </c>
      <c r="N19" s="47">
        <f>'OUTPUT elec only TJ'!N15/'INPUT elec only TJ'!N15</f>
        <v>0.2663549121665582</v>
      </c>
      <c r="O19" s="47">
        <f>'OUTPUT elec only TJ'!O15/'INPUT elec only TJ'!O15</f>
        <v>0.24663336355044652</v>
      </c>
      <c r="P19" s="47">
        <f>'OUTPUT elec only TJ'!P15/'INPUT elec only TJ'!P15</f>
        <v>0.26731699967985534</v>
      </c>
      <c r="Q19" s="47">
        <f>'OUTPUT elec only TJ'!Q15/'INPUT elec only TJ'!Q15</f>
        <v>0.3102482241200415</v>
      </c>
      <c r="R19" s="47">
        <f>'OUTPUT elec only TJ'!R15/'INPUT elec only TJ'!R15</f>
        <v>0.3093744384322025</v>
      </c>
      <c r="S19" s="47">
        <f>'OUTPUT elec only TJ'!S15/'INPUT elec only TJ'!S15</f>
        <v>0.3210633946830266</v>
      </c>
      <c r="T19" s="47">
        <f>'OUTPUT elec only TJ'!T15/'INPUT elec only TJ'!T15</f>
        <v>0.3229384508867546</v>
      </c>
      <c r="U19" s="47">
        <f>'OUTPUT elec only TJ'!U15/'INPUT elec only TJ'!U15</f>
        <v>0.270682157057654</v>
      </c>
      <c r="V19" s="47">
        <f>'OUTPUT elec only TJ'!V15/'INPUT elec only TJ'!V15</f>
        <v>0.268454329402269</v>
      </c>
      <c r="W19" s="47">
        <f>'OUTPUT elec only TJ'!W15/'INPUT elec only TJ'!W15</f>
        <v>0.31686208821887213</v>
      </c>
      <c r="X19" s="47">
        <f>'OUTPUT elec only TJ'!X15/'INPUT elec only TJ'!X15</f>
        <v>0.3430784060646658</v>
      </c>
      <c r="Y19" s="47">
        <f>'OUTPUT elec only TJ'!Y15/'INPUT elec only TJ'!Y15</f>
        <v>0.3631196235920346</v>
      </c>
      <c r="Z19" s="47">
        <f>'OUTPUT elec only TJ'!Z15/'INPUT elec only TJ'!Z15</f>
        <v>0.34758711663185665</v>
      </c>
      <c r="AA19" s="47">
        <f>'OUTPUT elec only TJ'!AA15/'INPUT elec only TJ'!AA15</f>
        <v>0.33804732889329747</v>
      </c>
      <c r="AB19" s="47">
        <f>'OUTPUT elec only TJ'!AB15/'INPUT elec only TJ'!AB15</f>
        <v>0.3099273170511489</v>
      </c>
      <c r="AC19" s="47">
        <f>'OUTPUT elec only TJ'!AC15/'INPUT elec only TJ'!AC15</f>
        <v>0.3695558407165303</v>
      </c>
      <c r="AD19" s="47">
        <f>'OUTPUT elec only TJ'!AD15/'INPUT elec only TJ'!AD15</f>
        <v>0.3389137372092981</v>
      </c>
      <c r="AE19" s="47">
        <f>'OUTPUT elec only TJ'!AE15/'INPUT elec only TJ'!AE15</f>
        <v>0.3485268709011859</v>
      </c>
      <c r="AF19" s="47">
        <f>'OUTPUT elec only TJ'!AF15/'INPUT elec only TJ'!AF15</f>
        <v>0.3718695937487196</v>
      </c>
      <c r="AG19" s="47">
        <f>'OUTPUT elec only TJ'!AG15/'INPUT elec only TJ'!AG15</f>
        <v>0.373108283914731</v>
      </c>
      <c r="AH19" s="54"/>
      <c r="AI19" s="54"/>
    </row>
    <row r="20" spans="1:35" ht="12">
      <c r="A20" s="45" t="s">
        <v>96</v>
      </c>
      <c r="B20" s="86">
        <f>AVERAGE(B15:B19)</f>
        <v>0.319563494303153</v>
      </c>
      <c r="C20" s="86">
        <f aca="true" t="shared" si="0" ref="C20:K20">AVERAGE(C15:C19)</f>
        <v>0.30537357079448224</v>
      </c>
      <c r="D20" s="86">
        <f t="shared" si="0"/>
        <v>0.30968468394006954</v>
      </c>
      <c r="E20" s="86">
        <f t="shared" si="0"/>
        <v>0.28334572342453324</v>
      </c>
      <c r="F20" s="86">
        <f t="shared" si="0"/>
        <v>0.30853208197221216</v>
      </c>
      <c r="G20" s="86">
        <f t="shared" si="0"/>
        <v>0.2782863014029822</v>
      </c>
      <c r="H20" s="86">
        <f t="shared" si="0"/>
        <v>0.28971021279826054</v>
      </c>
      <c r="I20" s="86">
        <f t="shared" si="0"/>
        <v>0.31543599979513326</v>
      </c>
      <c r="J20" s="86">
        <f t="shared" si="0"/>
        <v>0.29644950795471997</v>
      </c>
      <c r="K20" s="86">
        <f t="shared" si="0"/>
        <v>0.30963210120626006</v>
      </c>
      <c r="L20" s="86">
        <f aca="true" t="shared" si="1" ref="L20">AVERAGE(L15:L19)</f>
        <v>0.29761476808594073</v>
      </c>
      <c r="M20" s="86">
        <f aca="true" t="shared" si="2" ref="M20">AVERAGE(M15:M19)</f>
        <v>0.29497686408715285</v>
      </c>
      <c r="N20" s="86">
        <f aca="true" t="shared" si="3" ref="N20">AVERAGE(N15:N19)</f>
        <v>0.2987979601415453</v>
      </c>
      <c r="O20" s="86">
        <f aca="true" t="shared" si="4" ref="O20">AVERAGE(O15:O19)</f>
        <v>0.2918993844999944</v>
      </c>
      <c r="P20" s="86">
        <f aca="true" t="shared" si="5" ref="P20">AVERAGE(P15:P19)</f>
        <v>0.29948722674707656</v>
      </c>
      <c r="Q20" s="86">
        <f aca="true" t="shared" si="6" ref="Q20">AVERAGE(Q15:Q19)</f>
        <v>0.3292139043644025</v>
      </c>
      <c r="R20" s="86">
        <f aca="true" t="shared" si="7" ref="R20">AVERAGE(R15:R19)</f>
        <v>0.3379724444850232</v>
      </c>
      <c r="S20" s="86">
        <f aca="true" t="shared" si="8" ref="S20:T20">AVERAGE(S15:S19)</f>
        <v>0.33301900524748357</v>
      </c>
      <c r="T20" s="86">
        <f t="shared" si="8"/>
        <v>0.3361777533398065</v>
      </c>
      <c r="U20" s="86">
        <f aca="true" t="shared" si="9" ref="U20">AVERAGE(U15:U19)</f>
        <v>0.3259698030093986</v>
      </c>
      <c r="V20" s="86">
        <f aca="true" t="shared" si="10" ref="V20">AVERAGE(V15:V19)</f>
        <v>0.3067444996976749</v>
      </c>
      <c r="W20" s="86">
        <f aca="true" t="shared" si="11" ref="W20">AVERAGE(W15:W19)</f>
        <v>0.32745965142167954</v>
      </c>
      <c r="X20" s="86">
        <f aca="true" t="shared" si="12" ref="X20">AVERAGE(X15:X19)</f>
        <v>0.33632629684521875</v>
      </c>
      <c r="Y20" s="86">
        <f aca="true" t="shared" si="13" ref="Y20">AVERAGE(Y15:Y19)</f>
        <v>0.3497695134194423</v>
      </c>
      <c r="Z20" s="86">
        <f aca="true" t="shared" si="14" ref="Z20">AVERAGE(Z15:Z19)</f>
        <v>0.34654522232974155</v>
      </c>
      <c r="AA20" s="86">
        <f aca="true" t="shared" si="15" ref="AA20">AVERAGE(AA15:AA19)</f>
        <v>0.34527255499523263</v>
      </c>
      <c r="AB20" s="86">
        <f aca="true" t="shared" si="16" ref="AB20:AC20">AVERAGE(AB15:AB19)</f>
        <v>0.3411658782553208</v>
      </c>
      <c r="AC20" s="86">
        <f t="shared" si="16"/>
        <v>0.3539297892054832</v>
      </c>
      <c r="AD20" s="86">
        <f aca="true" t="shared" si="17" ref="AD20:AG20">AVERAGE(AD15:AD19)</f>
        <v>0.3455168449446497</v>
      </c>
      <c r="AE20" s="86">
        <f aca="true" t="shared" si="18" ref="AE20">AVERAGE(AE15:AE19)</f>
        <v>0.34383827667632877</v>
      </c>
      <c r="AF20" s="86">
        <f t="shared" si="17"/>
        <v>0.3499383838978293</v>
      </c>
      <c r="AG20" s="86">
        <f t="shared" si="17"/>
        <v>0.3507188780001454</v>
      </c>
      <c r="AH20" s="54"/>
      <c r="AI20" s="54"/>
    </row>
    <row r="21" spans="2:54" ht="1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7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4:54" ht="12">
      <c r="D22" s="91"/>
      <c r="E22" s="91"/>
      <c r="F22" s="91"/>
      <c r="G22" s="91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</row>
    <row r="23" spans="3:54" ht="12">
      <c r="C23" s="54"/>
      <c r="D23" s="91"/>
      <c r="E23" s="92" t="s">
        <v>97</v>
      </c>
      <c r="F23" s="91"/>
      <c r="G23" s="91"/>
      <c r="J23" s="54"/>
      <c r="K23" s="54"/>
      <c r="L23" s="90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54" ht="12.75" thickBot="1">
      <c r="A24" s="44"/>
      <c r="B24" s="44"/>
      <c r="C24" s="44"/>
      <c r="D24" s="44"/>
      <c r="F24" s="44"/>
      <c r="G24" s="44"/>
      <c r="H24" s="44"/>
      <c r="I24" s="4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</row>
    <row r="25" spans="1:54" ht="11.45" customHeight="1">
      <c r="A25" s="147" t="s">
        <v>88</v>
      </c>
      <c r="B25" s="148"/>
      <c r="C25" s="88"/>
      <c r="D25" s="62"/>
      <c r="F25" s="44"/>
      <c r="G25" s="44"/>
      <c r="H25" s="44"/>
      <c r="I25" s="4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</row>
    <row r="26" spans="1:54" ht="12">
      <c r="A26" s="32"/>
      <c r="B26" s="87" t="s">
        <v>17</v>
      </c>
      <c r="C26" s="63"/>
      <c r="D26" s="64"/>
      <c r="F26" s="44"/>
      <c r="G26" s="100" t="s">
        <v>128</v>
      </c>
      <c r="H26" s="44"/>
      <c r="I26" s="4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</row>
    <row r="27" spans="1:54" ht="12">
      <c r="A27" s="33" t="s">
        <v>20</v>
      </c>
      <c r="B27" s="91">
        <v>0.319563494303153</v>
      </c>
      <c r="C27" s="65"/>
      <c r="D27" s="65"/>
      <c r="F27" s="44"/>
      <c r="G27" s="44"/>
      <c r="H27" s="44"/>
      <c r="I27" s="4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54" ht="12">
      <c r="A28" s="33" t="s">
        <v>21</v>
      </c>
      <c r="B28" s="91">
        <v>0.30537357079448224</v>
      </c>
      <c r="C28" s="65"/>
      <c r="D28" s="65"/>
      <c r="F28" s="44"/>
      <c r="G28" s="44"/>
      <c r="H28" s="44"/>
      <c r="I28" s="4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</row>
    <row r="29" spans="1:54" ht="12">
      <c r="A29" s="33" t="s">
        <v>22</v>
      </c>
      <c r="B29" s="91">
        <v>0.30968468394006954</v>
      </c>
      <c r="C29" s="65"/>
      <c r="D29" s="65"/>
      <c r="F29" s="44"/>
      <c r="G29" s="44"/>
      <c r="H29" s="44"/>
      <c r="I29" s="4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</row>
    <row r="30" spans="1:54" ht="12">
      <c r="A30" s="33" t="s">
        <v>23</v>
      </c>
      <c r="B30" s="91">
        <v>0.28334572342453324</v>
      </c>
      <c r="C30" s="65"/>
      <c r="D30" s="65"/>
      <c r="F30" s="44"/>
      <c r="G30" s="44"/>
      <c r="H30" s="44"/>
      <c r="I30" s="4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</row>
    <row r="31" spans="1:54" ht="12">
      <c r="A31" s="33" t="s">
        <v>24</v>
      </c>
      <c r="B31" s="91">
        <v>0.30853208197221216</v>
      </c>
      <c r="C31" s="65"/>
      <c r="D31" s="65"/>
      <c r="F31" s="44"/>
      <c r="G31" s="44"/>
      <c r="H31" s="44"/>
      <c r="I31" s="4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</row>
    <row r="32" spans="1:54" ht="12">
      <c r="A32" s="33" t="s">
        <v>25</v>
      </c>
      <c r="B32" s="91">
        <v>0.2782863014029822</v>
      </c>
      <c r="C32" s="65"/>
      <c r="D32" s="65"/>
      <c r="F32" s="44"/>
      <c r="G32" s="44"/>
      <c r="H32" s="44"/>
      <c r="I32" s="4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</row>
    <row r="33" spans="1:54" ht="12">
      <c r="A33" s="33" t="s">
        <v>26</v>
      </c>
      <c r="B33" s="91">
        <v>0.28971021279826054</v>
      </c>
      <c r="C33" s="65"/>
      <c r="D33" s="65"/>
      <c r="F33" s="44"/>
      <c r="G33" s="44"/>
      <c r="H33" s="44"/>
      <c r="I33" s="4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</row>
    <row r="34" spans="1:54" ht="12">
      <c r="A34" s="33" t="s">
        <v>27</v>
      </c>
      <c r="B34" s="91">
        <v>0.31543599979513326</v>
      </c>
      <c r="C34" s="65"/>
      <c r="D34" s="65"/>
      <c r="F34" s="44"/>
      <c r="G34" s="44"/>
      <c r="H34" s="44"/>
      <c r="I34" s="4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</row>
    <row r="35" spans="1:54" ht="12">
      <c r="A35" s="33" t="s">
        <v>28</v>
      </c>
      <c r="B35" s="91">
        <v>0.29644950795471997</v>
      </c>
      <c r="C35" s="65"/>
      <c r="D35" s="65"/>
      <c r="F35" s="44"/>
      <c r="G35" s="44"/>
      <c r="H35" s="44"/>
      <c r="I35" s="4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</row>
    <row r="36" spans="1:54" ht="12">
      <c r="A36" s="33" t="s">
        <v>29</v>
      </c>
      <c r="B36" s="91">
        <v>0.30963210120626006</v>
      </c>
      <c r="C36" s="65"/>
      <c r="D36" s="65"/>
      <c r="F36" s="44"/>
      <c r="G36" s="44"/>
      <c r="H36" s="44"/>
      <c r="I36" s="4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</row>
    <row r="37" spans="1:54" ht="12">
      <c r="A37" s="33" t="s">
        <v>30</v>
      </c>
      <c r="B37" s="91">
        <v>0.29761476808594073</v>
      </c>
      <c r="C37" s="65"/>
      <c r="D37" s="65"/>
      <c r="F37" s="44"/>
      <c r="G37" s="44"/>
      <c r="H37" s="44"/>
      <c r="I37" s="4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</row>
    <row r="38" spans="1:54" ht="12">
      <c r="A38" s="33" t="s">
        <v>31</v>
      </c>
      <c r="B38" s="91">
        <v>0.29497686408715285</v>
      </c>
      <c r="C38" s="65"/>
      <c r="D38" s="65"/>
      <c r="F38" s="44"/>
      <c r="G38" s="44"/>
      <c r="H38" s="44"/>
      <c r="I38" s="4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</row>
    <row r="39" spans="1:54" ht="12">
      <c r="A39" s="33" t="s">
        <v>32</v>
      </c>
      <c r="B39" s="91">
        <v>0.2987979601415453</v>
      </c>
      <c r="C39" s="65"/>
      <c r="D39" s="65"/>
      <c r="F39" s="44"/>
      <c r="G39" s="44"/>
      <c r="H39" s="44"/>
      <c r="I39" s="4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</row>
    <row r="40" spans="1:54" ht="12">
      <c r="A40" s="33" t="s">
        <v>33</v>
      </c>
      <c r="B40" s="91">
        <v>0.2918993844999944</v>
      </c>
      <c r="C40" s="65"/>
      <c r="D40" s="65"/>
      <c r="F40" s="44"/>
      <c r="G40" s="44"/>
      <c r="H40" s="44"/>
      <c r="I40" s="4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</row>
    <row r="41" spans="1:54" ht="12">
      <c r="A41" s="33" t="s">
        <v>34</v>
      </c>
      <c r="B41" s="91">
        <v>0.29948722674707656</v>
      </c>
      <c r="C41" s="65"/>
      <c r="D41" s="65"/>
      <c r="F41" s="44"/>
      <c r="G41" s="44"/>
      <c r="H41" s="44"/>
      <c r="I41" s="4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</row>
    <row r="42" spans="1:54" ht="12">
      <c r="A42" s="33" t="s">
        <v>35</v>
      </c>
      <c r="B42" s="91">
        <v>0.3292139043644025</v>
      </c>
      <c r="C42" s="65"/>
      <c r="D42" s="65"/>
      <c r="F42" s="44"/>
      <c r="G42" s="44"/>
      <c r="H42" s="44"/>
      <c r="I42" s="4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</row>
    <row r="43" spans="1:54" ht="12">
      <c r="A43" s="33" t="s">
        <v>36</v>
      </c>
      <c r="B43" s="91">
        <v>0.3379724444850232</v>
      </c>
      <c r="C43" s="65"/>
      <c r="D43" s="65"/>
      <c r="F43" s="44"/>
      <c r="G43" s="44"/>
      <c r="H43" s="44"/>
      <c r="I43" s="4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</row>
    <row r="44" spans="1:54" ht="12">
      <c r="A44" s="33" t="s">
        <v>37</v>
      </c>
      <c r="B44" s="91">
        <v>0.33301900524748357</v>
      </c>
      <c r="C44" s="65"/>
      <c r="D44" s="65"/>
      <c r="F44" s="44"/>
      <c r="G44" s="44"/>
      <c r="H44" s="44"/>
      <c r="I44" s="4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</row>
    <row r="45" spans="1:54" ht="12">
      <c r="A45" s="33" t="s">
        <v>38</v>
      </c>
      <c r="B45" s="91">
        <v>0.3361777533398065</v>
      </c>
      <c r="C45" s="65"/>
      <c r="D45" s="65"/>
      <c r="F45" s="44"/>
      <c r="G45" s="44"/>
      <c r="H45" s="44"/>
      <c r="I45" s="4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</row>
    <row r="46" spans="1:54" ht="12">
      <c r="A46" s="33" t="s">
        <v>39</v>
      </c>
      <c r="B46" s="91">
        <v>0.3259698030093986</v>
      </c>
      <c r="C46" s="65"/>
      <c r="D46" s="65"/>
      <c r="F46" s="44"/>
      <c r="G46" s="44"/>
      <c r="H46" s="44"/>
      <c r="I46" s="4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</row>
    <row r="47" spans="1:32" ht="12">
      <c r="A47" s="33" t="s">
        <v>40</v>
      </c>
      <c r="B47" s="91">
        <v>0.3067444996976749</v>
      </c>
      <c r="C47" s="65"/>
      <c r="D47" s="65"/>
      <c r="F47" s="44"/>
      <c r="G47" s="44"/>
      <c r="H47" s="44"/>
      <c r="I47" s="4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</row>
    <row r="48" spans="1:32" ht="12">
      <c r="A48" s="33" t="s">
        <v>41</v>
      </c>
      <c r="B48" s="91">
        <v>0.32745965142167954</v>
      </c>
      <c r="C48" s="65"/>
      <c r="D48" s="65"/>
      <c r="F48" s="44"/>
      <c r="G48" s="44"/>
      <c r="H48" s="44"/>
      <c r="I48" s="4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</row>
    <row r="49" spans="1:32" ht="12">
      <c r="A49" s="33" t="s">
        <v>42</v>
      </c>
      <c r="B49" s="91">
        <v>0.33632629684521875</v>
      </c>
      <c r="C49" s="65"/>
      <c r="D49" s="65"/>
      <c r="F49" s="44"/>
      <c r="G49" s="44"/>
      <c r="H49" s="44"/>
      <c r="I49" s="4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ht="12">
      <c r="A50" s="33" t="s">
        <v>43</v>
      </c>
      <c r="B50" s="91">
        <v>0.3497695134194423</v>
      </c>
      <c r="C50" s="65"/>
      <c r="D50" s="65"/>
      <c r="F50" s="44"/>
      <c r="G50" s="44"/>
      <c r="H50" s="44"/>
      <c r="I50" s="4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</row>
    <row r="51" spans="1:32" ht="12">
      <c r="A51" s="33" t="s">
        <v>44</v>
      </c>
      <c r="B51" s="91">
        <v>0.34654522232974155</v>
      </c>
      <c r="C51" s="65"/>
      <c r="D51" s="65"/>
      <c r="F51" s="44"/>
      <c r="G51" s="44"/>
      <c r="H51" s="44"/>
      <c r="I51" s="4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</row>
    <row r="52" spans="1:32" ht="12">
      <c r="A52" s="33" t="s">
        <v>45</v>
      </c>
      <c r="B52" s="91">
        <v>0.34527255499523263</v>
      </c>
      <c r="C52" s="65"/>
      <c r="D52" s="65"/>
      <c r="F52" s="44"/>
      <c r="G52" s="44"/>
      <c r="H52" s="44"/>
      <c r="I52" s="4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</row>
    <row r="53" spans="1:32" ht="12">
      <c r="A53" s="33" t="s">
        <v>46</v>
      </c>
      <c r="B53" s="91">
        <v>0.3411658782553208</v>
      </c>
      <c r="C53" s="65"/>
      <c r="D53" s="65"/>
      <c r="F53" s="44"/>
      <c r="G53" s="44"/>
      <c r="H53" s="44"/>
      <c r="I53" s="4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</row>
    <row r="54" spans="1:32" ht="12">
      <c r="A54" s="33" t="s">
        <v>47</v>
      </c>
      <c r="B54" s="91">
        <v>0.3539297892054832</v>
      </c>
      <c r="C54" s="65"/>
      <c r="D54" s="65"/>
      <c r="F54" s="44"/>
      <c r="G54" s="44"/>
      <c r="H54" s="44"/>
      <c r="I54" s="4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</row>
    <row r="55" spans="1:32" ht="12">
      <c r="A55" s="33" t="s">
        <v>48</v>
      </c>
      <c r="B55" s="91">
        <v>0.3455168449446497</v>
      </c>
      <c r="C55" s="65"/>
      <c r="D55" s="65"/>
      <c r="F55" s="44"/>
      <c r="G55" s="44"/>
      <c r="H55" s="44"/>
      <c r="I55" s="4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</row>
    <row r="56" spans="1:32" ht="12">
      <c r="A56" s="33" t="s">
        <v>58</v>
      </c>
      <c r="B56" s="91">
        <v>0.34383827667632877</v>
      </c>
      <c r="C56" s="54"/>
      <c r="D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</row>
    <row r="57" spans="1:32" ht="12">
      <c r="A57" s="33" t="s">
        <v>111</v>
      </c>
      <c r="B57" s="91">
        <v>0.3499383838978293</v>
      </c>
      <c r="C57" s="54"/>
      <c r="D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</row>
    <row r="58" spans="1:32" ht="12.75" thickBot="1">
      <c r="A58" s="34" t="s">
        <v>112</v>
      </c>
      <c r="B58" s="108">
        <v>0.3507188780001454</v>
      </c>
      <c r="J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</row>
    <row r="59" spans="2:32" ht="12">
      <c r="B59" s="90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</row>
    <row r="60" spans="10:32" ht="12"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</row>
    <row r="61" spans="1:32" ht="12.75">
      <c r="A61" s="61"/>
      <c r="B61" s="61"/>
      <c r="C61" s="61"/>
      <c r="D61" s="61"/>
      <c r="E61" s="61"/>
      <c r="F61" s="61"/>
      <c r="G61" s="96" t="s">
        <v>103</v>
      </c>
      <c r="H61" s="61"/>
      <c r="I61" s="61"/>
      <c r="J61" s="61"/>
      <c r="K61" s="61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</row>
    <row r="62" spans="1:32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</row>
    <row r="63" spans="1:32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</row>
    <row r="64" spans="1:32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</row>
    <row r="65" spans="1:32" ht="15" customHeight="1">
      <c r="A65" s="89"/>
      <c r="B65" s="61"/>
      <c r="C65" s="61"/>
      <c r="D65" s="61"/>
      <c r="E65" s="61"/>
      <c r="F65" s="61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</row>
    <row r="66" spans="1:32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</row>
    <row r="67" spans="1:32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</row>
    <row r="68" spans="1:32" ht="12.75">
      <c r="A68" s="61"/>
      <c r="B68" s="61"/>
      <c r="C68" s="61"/>
      <c r="D68" s="61"/>
      <c r="E68" s="61"/>
      <c r="F68" s="61"/>
      <c r="H68" s="61"/>
      <c r="I68" s="61"/>
      <c r="J68" s="61"/>
      <c r="K68" s="61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1:32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</row>
    <row r="70" spans="1:32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</row>
    <row r="71" spans="10:32" ht="12.75"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</row>
    <row r="72" spans="10:32" ht="12.75"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</row>
    <row r="73" spans="10:32" ht="12.75"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</row>
    <row r="74" spans="10:32" ht="12.75"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</row>
    <row r="75" spans="11:31" ht="12.7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11:31" ht="12.7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</row>
    <row r="77" spans="11:31" ht="12.7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</row>
    <row r="78" spans="11:31" ht="12.7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</row>
    <row r="79" spans="11:31" ht="12.7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</row>
    <row r="80" spans="11:31" ht="12.7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</row>
    <row r="81" spans="8:31" ht="12.75">
      <c r="H81" s="61"/>
      <c r="I81" s="61"/>
      <c r="J81" s="61"/>
      <c r="K81" s="61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</row>
    <row r="82" spans="3:31" ht="12.75">
      <c r="C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</row>
    <row r="83" spans="3:31" ht="12.75">
      <c r="C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</row>
    <row r="84" spans="3:31" ht="12.75">
      <c r="C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</row>
    <row r="85" spans="3:31" ht="12.75">
      <c r="C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</row>
    <row r="86" spans="3:31" ht="12.75">
      <c r="C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</row>
    <row r="87" spans="3:31" ht="12.75">
      <c r="C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3:31" ht="12.75">
      <c r="C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</row>
    <row r="89" spans="3:31" ht="12.75">
      <c r="C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</row>
    <row r="90" spans="3:31" ht="12.75">
      <c r="C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</row>
    <row r="91" spans="3:31" ht="12.75">
      <c r="C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</row>
    <row r="92" spans="3:31" ht="12.75">
      <c r="C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</row>
    <row r="93" spans="3:31" ht="12.75">
      <c r="C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3:31" ht="12.75">
      <c r="C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</row>
    <row r="95" spans="3:31" ht="12.75">
      <c r="C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</row>
    <row r="96" spans="3:31" ht="12.75">
      <c r="C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</row>
    <row r="97" spans="3:31" ht="12.75">
      <c r="C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</row>
    <row r="98" spans="3:31" ht="12.75">
      <c r="C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</row>
    <row r="99" spans="3:31" ht="12.75">
      <c r="C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</row>
    <row r="100" spans="3:31" ht="12.75">
      <c r="C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</row>
    <row r="101" spans="3:31" ht="12.75">
      <c r="C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</row>
    <row r="102" spans="3:31" ht="12.75">
      <c r="C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</row>
    <row r="103" spans="11:31" ht="12.75"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</row>
    <row r="104" spans="11:31" ht="12.75"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</row>
    <row r="105" spans="11:31" ht="12.75"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</row>
    <row r="106" spans="11:31" ht="12.75"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</row>
    <row r="107" spans="11:31" ht="12.75"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</row>
    <row r="108" spans="11:31" ht="12.75"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</row>
    <row r="109" spans="11:31" ht="12.75"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</row>
    <row r="110" spans="11:31" ht="12.75"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</row>
    <row r="111" spans="11:31" ht="12.75"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</row>
    <row r="112" spans="11:31" ht="12.75"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</row>
    <row r="113" spans="11:31" ht="12.75"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</row>
    <row r="114" spans="11:31" ht="12.75"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</row>
    <row r="115" spans="11:31" ht="12.75"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</row>
    <row r="116" spans="11:31" ht="12.75"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</row>
    <row r="117" spans="11:31" ht="12.75"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</row>
    <row r="118" spans="11:31" ht="12.75"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</row>
    <row r="119" spans="11:31" ht="12.75"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1:31" ht="12.75"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</row>
    <row r="121" spans="11:31" ht="12.75"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</row>
    <row r="122" spans="11:31" ht="12.75"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</row>
    <row r="123" spans="11:31" ht="12.75"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</row>
    <row r="124" spans="11:31" ht="12.75"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</row>
    <row r="125" spans="11:31" ht="12.75"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</row>
    <row r="126" spans="11:31" ht="12.75"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</row>
    <row r="127" spans="11:31" ht="12.75"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</row>
    <row r="128" spans="11:31" ht="12.75"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</row>
    <row r="129" spans="11:31" ht="12.75"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</row>
    <row r="130" spans="11:31" ht="12.75"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</row>
    <row r="131" spans="11:31" ht="12.75"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</row>
    <row r="132" spans="11:31" ht="12.75"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</row>
    <row r="133" spans="11:31" ht="12.75"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</row>
    <row r="134" spans="11:31" ht="12.75"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</row>
    <row r="135" spans="11:31" ht="12.75"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</row>
    <row r="136" spans="11:31" ht="12.75"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</row>
    <row r="137" spans="11:31" ht="12.75"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</row>
    <row r="138" spans="11:31" ht="12.75"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</row>
    <row r="139" spans="11:31" ht="12.75"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</row>
    <row r="140" spans="11:31" ht="12.75"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</row>
    <row r="141" spans="11:31" ht="12.75"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</row>
    <row r="142" spans="11:31" ht="12.75"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</row>
    <row r="143" spans="11:31" ht="12.75"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</row>
    <row r="144" spans="11:31" ht="12.75"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1:31" ht="12.75"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</row>
    <row r="146" spans="11:31" ht="12.75"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</row>
    <row r="147" spans="11:31" ht="12.75"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</row>
    <row r="148" spans="11:31" ht="12.75"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</row>
    <row r="149" spans="11:31" ht="12.75"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</row>
    <row r="150" spans="11:31" ht="12.75"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</row>
    <row r="151" spans="11:31" ht="12.75"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</row>
    <row r="152" spans="11:31" ht="12.75"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</row>
    <row r="153" spans="11:31" ht="12.75"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</row>
    <row r="154" spans="11:31" ht="12.75"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</row>
    <row r="155" spans="11:31" ht="12.75"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</row>
    <row r="156" spans="11:31" ht="12.75"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</row>
    <row r="157" spans="11:31" ht="12.75"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</row>
    <row r="158" spans="11:31" ht="12.75"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1:31" ht="12.75"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</row>
    <row r="160" spans="11:31" ht="12.75"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</row>
    <row r="161" spans="11:31" ht="12.75"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</row>
    <row r="162" spans="11:31" ht="12.75"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</row>
    <row r="163" spans="11:31" ht="12.75"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</row>
    <row r="164" spans="11:31" ht="12.75"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</row>
    <row r="165" spans="11:31" ht="12.75"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</row>
    <row r="166" spans="11:31" ht="12.75"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</row>
    <row r="167" spans="11:31" ht="12.75"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</row>
    <row r="168" spans="11:31" ht="12.75"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</row>
    <row r="169" spans="11:31" ht="12.75"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</row>
    <row r="170" spans="11:31" ht="12.75"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</row>
    <row r="171" spans="11:31" ht="12.75"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</row>
    <row r="172" spans="11:31" ht="12.75"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</row>
    <row r="173" spans="11:31" ht="12.75"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</row>
    <row r="174" spans="11:31" ht="12.75"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</row>
    <row r="175" spans="11:31" ht="12.75"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</row>
    <row r="176" spans="11:31" ht="12.75"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</row>
    <row r="177" spans="11:31" ht="12.75"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</row>
    <row r="178" spans="11:31" ht="12.75"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</row>
    <row r="179" spans="11:31" ht="12.75"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</row>
    <row r="180" spans="11:31" ht="12.75"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</row>
    <row r="181" spans="11:31" ht="12.75"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</row>
    <row r="182" spans="11:31" ht="12.75"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</row>
    <row r="183" spans="11:31" ht="12.75"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</row>
    <row r="184" spans="11:31" ht="12.75"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</row>
    <row r="185" spans="11:31" ht="12.75"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</row>
    <row r="186" spans="11:31" ht="12.75"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</row>
    <row r="187" spans="11:31" ht="12.75"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</row>
    <row r="188" spans="11:31" ht="12.75"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</row>
    <row r="189" spans="11:31" ht="12.75"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</row>
    <row r="190" spans="11:31" ht="12.75"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</row>
    <row r="191" spans="11:31" ht="12.75"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</row>
    <row r="192" spans="11:31" ht="12.75"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</row>
    <row r="193" spans="11:31" ht="12.75"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</row>
    <row r="194" spans="11:31" ht="12.75"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</row>
    <row r="195" spans="11:31" ht="12.75"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</row>
    <row r="196" spans="11:31" ht="12.75"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</row>
    <row r="197" spans="11:31" ht="12.75"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</row>
    <row r="198" spans="11:31" ht="12.75"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</row>
    <row r="199" spans="11:31" ht="12.75"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</row>
    <row r="200" spans="11:31" ht="12.75"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</row>
    <row r="201" spans="11:31" ht="12.75"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</row>
    <row r="202" spans="11:31" ht="12.75"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</row>
    <row r="203" spans="11:31" ht="12.75"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</row>
    <row r="204" spans="11:31" ht="12.75"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</row>
    <row r="205" spans="11:31" ht="12.75"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</row>
    <row r="206" spans="11:31" ht="12.75"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</row>
    <row r="207" spans="11:31" ht="12.75"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</row>
    <row r="208" spans="11:31" ht="12.75"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</row>
    <row r="209" spans="11:31" ht="12.75"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</row>
    <row r="210" spans="11:31" ht="12.75"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</row>
    <row r="211" spans="11:31" ht="12.75"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</row>
    <row r="212" spans="11:31" ht="12.75"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</row>
    <row r="213" spans="11:31" ht="12.75"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</row>
    <row r="214" spans="11:31" ht="12.75"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</row>
    <row r="215" spans="11:31" ht="12.75"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</row>
    <row r="216" spans="11:31" ht="12.75"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</row>
    <row r="217" spans="11:31" ht="12.75"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</row>
    <row r="218" spans="11:31" ht="12.75"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</row>
    <row r="219" spans="11:31" ht="12.75"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</row>
    <row r="220" spans="11:31" ht="12.75"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</row>
    <row r="221" spans="11:31" ht="12.75"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</row>
    <row r="222" spans="11:31" ht="12.75"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</row>
    <row r="223" spans="11:31" ht="12.75"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</row>
    <row r="224" spans="11:31" ht="12.75"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</row>
    <row r="225" spans="11:31" ht="12.75"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</row>
    <row r="226" spans="11:31" ht="12.75"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</row>
    <row r="227" spans="11:31" ht="12.75"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</row>
    <row r="228" spans="11:31" ht="12.75"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</row>
    <row r="229" spans="11:31" ht="12.75"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</row>
    <row r="230" spans="11:31" ht="12.75"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</row>
    <row r="231" spans="11:31" ht="12.75"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</row>
    <row r="232" spans="11:31" ht="12.75"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</row>
    <row r="233" spans="11:31" ht="12.75"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</row>
    <row r="234" spans="11:31" ht="12.75"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</row>
    <row r="235" spans="11:31" ht="12.75"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</row>
    <row r="236" spans="11:31" ht="12.75"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</row>
    <row r="237" spans="11:31" ht="12.75"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</row>
    <row r="238" spans="11:31" ht="12.75"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</row>
    <row r="239" spans="11:31" ht="12.75"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</row>
    <row r="240" spans="11:31" ht="12.75"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</row>
    <row r="241" spans="11:31" ht="12.75"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</row>
    <row r="242" spans="11:31" ht="12.75"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</row>
    <row r="243" spans="11:31" ht="12.75"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</row>
    <row r="244" spans="11:31" ht="12.75"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</row>
    <row r="245" spans="11:31" ht="12.75"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</row>
    <row r="246" spans="11:31" ht="12.75"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</row>
    <row r="247" spans="11:31" ht="12.75"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</row>
    <row r="248" spans="11:31" ht="12.75"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</row>
  </sheetData>
  <mergeCells count="1">
    <mergeCell ref="A25:B2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 topLeftCell="A1"/>
  </sheetViews>
  <sheetFormatPr defaultColWidth="8.7109375" defaultRowHeight="12.75"/>
  <cols>
    <col min="1" max="1" width="21.00390625" style="45" customWidth="1"/>
    <col min="2" max="31" width="11.57421875" style="45" customWidth="1"/>
    <col min="32" max="33" width="11.8515625" style="45" bestFit="1" customWidth="1"/>
    <col min="34" max="16384" width="8.7109375" style="45" customWidth="1"/>
  </cols>
  <sheetData>
    <row r="1" spans="1:2" ht="12.75">
      <c r="A1" s="28" t="s">
        <v>85</v>
      </c>
      <c r="B1" s="30" t="s">
        <v>86</v>
      </c>
    </row>
    <row r="4" spans="1:2" ht="12.75">
      <c r="A4" s="44" t="s">
        <v>77</v>
      </c>
      <c r="B4" s="44" t="s">
        <v>76</v>
      </c>
    </row>
    <row r="5" spans="1:2" ht="12.75">
      <c r="A5" s="44" t="s">
        <v>78</v>
      </c>
      <c r="B5" s="44" t="s">
        <v>79</v>
      </c>
    </row>
    <row r="6" spans="1:2" ht="12.75">
      <c r="A6" s="44" t="s">
        <v>14</v>
      </c>
      <c r="B6" s="44" t="s">
        <v>80</v>
      </c>
    </row>
    <row r="7" spans="1:2" ht="12.75">
      <c r="A7" s="44" t="s">
        <v>16</v>
      </c>
      <c r="B7" s="48" t="s">
        <v>17</v>
      </c>
    </row>
    <row r="8" spans="1:2" ht="12.75">
      <c r="A8" s="44" t="s">
        <v>18</v>
      </c>
      <c r="B8" s="44" t="s">
        <v>81</v>
      </c>
    </row>
    <row r="10" spans="1:33" ht="12.75">
      <c r="A10" s="49" t="s">
        <v>59</v>
      </c>
      <c r="B10" s="49" t="s">
        <v>20</v>
      </c>
      <c r="C10" s="49" t="s">
        <v>21</v>
      </c>
      <c r="D10" s="49" t="s">
        <v>22</v>
      </c>
      <c r="E10" s="49" t="s">
        <v>23</v>
      </c>
      <c r="F10" s="49" t="s">
        <v>24</v>
      </c>
      <c r="G10" s="49" t="s">
        <v>25</v>
      </c>
      <c r="H10" s="49" t="s">
        <v>26</v>
      </c>
      <c r="I10" s="49" t="s">
        <v>27</v>
      </c>
      <c r="J10" s="49" t="s">
        <v>28</v>
      </c>
      <c r="K10" s="49" t="s">
        <v>29</v>
      </c>
      <c r="L10" s="49" t="s">
        <v>30</v>
      </c>
      <c r="M10" s="49" t="s">
        <v>31</v>
      </c>
      <c r="N10" s="49" t="s">
        <v>32</v>
      </c>
      <c r="O10" s="49" t="s">
        <v>33</v>
      </c>
      <c r="P10" s="49" t="s">
        <v>34</v>
      </c>
      <c r="Q10" s="49" t="s">
        <v>35</v>
      </c>
      <c r="R10" s="49" t="s">
        <v>36</v>
      </c>
      <c r="S10" s="49" t="s">
        <v>37</v>
      </c>
      <c r="T10" s="49" t="s">
        <v>38</v>
      </c>
      <c r="U10" s="49" t="s">
        <v>39</v>
      </c>
      <c r="V10" s="49" t="s">
        <v>40</v>
      </c>
      <c r="W10" s="49" t="s">
        <v>41</v>
      </c>
      <c r="X10" s="49" t="s">
        <v>42</v>
      </c>
      <c r="Y10" s="49" t="s">
        <v>43</v>
      </c>
      <c r="Z10" s="49" t="s">
        <v>44</v>
      </c>
      <c r="AA10" s="49" t="s">
        <v>45</v>
      </c>
      <c r="AB10" s="49" t="s">
        <v>46</v>
      </c>
      <c r="AC10" s="49" t="s">
        <v>47</v>
      </c>
      <c r="AD10" s="49" t="s">
        <v>48</v>
      </c>
      <c r="AE10" s="49" t="s">
        <v>58</v>
      </c>
      <c r="AF10" s="49" t="s">
        <v>111</v>
      </c>
      <c r="AG10" s="49" t="s">
        <v>112</v>
      </c>
    </row>
    <row r="11" spans="1:33" ht="12.75">
      <c r="A11" s="49" t="s">
        <v>55</v>
      </c>
      <c r="B11" s="135" t="s">
        <v>49</v>
      </c>
      <c r="C11" s="135" t="s">
        <v>49</v>
      </c>
      <c r="D11" s="135" t="s">
        <v>49</v>
      </c>
      <c r="E11" s="135" t="s">
        <v>49</v>
      </c>
      <c r="F11" s="135" t="s">
        <v>49</v>
      </c>
      <c r="G11" s="135" t="s">
        <v>49</v>
      </c>
      <c r="H11" s="135" t="s">
        <v>49</v>
      </c>
      <c r="I11" s="135" t="s">
        <v>49</v>
      </c>
      <c r="J11" s="135" t="s">
        <v>49</v>
      </c>
      <c r="K11" s="135" t="s">
        <v>49</v>
      </c>
      <c r="L11" s="135" t="s">
        <v>49</v>
      </c>
      <c r="M11" s="135" t="s">
        <v>49</v>
      </c>
      <c r="N11" s="135" t="s">
        <v>49</v>
      </c>
      <c r="O11" s="135" t="s">
        <v>49</v>
      </c>
      <c r="P11" s="135" t="s">
        <v>49</v>
      </c>
      <c r="Q11" s="135" t="s">
        <v>49</v>
      </c>
      <c r="R11" s="135" t="s">
        <v>49</v>
      </c>
      <c r="S11" s="135" t="s">
        <v>49</v>
      </c>
      <c r="T11" s="135" t="s">
        <v>49</v>
      </c>
      <c r="U11" s="135" t="s">
        <v>49</v>
      </c>
      <c r="V11" s="135" t="s">
        <v>49</v>
      </c>
      <c r="W11" s="135" t="s">
        <v>49</v>
      </c>
      <c r="X11" s="135" t="s">
        <v>49</v>
      </c>
      <c r="Y11" s="135" t="s">
        <v>49</v>
      </c>
      <c r="Z11" s="135">
        <v>106829</v>
      </c>
      <c r="AA11" s="135">
        <v>103656</v>
      </c>
      <c r="AB11" s="135">
        <v>126363</v>
      </c>
      <c r="AC11" s="135">
        <v>128683</v>
      </c>
      <c r="AD11" s="135">
        <v>127861.763</v>
      </c>
      <c r="AE11" s="135">
        <v>116064</v>
      </c>
      <c r="AF11" s="135">
        <v>122241</v>
      </c>
      <c r="AG11" s="135">
        <v>114326</v>
      </c>
    </row>
    <row r="12" spans="1:33" ht="12.75">
      <c r="A12" s="49" t="s">
        <v>51</v>
      </c>
      <c r="B12" s="135" t="s">
        <v>49</v>
      </c>
      <c r="C12" s="135" t="s">
        <v>49</v>
      </c>
      <c r="D12" s="135" t="s">
        <v>49</v>
      </c>
      <c r="E12" s="135" t="s">
        <v>49</v>
      </c>
      <c r="F12" s="135" t="s">
        <v>49</v>
      </c>
      <c r="G12" s="135" t="s">
        <v>49</v>
      </c>
      <c r="H12" s="135" t="s">
        <v>49</v>
      </c>
      <c r="I12" s="135" t="s">
        <v>49</v>
      </c>
      <c r="J12" s="135" t="s">
        <v>49</v>
      </c>
      <c r="K12" s="135" t="s">
        <v>49</v>
      </c>
      <c r="L12" s="135" t="s">
        <v>49</v>
      </c>
      <c r="M12" s="135" t="s">
        <v>49</v>
      </c>
      <c r="N12" s="135" t="s">
        <v>49</v>
      </c>
      <c r="O12" s="135" t="s">
        <v>49</v>
      </c>
      <c r="P12" s="135" t="s">
        <v>49</v>
      </c>
      <c r="Q12" s="135">
        <v>11089</v>
      </c>
      <c r="R12" s="135">
        <v>12590</v>
      </c>
      <c r="S12" s="135">
        <v>9845</v>
      </c>
      <c r="T12" s="135">
        <v>15104</v>
      </c>
      <c r="U12" s="135">
        <v>8077</v>
      </c>
      <c r="V12" s="135">
        <v>17112</v>
      </c>
      <c r="W12" s="135">
        <v>17500</v>
      </c>
      <c r="X12" s="135">
        <v>15611</v>
      </c>
      <c r="Y12" s="135">
        <v>15178</v>
      </c>
      <c r="Z12" s="135">
        <v>14708</v>
      </c>
      <c r="AA12" s="135">
        <v>15370</v>
      </c>
      <c r="AB12" s="135">
        <v>12386</v>
      </c>
      <c r="AC12" s="135">
        <v>12746</v>
      </c>
      <c r="AD12" s="135">
        <v>14647</v>
      </c>
      <c r="AE12" s="135">
        <v>15110</v>
      </c>
      <c r="AF12" s="135">
        <v>15766</v>
      </c>
      <c r="AG12" s="135">
        <v>13703</v>
      </c>
    </row>
    <row r="13" spans="1:33" ht="12.75">
      <c r="A13" s="49" t="s">
        <v>52</v>
      </c>
      <c r="B13" s="135">
        <v>53725</v>
      </c>
      <c r="C13" s="135">
        <v>55141</v>
      </c>
      <c r="D13" s="135">
        <v>55141</v>
      </c>
      <c r="E13" s="135">
        <v>54096</v>
      </c>
      <c r="F13" s="135">
        <v>56754</v>
      </c>
      <c r="G13" s="135">
        <v>57825</v>
      </c>
      <c r="H13" s="135">
        <v>56977</v>
      </c>
      <c r="I13" s="135">
        <v>53026</v>
      </c>
      <c r="J13" s="135">
        <v>60797</v>
      </c>
      <c r="K13" s="135">
        <v>54292</v>
      </c>
      <c r="L13" s="135">
        <v>50827</v>
      </c>
      <c r="M13" s="135">
        <v>57363</v>
      </c>
      <c r="N13" s="135">
        <v>50256</v>
      </c>
      <c r="O13" s="135">
        <v>54399</v>
      </c>
      <c r="P13" s="135">
        <v>52989</v>
      </c>
      <c r="Q13" s="135">
        <v>55004</v>
      </c>
      <c r="R13" s="135">
        <v>53287</v>
      </c>
      <c r="S13" s="135">
        <v>53040</v>
      </c>
      <c r="T13" s="135">
        <v>55837</v>
      </c>
      <c r="U13" s="135">
        <v>52853</v>
      </c>
      <c r="V13" s="135">
        <v>49259</v>
      </c>
      <c r="W13" s="135">
        <v>55237</v>
      </c>
      <c r="X13" s="135">
        <v>52019</v>
      </c>
      <c r="Y13" s="135">
        <v>43418</v>
      </c>
      <c r="Z13" s="135">
        <v>40776</v>
      </c>
      <c r="AA13" s="135">
        <v>36445</v>
      </c>
      <c r="AB13" s="135">
        <v>31318.114</v>
      </c>
      <c r="AC13" s="135">
        <v>35994.745</v>
      </c>
      <c r="AD13" s="135">
        <v>31461.282</v>
      </c>
      <c r="AE13" s="135">
        <v>37548.552</v>
      </c>
      <c r="AF13" s="135">
        <v>28761.124</v>
      </c>
      <c r="AG13" s="135">
        <v>24048.478</v>
      </c>
    </row>
    <row r="14" spans="1:33" ht="12.75">
      <c r="A14" s="49" t="s">
        <v>54</v>
      </c>
      <c r="B14" s="135">
        <v>345982</v>
      </c>
      <c r="C14" s="135">
        <v>303847</v>
      </c>
      <c r="D14" s="135">
        <v>303794</v>
      </c>
      <c r="E14" s="135">
        <v>291068</v>
      </c>
      <c r="F14" s="135">
        <v>268124</v>
      </c>
      <c r="G14" s="135">
        <v>343768</v>
      </c>
      <c r="H14" s="135">
        <v>328988</v>
      </c>
      <c r="I14" s="135">
        <v>353968</v>
      </c>
      <c r="J14" s="135">
        <v>356022</v>
      </c>
      <c r="K14" s="135">
        <v>263322</v>
      </c>
      <c r="L14" s="135">
        <v>299321</v>
      </c>
      <c r="M14" s="135">
        <v>292215</v>
      </c>
      <c r="N14" s="135">
        <v>307965</v>
      </c>
      <c r="O14" s="135">
        <v>322451</v>
      </c>
      <c r="P14" s="135">
        <v>330046</v>
      </c>
      <c r="Q14" s="135">
        <v>63948</v>
      </c>
      <c r="R14" s="135">
        <v>59669</v>
      </c>
      <c r="S14" s="135">
        <v>75216</v>
      </c>
      <c r="T14" s="135">
        <v>107373</v>
      </c>
      <c r="U14" s="135">
        <v>117711</v>
      </c>
      <c r="V14" s="135">
        <v>104080</v>
      </c>
      <c r="W14" s="135">
        <v>139740</v>
      </c>
      <c r="X14" s="135">
        <v>114310</v>
      </c>
      <c r="Y14" s="135">
        <v>146952</v>
      </c>
      <c r="Z14" s="135">
        <v>179691</v>
      </c>
      <c r="AA14" s="135">
        <v>229958</v>
      </c>
      <c r="AB14" s="135">
        <v>219929</v>
      </c>
      <c r="AC14" s="135">
        <v>223037.854</v>
      </c>
      <c r="AD14" s="135">
        <v>212992.107</v>
      </c>
      <c r="AE14" s="135">
        <v>214723.438</v>
      </c>
      <c r="AF14" s="135">
        <v>232529.936</v>
      </c>
      <c r="AG14" s="135">
        <v>206119.356</v>
      </c>
    </row>
    <row r="15" spans="1:33" ht="12.75">
      <c r="A15" s="49" t="s">
        <v>57</v>
      </c>
      <c r="B15" s="135" t="s">
        <v>49</v>
      </c>
      <c r="C15" s="135" t="s">
        <v>49</v>
      </c>
      <c r="D15" s="135" t="s">
        <v>49</v>
      </c>
      <c r="E15" s="135" t="s">
        <v>49</v>
      </c>
      <c r="F15" s="135" t="s">
        <v>49</v>
      </c>
      <c r="G15" s="135" t="s">
        <v>49</v>
      </c>
      <c r="H15" s="135" t="s">
        <v>49</v>
      </c>
      <c r="I15" s="135" t="s">
        <v>49</v>
      </c>
      <c r="J15" s="135" t="s">
        <v>49</v>
      </c>
      <c r="K15" s="135" t="s">
        <v>49</v>
      </c>
      <c r="L15" s="135">
        <v>39010</v>
      </c>
      <c r="M15" s="135">
        <v>49528</v>
      </c>
      <c r="N15" s="135">
        <v>49184</v>
      </c>
      <c r="O15" s="135">
        <v>51847</v>
      </c>
      <c r="P15" s="135">
        <v>53101</v>
      </c>
      <c r="Q15" s="135">
        <v>50116</v>
      </c>
      <c r="R15" s="135">
        <v>50083</v>
      </c>
      <c r="S15" s="135">
        <v>52812</v>
      </c>
      <c r="T15" s="135">
        <v>56329</v>
      </c>
      <c r="U15" s="135">
        <v>64384</v>
      </c>
      <c r="V15" s="135">
        <v>66903</v>
      </c>
      <c r="W15" s="135">
        <v>64476</v>
      </c>
      <c r="X15" s="135">
        <v>61207</v>
      </c>
      <c r="Y15" s="135">
        <v>63123</v>
      </c>
      <c r="Z15" s="135">
        <v>54582</v>
      </c>
      <c r="AA15" s="135">
        <v>63513</v>
      </c>
      <c r="AB15" s="135">
        <v>66453</v>
      </c>
      <c r="AC15" s="135">
        <v>55779.021</v>
      </c>
      <c r="AD15" s="135">
        <v>59489.601</v>
      </c>
      <c r="AE15" s="135">
        <v>62173.166</v>
      </c>
      <c r="AF15" s="135">
        <v>61308.656</v>
      </c>
      <c r="AG15" s="135">
        <v>62111.395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 topLeftCell="A1"/>
  </sheetViews>
  <sheetFormatPr defaultColWidth="8.7109375" defaultRowHeight="12.75"/>
  <cols>
    <col min="1" max="1" width="18.421875" style="45" customWidth="1"/>
    <col min="2" max="33" width="11.57421875" style="45" customWidth="1"/>
    <col min="34" max="16384" width="8.7109375" style="45" customWidth="1"/>
  </cols>
  <sheetData>
    <row r="1" spans="1:2" ht="12.75">
      <c r="A1" s="28" t="s">
        <v>87</v>
      </c>
      <c r="B1" s="30" t="s">
        <v>108</v>
      </c>
    </row>
    <row r="2" spans="1:10" ht="12.75">
      <c r="A2" s="50" t="s">
        <v>95</v>
      </c>
      <c r="J2" s="53"/>
    </row>
    <row r="4" spans="1:2" ht="12.75">
      <c r="A4" s="30" t="s">
        <v>14</v>
      </c>
      <c r="B4" s="30" t="s">
        <v>125</v>
      </c>
    </row>
    <row r="5" spans="1:2" ht="12.75">
      <c r="A5" s="30"/>
      <c r="B5" s="30" t="s">
        <v>126</v>
      </c>
    </row>
    <row r="6" spans="1:2" ht="12.75">
      <c r="A6" s="30"/>
      <c r="B6" s="30" t="s">
        <v>127</v>
      </c>
    </row>
    <row r="7" spans="1:2" ht="12.75">
      <c r="A7" s="44" t="s">
        <v>16</v>
      </c>
      <c r="B7" s="48" t="s">
        <v>17</v>
      </c>
    </row>
    <row r="8" spans="1:2" ht="12.75">
      <c r="A8" s="44" t="s">
        <v>18</v>
      </c>
      <c r="B8" s="44" t="s">
        <v>81</v>
      </c>
    </row>
    <row r="10" spans="1:33" ht="12.75">
      <c r="A10" s="81" t="s">
        <v>59</v>
      </c>
      <c r="B10" s="81" t="s">
        <v>20</v>
      </c>
      <c r="C10" s="81" t="s">
        <v>21</v>
      </c>
      <c r="D10" s="81" t="s">
        <v>22</v>
      </c>
      <c r="E10" s="81" t="s">
        <v>23</v>
      </c>
      <c r="F10" s="81" t="s">
        <v>24</v>
      </c>
      <c r="G10" s="81" t="s">
        <v>25</v>
      </c>
      <c r="H10" s="81" t="s">
        <v>26</v>
      </c>
      <c r="I10" s="81" t="s">
        <v>27</v>
      </c>
      <c r="J10" s="81" t="s">
        <v>28</v>
      </c>
      <c r="K10" s="81" t="s">
        <v>29</v>
      </c>
      <c r="L10" s="81" t="s">
        <v>30</v>
      </c>
      <c r="M10" s="81" t="s">
        <v>31</v>
      </c>
      <c r="N10" s="81" t="s">
        <v>32</v>
      </c>
      <c r="O10" s="81" t="s">
        <v>33</v>
      </c>
      <c r="P10" s="81" t="s">
        <v>34</v>
      </c>
      <c r="Q10" s="81" t="s">
        <v>35</v>
      </c>
      <c r="R10" s="81" t="s">
        <v>36</v>
      </c>
      <c r="S10" s="81" t="s">
        <v>37</v>
      </c>
      <c r="T10" s="81" t="s">
        <v>38</v>
      </c>
      <c r="U10" s="81" t="s">
        <v>39</v>
      </c>
      <c r="V10" s="81" t="s">
        <v>40</v>
      </c>
      <c r="W10" s="81" t="s">
        <v>41</v>
      </c>
      <c r="X10" s="81" t="s">
        <v>42</v>
      </c>
      <c r="Y10" s="81" t="s">
        <v>43</v>
      </c>
      <c r="Z10" s="81" t="s">
        <v>44</v>
      </c>
      <c r="AA10" s="81" t="s">
        <v>45</v>
      </c>
      <c r="AB10" s="81" t="s">
        <v>46</v>
      </c>
      <c r="AC10" s="81" t="s">
        <v>47</v>
      </c>
      <c r="AD10" s="81" t="s">
        <v>48</v>
      </c>
      <c r="AE10" s="81" t="s">
        <v>58</v>
      </c>
      <c r="AF10" s="81" t="s">
        <v>111</v>
      </c>
      <c r="AG10" s="81" t="s">
        <v>112</v>
      </c>
    </row>
    <row r="11" spans="1:33" ht="12.75">
      <c r="A11" s="81" t="s">
        <v>55</v>
      </c>
      <c r="B11" s="82" t="s">
        <v>49</v>
      </c>
      <c r="C11" s="82" t="s">
        <v>49</v>
      </c>
      <c r="D11" s="82" t="s">
        <v>49</v>
      </c>
      <c r="E11" s="82" t="s">
        <v>49</v>
      </c>
      <c r="F11" s="82" t="s">
        <v>49</v>
      </c>
      <c r="G11" s="82" t="s">
        <v>49</v>
      </c>
      <c r="H11" s="82" t="s">
        <v>49</v>
      </c>
      <c r="I11" s="82" t="s">
        <v>49</v>
      </c>
      <c r="J11" s="82" t="s">
        <v>49</v>
      </c>
      <c r="K11" s="82" t="s">
        <v>49</v>
      </c>
      <c r="L11" s="82" t="s">
        <v>49</v>
      </c>
      <c r="M11" s="82" t="s">
        <v>49</v>
      </c>
      <c r="N11" s="82" t="s">
        <v>49</v>
      </c>
      <c r="O11" s="82" t="s">
        <v>49</v>
      </c>
      <c r="P11" s="82" t="s">
        <v>49</v>
      </c>
      <c r="Q11" s="82" t="s">
        <v>49</v>
      </c>
      <c r="R11" s="82" t="s">
        <v>49</v>
      </c>
      <c r="S11" s="82" t="s">
        <v>49</v>
      </c>
      <c r="T11" s="82" t="s">
        <v>49</v>
      </c>
      <c r="U11" s="82" t="s">
        <v>49</v>
      </c>
      <c r="V11" s="82" t="s">
        <v>49</v>
      </c>
      <c r="W11" s="82" t="s">
        <v>49</v>
      </c>
      <c r="X11" s="82" t="s">
        <v>49</v>
      </c>
      <c r="Y11" s="82" t="s">
        <v>49</v>
      </c>
      <c r="Z11" s="82">
        <v>37764</v>
      </c>
      <c r="AA11" s="82">
        <v>36720</v>
      </c>
      <c r="AB11" s="82">
        <v>41216.4</v>
      </c>
      <c r="AC11" s="82">
        <v>42166.8</v>
      </c>
      <c r="AD11" s="82">
        <v>42562.8</v>
      </c>
      <c r="AE11" s="82">
        <v>37382.4</v>
      </c>
      <c r="AF11" s="82">
        <v>40698</v>
      </c>
      <c r="AG11" s="82">
        <v>38203.2</v>
      </c>
    </row>
    <row r="12" spans="1:33" ht="12.75">
      <c r="A12" s="81" t="s">
        <v>51</v>
      </c>
      <c r="B12" s="82" t="s">
        <v>49</v>
      </c>
      <c r="C12" s="82" t="s">
        <v>49</v>
      </c>
      <c r="D12" s="82" t="s">
        <v>49</v>
      </c>
      <c r="E12" s="82" t="s">
        <v>49</v>
      </c>
      <c r="F12" s="82" t="s">
        <v>49</v>
      </c>
      <c r="G12" s="82" t="s">
        <v>49</v>
      </c>
      <c r="H12" s="82" t="s">
        <v>49</v>
      </c>
      <c r="I12" s="82" t="s">
        <v>49</v>
      </c>
      <c r="J12" s="82" t="s">
        <v>49</v>
      </c>
      <c r="K12" s="82" t="s">
        <v>49</v>
      </c>
      <c r="L12" s="82" t="s">
        <v>49</v>
      </c>
      <c r="M12" s="82" t="s">
        <v>49</v>
      </c>
      <c r="N12" s="82" t="s">
        <v>49</v>
      </c>
      <c r="O12" s="82" t="s">
        <v>49</v>
      </c>
      <c r="P12" s="82" t="s">
        <v>49</v>
      </c>
      <c r="Q12" s="82">
        <v>3592.8</v>
      </c>
      <c r="R12" s="82">
        <v>4327.2</v>
      </c>
      <c r="S12" s="82">
        <v>3096</v>
      </c>
      <c r="T12" s="82">
        <v>4640.4</v>
      </c>
      <c r="U12" s="82">
        <v>2480.4</v>
      </c>
      <c r="V12" s="82">
        <v>4579.2</v>
      </c>
      <c r="W12" s="82">
        <v>5227.2</v>
      </c>
      <c r="X12" s="82">
        <v>4921.2</v>
      </c>
      <c r="Y12" s="82">
        <v>5187.6</v>
      </c>
      <c r="Z12" s="82">
        <v>5115.6</v>
      </c>
      <c r="AA12" s="82">
        <v>5443.2</v>
      </c>
      <c r="AB12" s="82">
        <v>4672.8</v>
      </c>
      <c r="AC12" s="82">
        <v>4902.84</v>
      </c>
      <c r="AD12" s="82">
        <v>5596.92</v>
      </c>
      <c r="AE12" s="82">
        <v>5415.84</v>
      </c>
      <c r="AF12" s="82">
        <v>5815.44</v>
      </c>
      <c r="AG12" s="82">
        <v>5198.76</v>
      </c>
    </row>
    <row r="13" spans="1:33" ht="12.75">
      <c r="A13" s="81" t="s">
        <v>52</v>
      </c>
      <c r="B13" s="82">
        <v>18529.2</v>
      </c>
      <c r="C13" s="82">
        <v>17452.8</v>
      </c>
      <c r="D13" s="82">
        <v>18514.8</v>
      </c>
      <c r="E13" s="82">
        <v>16452</v>
      </c>
      <c r="F13" s="82">
        <v>18748.8</v>
      </c>
      <c r="G13" s="82">
        <v>19054.8</v>
      </c>
      <c r="H13" s="82">
        <v>20606.4</v>
      </c>
      <c r="I13" s="82">
        <v>20746.8</v>
      </c>
      <c r="J13" s="82">
        <v>21243.6</v>
      </c>
      <c r="K13" s="82">
        <v>19548</v>
      </c>
      <c r="L13" s="82">
        <v>18741.6</v>
      </c>
      <c r="M13" s="82">
        <v>20037.6</v>
      </c>
      <c r="N13" s="82">
        <v>18410.4</v>
      </c>
      <c r="O13" s="82">
        <v>19213.2</v>
      </c>
      <c r="P13" s="82">
        <v>18568.8</v>
      </c>
      <c r="Q13" s="82">
        <v>19558.8</v>
      </c>
      <c r="R13" s="82">
        <v>18385.2</v>
      </c>
      <c r="S13" s="82">
        <v>18021.6</v>
      </c>
      <c r="T13" s="82">
        <v>19029.6</v>
      </c>
      <c r="U13" s="82">
        <v>19094.4</v>
      </c>
      <c r="V13" s="82">
        <v>17067.6</v>
      </c>
      <c r="W13" s="82">
        <v>18601.2</v>
      </c>
      <c r="X13" s="82">
        <v>17388</v>
      </c>
      <c r="Y13" s="82">
        <v>14482.8</v>
      </c>
      <c r="Z13" s="82">
        <v>13449.6</v>
      </c>
      <c r="AA13" s="82">
        <v>11862</v>
      </c>
      <c r="AB13" s="82">
        <v>10415.646</v>
      </c>
      <c r="AC13" s="82">
        <v>12191.152</v>
      </c>
      <c r="AD13" s="82">
        <v>10253.783</v>
      </c>
      <c r="AE13" s="82">
        <v>12627.443</v>
      </c>
      <c r="AF13" s="82">
        <v>9484.391</v>
      </c>
      <c r="AG13" s="82">
        <v>7868.97</v>
      </c>
    </row>
    <row r="14" spans="1:33" ht="12.75">
      <c r="A14" s="81" t="s">
        <v>54</v>
      </c>
      <c r="B14" s="82">
        <v>101800.8</v>
      </c>
      <c r="C14" s="82">
        <v>89402.4</v>
      </c>
      <c r="D14" s="82">
        <v>86155.2</v>
      </c>
      <c r="E14" s="82">
        <v>76424.4</v>
      </c>
      <c r="F14" s="82">
        <v>76874.4</v>
      </c>
      <c r="G14" s="82">
        <v>78051.6</v>
      </c>
      <c r="H14" s="82">
        <v>71640</v>
      </c>
      <c r="I14" s="82">
        <v>84816</v>
      </c>
      <c r="J14" s="82">
        <v>86684.4</v>
      </c>
      <c r="K14" s="82">
        <v>68256</v>
      </c>
      <c r="L14" s="82">
        <v>77158.8</v>
      </c>
      <c r="M14" s="82">
        <v>78692.4</v>
      </c>
      <c r="N14" s="82">
        <v>81212.4</v>
      </c>
      <c r="O14" s="82">
        <v>88956</v>
      </c>
      <c r="P14" s="82">
        <v>92649.6</v>
      </c>
      <c r="Q14" s="82">
        <v>20912.4</v>
      </c>
      <c r="R14" s="82">
        <v>21110.4</v>
      </c>
      <c r="S14" s="82">
        <v>26834.4</v>
      </c>
      <c r="T14" s="82">
        <v>40129.2</v>
      </c>
      <c r="U14" s="82">
        <v>42944.4</v>
      </c>
      <c r="V14" s="82">
        <v>35848.8</v>
      </c>
      <c r="W14" s="82">
        <v>49960.8</v>
      </c>
      <c r="X14" s="82">
        <v>40320</v>
      </c>
      <c r="Y14" s="82">
        <v>52992</v>
      </c>
      <c r="Z14" s="82">
        <v>63608.4</v>
      </c>
      <c r="AA14" s="82">
        <v>81507.6</v>
      </c>
      <c r="AB14" s="82">
        <v>79149.6</v>
      </c>
      <c r="AC14" s="82">
        <v>77854.432</v>
      </c>
      <c r="AD14" s="82">
        <v>74068.222</v>
      </c>
      <c r="AE14" s="82">
        <v>75981.222</v>
      </c>
      <c r="AF14" s="82">
        <v>80517.211</v>
      </c>
      <c r="AG14" s="82">
        <v>70023.823</v>
      </c>
    </row>
    <row r="15" spans="1:33" ht="12.75">
      <c r="A15" s="81" t="s">
        <v>57</v>
      </c>
      <c r="B15" s="82" t="s">
        <v>49</v>
      </c>
      <c r="C15" s="82" t="s">
        <v>49</v>
      </c>
      <c r="D15" s="82" t="s">
        <v>49</v>
      </c>
      <c r="E15" s="82" t="s">
        <v>49</v>
      </c>
      <c r="F15" s="82" t="s">
        <v>49</v>
      </c>
      <c r="G15" s="82" t="s">
        <v>49</v>
      </c>
      <c r="H15" s="82" t="s">
        <v>49</v>
      </c>
      <c r="I15" s="82" t="s">
        <v>49</v>
      </c>
      <c r="J15" s="82" t="s">
        <v>49</v>
      </c>
      <c r="K15" s="82" t="s">
        <v>49</v>
      </c>
      <c r="L15" s="82">
        <v>10389.6</v>
      </c>
      <c r="M15" s="82">
        <v>13190.4</v>
      </c>
      <c r="N15" s="82">
        <v>13100.4</v>
      </c>
      <c r="O15" s="82">
        <v>12787.2</v>
      </c>
      <c r="P15" s="82">
        <v>14194.8</v>
      </c>
      <c r="Q15" s="82">
        <v>15548.4</v>
      </c>
      <c r="R15" s="82">
        <v>15494.4</v>
      </c>
      <c r="S15" s="82">
        <v>16956</v>
      </c>
      <c r="T15" s="82">
        <v>18190.8</v>
      </c>
      <c r="U15" s="82">
        <v>17427.6</v>
      </c>
      <c r="V15" s="82">
        <v>17960.4</v>
      </c>
      <c r="W15" s="82">
        <v>20430</v>
      </c>
      <c r="X15" s="82">
        <v>20998.8</v>
      </c>
      <c r="Y15" s="82">
        <v>22921.2</v>
      </c>
      <c r="Z15" s="82">
        <v>18972</v>
      </c>
      <c r="AA15" s="82">
        <v>21470.4</v>
      </c>
      <c r="AB15" s="82">
        <v>20595.6</v>
      </c>
      <c r="AC15" s="82">
        <v>20613.463</v>
      </c>
      <c r="AD15" s="82">
        <v>20161.843</v>
      </c>
      <c r="AE15" s="82">
        <v>21669.019</v>
      </c>
      <c r="AF15" s="82">
        <v>22798.825</v>
      </c>
      <c r="AG15" s="82">
        <v>23174.276</v>
      </c>
    </row>
    <row r="17" spans="1:2" ht="12.75">
      <c r="A17" s="30" t="s">
        <v>14</v>
      </c>
      <c r="B17" s="30" t="s">
        <v>125</v>
      </c>
    </row>
    <row r="18" spans="1:2" ht="12.75">
      <c r="A18" s="30"/>
      <c r="B18" s="30" t="s">
        <v>126</v>
      </c>
    </row>
    <row r="19" spans="1:2" ht="12.75">
      <c r="A19" s="30"/>
      <c r="B19" s="30" t="s">
        <v>127</v>
      </c>
    </row>
    <row r="20" spans="1:2" ht="12.75">
      <c r="A20" s="45" t="s">
        <v>16</v>
      </c>
      <c r="B20" s="109" t="s">
        <v>17</v>
      </c>
    </row>
    <row r="21" spans="1:2" ht="12.75">
      <c r="A21" s="45" t="s">
        <v>18</v>
      </c>
      <c r="B21" s="45" t="s">
        <v>70</v>
      </c>
    </row>
    <row r="23" spans="1:33" ht="12.75">
      <c r="A23" s="49" t="s">
        <v>59</v>
      </c>
      <c r="B23" s="49" t="s">
        <v>20</v>
      </c>
      <c r="C23" s="49" t="s">
        <v>21</v>
      </c>
      <c r="D23" s="49" t="s">
        <v>22</v>
      </c>
      <c r="E23" s="49" t="s">
        <v>23</v>
      </c>
      <c r="F23" s="49" t="s">
        <v>24</v>
      </c>
      <c r="G23" s="49" t="s">
        <v>25</v>
      </c>
      <c r="H23" s="49" t="s">
        <v>26</v>
      </c>
      <c r="I23" s="49" t="s">
        <v>27</v>
      </c>
      <c r="J23" s="49" t="s">
        <v>28</v>
      </c>
      <c r="K23" s="49" t="s">
        <v>29</v>
      </c>
      <c r="L23" s="49" t="s">
        <v>30</v>
      </c>
      <c r="M23" s="49" t="s">
        <v>31</v>
      </c>
      <c r="N23" s="49" t="s">
        <v>32</v>
      </c>
      <c r="O23" s="49" t="s">
        <v>33</v>
      </c>
      <c r="P23" s="49" t="s">
        <v>34</v>
      </c>
      <c r="Q23" s="49" t="s">
        <v>35</v>
      </c>
      <c r="R23" s="49" t="s">
        <v>36</v>
      </c>
      <c r="S23" s="49" t="s">
        <v>37</v>
      </c>
      <c r="T23" s="49" t="s">
        <v>38</v>
      </c>
      <c r="U23" s="49" t="s">
        <v>39</v>
      </c>
      <c r="V23" s="49" t="s">
        <v>40</v>
      </c>
      <c r="W23" s="49" t="s">
        <v>41</v>
      </c>
      <c r="X23" s="49" t="s">
        <v>42</v>
      </c>
      <c r="Y23" s="49" t="s">
        <v>43</v>
      </c>
      <c r="Z23" s="49" t="s">
        <v>44</v>
      </c>
      <c r="AA23" s="49" t="s">
        <v>45</v>
      </c>
      <c r="AB23" s="49" t="s">
        <v>46</v>
      </c>
      <c r="AC23" s="49" t="s">
        <v>47</v>
      </c>
      <c r="AD23" s="49" t="s">
        <v>48</v>
      </c>
      <c r="AE23" s="49" t="s">
        <v>58</v>
      </c>
      <c r="AF23" s="49" t="s">
        <v>111</v>
      </c>
      <c r="AG23" s="49" t="s">
        <v>112</v>
      </c>
    </row>
    <row r="24" spans="1:33" ht="12.75">
      <c r="A24" s="49" t="s">
        <v>55</v>
      </c>
      <c r="B24" s="84" t="s">
        <v>49</v>
      </c>
      <c r="C24" s="84" t="s">
        <v>49</v>
      </c>
      <c r="D24" s="84" t="s">
        <v>49</v>
      </c>
      <c r="E24" s="84" t="s">
        <v>49</v>
      </c>
      <c r="F24" s="84" t="s">
        <v>49</v>
      </c>
      <c r="G24" s="84" t="s">
        <v>49</v>
      </c>
      <c r="H24" s="84" t="s">
        <v>49</v>
      </c>
      <c r="I24" s="84" t="s">
        <v>49</v>
      </c>
      <c r="J24" s="84" t="s">
        <v>49</v>
      </c>
      <c r="K24" s="84" t="s">
        <v>49</v>
      </c>
      <c r="L24" s="84" t="s">
        <v>49</v>
      </c>
      <c r="M24" s="84" t="s">
        <v>49</v>
      </c>
      <c r="N24" s="84" t="s">
        <v>49</v>
      </c>
      <c r="O24" s="84" t="s">
        <v>49</v>
      </c>
      <c r="P24" s="84" t="s">
        <v>49</v>
      </c>
      <c r="Q24" s="85" t="s">
        <v>49</v>
      </c>
      <c r="R24" s="85" t="s">
        <v>49</v>
      </c>
      <c r="S24" s="85" t="s">
        <v>49</v>
      </c>
      <c r="T24" s="85" t="s">
        <v>49</v>
      </c>
      <c r="U24" s="85" t="s">
        <v>49</v>
      </c>
      <c r="V24" s="85" t="s">
        <v>49</v>
      </c>
      <c r="W24" s="85" t="s">
        <v>49</v>
      </c>
      <c r="X24" s="85" t="s">
        <v>49</v>
      </c>
      <c r="Y24" s="85" t="s">
        <v>49</v>
      </c>
      <c r="Z24" s="85">
        <v>10490</v>
      </c>
      <c r="AA24" s="85">
        <v>10200</v>
      </c>
      <c r="AB24" s="85">
        <v>11449</v>
      </c>
      <c r="AC24" s="85">
        <v>11713</v>
      </c>
      <c r="AD24" s="85">
        <v>11823</v>
      </c>
      <c r="AE24" s="84">
        <v>10384</v>
      </c>
      <c r="AF24" s="85">
        <v>11305</v>
      </c>
      <c r="AG24" s="84">
        <v>10612</v>
      </c>
    </row>
    <row r="25" spans="1:33" ht="12.75">
      <c r="A25" s="49" t="s">
        <v>51</v>
      </c>
      <c r="B25" s="85" t="s">
        <v>49</v>
      </c>
      <c r="C25" s="85" t="s">
        <v>49</v>
      </c>
      <c r="D25" s="85" t="s">
        <v>49</v>
      </c>
      <c r="E25" s="85" t="s">
        <v>49</v>
      </c>
      <c r="F25" s="85" t="s">
        <v>49</v>
      </c>
      <c r="G25" s="85" t="s">
        <v>49</v>
      </c>
      <c r="H25" s="85" t="s">
        <v>49</v>
      </c>
      <c r="I25" s="85" t="s">
        <v>49</v>
      </c>
      <c r="J25" s="85" t="s">
        <v>49</v>
      </c>
      <c r="K25" s="85" t="s">
        <v>49</v>
      </c>
      <c r="L25" s="85" t="s">
        <v>49</v>
      </c>
      <c r="M25" s="85" t="s">
        <v>49</v>
      </c>
      <c r="N25" s="85" t="s">
        <v>49</v>
      </c>
      <c r="O25" s="85" t="s">
        <v>49</v>
      </c>
      <c r="P25" s="85" t="s">
        <v>49</v>
      </c>
      <c r="Q25" s="85">
        <v>998</v>
      </c>
      <c r="R25" s="85">
        <v>1202</v>
      </c>
      <c r="S25" s="85">
        <v>860</v>
      </c>
      <c r="T25" s="85">
        <v>1289</v>
      </c>
      <c r="U25" s="85">
        <v>689</v>
      </c>
      <c r="V25" s="85">
        <v>1272</v>
      </c>
      <c r="W25" s="85">
        <v>1452</v>
      </c>
      <c r="X25" s="85">
        <v>1367</v>
      </c>
      <c r="Y25" s="85">
        <v>1441</v>
      </c>
      <c r="Z25" s="85">
        <v>1421</v>
      </c>
      <c r="AA25" s="85">
        <v>1512</v>
      </c>
      <c r="AB25" s="85">
        <v>1298</v>
      </c>
      <c r="AC25" s="85">
        <v>1361.9</v>
      </c>
      <c r="AD25" s="85">
        <v>1554.7</v>
      </c>
      <c r="AE25" s="84">
        <v>1504.4</v>
      </c>
      <c r="AF25" s="85">
        <v>1615.4</v>
      </c>
      <c r="AG25" s="84">
        <v>1444.1</v>
      </c>
    </row>
    <row r="26" spans="1:33" ht="12.75">
      <c r="A26" s="49" t="s">
        <v>52</v>
      </c>
      <c r="B26" s="85">
        <v>5147</v>
      </c>
      <c r="C26" s="85">
        <v>4848</v>
      </c>
      <c r="D26" s="85">
        <v>5143</v>
      </c>
      <c r="E26" s="85">
        <v>4570</v>
      </c>
      <c r="F26" s="85">
        <v>5208</v>
      </c>
      <c r="G26" s="85">
        <v>5293</v>
      </c>
      <c r="H26" s="85">
        <v>5724</v>
      </c>
      <c r="I26" s="85">
        <v>5763</v>
      </c>
      <c r="J26" s="85">
        <v>5901</v>
      </c>
      <c r="K26" s="85">
        <v>5430</v>
      </c>
      <c r="L26" s="85">
        <v>5206</v>
      </c>
      <c r="M26" s="85">
        <v>5566</v>
      </c>
      <c r="N26" s="85">
        <v>5114</v>
      </c>
      <c r="O26" s="85">
        <v>5337</v>
      </c>
      <c r="P26" s="85">
        <v>5158</v>
      </c>
      <c r="Q26" s="85">
        <v>5433</v>
      </c>
      <c r="R26" s="85">
        <v>5107</v>
      </c>
      <c r="S26" s="85">
        <v>5006</v>
      </c>
      <c r="T26" s="85">
        <v>5286</v>
      </c>
      <c r="U26" s="85">
        <v>5304</v>
      </c>
      <c r="V26" s="85">
        <v>4741</v>
      </c>
      <c r="W26" s="85">
        <v>5167</v>
      </c>
      <c r="X26" s="85">
        <v>4830</v>
      </c>
      <c r="Y26" s="85">
        <v>4023</v>
      </c>
      <c r="Z26" s="85">
        <v>3736</v>
      </c>
      <c r="AA26" s="85">
        <v>3295</v>
      </c>
      <c r="AB26" s="85">
        <v>2893.235</v>
      </c>
      <c r="AC26" s="85">
        <v>3386.431</v>
      </c>
      <c r="AD26" s="85">
        <v>2848.273</v>
      </c>
      <c r="AE26" s="84">
        <v>3507.623</v>
      </c>
      <c r="AF26" s="85">
        <v>2634.553</v>
      </c>
      <c r="AG26" s="84">
        <v>2185.825</v>
      </c>
    </row>
    <row r="27" spans="1:33" ht="12.75">
      <c r="A27" s="49" t="s">
        <v>54</v>
      </c>
      <c r="B27" s="84">
        <v>28278</v>
      </c>
      <c r="C27" s="84">
        <v>24834</v>
      </c>
      <c r="D27" s="84">
        <v>23932</v>
      </c>
      <c r="E27" s="84">
        <v>21229</v>
      </c>
      <c r="F27" s="84">
        <v>21354</v>
      </c>
      <c r="G27" s="84">
        <v>21681</v>
      </c>
      <c r="H27" s="84">
        <v>19900</v>
      </c>
      <c r="I27" s="84">
        <v>23560</v>
      </c>
      <c r="J27" s="84">
        <v>24079</v>
      </c>
      <c r="K27" s="84">
        <v>18960</v>
      </c>
      <c r="L27" s="84">
        <v>21433</v>
      </c>
      <c r="M27" s="84">
        <v>21859</v>
      </c>
      <c r="N27" s="84">
        <v>22559</v>
      </c>
      <c r="O27" s="84">
        <v>24710</v>
      </c>
      <c r="P27" s="84">
        <v>25736</v>
      </c>
      <c r="Q27" s="84">
        <v>5809</v>
      </c>
      <c r="R27" s="84">
        <v>5864</v>
      </c>
      <c r="S27" s="84">
        <v>7454</v>
      </c>
      <c r="T27" s="84">
        <v>11147</v>
      </c>
      <c r="U27" s="84">
        <v>11929</v>
      </c>
      <c r="V27" s="84">
        <v>9958</v>
      </c>
      <c r="W27" s="84">
        <v>13878</v>
      </c>
      <c r="X27" s="84">
        <v>11200</v>
      </c>
      <c r="Y27" s="84">
        <v>14720</v>
      </c>
      <c r="Z27" s="85">
        <v>17669</v>
      </c>
      <c r="AA27" s="85">
        <v>22641</v>
      </c>
      <c r="AB27" s="85">
        <v>21986</v>
      </c>
      <c r="AC27" s="85">
        <v>21626.231</v>
      </c>
      <c r="AD27" s="85">
        <v>20574.506</v>
      </c>
      <c r="AE27" s="84">
        <v>21105.895</v>
      </c>
      <c r="AF27" s="85">
        <v>22365.892</v>
      </c>
      <c r="AG27" s="84">
        <v>19451.062</v>
      </c>
    </row>
    <row r="28" spans="1:33" ht="12.75">
      <c r="A28" s="49" t="s">
        <v>57</v>
      </c>
      <c r="B28" s="84" t="s">
        <v>49</v>
      </c>
      <c r="C28" s="84" t="s">
        <v>49</v>
      </c>
      <c r="D28" s="84" t="s">
        <v>49</v>
      </c>
      <c r="E28" s="84" t="s">
        <v>49</v>
      </c>
      <c r="F28" s="84" t="s">
        <v>49</v>
      </c>
      <c r="G28" s="84" t="s">
        <v>49</v>
      </c>
      <c r="H28" s="84" t="s">
        <v>49</v>
      </c>
      <c r="I28" s="84" t="s">
        <v>49</v>
      </c>
      <c r="J28" s="84" t="s">
        <v>49</v>
      </c>
      <c r="K28" s="84" t="s">
        <v>49</v>
      </c>
      <c r="L28" s="84">
        <v>2886</v>
      </c>
      <c r="M28" s="84">
        <v>3664</v>
      </c>
      <c r="N28" s="84">
        <v>3639</v>
      </c>
      <c r="O28" s="84">
        <v>3552</v>
      </c>
      <c r="P28" s="84">
        <v>3943</v>
      </c>
      <c r="Q28" s="84">
        <v>4319</v>
      </c>
      <c r="R28" s="84">
        <v>4304</v>
      </c>
      <c r="S28" s="84">
        <v>4710</v>
      </c>
      <c r="T28" s="84">
        <v>5053</v>
      </c>
      <c r="U28" s="84">
        <v>4841</v>
      </c>
      <c r="V28" s="84">
        <v>4989</v>
      </c>
      <c r="W28" s="84">
        <v>5675</v>
      </c>
      <c r="X28" s="84">
        <v>5833</v>
      </c>
      <c r="Y28" s="84">
        <v>6367</v>
      </c>
      <c r="Z28" s="85">
        <v>5270</v>
      </c>
      <c r="AA28" s="85">
        <v>5964</v>
      </c>
      <c r="AB28" s="85">
        <v>5721</v>
      </c>
      <c r="AC28" s="85">
        <v>5725.962</v>
      </c>
      <c r="AD28" s="85">
        <v>5600.512</v>
      </c>
      <c r="AE28" s="84">
        <v>6019.172</v>
      </c>
      <c r="AF28" s="85">
        <v>6333.007</v>
      </c>
      <c r="AG28" s="84">
        <v>6437.299</v>
      </c>
    </row>
    <row r="29" spans="12:30" ht="12.75"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ERRARD Audrey (ESTAT-EXT)</dc:creator>
  <cp:keywords/>
  <dc:description/>
  <cp:lastModifiedBy>BRICOUT Gaston (ESTAT)</cp:lastModifiedBy>
  <dcterms:created xsi:type="dcterms:W3CDTF">2020-07-22T07:29:39Z</dcterms:created>
  <dcterms:modified xsi:type="dcterms:W3CDTF">2023-06-21T08:57:43Z</dcterms:modified>
  <cp:category/>
  <cp:version/>
  <cp:contentType/>
  <cp:contentStatus/>
</cp:coreProperties>
</file>