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75" windowWidth="27795" windowHeight="12075" activeTab="0"/>
  </bookViews>
  <sheets>
    <sheet name="figure 1" sheetId="1" r:id="rId1"/>
    <sheet name="figure 2" sheetId="2" r:id="rId2"/>
    <sheet name="figure 3" sheetId="4" r:id="rId3"/>
    <sheet name="figure 4" sheetId="5" r:id="rId4"/>
    <sheet name="figure 5" sheetId="6" r:id="rId5"/>
    <sheet name="figure 6" sheetId="7" r:id="rId6"/>
    <sheet name="figure 7" sheetId="9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calcId="145621"/>
</workbook>
</file>

<file path=xl/sharedStrings.xml><?xml version="1.0" encoding="utf-8"?>
<sst xmlns="http://schemas.openxmlformats.org/spreadsheetml/2006/main" count="1015" uniqueCount="407">
  <si>
    <t>Country / 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</si>
  <si>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</si>
  <si>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</si>
  <si>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</si>
  <si>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</si>
  <si>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</si>
  <si>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</si>
  <si>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</si>
  <si>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</si>
  <si>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</si>
  <si>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</si>
  <si>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</si>
  <si>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</si>
  <si>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</si>
  <si>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EU-28</t>
  </si>
  <si>
    <t>Figure 2: Year-on-year percentage point change in employment rate, 2002-2017, and required growth 2018-2020, persons aged 20-64, EU-28, percentage points</t>
  </si>
  <si>
    <t>Figure 1: Employment rate 2001-2017 and required growth 2018-2020, persons aged 20-64, EU-28, %</t>
  </si>
  <si>
    <t>Observed employment rate  2001-2017</t>
  </si>
  <si>
    <t>Minimum required employment rate growth 2018-2020 to reach 75%</t>
  </si>
  <si>
    <r>
      <t>Source:</t>
    </r>
    <r>
      <rPr>
        <sz val="9"/>
        <rFont val="Arial"/>
        <family val="2"/>
      </rPr>
      <t xml:space="preserve"> Eurostat (online data code:  lfsi_emp_a)</t>
    </r>
  </si>
  <si>
    <t>Employment and activity by sex and age  - annual data  [lfsi_emp_a]</t>
  </si>
  <si>
    <t>Last update</t>
  </si>
  <si>
    <t>Extracted on</t>
  </si>
  <si>
    <t xml:space="preserve"> </t>
  </si>
  <si>
    <t>Source of data</t>
  </si>
  <si>
    <t>Eurostat</t>
  </si>
  <si>
    <t>AGE</t>
  </si>
  <si>
    <t>From 20 to 64 years</t>
  </si>
  <si>
    <t>UNIT</t>
  </si>
  <si>
    <t>Percentage of total population</t>
  </si>
  <si>
    <t>SEX</t>
  </si>
  <si>
    <t>Total</t>
  </si>
  <si>
    <t>INDIC_EM</t>
  </si>
  <si>
    <t>Total employment (resident population concept - LFS)</t>
  </si>
  <si>
    <t xml:space="preserve">targets and goal attainment level, 2003 – 2017, persons aged 20-64, all Member States, % </t>
  </si>
  <si>
    <t>target</t>
  </si>
  <si>
    <t>Country and EU-2020 employment rate target (%)</t>
  </si>
  <si>
    <t>67.0</t>
  </si>
  <si>
    <t>67.3</t>
  </si>
  <si>
    <t>67.9</t>
  </si>
  <si>
    <t>68.9</t>
  </si>
  <si>
    <t>69.8</t>
  </si>
  <si>
    <t>70.3</t>
  </si>
  <si>
    <t>69.0</t>
  </si>
  <si>
    <t>68.6</t>
  </si>
  <si>
    <t>68.4</t>
  </si>
  <si>
    <t>69.2</t>
  </si>
  <si>
    <t>70.1</t>
  </si>
  <si>
    <t>71.1</t>
  </si>
  <si>
    <t>EU-28 (75)</t>
  </si>
  <si>
    <t>Belgium</t>
  </si>
  <si>
    <t>64.7</t>
  </si>
  <si>
    <t>65.6</t>
  </si>
  <si>
    <t>66.5</t>
  </si>
  <si>
    <t>67.7</t>
  </si>
  <si>
    <t>68.0</t>
  </si>
  <si>
    <t>67.1</t>
  </si>
  <si>
    <t>67.6</t>
  </si>
  <si>
    <t>67.2</t>
  </si>
  <si>
    <t>Germany (77)</t>
  </si>
  <si>
    <t>Bulgaria</t>
  </si>
  <si>
    <t>58.0</t>
  </si>
  <si>
    <t>60.1</t>
  </si>
  <si>
    <t>61.9</t>
  </si>
  <si>
    <t>65.1</t>
  </si>
  <si>
    <t>70.7</t>
  </si>
  <si>
    <t>68.8</t>
  </si>
  <si>
    <t>62.9</t>
  </si>
  <si>
    <t>63.0</t>
  </si>
  <si>
    <t>63.5</t>
  </si>
  <si>
    <t>Sweden (80.1)</t>
  </si>
  <si>
    <t>Czech Republic</t>
  </si>
  <si>
    <t>71.2</t>
  </si>
  <si>
    <t>72.0</t>
  </si>
  <si>
    <t>72.4</t>
  </si>
  <si>
    <t>70.9</t>
  </si>
  <si>
    <t>70.4</t>
  </si>
  <si>
    <t>71.5</t>
  </si>
  <si>
    <t>72.5</t>
  </si>
  <si>
    <t>73.5</t>
  </si>
  <si>
    <t>74.8</t>
  </si>
  <si>
    <t>Lithuania (72.8)</t>
  </si>
  <si>
    <t>Denmark</t>
  </si>
  <si>
    <t>77.3</t>
  </si>
  <si>
    <t>77.6</t>
  </si>
  <si>
    <t>78.0</t>
  </si>
  <si>
    <t>79.4</t>
  </si>
  <si>
    <t>79.0</t>
  </si>
  <si>
    <t>79.7</t>
  </si>
  <si>
    <t>77.5</t>
  </si>
  <si>
    <t>75.8</t>
  </si>
  <si>
    <t>75.7</t>
  </si>
  <si>
    <t>75.4</t>
  </si>
  <si>
    <t>75.6</t>
  </si>
  <si>
    <t>75.9</t>
  </si>
  <si>
    <t>76.5</t>
  </si>
  <si>
    <t>Estonia (76)</t>
  </si>
  <si>
    <t>Germany</t>
  </si>
  <si>
    <t>68.3</t>
  </si>
  <si>
    <t>68.2</t>
  </si>
  <si>
    <t>69.4</t>
  </si>
  <si>
    <t>72.9</t>
  </si>
  <si>
    <t>74.0</t>
  </si>
  <si>
    <t>74.2</t>
  </si>
  <si>
    <t>75.0</t>
  </si>
  <si>
    <t>76.9</t>
  </si>
  <si>
    <t>77.7</t>
  </si>
  <si>
    <t>Czech Republic (75)</t>
  </si>
  <si>
    <t>Estonia</t>
  </si>
  <si>
    <t>69.6</t>
  </si>
  <si>
    <t>77.1</t>
  </si>
  <si>
    <t>70.0</t>
  </si>
  <si>
    <t>66.8</t>
  </si>
  <si>
    <t>70.6</t>
  </si>
  <si>
    <t>72.2</t>
  </si>
  <si>
    <t>73.3</t>
  </si>
  <si>
    <t>74.3</t>
  </si>
  <si>
    <t>Ireland (69)</t>
  </si>
  <si>
    <t>Ireland</t>
  </si>
  <si>
    <t>72.6</t>
  </si>
  <si>
    <t>73.4</t>
  </si>
  <si>
    <t>73.8</t>
  </si>
  <si>
    <t>66.9</t>
  </si>
  <si>
    <t>64.6</t>
  </si>
  <si>
    <t>63.8</t>
  </si>
  <si>
    <t>63.7</t>
  </si>
  <si>
    <t>65.5</t>
  </si>
  <si>
    <t>68.7</t>
  </si>
  <si>
    <t>Latvia (73)</t>
  </si>
  <si>
    <t>Greece</t>
  </si>
  <si>
    <t>63.6</t>
  </si>
  <si>
    <t>63.9</t>
  </si>
  <si>
    <t>64.4</t>
  </si>
  <si>
    <t>65.8</t>
  </si>
  <si>
    <t>66.3</t>
  </si>
  <si>
    <t>59.6</t>
  </si>
  <si>
    <t>55.0</t>
  </si>
  <si>
    <t>52.9</t>
  </si>
  <si>
    <t>53.3</t>
  </si>
  <si>
    <t>54.9</t>
  </si>
  <si>
    <t>Croatia (62.9)</t>
  </si>
  <si>
    <t>Spain</t>
  </si>
  <si>
    <t>64.3</t>
  </si>
  <si>
    <t>65.4</t>
  </si>
  <si>
    <t>67.5</t>
  </si>
  <si>
    <t>69.7</t>
  </si>
  <si>
    <t>68.5</t>
  </si>
  <si>
    <t>64.0</t>
  </si>
  <si>
    <t>62.8</t>
  </si>
  <si>
    <t>62.0</t>
  </si>
  <si>
    <t>58.6</t>
  </si>
  <si>
    <t>59.9</t>
  </si>
  <si>
    <t>Malta (70)</t>
  </si>
  <si>
    <t>France (metropolitan)</t>
  </si>
  <si>
    <t>69.9</t>
  </si>
  <si>
    <t>70.5</t>
  </si>
  <si>
    <t>69.5</t>
  </si>
  <si>
    <t>69.3</t>
  </si>
  <si>
    <t>Denmark (80)</t>
  </si>
  <si>
    <t>Croatia</t>
  </si>
  <si>
    <t>58.4</t>
  </si>
  <si>
    <t>59.5</t>
  </si>
  <si>
    <t>60.6</t>
  </si>
  <si>
    <t>64.9</t>
  </si>
  <si>
    <t>64.2</t>
  </si>
  <si>
    <t>62.1</t>
  </si>
  <si>
    <t>59.8</t>
  </si>
  <si>
    <t>58.1</t>
  </si>
  <si>
    <t>57.2</t>
  </si>
  <si>
    <t>59.2</t>
  </si>
  <si>
    <t>60.5</t>
  </si>
  <si>
    <t>Netherlands (80)</t>
  </si>
  <si>
    <t>Italy</t>
  </si>
  <si>
    <t>60.0</t>
  </si>
  <si>
    <t>61.6</t>
  </si>
  <si>
    <t>61.5</t>
  </si>
  <si>
    <t>62.4</t>
  </si>
  <si>
    <t>62.7</t>
  </si>
  <si>
    <t>61.0</t>
  </si>
  <si>
    <t>60.9</t>
  </si>
  <si>
    <t>59.7</t>
  </si>
  <si>
    <t>Luxembourg (73)</t>
  </si>
  <si>
    <t>Cyprus</t>
  </si>
  <si>
    <t>75.2</t>
  </si>
  <si>
    <t>75.1</t>
  </si>
  <si>
    <t>74.4</t>
  </si>
  <si>
    <t>76.8</t>
  </si>
  <si>
    <t>75.3</t>
  </si>
  <si>
    <t>70.2</t>
  </si>
  <si>
    <t>Austria (77)</t>
  </si>
  <si>
    <t>Latvia</t>
  </si>
  <si>
    <t>67.8</t>
  </si>
  <si>
    <t>69.1</t>
  </si>
  <si>
    <t>73.2</t>
  </si>
  <si>
    <t>66.6</t>
  </si>
  <si>
    <t>68.1</t>
  </si>
  <si>
    <t>Romania (70)</t>
  </si>
  <si>
    <t>Lithuania</t>
  </si>
  <si>
    <t>71.3</t>
  </si>
  <si>
    <t>72.7</t>
  </si>
  <si>
    <t>71.8</t>
  </si>
  <si>
    <t>Poland (71)</t>
  </si>
  <si>
    <t>Luxembourg</t>
  </si>
  <si>
    <t>71.4</t>
  </si>
  <si>
    <t>72.1</t>
  </si>
  <si>
    <t>Slovakia (72)</t>
  </si>
  <si>
    <t>Hungary</t>
  </si>
  <si>
    <t>62.2</t>
  </si>
  <si>
    <t>62.6</t>
  </si>
  <si>
    <t>62.3</t>
  </si>
  <si>
    <t>60.4</t>
  </si>
  <si>
    <t>66.7</t>
  </si>
  <si>
    <t>France (75)</t>
  </si>
  <si>
    <t>Malta</t>
  </si>
  <si>
    <t>57.8</t>
  </si>
  <si>
    <t>57.9</t>
  </si>
  <si>
    <t>57.4</t>
  </si>
  <si>
    <t>59.0</t>
  </si>
  <si>
    <t>63.1</t>
  </si>
  <si>
    <t>64.8</t>
  </si>
  <si>
    <t>66.4</t>
  </si>
  <si>
    <t>Finland (78)</t>
  </si>
  <si>
    <t>Netherlands</t>
  </si>
  <si>
    <t>74.9</t>
  </si>
  <si>
    <t>76.3</t>
  </si>
  <si>
    <t>77.8</t>
  </si>
  <si>
    <t>78.9</t>
  </si>
  <si>
    <t>78.8</t>
  </si>
  <si>
    <t>76.4</t>
  </si>
  <si>
    <t>76.6</t>
  </si>
  <si>
    <t>Portugal (75)</t>
  </si>
  <si>
    <t>Austria</t>
  </si>
  <si>
    <t>71.6</t>
  </si>
  <si>
    <t>72.8</t>
  </si>
  <si>
    <t>73.9</t>
  </si>
  <si>
    <t>74.6</t>
  </si>
  <si>
    <t>Slovenia (75)</t>
  </si>
  <si>
    <t>Poland</t>
  </si>
  <si>
    <t>57.1</t>
  </si>
  <si>
    <t>57.3</t>
  </si>
  <si>
    <t>58.3</t>
  </si>
  <si>
    <t>65.0</t>
  </si>
  <si>
    <t>64.5</t>
  </si>
  <si>
    <t>Hungary (75)</t>
  </si>
  <si>
    <t>Portugal</t>
  </si>
  <si>
    <t>73.1</t>
  </si>
  <si>
    <t>Cyprus (75)</t>
  </si>
  <si>
    <t>Romania</t>
  </si>
  <si>
    <t>65.7</t>
  </si>
  <si>
    <t>66.0</t>
  </si>
  <si>
    <t>Italy (67)</t>
  </si>
  <si>
    <t>Slovenia</t>
  </si>
  <si>
    <t>73.0</t>
  </si>
  <si>
    <t>71.9</t>
  </si>
  <si>
    <t>Belgium (73.2)</t>
  </si>
  <si>
    <t>Slovakia</t>
  </si>
  <si>
    <t>65.9</t>
  </si>
  <si>
    <t>Bulgaria (76)</t>
  </si>
  <si>
    <t>Finland</t>
  </si>
  <si>
    <t>Spain (74)</t>
  </si>
  <si>
    <t>Sweden</t>
  </si>
  <si>
    <t>77.9</t>
  </si>
  <si>
    <t>77.4</t>
  </si>
  <si>
    <t>80.1</t>
  </si>
  <si>
    <t>80.4</t>
  </si>
  <si>
    <t>78.3</t>
  </si>
  <si>
    <t>78.1</t>
  </si>
  <si>
    <t>79.8</t>
  </si>
  <si>
    <t>80.0</t>
  </si>
  <si>
    <t>80.5</t>
  </si>
  <si>
    <t>Greece (70)</t>
  </si>
  <si>
    <t>United Kingdom</t>
  </si>
  <si>
    <t>74.7</t>
  </si>
  <si>
    <t>74.1</t>
  </si>
  <si>
    <t>76.2</t>
  </si>
  <si>
    <t>no target</t>
  </si>
  <si>
    <t>United Kingdom (no target)</t>
  </si>
  <si>
    <t>Iceland</t>
  </si>
  <si>
    <t>85.1</t>
  </si>
  <si>
    <t>84.4</t>
  </si>
  <si>
    <t>85.5</t>
  </si>
  <si>
    <t>86.3</t>
  </si>
  <si>
    <t>86.7</t>
  </si>
  <si>
    <t>85.3</t>
  </si>
  <si>
    <t>80.6</t>
  </si>
  <si>
    <t>81.8</t>
  </si>
  <si>
    <t>82.8</t>
  </si>
  <si>
    <t>84.9</t>
  </si>
  <si>
    <t>86.5</t>
  </si>
  <si>
    <t>target achieved</t>
  </si>
  <si>
    <t>Norway</t>
  </si>
  <si>
    <t>78.4</t>
  </si>
  <si>
    <t>78.2</t>
  </si>
  <si>
    <t>79.5</t>
  </si>
  <si>
    <t>80.9</t>
  </si>
  <si>
    <t>79.6</t>
  </si>
  <si>
    <t>79.9</t>
  </si>
  <si>
    <t>79.1</t>
  </si>
  <si>
    <t>less than 5 percentage points from target</t>
  </si>
  <si>
    <t>Switzerland</t>
  </si>
  <si>
    <t>81.1</t>
  </si>
  <si>
    <t>82.0</t>
  </si>
  <si>
    <t>82.1</t>
  </si>
  <si>
    <t>82.3</t>
  </si>
  <si>
    <t>5 -10 percentage points from target</t>
  </si>
  <si>
    <t>more than 10 percentage points from target</t>
  </si>
  <si>
    <t>Macedonia</t>
  </si>
  <si>
    <t>43.9</t>
  </si>
  <si>
    <t>45.0</t>
  </si>
  <si>
    <t>46.3</t>
  </si>
  <si>
    <t>47.9</t>
  </si>
  <si>
    <t>48.1</t>
  </si>
  <si>
    <t>48.4</t>
  </si>
  <si>
    <t>48.2</t>
  </si>
  <si>
    <t>50.3</t>
  </si>
  <si>
    <t>51.3</t>
  </si>
  <si>
    <t>51.9</t>
  </si>
  <si>
    <t>no defined target</t>
  </si>
  <si>
    <t>Turkey</t>
  </si>
  <si>
    <t>47.8</t>
  </si>
  <si>
    <t>50.0</t>
  </si>
  <si>
    <t>52.2</t>
  </si>
  <si>
    <t>52.8</t>
  </si>
  <si>
    <t>53.4</t>
  </si>
  <si>
    <t>53.2</t>
  </si>
  <si>
    <t>53.9</t>
  </si>
  <si>
    <t>Source: Eurostat (online data code:  lfsi_emp_a)</t>
  </si>
  <si>
    <t>Former Yugoslav Republic of Macedonia</t>
  </si>
  <si>
    <t>TIME</t>
  </si>
  <si>
    <t>2017 updated</t>
  </si>
  <si>
    <t>Montenegro</t>
  </si>
  <si>
    <t>white</t>
  </si>
  <si>
    <t>marked</t>
  </si>
  <si>
    <t>GEO/SEX</t>
  </si>
  <si>
    <t>Males</t>
  </si>
  <si>
    <t>Females</t>
  </si>
  <si>
    <t>European Union (current composition)</t>
  </si>
  <si>
    <t>Germany (until 1990 former territory of the FRG)</t>
  </si>
  <si>
    <t>France</t>
  </si>
  <si>
    <t>:</t>
  </si>
  <si>
    <t>Former Yugoslav Republic of Macedonia, the</t>
  </si>
  <si>
    <t>Gender employment rate gap, 2008 and 2017, persons aged 20-64, all countries, %</t>
  </si>
  <si>
    <t>lfsa_ergan</t>
  </si>
  <si>
    <t>Employment rates by sex, age and citizenship (%) [lfsa_ergan]</t>
  </si>
  <si>
    <t>Requires annual, not main indicator, data</t>
  </si>
  <si>
    <t>GEO</t>
  </si>
  <si>
    <t>European Union (28 countries)</t>
  </si>
  <si>
    <t>CITIZEN</t>
  </si>
  <si>
    <t>Percentage</t>
  </si>
  <si>
    <t>levels and changes of the rate</t>
  </si>
  <si>
    <t>employment rate by age groups, 2003 and 2016</t>
  </si>
  <si>
    <t>AGE/TIME</t>
  </si>
  <si>
    <t>From 60 to 64 years</t>
  </si>
  <si>
    <t>From 55 to 59 years</t>
  </si>
  <si>
    <t>From 50 to 54 years</t>
  </si>
  <si>
    <t>From 45 to 49 years</t>
  </si>
  <si>
    <t>From 40 to 44 years</t>
  </si>
  <si>
    <t>From 35 to 39 years</t>
  </si>
  <si>
    <t>From 30 to 34 years</t>
  </si>
  <si>
    <t>From 25 to 29 years</t>
  </si>
  <si>
    <t>From 20 to 24 years</t>
  </si>
  <si>
    <t>Decrease from 2003 to 2017</t>
  </si>
  <si>
    <t>Increase from 2003 to 2017</t>
  </si>
  <si>
    <t>Employment by educational attainment level  - annual data  [lfsi_educ_a]</t>
  </si>
  <si>
    <t>Thousand persons</t>
  </si>
  <si>
    <t>abs</t>
  </si>
  <si>
    <t>rel</t>
  </si>
  <si>
    <t>ISCED11</t>
  </si>
  <si>
    <t>SEX/TIME</t>
  </si>
  <si>
    <t>Females with tertiary education</t>
  </si>
  <si>
    <t>Males with tertiary education</t>
  </si>
  <si>
    <t>Females with upper secondary or post-secondary non-tertiary education</t>
  </si>
  <si>
    <t>Males with upper secondary or post-secondary non-tertiary education</t>
  </si>
  <si>
    <t>Females with less than primary, primary or lower secondary education</t>
  </si>
  <si>
    <t>Males with less than primary, primary or lower secondary education</t>
  </si>
  <si>
    <t>h</t>
  </si>
  <si>
    <t>m</t>
  </si>
  <si>
    <t>l</t>
  </si>
  <si>
    <t>Employment by sex, age and educational attainment level (1 000) [lfsa_egaed]</t>
  </si>
  <si>
    <t>Persons in employment aged 20-64 by sex, age group and education, 2001 to 2017, EU-28, absolute numbers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</si>
  <si>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</si>
  <si>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</si>
  <si>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</si>
  <si>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</si>
  <si>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</si>
  <si>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</si>
  <si>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</si>
  <si>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</si>
  <si>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</si>
  <si>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transparency</t>
  </si>
  <si>
    <t>Thousand</t>
  </si>
  <si>
    <t>% change 2002-17</t>
  </si>
  <si>
    <t>abs change 2002-17</t>
  </si>
  <si>
    <t>ISCED11/TIME</t>
  </si>
  <si>
    <t>2002</t>
  </si>
  <si>
    <t>2016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</si>
  <si>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</si>
  <si>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</si>
  <si>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</si>
  <si>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low</t>
  </si>
  <si>
    <t>f</t>
  </si>
  <si>
    <t>medium</t>
  </si>
  <si>
    <t>Special value:</t>
  </si>
  <si>
    <t>not available</t>
  </si>
  <si>
    <t>high</t>
  </si>
  <si>
    <t>lfsa_egaed</t>
  </si>
  <si>
    <t xml:space="preserve">Heat map of annual average employment rates, national EU2020 employment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</si>
</sst>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"/>
    <numFmt numFmtId="166" formatCode="#,##0.0"/>
  </numFmts>
  <fonts count="2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71A8DF"/>
        <bgColor indexed="64"/>
      </patternFill>
    </fill>
    <fill>
      <patternFill patternType="solid">
        <fgColor rgb="FFFCC97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2" borderId="1" applyNumberFormat="0" applyFont="0" applyAlignment="0" applyProtection="0"/>
  </cellStyleXfs>
  <cellXfs count="110">
    <xf numFmtId="0" fontId="0" fillId="0" borderId="0" xfId="0"/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right"/>
    </xf>
    <xf numFmtId="49" fontId="4" fillId="5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/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3" borderId="5" xfId="0" applyNumberFormat="1" applyFont="1" applyFill="1" applyBorder="1" applyAlignment="1">
      <alignment horizontal="left" wrapText="1"/>
    </xf>
    <xf numFmtId="0" fontId="3" fillId="3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 applyAlignment="1">
      <alignment horizontal="left"/>
    </xf>
    <xf numFmtId="49" fontId="4" fillId="6" borderId="6" xfId="0" applyNumberFormat="1" applyFont="1" applyFill="1" applyBorder="1" applyAlignment="1">
      <alignment horizontal="right"/>
    </xf>
    <xf numFmtId="49" fontId="4" fillId="7" borderId="6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right"/>
    </xf>
    <xf numFmtId="0" fontId="8" fillId="0" borderId="0" xfId="21" applyNumberFormat="1" applyFont="1" applyFill="1">
      <alignment/>
      <protection/>
    </xf>
    <xf numFmtId="0" fontId="3" fillId="0" borderId="8" xfId="0" applyNumberFormat="1" applyFont="1" applyFill="1" applyBorder="1" applyAlignment="1">
      <alignment horizontal="left"/>
    </xf>
    <xf numFmtId="49" fontId="4" fillId="6" borderId="8" xfId="0" applyNumberFormat="1" applyFont="1" applyFill="1" applyBorder="1" applyAlignment="1">
      <alignment horizontal="right"/>
    </xf>
    <xf numFmtId="49" fontId="4" fillId="7" borderId="8" xfId="0" applyNumberFormat="1" applyFont="1" applyFill="1" applyBorder="1" applyAlignment="1">
      <alignment horizontal="right"/>
    </xf>
    <xf numFmtId="49" fontId="4" fillId="8" borderId="8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left"/>
    </xf>
    <xf numFmtId="49" fontId="4" fillId="0" borderId="9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49" fontId="4" fillId="7" borderId="10" xfId="0" applyNumberFormat="1" applyFont="1" applyFill="1" applyBorder="1" applyAlignment="1">
      <alignment horizontal="right"/>
    </xf>
    <xf numFmtId="49" fontId="4" fillId="8" borderId="10" xfId="0" applyNumberFormat="1" applyFont="1" applyFill="1" applyBorder="1" applyAlignment="1">
      <alignment horizontal="right"/>
    </xf>
    <xf numFmtId="49" fontId="4" fillId="6" borderId="10" xfId="0" applyNumberFormat="1" applyFont="1" applyFill="1" applyBorder="1" applyAlignment="1">
      <alignment horizontal="right"/>
    </xf>
    <xf numFmtId="49" fontId="4" fillId="9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right"/>
    </xf>
    <xf numFmtId="0" fontId="4" fillId="8" borderId="12" xfId="0" applyFont="1" applyFill="1" applyBorder="1"/>
    <xf numFmtId="0" fontId="4" fillId="7" borderId="12" xfId="0" applyFont="1" applyFill="1" applyBorder="1"/>
    <xf numFmtId="0" fontId="4" fillId="6" borderId="12" xfId="0" applyFont="1" applyFill="1" applyBorder="1"/>
    <xf numFmtId="0" fontId="4" fillId="9" borderId="12" xfId="0" applyFont="1" applyFill="1" applyBorder="1"/>
    <xf numFmtId="0" fontId="4" fillId="0" borderId="12" xfId="0" applyFont="1" applyFill="1" applyBorder="1"/>
    <xf numFmtId="0" fontId="3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20" applyFont="1">
      <alignment/>
      <protection/>
    </xf>
    <xf numFmtId="0" fontId="4" fillId="0" borderId="0" xfId="20" applyNumberFormat="1" applyFont="1" applyFill="1" applyBorder="1" applyAlignment="1">
      <alignment/>
      <protection/>
    </xf>
    <xf numFmtId="0" fontId="4" fillId="10" borderId="0" xfId="20" applyNumberFormat="1" applyFont="1" applyFill="1" applyBorder="1" applyAlignment="1">
      <alignment/>
      <protection/>
    </xf>
    <xf numFmtId="165" fontId="4" fillId="0" borderId="0" xfId="20" applyNumberFormat="1" applyFont="1" applyFill="1" applyBorder="1" applyAlignment="1">
      <alignment/>
      <protection/>
    </xf>
    <xf numFmtId="0" fontId="4" fillId="11" borderId="12" xfId="20" applyNumberFormat="1" applyFont="1" applyFill="1" applyBorder="1" applyAlignment="1">
      <alignment/>
      <protection/>
    </xf>
    <xf numFmtId="0" fontId="4" fillId="0" borderId="0" xfId="20" applyFont="1" applyBorder="1">
      <alignment/>
      <protection/>
    </xf>
    <xf numFmtId="0" fontId="4" fillId="12" borderId="0" xfId="20" applyFont="1" applyFill="1">
      <alignment/>
      <protection/>
    </xf>
    <xf numFmtId="0" fontId="4" fillId="11" borderId="9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/>
      <protection/>
    </xf>
    <xf numFmtId="0" fontId="4" fillId="13" borderId="0" xfId="20" applyFont="1" applyFill="1">
      <alignment/>
      <protection/>
    </xf>
    <xf numFmtId="0" fontId="9" fillId="11" borderId="9" xfId="20" applyNumberFormat="1" applyFont="1" applyFill="1" applyBorder="1" applyAlignment="1">
      <alignment/>
      <protection/>
    </xf>
    <xf numFmtId="166" fontId="4" fillId="0" borderId="0" xfId="20" applyNumberFormat="1" applyFont="1">
      <alignment/>
      <protection/>
    </xf>
    <xf numFmtId="166" fontId="4" fillId="0" borderId="9" xfId="20" applyNumberFormat="1" applyFont="1" applyFill="1" applyBorder="1" applyAlignment="1">
      <alignment/>
      <protection/>
    </xf>
    <xf numFmtId="0" fontId="4" fillId="0" borderId="0" xfId="20" applyFont="1" applyFill="1">
      <alignment/>
      <protection/>
    </xf>
    <xf numFmtId="0" fontId="4" fillId="14" borderId="0" xfId="20" applyFont="1" applyFill="1">
      <alignment/>
      <protection/>
    </xf>
    <xf numFmtId="0" fontId="4" fillId="14" borderId="9" xfId="20" applyNumberFormat="1" applyFont="1" applyFill="1" applyBorder="1" applyAlignment="1">
      <alignment/>
      <protection/>
    </xf>
    <xf numFmtId="0" fontId="4" fillId="14" borderId="0" xfId="20" applyFont="1" applyFill="1" applyBorder="1">
      <alignment/>
      <protection/>
    </xf>
    <xf numFmtId="0" fontId="4" fillId="0" borderId="9" xfId="20" applyNumberFormat="1" applyFont="1" applyFill="1" applyBorder="1" applyAlignment="1">
      <alignment/>
      <protection/>
    </xf>
    <xf numFmtId="0" fontId="4" fillId="0" borderId="0" xfId="20" applyFont="1" applyFill="1" applyBorder="1">
      <alignment/>
      <protection/>
    </xf>
    <xf numFmtId="0" fontId="8" fillId="0" borderId="0" xfId="21" applyNumberFormat="1" applyFont="1" applyFill="1" applyBorder="1">
      <alignment/>
      <protection/>
    </xf>
    <xf numFmtId="166" fontId="4" fillId="0" borderId="0" xfId="20" applyNumberFormat="1" applyFont="1" applyFill="1" applyBorder="1">
      <alignment/>
      <protection/>
    </xf>
    <xf numFmtId="166" fontId="4" fillId="0" borderId="0" xfId="20" applyNumberFormat="1" applyFont="1" applyFill="1" applyBorder="1" applyAlignment="1">
      <alignment/>
      <protection/>
    </xf>
    <xf numFmtId="0" fontId="4" fillId="11" borderId="0" xfId="20" applyNumberFormat="1" applyFont="1" applyFill="1" applyBorder="1" applyAlignment="1">
      <alignment/>
      <protection/>
    </xf>
    <xf numFmtId="0" fontId="5" fillId="0" borderId="0" xfId="20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8" fillId="0" borderId="0" xfId="21" applyNumberFormat="1" applyFont="1">
      <alignment/>
      <protection/>
    </xf>
    <xf numFmtId="166" fontId="4" fillId="12" borderId="0" xfId="20" applyNumberFormat="1" applyFont="1" applyFill="1">
      <alignment/>
      <protection/>
    </xf>
    <xf numFmtId="0" fontId="4" fillId="13" borderId="9" xfId="20" applyNumberFormat="1" applyFont="1" applyFill="1" applyBorder="1" applyAlignment="1">
      <alignment/>
      <protection/>
    </xf>
    <xf numFmtId="166" fontId="4" fillId="14" borderId="9" xfId="20" applyNumberFormat="1" applyFont="1" applyFill="1" applyBorder="1" applyAlignment="1">
      <alignment/>
      <protection/>
    </xf>
    <xf numFmtId="164" fontId="4" fillId="0" borderId="0" xfId="20" applyNumberFormat="1" applyFont="1">
      <alignment/>
      <protection/>
    </xf>
    <xf numFmtId="166" fontId="4" fillId="14" borderId="14" xfId="20" applyNumberFormat="1" applyFont="1" applyFill="1" applyBorder="1" applyAlignment="1">
      <alignment/>
      <protection/>
    </xf>
    <xf numFmtId="0" fontId="4" fillId="0" borderId="15" xfId="20" applyFont="1" applyBorder="1">
      <alignment/>
      <protection/>
    </xf>
    <xf numFmtId="166" fontId="4" fillId="14" borderId="16" xfId="20" applyNumberFormat="1" applyFont="1" applyFill="1" applyBorder="1" applyAlignment="1">
      <alignment/>
      <protection/>
    </xf>
    <xf numFmtId="0" fontId="4" fillId="0" borderId="17" xfId="20" applyFont="1" applyBorder="1">
      <alignment/>
      <protection/>
    </xf>
    <xf numFmtId="166" fontId="4" fillId="14" borderId="18" xfId="20" applyNumberFormat="1" applyFont="1" applyFill="1" applyBorder="1" applyAlignment="1">
      <alignment/>
      <protection/>
    </xf>
    <xf numFmtId="166" fontId="4" fillId="14" borderId="19" xfId="20" applyNumberFormat="1" applyFont="1" applyFill="1" applyBorder="1" applyAlignment="1">
      <alignment/>
      <protection/>
    </xf>
    <xf numFmtId="0" fontId="4" fillId="11" borderId="20" xfId="20" applyNumberFormat="1" applyFont="1" applyFill="1" applyBorder="1" applyAlignment="1">
      <alignment/>
      <protection/>
    </xf>
    <xf numFmtId="166" fontId="4" fillId="14" borderId="21" xfId="20" applyNumberFormat="1" applyFont="1" applyFill="1" applyBorder="1" applyAlignment="1">
      <alignment/>
      <protection/>
    </xf>
    <xf numFmtId="166" fontId="4" fillId="14" borderId="7" xfId="20" applyNumberFormat="1" applyFont="1" applyFill="1" applyBorder="1" applyAlignment="1">
      <alignment/>
      <protection/>
    </xf>
    <xf numFmtId="166" fontId="4" fillId="14" borderId="22" xfId="20" applyNumberFormat="1" applyFont="1" applyFill="1" applyBorder="1" applyAlignment="1">
      <alignment/>
      <protection/>
    </xf>
    <xf numFmtId="166" fontId="4" fillId="14" borderId="23" xfId="20" applyNumberFormat="1" applyFont="1" applyFill="1" applyBorder="1" applyAlignment="1">
      <alignment/>
      <protection/>
    </xf>
    <xf numFmtId="0" fontId="4" fillId="0" borderId="24" xfId="20" applyFont="1" applyBorder="1">
      <alignment/>
      <protection/>
    </xf>
    <xf numFmtId="3" fontId="4" fillId="14" borderId="9" xfId="20" applyNumberFormat="1" applyFont="1" applyFill="1" applyBorder="1" applyAlignment="1">
      <alignment/>
      <protection/>
    </xf>
    <xf numFmtId="3" fontId="4" fillId="0" borderId="9" xfId="20" applyNumberFormat="1" applyFont="1" applyFill="1" applyBorder="1" applyAlignment="1">
      <alignment/>
      <protection/>
    </xf>
    <xf numFmtId="3" fontId="4" fillId="0" borderId="0" xfId="20" applyNumberFormat="1" applyFont="1">
      <alignment/>
      <protection/>
    </xf>
    <xf numFmtId="3" fontId="4" fillId="14" borderId="0" xfId="20" applyNumberFormat="1" applyFont="1" applyFill="1">
      <alignment/>
      <protection/>
    </xf>
    <xf numFmtId="164" fontId="3" fillId="0" borderId="0" xfId="20" applyNumberFormat="1" applyFont="1">
      <alignment/>
      <protection/>
    </xf>
    <xf numFmtId="0" fontId="9" fillId="0" borderId="0" xfId="20" applyFont="1">
      <alignment/>
      <protection/>
    </xf>
    <xf numFmtId="3" fontId="9" fillId="0" borderId="0" xfId="20" applyNumberFormat="1" applyFont="1">
      <alignment/>
      <protection/>
    </xf>
    <xf numFmtId="164" fontId="9" fillId="0" borderId="0" xfId="20" applyNumberFormat="1" applyFont="1">
      <alignment/>
      <protection/>
    </xf>
    <xf numFmtId="0" fontId="4" fillId="13" borderId="0" xfId="20" applyNumberFormat="1" applyFont="1" applyFill="1" applyBorder="1" applyAlignment="1">
      <alignment/>
      <protection/>
    </xf>
    <xf numFmtId="0" fontId="4" fillId="0" borderId="25" xfId="20" applyFont="1" applyBorder="1">
      <alignment/>
      <protection/>
    </xf>
    <xf numFmtId="0" fontId="4" fillId="0" borderId="26" xfId="20" applyFont="1" applyBorder="1">
      <alignment/>
      <protection/>
    </xf>
    <xf numFmtId="3" fontId="4" fillId="0" borderId="26" xfId="20" applyNumberFormat="1" applyFont="1" applyBorder="1">
      <alignment/>
      <protection/>
    </xf>
    <xf numFmtId="166" fontId="4" fillId="8" borderId="0" xfId="20" applyNumberFormat="1" applyFont="1" applyFill="1">
      <alignment/>
      <protection/>
    </xf>
    <xf numFmtId="166" fontId="4" fillId="0" borderId="0" xfId="20" applyNumberFormat="1" applyFont="1" applyFill="1">
      <alignment/>
      <protection/>
    </xf>
    <xf numFmtId="166" fontId="4" fillId="13" borderId="0" xfId="20" applyNumberFormat="1" applyFont="1" applyFill="1">
      <alignment/>
      <protection/>
    </xf>
    <xf numFmtId="166" fontId="4" fillId="0" borderId="0" xfId="20" applyNumberFormat="1" applyFont="1" applyBorder="1">
      <alignment/>
      <protection/>
    </xf>
    <xf numFmtId="166" fontId="4" fillId="0" borderId="27" xfId="20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te 2" xfId="22"/>
  </cellStyles>
  <dxfs count="5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Employment rate 2001-2017 and required growth 2018-2020, persons aged 20-64, EU-28, %</a:t>
            </a:r>
          </a:p>
        </c:rich>
      </c:tx>
      <c:layout>
        <c:manualLayout>
          <c:xMode val="edge"/>
          <c:yMode val="edge"/>
          <c:x val="0.0037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07"/>
          <c:w val="0.89675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1'!$V$80</c:f>
              <c:strCache>
                <c:ptCount val="1"/>
                <c:pt idx="0">
                  <c:v>Observed employment rate  2001-2017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1'!$B$1:$U$1</c:f>
              <c:strCache/>
            </c:strRef>
          </c:cat>
          <c:val>
            <c:numRef>
              <c:f>'figure 1'!$B$2:$U$2</c:f>
              <c:numCache/>
            </c:numRef>
          </c:val>
          <c:smooth val="0"/>
        </c:ser>
        <c:ser>
          <c:idx val="1"/>
          <c:order val="1"/>
          <c:tx>
            <c:strRef>
              <c:f>'figure 1'!$V$81</c:f>
              <c:strCache>
                <c:ptCount val="1"/>
                <c:pt idx="0">
                  <c:v>Minimum required employment rate growth 2018-2020 to reach 75%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1'!$B$1:$U$1</c:f>
              <c:strCache/>
            </c:strRef>
          </c:cat>
          <c:val>
            <c:numRef>
              <c:f>'figure 1'!$B$5:$U$5</c:f>
              <c:numCache/>
            </c:numRef>
          </c:val>
          <c:smooth val="0"/>
        </c:ser>
        <c:axId val="62426555"/>
        <c:axId val="24968084"/>
      </c:lineChart>
      <c:catAx>
        <c:axId val="6242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968084"/>
        <c:crosses val="autoZero"/>
        <c:auto val="1"/>
        <c:lblOffset val="100"/>
        <c:noMultiLvlLbl val="0"/>
      </c:catAx>
      <c:valAx>
        <c:axId val="249680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Employment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2655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4625"/>
          <c:y val="0.9045"/>
          <c:w val="0.9"/>
          <c:h val="0.0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6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4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7'!$C$14:$R$14</c:f>
              <c:numCache/>
            </c:numRef>
          </c:val>
        </c:ser>
        <c:axId val="10981509"/>
        <c:axId val="31724718"/>
      </c:areaChart>
      <c:catAx>
        <c:axId val="10981509"/>
        <c:scaling>
          <c:orientation val="minMax"/>
        </c:scaling>
        <c:axPos val="b"/>
        <c:delete val="1"/>
        <c:majorTickMark val="out"/>
        <c:minorTickMark val="none"/>
        <c:tickLblPos val="nextTo"/>
        <c:crossAx val="31724718"/>
        <c:crosses val="autoZero"/>
        <c:auto val="1"/>
        <c:lblOffset val="100"/>
        <c:noMultiLvlLbl val="0"/>
      </c:catAx>
      <c:valAx>
        <c:axId val="3172471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2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7'!$C$49:$R$49</c:f>
              <c:numCache/>
            </c:numRef>
          </c:val>
        </c:ser>
        <c:axId val="17087007"/>
        <c:axId val="19565336"/>
      </c:areaChart>
      <c:catAx>
        <c:axId val="17087007"/>
        <c:scaling>
          <c:orientation val="minMax"/>
        </c:scaling>
        <c:axPos val="b"/>
        <c:delete val="1"/>
        <c:majorTickMark val="out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13000"/>
              </a:schemeClr>
            </a:solidFill>
            <a:ln w="28575" cap="rnd" cmpd="sng">
              <a:solidFill>
                <a:schemeClr val="accent1">
                  <a:alpha val="2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7'!$C$13:$R$13</c:f>
              <c:numCache/>
            </c:numRef>
          </c:val>
        </c:ser>
        <c:axId val="41870297"/>
        <c:axId val="41288354"/>
      </c:areaChart>
      <c:catAx>
        <c:axId val="41870297"/>
        <c:scaling>
          <c:orientation val="minMax"/>
        </c:scaling>
        <c:axPos val="b"/>
        <c:delete val="1"/>
        <c:majorTickMark val="out"/>
        <c:minorTickMark val="none"/>
        <c:tickLblPos val="nextTo"/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4187029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94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7'!$C$48:$R$48</c:f>
              <c:numCache/>
            </c:numRef>
          </c:val>
        </c:ser>
        <c:axId val="36050867"/>
        <c:axId val="56022348"/>
      </c:areaChart>
      <c:catAx>
        <c:axId val="36050867"/>
        <c:scaling>
          <c:orientation val="minMax"/>
        </c:scaling>
        <c:axPos val="b"/>
        <c:delete val="1"/>
        <c:majorTickMark val="out"/>
        <c:minorTickMark val="none"/>
        <c:tickLblPos val="nextTo"/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605086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88000"/>
              </a:schemeClr>
            </a:solidFill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7'!$C$12:$R$12</c:f>
              <c:numCache/>
            </c:numRef>
          </c:val>
        </c:ser>
        <c:axId val="34439085"/>
        <c:axId val="41516310"/>
      </c:areaChart>
      <c:catAx>
        <c:axId val="34439085"/>
        <c:scaling>
          <c:orientation val="minMax"/>
        </c:scaling>
        <c:axPos val="b"/>
        <c:delete val="1"/>
        <c:majorTickMark val="out"/>
        <c:minorTickMark val="none"/>
        <c:tickLblPos val="nextTo"/>
        <c:crossAx val="41516310"/>
        <c:crosses val="autoZero"/>
        <c:auto val="1"/>
        <c:lblOffset val="100"/>
        <c:noMultiLvlLbl val="0"/>
      </c:catAx>
      <c:valAx>
        <c:axId val="4151631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443908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64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7'!$C$56:$R$56</c:f>
              <c:numCache/>
            </c:numRef>
          </c:val>
        </c:ser>
        <c:axId val="38102471"/>
        <c:axId val="7377920"/>
      </c:areaChart>
      <c:catAx>
        <c:axId val="3810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7377920"/>
        <c:crosses val="autoZero"/>
        <c:auto val="1"/>
        <c:lblOffset val="100"/>
        <c:noMultiLvlLbl val="0"/>
      </c:catAx>
      <c:valAx>
        <c:axId val="737792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810247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8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7'!$C$59:$R$59</c:f>
              <c:numCache/>
            </c:numRef>
          </c:val>
        </c:ser>
        <c:axId val="66401281"/>
        <c:axId val="60740618"/>
      </c:areaChart>
      <c:catAx>
        <c:axId val="66401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0740618"/>
        <c:crosses val="autoZero"/>
        <c:auto val="1"/>
        <c:lblOffset val="100"/>
        <c:noMultiLvlLbl val="0"/>
      </c:catAx>
      <c:valAx>
        <c:axId val="6074061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640128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94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7'!$C$62:$R$62</c:f>
              <c:numCache/>
            </c:numRef>
          </c:val>
        </c:ser>
        <c:axId val="9794651"/>
        <c:axId val="21042996"/>
      </c:areaChart>
      <c:catAx>
        <c:axId val="979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1042996"/>
        <c:crosses val="autoZero"/>
        <c:auto val="1"/>
        <c:lblOffset val="100"/>
        <c:noMultiLvlLbl val="0"/>
      </c:catAx>
      <c:valAx>
        <c:axId val="2104299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979465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81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7'!$C$65:$R$65</c:f>
              <c:numCache/>
            </c:numRef>
          </c:val>
        </c:ser>
        <c:axId val="55169237"/>
        <c:axId val="26761086"/>
      </c:areaChart>
      <c:catAx>
        <c:axId val="551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516923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7'!$C$68:$R$68</c:f>
              <c:numCache/>
            </c:numRef>
          </c:val>
        </c:ser>
        <c:axId val="39523183"/>
        <c:axId val="20164328"/>
      </c:areaChart>
      <c:catAx>
        <c:axId val="3952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952318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Year-on-year percentage point change in employment rate, 2002-2017, and required growth 2018-2020, persons aged 20-64, EU-28, percentage points</a:t>
            </a:r>
          </a:p>
        </c:rich>
      </c:tx>
      <c:layout>
        <c:manualLayout>
          <c:xMode val="edge"/>
          <c:yMode val="edge"/>
          <c:x val="0.0037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"/>
          <c:y val="0.09075"/>
          <c:w val="0.9305"/>
          <c:h val="0.75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2'!$V$80</c:f>
              <c:strCache>
                <c:ptCount val="1"/>
                <c:pt idx="0">
                  <c:v>Observed employment rate  2001-2017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2'!$C$1:$U$1</c:f>
              <c:strCache/>
            </c:strRef>
          </c:cat>
          <c:val>
            <c:numRef>
              <c:f>'figure 2'!$C$3:$U$3</c:f>
              <c:numCache/>
            </c:numRef>
          </c:val>
          <c:smooth val="0"/>
        </c:ser>
        <c:ser>
          <c:idx val="1"/>
          <c:order val="1"/>
          <c:tx>
            <c:strRef>
              <c:f>'figure 2'!$V$81</c:f>
              <c:strCache>
                <c:ptCount val="1"/>
                <c:pt idx="0">
                  <c:v>Minimum required employment rate growth 2018-2020 to reach 75%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2'!$C$4:$U$4</c:f>
              <c:numCache/>
            </c:numRef>
          </c:val>
          <c:smooth val="0"/>
        </c:ser>
        <c:axId val="23386165"/>
        <c:axId val="9148894"/>
      </c:lineChart>
      <c:catAx>
        <c:axId val="233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Year-on-year percentage point change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386165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05"/>
          <c:y val="0.886"/>
          <c:w val="0.9"/>
          <c:h val="0.032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6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7'!$C$71:$R$71</c:f>
              <c:numCache/>
            </c:numRef>
          </c:val>
        </c:ser>
        <c:axId val="47261225"/>
        <c:axId val="22697842"/>
      </c:areaChart>
      <c:catAx>
        <c:axId val="4726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726122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7'!$C$74:$R$74</c:f>
              <c:numCache/>
            </c:numRef>
          </c:val>
        </c:ser>
        <c:axId val="2953987"/>
        <c:axId val="26585884"/>
      </c:areaChart>
      <c:catAx>
        <c:axId val="295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95398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3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7'!$C$20:$R$20</c:f>
              <c:numCache/>
            </c:numRef>
          </c:val>
        </c:ser>
        <c:axId val="37946365"/>
        <c:axId val="5972966"/>
      </c:areaChart>
      <c:catAx>
        <c:axId val="37946365"/>
        <c:scaling>
          <c:orientation val="minMax"/>
        </c:scaling>
        <c:axPos val="b"/>
        <c:delete val="1"/>
        <c:majorTickMark val="out"/>
        <c:minorTickMark val="none"/>
        <c:tickLblPos val="nextTo"/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794636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47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7'!$C$23:$R$23</c:f>
              <c:numCache/>
            </c:numRef>
          </c:val>
        </c:ser>
        <c:axId val="53756695"/>
        <c:axId val="14048208"/>
      </c:areaChart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375669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52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7'!$C$26:$R$26</c:f>
              <c:numCache/>
            </c:numRef>
          </c:val>
        </c:ser>
        <c:axId val="59325009"/>
        <c:axId val="64163034"/>
      </c:areaChart>
      <c:catAx>
        <c:axId val="59325009"/>
        <c:scaling>
          <c:orientation val="minMax"/>
        </c:scaling>
        <c:axPos val="b"/>
        <c:delete val="1"/>
        <c:majorTickMark val="out"/>
        <c:minorTickMark val="none"/>
        <c:tickLblPos val="nextTo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932500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5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7'!$C$29:$R$29</c:f>
              <c:numCache/>
            </c:numRef>
          </c:val>
        </c:ser>
        <c:axId val="40596395"/>
        <c:axId val="29823236"/>
      </c:areaChart>
      <c:catAx>
        <c:axId val="40596395"/>
        <c:scaling>
          <c:orientation val="minMax"/>
        </c:scaling>
        <c:axPos val="b"/>
        <c:delete val="1"/>
        <c:majorTickMark val="out"/>
        <c:minorTickMark val="none"/>
        <c:tickLblPos val="nextTo"/>
        <c:crossAx val="29823236"/>
        <c:crosses val="autoZero"/>
        <c:auto val="1"/>
        <c:lblOffset val="100"/>
        <c:noMultiLvlLbl val="0"/>
      </c:catAx>
      <c:valAx>
        <c:axId val="2982323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059639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54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7'!$C$32:$R$32</c:f>
              <c:numCache/>
            </c:numRef>
          </c:val>
        </c:ser>
        <c:axId val="67082533"/>
        <c:axId val="66871886"/>
      </c:areaChart>
      <c:catAx>
        <c:axId val="67082533"/>
        <c:scaling>
          <c:orientation val="minMax"/>
        </c:scaling>
        <c:axPos val="b"/>
        <c:delete val="1"/>
        <c:majorTickMark val="out"/>
        <c:minorTickMark val="none"/>
        <c:tickLblPos val="nextTo"/>
        <c:crossAx val="66871886"/>
        <c:crosses val="autoZero"/>
        <c:auto val="1"/>
        <c:lblOffset val="100"/>
        <c:noMultiLvlLbl val="0"/>
      </c:catAx>
      <c:valAx>
        <c:axId val="6687188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708253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8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7'!$C$35:$R$35</c:f>
              <c:numCache/>
            </c:numRef>
          </c:val>
        </c:ser>
        <c:axId val="64976063"/>
        <c:axId val="47913656"/>
      </c:areaChart>
      <c:catAx>
        <c:axId val="64976063"/>
        <c:scaling>
          <c:orientation val="minMax"/>
        </c:scaling>
        <c:axPos val="b"/>
        <c:delete val="1"/>
        <c:majorTickMark val="out"/>
        <c:minorTickMark val="none"/>
        <c:tickLblPos val="nextTo"/>
        <c:crossAx val="47913656"/>
        <c:crosses val="autoZero"/>
        <c:auto val="1"/>
        <c:lblOffset val="100"/>
        <c:noMultiLvlLbl val="0"/>
      </c:catAx>
      <c:valAx>
        <c:axId val="4791365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497606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7'!$C$38:$R$38</c:f>
              <c:numCache/>
            </c:numRef>
          </c:val>
        </c:ser>
        <c:axId val="28569721"/>
        <c:axId val="55800898"/>
      </c:areaChart>
      <c:catAx>
        <c:axId val="2856972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856972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78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7'!$C$15:$R$15</c:f>
              <c:numCache/>
            </c:numRef>
          </c:val>
        </c:ser>
        <c:axId val="32446035"/>
        <c:axId val="23578860"/>
      </c:areaChart>
      <c:catAx>
        <c:axId val="32446035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244603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4'!$R$4:$R$109</c:f>
              <c:strCache/>
            </c:strRef>
          </c:cat>
          <c:val>
            <c:numRef>
              <c:f>'figure 4'!$R$4:$R$110</c:f>
              <c:numCache/>
            </c:numRef>
          </c:val>
        </c:ser>
        <c:ser>
          <c:idx val="1"/>
          <c:order val="1"/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4'!$R$4:$R$109</c:f>
              <c:strCache/>
            </c:strRef>
          </c:cat>
          <c:val>
            <c:numRef>
              <c:f>'figure 4'!$S$4:$S$110</c:f>
              <c:numCache/>
            </c:numRef>
          </c:val>
        </c:ser>
        <c:ser>
          <c:idx val="2"/>
          <c:order val="2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2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2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2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2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2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2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2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spPr>
              <a:solidFill>
                <a:schemeClr val="accent2"/>
              </a:solidFill>
            </c:spPr>
          </c:dPt>
          <c:dPt>
            <c:idx val="37"/>
            <c:invertIfNegative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spPr>
              <a:solidFill>
                <a:schemeClr val="accent2"/>
              </a:solidFill>
            </c:spPr>
          </c:dPt>
          <c:dPt>
            <c:idx val="40"/>
            <c:invertIfNegative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spPr>
              <a:solidFill>
                <a:schemeClr val="accent2"/>
              </a:solidFill>
            </c:spPr>
          </c:dPt>
          <c:dPt>
            <c:idx val="43"/>
            <c:invertIfNegative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spPr>
              <a:solidFill>
                <a:schemeClr val="accent1"/>
              </a:solidFill>
            </c:spPr>
          </c:dPt>
          <c:dPt>
            <c:idx val="45"/>
            <c:invertIfNegative val="0"/>
            <c:spPr>
              <a:solidFill>
                <a:schemeClr val="accent2"/>
              </a:solidFill>
            </c:spPr>
          </c:dPt>
          <c:dPt>
            <c:idx val="46"/>
            <c:invertIfNegative val="0"/>
            <c:spPr>
              <a:solidFill>
                <a:schemeClr val="accent1"/>
              </a:solidFill>
            </c:spPr>
          </c:dPt>
          <c:dPt>
            <c:idx val="47"/>
            <c:invertIfNegative val="0"/>
            <c:spPr>
              <a:solidFill>
                <a:schemeClr val="accent1"/>
              </a:solidFill>
            </c:spPr>
          </c:dPt>
          <c:dPt>
            <c:idx val="48"/>
            <c:invertIfNegative val="0"/>
            <c:spPr>
              <a:solidFill>
                <a:schemeClr val="accent2"/>
              </a:solidFill>
            </c:spPr>
          </c:dPt>
          <c:dPt>
            <c:idx val="49"/>
            <c:invertIfNegative val="0"/>
            <c:spPr>
              <a:solidFill>
                <a:schemeClr val="accent1"/>
              </a:solidFill>
            </c:spPr>
          </c:dPt>
          <c:dPt>
            <c:idx val="50"/>
            <c:invertIfNegative val="0"/>
            <c:spPr>
              <a:solidFill>
                <a:schemeClr val="accent1"/>
              </a:solidFill>
            </c:spPr>
          </c:dPt>
          <c:dPt>
            <c:idx val="51"/>
            <c:invertIfNegative val="0"/>
            <c:spPr>
              <a:solidFill>
                <a:schemeClr val="accent2"/>
              </a:solidFill>
            </c:spPr>
          </c:dPt>
          <c:dPt>
            <c:idx val="52"/>
            <c:invertIfNegative val="0"/>
            <c:spPr>
              <a:solidFill>
                <a:schemeClr val="accent1"/>
              </a:solidFill>
            </c:spPr>
          </c:dPt>
          <c:dPt>
            <c:idx val="53"/>
            <c:invertIfNegative val="0"/>
            <c:spPr>
              <a:solidFill>
                <a:schemeClr val="accent1"/>
              </a:solidFill>
            </c:spPr>
          </c:dPt>
          <c:dPt>
            <c:idx val="54"/>
            <c:invertIfNegative val="0"/>
            <c:spPr>
              <a:solidFill>
                <a:schemeClr val="accent2"/>
              </a:solidFill>
            </c:spPr>
          </c:dPt>
          <c:dPt>
            <c:idx val="55"/>
            <c:invertIfNegative val="0"/>
            <c:spPr>
              <a:solidFill>
                <a:schemeClr val="accent1"/>
              </a:solidFill>
            </c:spPr>
          </c:dPt>
          <c:dPt>
            <c:idx val="56"/>
            <c:invertIfNegative val="0"/>
            <c:spPr>
              <a:solidFill>
                <a:schemeClr val="accent1"/>
              </a:solidFill>
            </c:spPr>
          </c:dPt>
          <c:dPt>
            <c:idx val="57"/>
            <c:invertIfNegative val="0"/>
            <c:spPr>
              <a:solidFill>
                <a:schemeClr val="accent2"/>
              </a:solidFill>
            </c:spPr>
          </c:dPt>
          <c:dPt>
            <c:idx val="58"/>
            <c:invertIfNegative val="0"/>
            <c:spPr>
              <a:solidFill>
                <a:schemeClr val="accent1"/>
              </a:solidFill>
            </c:spPr>
          </c:dPt>
          <c:dPt>
            <c:idx val="59"/>
            <c:invertIfNegative val="0"/>
            <c:spPr>
              <a:solidFill>
                <a:schemeClr val="accent1"/>
              </a:solidFill>
            </c:spPr>
          </c:dPt>
          <c:dPt>
            <c:idx val="60"/>
            <c:invertIfNegative val="0"/>
            <c:spPr>
              <a:solidFill>
                <a:schemeClr val="accent2"/>
              </a:solidFill>
            </c:spPr>
          </c:dPt>
          <c:dPt>
            <c:idx val="61"/>
            <c:invertIfNegative val="0"/>
            <c:spPr>
              <a:solidFill>
                <a:schemeClr val="accent1"/>
              </a:solidFill>
            </c:spPr>
          </c:dPt>
          <c:dPt>
            <c:idx val="62"/>
            <c:invertIfNegative val="0"/>
            <c:spPr>
              <a:solidFill>
                <a:schemeClr val="accent1"/>
              </a:solidFill>
            </c:spPr>
          </c:dPt>
          <c:dPt>
            <c:idx val="63"/>
            <c:invertIfNegative val="0"/>
            <c:spPr>
              <a:solidFill>
                <a:schemeClr val="accent2"/>
              </a:solidFill>
            </c:spPr>
          </c:dPt>
          <c:dPt>
            <c:idx val="64"/>
            <c:invertIfNegative val="0"/>
            <c:spPr>
              <a:solidFill>
                <a:schemeClr val="accent1"/>
              </a:solidFill>
            </c:spPr>
          </c:dPt>
          <c:dPt>
            <c:idx val="65"/>
            <c:invertIfNegative val="0"/>
            <c:spPr>
              <a:solidFill>
                <a:schemeClr val="accent1"/>
              </a:solidFill>
            </c:spPr>
          </c:dPt>
          <c:dPt>
            <c:idx val="66"/>
            <c:invertIfNegative val="0"/>
            <c:spPr>
              <a:solidFill>
                <a:schemeClr val="accent2"/>
              </a:solidFill>
            </c:spPr>
          </c:dPt>
          <c:dPt>
            <c:idx val="67"/>
            <c:invertIfNegative val="0"/>
            <c:spPr>
              <a:solidFill>
                <a:schemeClr val="accent1"/>
              </a:solidFill>
            </c:spPr>
          </c:dPt>
          <c:dPt>
            <c:idx val="68"/>
            <c:invertIfNegative val="0"/>
            <c:spPr>
              <a:solidFill>
                <a:schemeClr val="accent1"/>
              </a:solidFill>
            </c:spPr>
          </c:dPt>
          <c:dPt>
            <c:idx val="69"/>
            <c:invertIfNegative val="0"/>
            <c:spPr>
              <a:solidFill>
                <a:schemeClr val="accent2"/>
              </a:solidFill>
            </c:spPr>
          </c:dPt>
          <c:dPt>
            <c:idx val="70"/>
            <c:invertIfNegative val="0"/>
            <c:spPr>
              <a:solidFill>
                <a:schemeClr val="accent1"/>
              </a:solidFill>
            </c:spPr>
          </c:dPt>
          <c:dPt>
            <c:idx val="71"/>
            <c:invertIfNegative val="0"/>
            <c:spPr>
              <a:solidFill>
                <a:schemeClr val="accent1"/>
              </a:solidFill>
            </c:spPr>
          </c:dPt>
          <c:dPt>
            <c:idx val="72"/>
            <c:invertIfNegative val="0"/>
            <c:spPr>
              <a:solidFill>
                <a:schemeClr val="accent2"/>
              </a:solidFill>
            </c:spPr>
          </c:dPt>
          <c:dPt>
            <c:idx val="73"/>
            <c:invertIfNegative val="0"/>
            <c:spPr>
              <a:solidFill>
                <a:schemeClr val="accent1"/>
              </a:solidFill>
            </c:spPr>
          </c:dPt>
          <c:dPt>
            <c:idx val="74"/>
            <c:invertIfNegative val="0"/>
            <c:spPr>
              <a:solidFill>
                <a:schemeClr val="accent1"/>
              </a:solidFill>
            </c:spPr>
          </c:dPt>
          <c:dPt>
            <c:idx val="75"/>
            <c:invertIfNegative val="0"/>
            <c:spPr>
              <a:solidFill>
                <a:schemeClr val="accent2"/>
              </a:solidFill>
            </c:spPr>
          </c:dPt>
          <c:dPt>
            <c:idx val="76"/>
            <c:invertIfNegative val="0"/>
            <c:spPr>
              <a:solidFill>
                <a:schemeClr val="accent1"/>
              </a:solidFill>
            </c:spPr>
          </c:dPt>
          <c:dPt>
            <c:idx val="77"/>
            <c:invertIfNegative val="0"/>
            <c:spPr>
              <a:solidFill>
                <a:schemeClr val="accent1"/>
              </a:solidFill>
            </c:spPr>
          </c:dPt>
          <c:dPt>
            <c:idx val="78"/>
            <c:invertIfNegative val="0"/>
            <c:spPr>
              <a:solidFill>
                <a:schemeClr val="accent2"/>
              </a:solidFill>
            </c:spPr>
          </c:dPt>
          <c:dPt>
            <c:idx val="79"/>
            <c:invertIfNegative val="0"/>
            <c:spPr>
              <a:solidFill>
                <a:schemeClr val="accent1"/>
              </a:solidFill>
            </c:spPr>
          </c:dPt>
          <c:dPt>
            <c:idx val="80"/>
            <c:invertIfNegative val="0"/>
            <c:spPr>
              <a:solidFill>
                <a:schemeClr val="accent1"/>
              </a:solidFill>
            </c:spPr>
          </c:dPt>
          <c:dPt>
            <c:idx val="81"/>
            <c:invertIfNegative val="0"/>
            <c:spPr>
              <a:solidFill>
                <a:schemeClr val="accent2"/>
              </a:solidFill>
            </c:spPr>
          </c:dPt>
          <c:dPt>
            <c:idx val="82"/>
            <c:invertIfNegative val="0"/>
            <c:spPr>
              <a:solidFill>
                <a:schemeClr val="accent1"/>
              </a:solidFill>
            </c:spPr>
          </c:dPt>
          <c:dPt>
            <c:idx val="83"/>
            <c:invertIfNegative val="0"/>
            <c:spPr>
              <a:solidFill>
                <a:schemeClr val="accent1"/>
              </a:solidFill>
            </c:spPr>
          </c:dPt>
          <c:dPt>
            <c:idx val="84"/>
            <c:invertIfNegative val="0"/>
            <c:spPr>
              <a:solidFill>
                <a:schemeClr val="accent2"/>
              </a:solidFill>
            </c:spPr>
          </c:dPt>
          <c:dPt>
            <c:idx val="85"/>
            <c:invertIfNegative val="0"/>
            <c:spPr>
              <a:solidFill>
                <a:schemeClr val="accent1"/>
              </a:solidFill>
            </c:spPr>
          </c:dPt>
          <c:dPt>
            <c:idx val="86"/>
            <c:invertIfNegative val="0"/>
            <c:spPr>
              <a:solidFill>
                <a:schemeClr val="accent1"/>
              </a:solidFill>
            </c:spPr>
          </c:dPt>
          <c:dPt>
            <c:idx val="87"/>
            <c:invertIfNegative val="0"/>
            <c:spPr>
              <a:solidFill>
                <a:schemeClr val="accent2"/>
              </a:solidFill>
            </c:spPr>
          </c:dPt>
          <c:dPt>
            <c:idx val="88"/>
            <c:invertIfNegative val="0"/>
            <c:spPr>
              <a:solidFill>
                <a:schemeClr val="accent1"/>
              </a:solidFill>
            </c:spPr>
          </c:dPt>
          <c:dPt>
            <c:idx val="89"/>
            <c:invertIfNegative val="0"/>
            <c:spPr>
              <a:solidFill>
                <a:schemeClr val="accent1"/>
              </a:solidFill>
            </c:spPr>
          </c:dPt>
          <c:dPt>
            <c:idx val="90"/>
            <c:invertIfNegative val="0"/>
            <c:spPr>
              <a:solidFill>
                <a:schemeClr val="accent2"/>
              </a:solidFill>
            </c:spPr>
          </c:dPt>
          <c:dPt>
            <c:idx val="91"/>
            <c:invertIfNegative val="0"/>
            <c:spPr>
              <a:solidFill>
                <a:schemeClr val="accent1"/>
              </a:solidFill>
            </c:spPr>
          </c:dPt>
          <c:dPt>
            <c:idx val="92"/>
            <c:invertIfNegative val="0"/>
            <c:spPr>
              <a:solidFill>
                <a:schemeClr val="accent1"/>
              </a:solidFill>
            </c:spPr>
          </c:dPt>
          <c:dPt>
            <c:idx val="93"/>
            <c:invertIfNegative val="0"/>
            <c:spPr>
              <a:solidFill>
                <a:schemeClr val="accent2"/>
              </a:solidFill>
            </c:spPr>
          </c:dPt>
          <c:dPt>
            <c:idx val="94"/>
            <c:invertIfNegative val="0"/>
            <c:spPr>
              <a:solidFill>
                <a:schemeClr val="accent1"/>
              </a:solidFill>
            </c:spPr>
          </c:dPt>
          <c:dPt>
            <c:idx val="95"/>
            <c:invertIfNegative val="0"/>
            <c:spPr>
              <a:solidFill>
                <a:schemeClr val="accent1"/>
              </a:solidFill>
            </c:spPr>
          </c:dPt>
          <c:dPt>
            <c:idx val="96"/>
            <c:invertIfNegative val="0"/>
            <c:spPr>
              <a:solidFill>
                <a:schemeClr val="accent2"/>
              </a:solidFill>
            </c:spPr>
          </c:dPt>
          <c:dPt>
            <c:idx val="97"/>
            <c:invertIfNegative val="0"/>
            <c:spPr>
              <a:solidFill>
                <a:schemeClr val="accent1"/>
              </a:solidFill>
            </c:spPr>
          </c:dPt>
          <c:dPt>
            <c:idx val="98"/>
            <c:invertIfNegative val="0"/>
            <c:spPr>
              <a:solidFill>
                <a:schemeClr val="accent1"/>
              </a:solidFill>
            </c:spPr>
          </c:dPt>
          <c:dPt>
            <c:idx val="99"/>
            <c:invertIfNegative val="0"/>
            <c:spPr>
              <a:solidFill>
                <a:schemeClr val="accent2"/>
              </a:solidFill>
            </c:spPr>
          </c:dPt>
          <c:dPt>
            <c:idx val="100"/>
            <c:invertIfNegative val="0"/>
            <c:spPr>
              <a:solidFill>
                <a:schemeClr val="accent1"/>
              </a:solidFill>
            </c:spPr>
          </c:dPt>
          <c:dPt>
            <c:idx val="101"/>
            <c:invertIfNegative val="0"/>
            <c:spPr>
              <a:solidFill>
                <a:schemeClr val="accent1"/>
              </a:solidFill>
            </c:spPr>
          </c:dPt>
          <c:dPt>
            <c:idx val="102"/>
            <c:invertIfNegative val="0"/>
            <c:spPr>
              <a:solidFill>
                <a:schemeClr val="accent2"/>
              </a:solidFill>
            </c:spPr>
          </c:dPt>
          <c:dPt>
            <c:idx val="103"/>
            <c:invertIfNegative val="0"/>
            <c:spPr>
              <a:solidFill>
                <a:schemeClr val="accent1"/>
              </a:solidFill>
            </c:spPr>
          </c:dPt>
          <c:dPt>
            <c:idx val="104"/>
            <c:invertIfNegative val="0"/>
            <c:spPr>
              <a:solidFill>
                <a:schemeClr val="accent1"/>
              </a:solidFill>
            </c:spPr>
          </c:dPt>
          <c:dPt>
            <c:idx val="105"/>
            <c:invertIfNegative val="0"/>
            <c:spPr>
              <a:solidFill>
                <a:schemeClr val="accent1"/>
              </a:solidFill>
            </c:spPr>
          </c:dPt>
          <c:dPt>
            <c:idx val="106"/>
            <c:invertIfNegative val="0"/>
            <c:spPr>
              <a:solidFill>
                <a:schemeClr val="accent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4'!$R$4:$R$109</c:f>
              <c:strCache/>
            </c:strRef>
          </c:cat>
          <c:val>
            <c:numRef>
              <c:f>'figure 4'!$T$4:$T$110</c:f>
              <c:numCache/>
            </c:numRef>
          </c:val>
        </c:ser>
        <c:overlap val="100"/>
        <c:gapWidth val="0"/>
        <c:axId val="15231183"/>
        <c:axId val="2862920"/>
      </c:barChart>
      <c:catAx>
        <c:axId val="1523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2920"/>
        <c:crosses val="autoZero"/>
        <c:auto val="1"/>
        <c:lblOffset val="100"/>
        <c:noMultiLvlLbl val="0"/>
      </c:catAx>
      <c:valAx>
        <c:axId val="2862920"/>
        <c:scaling>
          <c:orientation val="minMax"/>
        </c:scaling>
        <c:axPos val="b"/>
        <c:majorGridlines>
          <c:spPr>
            <a:ln w="3175">
              <a:solidFill>
                <a:srgbClr val="C0C0C0">
                  <a:alpha val="50000"/>
                </a:srgb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231183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82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7'!$C$18:$R$18</c:f>
              <c:numCache/>
            </c:numRef>
          </c:val>
        </c:ser>
        <c:axId val="10883149"/>
        <c:axId val="30839478"/>
      </c:areaChart>
      <c:catAx>
        <c:axId val="10883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088314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78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7'!$C$21:$R$21</c:f>
              <c:numCache/>
            </c:numRef>
          </c:val>
        </c:ser>
        <c:axId val="9119847"/>
        <c:axId val="14969760"/>
      </c:areaChart>
      <c:catAx>
        <c:axId val="911984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911984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6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7'!$C$24:$R$24</c:f>
              <c:numCache/>
            </c:numRef>
          </c:val>
        </c:ser>
        <c:axId val="510113"/>
        <c:axId val="4591018"/>
      </c:areaChart>
      <c:catAx>
        <c:axId val="510113"/>
        <c:scaling>
          <c:orientation val="minMax"/>
        </c:scaling>
        <c:axPos val="b"/>
        <c:delete val="1"/>
        <c:majorTickMark val="out"/>
        <c:minorTickMark val="none"/>
        <c:tickLblPos val="nextTo"/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1011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4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7'!$C$27:$R$27</c:f>
              <c:numCache/>
            </c:numRef>
          </c:val>
        </c:ser>
        <c:axId val="41319163"/>
        <c:axId val="36328148"/>
      </c:areaChart>
      <c:catAx>
        <c:axId val="41319163"/>
        <c:scaling>
          <c:orientation val="minMax"/>
        </c:scaling>
        <c:axPos val="b"/>
        <c:delete val="1"/>
        <c:majorTickMark val="out"/>
        <c:minorTickMark val="none"/>
        <c:tickLblPos val="nextTo"/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131916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32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7'!$C$30:$R$30</c:f>
              <c:numCache/>
            </c:numRef>
          </c:val>
        </c:ser>
        <c:axId val="58517877"/>
        <c:axId val="56898846"/>
      </c:areaChart>
      <c:catAx>
        <c:axId val="585178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851787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10000"/>
              </a:schemeClr>
            </a:solidFill>
            <a:ln w="28575" cap="rnd" cmpd="sng">
              <a:solidFill>
                <a:schemeClr val="accent1">
                  <a:alpha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7'!$C$33:$R$33</c:f>
              <c:numCache/>
            </c:numRef>
          </c:val>
        </c:ser>
        <c:axId val="42327567"/>
        <c:axId val="45403784"/>
      </c:areaChart>
      <c:catAx>
        <c:axId val="423275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232756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3000"/>
              </a:schemeClr>
            </a:solidFill>
            <a:ln w="28575" cap="rnd" cmpd="sng">
              <a:solidFill>
                <a:schemeClr val="accent2">
                  <a:alpha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7'!$C$36:$R$36</c:f>
              <c:numCache/>
            </c:numRef>
          </c:val>
        </c:ser>
        <c:axId val="5980873"/>
        <c:axId val="53827858"/>
      </c:areaChart>
      <c:catAx>
        <c:axId val="5980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98087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8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7'!$C$51:$R$51</c:f>
              <c:numCache/>
            </c:numRef>
          </c:val>
        </c:ser>
        <c:axId val="14688675"/>
        <c:axId val="65089212"/>
      </c:areaChart>
      <c:catAx>
        <c:axId val="14688675"/>
        <c:scaling>
          <c:orientation val="minMax"/>
        </c:scaling>
        <c:axPos val="b"/>
        <c:delete val="1"/>
        <c:majorTickMark val="out"/>
        <c:minorTickMark val="none"/>
        <c:tickLblPos val="nextTo"/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468867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1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7'!$C$16:$R$16</c:f>
              <c:numCache/>
            </c:numRef>
          </c:val>
        </c:ser>
        <c:axId val="48931997"/>
        <c:axId val="37734790"/>
      </c:areaChart>
      <c:catAx>
        <c:axId val="48931997"/>
        <c:scaling>
          <c:orientation val="minMax"/>
        </c:scaling>
        <c:axPos val="b"/>
        <c:delete val="1"/>
        <c:majorTickMark val="out"/>
        <c:minorTickMark val="none"/>
        <c:tickLblPos val="nextTo"/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893199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3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7'!$C$52:$R$52</c:f>
              <c:numCache/>
            </c:numRef>
          </c:val>
        </c:ser>
        <c:axId val="4068791"/>
        <c:axId val="36619120"/>
      </c:areaChart>
      <c:catAx>
        <c:axId val="4068791"/>
        <c:scaling>
          <c:orientation val="minMax"/>
        </c:scaling>
        <c:axPos val="b"/>
        <c:delete val="1"/>
        <c:majorTickMark val="out"/>
        <c:minorTickMark val="none"/>
        <c:tickLblPos val="nextTo"/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06879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3"/>
          <c:y val="0.82425"/>
          <c:w val="0.042"/>
          <c:h val="0.1205"/>
        </c:manualLayout>
      </c:layout>
      <c:barChart>
        <c:barDir val="bar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4'!$S$109:$S$110</c:f>
              <c:numCache/>
            </c:numRef>
          </c:val>
        </c:ser>
        <c:ser>
          <c:idx val="1"/>
          <c:order val="1"/>
          <c:tx>
            <c:v>2017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4'!$T$109:$T$110</c:f>
              <c:numCache/>
            </c:numRef>
          </c:val>
        </c:ser>
        <c:axId val="25766281"/>
        <c:axId val="30569938"/>
      </c:barChart>
      <c:catAx>
        <c:axId val="25766281"/>
        <c:scaling>
          <c:orientation val="minMax"/>
        </c:scaling>
        <c:axPos val="l"/>
        <c:delete val="1"/>
        <c:majorTickMark val="out"/>
        <c:minorTickMark val="none"/>
        <c:tickLblPos val="nextTo"/>
        <c:crossAx val="30569938"/>
        <c:crosses val="autoZero"/>
        <c:auto val="1"/>
        <c:lblOffset val="100"/>
        <c:noMultiLvlLbl val="0"/>
      </c:catAx>
      <c:valAx>
        <c:axId val="3056993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57662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76"/>
          <c:y val="0.011"/>
          <c:w val="0.096"/>
          <c:h val="0.03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7'!$C$54:$R$54</c:f>
              <c:numCache/>
            </c:numRef>
          </c:val>
        </c:ser>
        <c:axId val="61136625"/>
        <c:axId val="13358714"/>
      </c:areaChart>
      <c:catAx>
        <c:axId val="611366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113662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3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7'!$C$19:$R$19</c:f>
              <c:numCache/>
            </c:numRef>
          </c:val>
        </c:ser>
        <c:axId val="53119563"/>
        <c:axId val="8314020"/>
      </c:areaChart>
      <c:catAx>
        <c:axId val="5311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311956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5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7'!$C$55:$R$55</c:f>
              <c:numCache/>
            </c:numRef>
          </c:val>
        </c:ser>
        <c:axId val="7717317"/>
        <c:axId val="2346990"/>
      </c:areaChart>
      <c:catAx>
        <c:axId val="7717317"/>
        <c:scaling>
          <c:orientation val="minMax"/>
        </c:scaling>
        <c:axPos val="b"/>
        <c:delete val="1"/>
        <c:majorTickMark val="out"/>
        <c:minorTickMark val="none"/>
        <c:tickLblPos val="nextTo"/>
        <c:crossAx val="2346990"/>
        <c:crosses val="autoZero"/>
        <c:auto val="1"/>
        <c:lblOffset val="100"/>
        <c:noMultiLvlLbl val="0"/>
      </c:catAx>
      <c:valAx>
        <c:axId val="234699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771731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7'!$C$57:$R$57</c:f>
              <c:numCache/>
            </c:numRef>
          </c:val>
        </c:ser>
        <c:axId val="21122911"/>
        <c:axId val="55888472"/>
      </c:areaChart>
      <c:catAx>
        <c:axId val="21122911"/>
        <c:scaling>
          <c:orientation val="minMax"/>
        </c:scaling>
        <c:axPos val="b"/>
        <c:delete val="1"/>
        <c:majorTickMark val="out"/>
        <c:minorTickMark val="none"/>
        <c:tickLblPos val="nextTo"/>
        <c:crossAx val="55888472"/>
        <c:crosses val="autoZero"/>
        <c:auto val="1"/>
        <c:lblOffset val="100"/>
        <c:noMultiLvlLbl val="0"/>
      </c:catAx>
      <c:valAx>
        <c:axId val="5588847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2112291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2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7'!$C$22:$R$22</c:f>
              <c:numCache/>
            </c:numRef>
          </c:val>
        </c:ser>
        <c:axId val="33234201"/>
        <c:axId val="30672354"/>
      </c:areaChart>
      <c:catAx>
        <c:axId val="33234201"/>
        <c:scaling>
          <c:orientation val="minMax"/>
        </c:scaling>
        <c:axPos val="b"/>
        <c:delete val="1"/>
        <c:majorTickMark val="out"/>
        <c:minorTickMark val="none"/>
        <c:tickLblPos val="nextTo"/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323420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38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7'!$C$58:$R$58</c:f>
              <c:numCache/>
            </c:numRef>
          </c:val>
        </c:ser>
        <c:axId val="7615731"/>
        <c:axId val="1432716"/>
      </c:areaChart>
      <c:catAx>
        <c:axId val="7615731"/>
        <c:scaling>
          <c:orientation val="minMax"/>
        </c:scaling>
        <c:axPos val="b"/>
        <c:delete val="1"/>
        <c:majorTickMark val="out"/>
        <c:minorTickMark val="none"/>
        <c:tickLblPos val="nextTo"/>
        <c:crossAx val="1432716"/>
        <c:crosses val="autoZero"/>
        <c:auto val="1"/>
        <c:lblOffset val="100"/>
        <c:noMultiLvlLbl val="0"/>
      </c:catAx>
      <c:valAx>
        <c:axId val="143271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761573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90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7'!$C$60:$R$60</c:f>
              <c:numCache/>
            </c:numRef>
          </c:val>
        </c:ser>
        <c:axId val="12894445"/>
        <c:axId val="48941142"/>
      </c:areaChart>
      <c:catAx>
        <c:axId val="1289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48941142"/>
        <c:crosses val="autoZero"/>
        <c:auto val="1"/>
        <c:lblOffset val="100"/>
        <c:noMultiLvlLbl val="0"/>
      </c:catAx>
      <c:valAx>
        <c:axId val="4894114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289444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10000"/>
              </a:schemeClr>
            </a:solidFill>
            <a:ln w="28575" cap="rnd" cmpd="sng">
              <a:solidFill>
                <a:schemeClr val="accent1">
                  <a:alpha val="2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7'!$C$25:$R$25</c:f>
              <c:numCache/>
            </c:numRef>
          </c:val>
        </c:ser>
        <c:axId val="37817095"/>
        <c:axId val="4809536"/>
      </c:areaChart>
      <c:catAx>
        <c:axId val="37817095"/>
        <c:scaling>
          <c:orientation val="minMax"/>
        </c:scaling>
        <c:axPos val="b"/>
        <c:delete val="1"/>
        <c:majorTickMark val="out"/>
        <c:minorTickMark val="none"/>
        <c:tickLblPos val="nextTo"/>
        <c:crossAx val="4809536"/>
        <c:crosses val="autoZero"/>
        <c:auto val="1"/>
        <c:lblOffset val="100"/>
        <c:noMultiLvlLbl val="0"/>
      </c:catAx>
      <c:valAx>
        <c:axId val="480953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781709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13000"/>
              </a:schemeClr>
            </a:solidFill>
            <a:ln w="28575" cap="rnd" cmpd="sng">
              <a:solidFill>
                <a:schemeClr val="accent1">
                  <a:alpha val="2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7'!$C$61:$R$61</c:f>
              <c:numCache/>
            </c:numRef>
          </c:val>
        </c:ser>
        <c:axId val="43285825"/>
        <c:axId val="54028106"/>
      </c:areaChart>
      <c:catAx>
        <c:axId val="43285825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8106"/>
        <c:crosses val="autoZero"/>
        <c:auto val="1"/>
        <c:lblOffset val="100"/>
        <c:noMultiLvlLbl val="0"/>
      </c:catAx>
      <c:valAx>
        <c:axId val="5402810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4328582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6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7'!$C$63:$R$63</c:f>
              <c:numCache/>
            </c:numRef>
          </c:val>
        </c:ser>
        <c:axId val="16490907"/>
        <c:axId val="14200436"/>
      </c:areaChart>
      <c:catAx>
        <c:axId val="1649090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649090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5"/>
          <c:y val="0.02275"/>
          <c:w val="0.8755"/>
          <c:h val="0.81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5'!$J$55</c:f>
              <c:strCache>
                <c:ptCount val="1"/>
                <c:pt idx="0">
                  <c:v>Decrease from 2003 to 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1A8DF"/>
              </a:solidFill>
            </c:spPr>
          </c:dPt>
          <c:dPt>
            <c:idx val="1"/>
            <c:invertIfNegative val="0"/>
            <c:spPr>
              <a:solidFill>
                <a:srgbClr val="71A8DF"/>
              </a:solidFill>
            </c:spPr>
          </c:dPt>
          <c:dPt>
            <c:idx val="2"/>
            <c:invertIfNegative val="0"/>
            <c:spPr>
              <a:solidFill>
                <a:srgbClr val="71A8DF"/>
              </a:solidFill>
            </c:spPr>
          </c:dPt>
          <c:dPt>
            <c:idx val="3"/>
            <c:invertIfNegative val="0"/>
            <c:spPr>
              <a:solidFill>
                <a:srgbClr val="71A8DF"/>
              </a:solidFill>
            </c:spPr>
          </c:dPt>
          <c:dPt>
            <c:idx val="4"/>
            <c:invertIfNegative val="0"/>
            <c:spPr>
              <a:solidFill>
                <a:srgbClr val="71A8DF"/>
              </a:solidFill>
            </c:spPr>
          </c:dPt>
          <c:dPt>
            <c:idx val="5"/>
            <c:invertIfNegative val="0"/>
            <c:spPr>
              <a:solidFill>
                <a:srgbClr val="71A8DF"/>
              </a:solidFill>
            </c:spPr>
          </c:dPt>
          <c:dPt>
            <c:idx val="6"/>
            <c:invertIfNegative val="0"/>
            <c:spPr>
              <a:solidFill>
                <a:srgbClr val="71A8DF"/>
              </a:solidFill>
            </c:spPr>
          </c:dPt>
          <c:dPt>
            <c:idx val="7"/>
            <c:invertIfNegative val="0"/>
            <c:spPr>
              <a:solidFill>
                <a:srgbClr val="71A8DF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5'!$F$13:$F$21</c:f>
              <c:numCache/>
            </c:numRef>
          </c:val>
        </c:ser>
        <c:ser>
          <c:idx val="1"/>
          <c:order val="1"/>
          <c:tx>
            <c:strRef>
              <c:f>'figure 5'!$J$56</c:f>
              <c:strCache>
                <c:ptCount val="1"/>
                <c:pt idx="0">
                  <c:v>Increase from 2003 to 2017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2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2"/>
              </a:solidFill>
            </c:spPr>
          </c:dPt>
          <c:dPt>
            <c:idx val="6"/>
            <c:invertIfNegative val="0"/>
            <c:spPr>
              <a:solidFill>
                <a:schemeClr val="accent2"/>
              </a:solidFill>
            </c:spPr>
          </c:dPt>
          <c:dPt>
            <c:idx val="7"/>
            <c:invertIfNegative val="0"/>
            <c:spPr>
              <a:solidFill>
                <a:schemeClr val="accent2"/>
              </a:solidFill>
            </c:spPr>
          </c:dPt>
          <c:dPt>
            <c:idx val="8"/>
            <c:invertIfNegative val="0"/>
            <c:spPr>
              <a:solidFill>
                <a:srgbClr val="FCC97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5'!$G$13:$G$21</c:f>
              <c:numCache/>
            </c:numRef>
          </c:val>
        </c:ser>
        <c:overlap val="100"/>
        <c:gapWidth val="20"/>
        <c:axId val="6693987"/>
        <c:axId val="60245884"/>
      </c:barChart>
      <c:catAx>
        <c:axId val="669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Arial"/>
                    <a:ea typeface="Arial"/>
                    <a:cs typeface="Arial"/>
                  </a:rPr>
                  <a:t>Age group (years)</a:t>
                </a:r>
              </a:p>
            </c:rich>
          </c:tx>
          <c:layout>
            <c:manualLayout>
              <c:xMode val="edge"/>
              <c:yMode val="edge"/>
              <c:x val="0.015"/>
              <c:y val="0.35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Arial"/>
                    <a:ea typeface="Arial"/>
                    <a:cs typeface="Arial"/>
                  </a:rPr>
                  <a:t>Employment rate</a:t>
                </a:r>
              </a:p>
            </c:rich>
          </c:tx>
          <c:layout>
            <c:manualLayout>
              <c:xMode val="edge"/>
              <c:yMode val="edge"/>
              <c:x val="0.48625"/>
              <c:y val="0.8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635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669398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135"/>
          <c:y val="0.92125"/>
          <c:w val="0.34525"/>
          <c:h val="0.036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14000"/>
              </a:schemeClr>
            </a:solidFill>
            <a:ln w="28575" cap="rnd" cmpd="sng">
              <a:solidFill>
                <a:schemeClr val="accent2">
                  <a:alpha val="25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7'!$C$28:$R$28</c:f>
              <c:numCache/>
            </c:numRef>
          </c:val>
        </c:ser>
        <c:axId val="60695061"/>
        <c:axId val="9384638"/>
      </c:areaChart>
      <c:catAx>
        <c:axId val="60695061"/>
        <c:scaling>
          <c:orientation val="minMax"/>
        </c:scaling>
        <c:axPos val="b"/>
        <c:delete val="1"/>
        <c:majorTickMark val="out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069506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26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7'!$C$64:$R$64</c:f>
              <c:numCache/>
            </c:numRef>
          </c:val>
        </c:ser>
        <c:axId val="17352879"/>
        <c:axId val="21958184"/>
      </c:areaChart>
      <c:catAx>
        <c:axId val="17352879"/>
        <c:scaling>
          <c:orientation val="minMax"/>
        </c:scaling>
        <c:axPos val="b"/>
        <c:delete val="1"/>
        <c:majorTickMark val="out"/>
        <c:minorTickMark val="none"/>
        <c:tickLblPos val="nextTo"/>
        <c:crossAx val="21958184"/>
        <c:crosses val="autoZero"/>
        <c:auto val="1"/>
        <c:lblOffset val="100"/>
        <c:noMultiLvlLbl val="0"/>
      </c:catAx>
      <c:valAx>
        <c:axId val="219581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735287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1">
                <a:alpha val="4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7'!$C$66:$R$66</c:f>
              <c:numCache/>
            </c:numRef>
          </c:val>
        </c:ser>
        <c:axId val="63405929"/>
        <c:axId val="33782450"/>
      </c:areaChart>
      <c:catAx>
        <c:axId val="63405929"/>
        <c:scaling>
          <c:orientation val="minMax"/>
        </c:scaling>
        <c:axPos val="b"/>
        <c:delete val="1"/>
        <c:majorTickMark val="out"/>
        <c:minorTickMark val="none"/>
        <c:tickLblPos val="nextTo"/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340592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3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7'!$C$31:$R$31</c:f>
              <c:numCache/>
            </c:numRef>
          </c:val>
        </c:ser>
        <c:axId val="35606595"/>
        <c:axId val="52023900"/>
      </c:areaChart>
      <c:catAx>
        <c:axId val="35606595"/>
        <c:scaling>
          <c:orientation val="minMax"/>
        </c:scaling>
        <c:axPos val="b"/>
        <c:delete val="1"/>
        <c:majorTickMark val="out"/>
        <c:minorTickMark val="none"/>
        <c:tickLblPos val="nextTo"/>
        <c:crossAx val="52023900"/>
        <c:crosses val="autoZero"/>
        <c:auto val="1"/>
        <c:lblOffset val="100"/>
        <c:noMultiLvlLbl val="0"/>
      </c:catAx>
      <c:valAx>
        <c:axId val="5202390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5606595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6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7'!$C$67:$R$67</c:f>
              <c:numCache/>
            </c:numRef>
          </c:val>
        </c:ser>
        <c:axId val="65561917"/>
        <c:axId val="53186342"/>
      </c:areaChart>
      <c:catAx>
        <c:axId val="65561917"/>
        <c:scaling>
          <c:orientation val="minMax"/>
        </c:scaling>
        <c:axPos val="b"/>
        <c:delete val="1"/>
        <c:majorTickMark val="out"/>
        <c:minorTickMark val="none"/>
        <c:tickLblPos val="nextTo"/>
        <c:crossAx val="53186342"/>
        <c:crosses val="autoZero"/>
        <c:auto val="1"/>
        <c:lblOffset val="100"/>
        <c:noMultiLvlLbl val="0"/>
      </c:catAx>
      <c:valAx>
        <c:axId val="5318634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556191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5000"/>
              </a:schemeClr>
            </a:solidFill>
            <a:ln w="28575" cap="rnd" cmpd="sng">
              <a:solidFill>
                <a:schemeClr val="accent2">
                  <a:alpha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7'!$C$69:$R$69</c:f>
              <c:numCache/>
            </c:numRef>
          </c:val>
        </c:ser>
        <c:axId val="8915031"/>
        <c:axId val="13126416"/>
      </c:areaChart>
      <c:catAx>
        <c:axId val="8915031"/>
        <c:scaling>
          <c:orientation val="minMax"/>
        </c:scaling>
        <c:axPos val="b"/>
        <c:delete val="1"/>
        <c:majorTickMark val="out"/>
        <c:minorTickMark val="none"/>
        <c:tickLblPos val="nextTo"/>
        <c:crossAx val="13126416"/>
        <c:crosses val="autoZero"/>
        <c:auto val="1"/>
        <c:lblOffset val="100"/>
        <c:noMultiLvlLbl val="0"/>
      </c:catAx>
      <c:valAx>
        <c:axId val="1312641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891503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93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7'!$C$34:$R$34</c:f>
              <c:numCache/>
            </c:numRef>
          </c:val>
        </c:ser>
        <c:axId val="51028881"/>
        <c:axId val="56606746"/>
      </c:areaChart>
      <c:catAx>
        <c:axId val="51028881"/>
        <c:scaling>
          <c:orientation val="minMax"/>
        </c:scaling>
        <c:axPos val="b"/>
        <c:delete val="1"/>
        <c:majorTickMark val="out"/>
        <c:minorTickMark val="none"/>
        <c:tickLblPos val="nextTo"/>
        <c:crossAx val="56606746"/>
        <c:crosses val="autoZero"/>
        <c:auto val="1"/>
        <c:lblOffset val="100"/>
        <c:noMultiLvlLbl val="0"/>
      </c:catAx>
      <c:valAx>
        <c:axId val="5660674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5102888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7'!$C$70:$R$70</c:f>
              <c:numCache/>
            </c:numRef>
          </c:val>
        </c:ser>
        <c:axId val="39698667"/>
        <c:axId val="21743684"/>
      </c:areaChart>
      <c:catAx>
        <c:axId val="39698667"/>
        <c:scaling>
          <c:orientation val="minMax"/>
        </c:scaling>
        <c:axPos val="b"/>
        <c:delete val="1"/>
        <c:majorTickMark val="out"/>
        <c:minorTickMark val="none"/>
        <c:tickLblPos val="nextTo"/>
        <c:crossAx val="21743684"/>
        <c:crosses val="autoZero"/>
        <c:auto val="1"/>
        <c:lblOffset val="100"/>
        <c:noMultiLvlLbl val="0"/>
      </c:catAx>
      <c:valAx>
        <c:axId val="217436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969866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34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7'!$C$72:$R$72</c:f>
              <c:numCache/>
            </c:numRef>
          </c:val>
        </c:ser>
        <c:axId val="61475429"/>
        <c:axId val="16407950"/>
      </c:areaChart>
      <c:catAx>
        <c:axId val="61475429"/>
        <c:scaling>
          <c:orientation val="minMax"/>
        </c:scaling>
        <c:axPos val="b"/>
        <c:delete val="1"/>
        <c:majorTickMark val="out"/>
        <c:minorTickMark val="none"/>
        <c:tickLblPos val="nextTo"/>
        <c:crossAx val="16407950"/>
        <c:crosses val="autoZero"/>
        <c:auto val="1"/>
        <c:lblOffset val="100"/>
        <c:noMultiLvlLbl val="0"/>
      </c:catAx>
      <c:valAx>
        <c:axId val="16407950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6147542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7'!$C$37:$R$37</c:f>
              <c:numCache/>
            </c:numRef>
          </c:val>
        </c:ser>
        <c:axId val="13453823"/>
        <c:axId val="53975544"/>
      </c:areaChart>
      <c:catAx>
        <c:axId val="13453823"/>
        <c:scaling>
          <c:orientation val="minMax"/>
        </c:scaling>
        <c:axPos val="b"/>
        <c:delete val="1"/>
        <c:majorTickMark val="out"/>
        <c:minorTickMark val="none"/>
        <c:tickLblPos val="nextTo"/>
        <c:crossAx val="53975544"/>
        <c:crosses val="autoZero"/>
        <c:auto val="1"/>
        <c:lblOffset val="100"/>
        <c:noMultiLvlLbl val="0"/>
      </c:catAx>
      <c:valAx>
        <c:axId val="5397554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3453823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25"/>
          <c:y val="0.0205"/>
          <c:w val="0.754"/>
          <c:h val="0.78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6'!$C$64</c:f>
              <c:strCache>
                <c:ptCount val="1"/>
                <c:pt idx="0">
                  <c:v>Decrease from 2003 to 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1A8DF"/>
              </a:solidFill>
            </c:spPr>
          </c:dPt>
          <c:dPt>
            <c:idx val="1"/>
            <c:invertIfNegative val="0"/>
            <c:spPr>
              <a:solidFill>
                <a:srgbClr val="71A8DF"/>
              </a:solidFill>
            </c:spPr>
          </c:dPt>
          <c:dPt>
            <c:idx val="2"/>
            <c:invertIfNegative val="0"/>
            <c:spPr>
              <a:solidFill>
                <a:srgbClr val="71A8DF"/>
              </a:solidFill>
            </c:spPr>
          </c:dPt>
          <c:dPt>
            <c:idx val="3"/>
            <c:invertIfNegative val="0"/>
            <c:spPr>
              <a:solidFill>
                <a:srgbClr val="71A8DF"/>
              </a:solidFill>
            </c:spPr>
          </c:dPt>
          <c:dPt>
            <c:idx val="4"/>
            <c:invertIfNegative val="0"/>
            <c:spPr>
              <a:solidFill>
                <a:srgbClr val="FAA519"/>
              </a:solidFill>
            </c:spPr>
          </c:dPt>
          <c:dPt>
            <c:idx val="5"/>
            <c:invertIfNegative val="0"/>
            <c:spPr>
              <a:solidFill>
                <a:srgbClr val="FAA51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('figure 6'!$D$12:$D$15,'figure 6'!$P$16:$P$17)</c:f>
              <c:numCache/>
            </c:numRef>
          </c:val>
        </c:ser>
        <c:ser>
          <c:idx val="1"/>
          <c:order val="1"/>
          <c:tx>
            <c:strRef>
              <c:f>'figure 6'!$C$65</c:f>
              <c:strCache>
                <c:ptCount val="1"/>
                <c:pt idx="0">
                  <c:v>Increase from 2003 to 2017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CC975"/>
              </a:solidFill>
            </c:spPr>
          </c:dPt>
          <c:dPt>
            <c:idx val="5"/>
            <c:invertIfNegative val="0"/>
            <c:spPr>
              <a:solidFill>
                <a:srgbClr val="FCC97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6'!$T$12:$T$17</c:f>
              <c:numCache/>
            </c:numRef>
          </c:val>
        </c:ser>
        <c:overlap val="100"/>
        <c:gapWidth val="20"/>
        <c:axId val="5342045"/>
        <c:axId val="48078406"/>
      </c:barChart>
      <c:catAx>
        <c:axId val="5342045"/>
        <c:scaling>
          <c:orientation val="minMax"/>
        </c:scaling>
        <c:axPos val="l"/>
        <c:delete val="1"/>
        <c:majorTickMark val="out"/>
        <c:minorTickMark val="none"/>
        <c:tickLblPos val="nextTo"/>
        <c:crossAx val="48078406"/>
        <c:crosses val="autoZero"/>
        <c:auto val="1"/>
        <c:lblOffset val="100"/>
        <c:noMultiLvlLbl val="0"/>
      </c:catAx>
      <c:val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latin typeface="Arial"/>
                    <a:ea typeface="Arial"/>
                    <a:cs typeface="Arial"/>
                  </a:rPr>
                  <a:t>Millions of persons in employment</a:t>
                </a:r>
              </a:p>
            </c:rich>
          </c:tx>
          <c:layout>
            <c:manualLayout>
              <c:xMode val="edge"/>
              <c:yMode val="edge"/>
              <c:x val="0.5045"/>
              <c:y val="0.8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6350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6350" cap="flat" cmpd="sng">
            <a:solidFill>
              <a:schemeClr val="bg1">
                <a:lumMod val="85000"/>
              </a:schemeClr>
            </a:solidFill>
            <a:prstDash val="sysDot"/>
            <a:round/>
          </a:ln>
        </c:spPr>
        <c:txPr>
          <a:bodyPr/>
          <a:lstStyle/>
          <a:p>
            <a:pPr>
              <a:defRPr lang="en-US" cap="none" sz="1100" u="none" baseline="0">
                <a:latin typeface="Arial"/>
                <a:ea typeface="Arial"/>
                <a:cs typeface="Arial"/>
              </a:defRPr>
            </a:pPr>
          </a:p>
        </c:txPr>
        <c:crossAx val="5342045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31525"/>
          <c:y val="0.901"/>
          <c:w val="0.3695"/>
          <c:h val="0.039"/>
        </c:manualLayout>
      </c:layout>
      <c:overlay val="0"/>
      <c:txPr>
        <a:bodyPr vert="horz" rot="0"/>
        <a:lstStyle/>
        <a:p>
          <a:pPr>
            <a:defRPr lang="en-US" cap="none" sz="11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9525">
      <a:noFill/>
      <a:prstDash val="solid"/>
      <a:round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7'!$C$73:$R$73</c:f>
              <c:numCache/>
            </c:numRef>
          </c:val>
        </c:ser>
        <c:axId val="16017849"/>
        <c:axId val="9942914"/>
      </c:areaChart>
      <c:catAx>
        <c:axId val="16017849"/>
        <c:scaling>
          <c:orientation val="minMax"/>
        </c:scaling>
        <c:axPos val="b"/>
        <c:delete val="1"/>
        <c:majorTickMark val="out"/>
        <c:minorTickMark val="none"/>
        <c:tickLblPos val="nextTo"/>
        <c:crossAx val="9942914"/>
        <c:crosses val="autoZero"/>
        <c:auto val="1"/>
        <c:lblOffset val="100"/>
        <c:noMultiLvlLbl val="0"/>
      </c:catAx>
      <c:valAx>
        <c:axId val="994291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1601784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32"/>
          <c:y val="0.7835"/>
          <c:w val="0.044"/>
          <c:h val="0.03075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axId val="22377363"/>
        <c:axId val="69676"/>
      </c:lineChart>
      <c:catAx>
        <c:axId val="22377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9676"/>
        <c:crosses val="autoZero"/>
        <c:auto val="1"/>
        <c:lblOffset val="100"/>
        <c:noMultiLvlLbl val="0"/>
      </c:catAx>
      <c:valAx>
        <c:axId val="69676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High education</a:t>
                </a:r>
              </a:p>
            </c:rich>
          </c:tx>
          <c:layout>
            <c:manualLayout>
              <c:xMode val="edge"/>
              <c:yMode val="edge"/>
              <c:x val="0.173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377363"/>
        <c:crosses val="autoZero"/>
        <c:crossBetween val="between"/>
        <c:dispUnits>
          <c:builtInUnit val="thousands"/>
        </c:dispUnits>
        <c:majorUnit val="2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32"/>
          <c:y val="0.7835"/>
          <c:w val="0.044"/>
          <c:h val="0.03075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axId val="627085"/>
        <c:axId val="5643766"/>
      </c:lineChart>
      <c:catAx>
        <c:axId val="627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643766"/>
        <c:crosses val="autoZero"/>
        <c:auto val="1"/>
        <c:lblOffset val="100"/>
        <c:noMultiLvlLbl val="0"/>
      </c:catAx>
      <c:valAx>
        <c:axId val="5643766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Medium education</a:t>
                </a:r>
              </a:p>
            </c:rich>
          </c:tx>
          <c:layout>
            <c:manualLayout>
              <c:xMode val="edge"/>
              <c:yMode val="edge"/>
              <c:x val="0.2052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7085"/>
        <c:crosses val="autoZero"/>
        <c:crossBetween val="between"/>
        <c:dispUnits>
          <c:builtInUnit val="thousands"/>
        </c:dispUnits>
        <c:majorUnit val="2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32"/>
          <c:y val="0.7835"/>
          <c:w val="0.044"/>
          <c:h val="0.03075"/>
        </c:manualLayout>
      </c:layout>
      <c:lineChart>
        <c:grouping val="standard"/>
        <c:varyColors val="0"/>
        <c:ser>
          <c:idx val="1"/>
          <c:order val="0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ser>
          <c:idx val="0"/>
          <c:order val="1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axId val="50793895"/>
        <c:axId val="54491872"/>
      </c:lineChart>
      <c:catAx>
        <c:axId val="50793895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Low education</a:t>
                </a:r>
              </a:p>
            </c:rich>
          </c:tx>
          <c:layout>
            <c:manualLayout>
              <c:xMode val="edge"/>
              <c:yMode val="edge"/>
              <c:x val="0.173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793895"/>
        <c:crosses val="autoZero"/>
        <c:crossBetween val="between"/>
        <c:dispUnits>
          <c:builtInUnit val="thousands"/>
        </c:dispUnits>
        <c:majorUnit val="2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732"/>
          <c:y val="0.7835"/>
          <c:w val="0.044"/>
          <c:h val="0.03075"/>
        </c:manualLayout>
      </c:layout>
      <c:lineChart>
        <c:grouping val="standard"/>
        <c:varyColors val="0"/>
        <c:ser>
          <c:idx val="1"/>
          <c:order val="0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ser>
          <c:idx val="0"/>
          <c:order val="1"/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  <c:smooth val="0"/>
        </c:ser>
        <c:axId val="20664801"/>
        <c:axId val="51765482"/>
      </c:lineChart>
      <c:catAx>
        <c:axId val="2066480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65482"/>
        <c:crosses val="autoZero"/>
        <c:auto val="1"/>
        <c:lblOffset val="100"/>
        <c:noMultiLvlLbl val="0"/>
      </c:catAx>
      <c:valAx>
        <c:axId val="51765482"/>
        <c:scaling>
          <c:orientation val="minMax"/>
          <c:max val="10000"/>
          <c:min val="0"/>
        </c:scaling>
        <c:axPos val="l"/>
        <c:delete val="1"/>
        <c:majorTickMark val="out"/>
        <c:minorTickMark val="none"/>
        <c:tickLblPos val="nextTo"/>
        <c:crossAx val="20664801"/>
        <c:crosses val="autoZero"/>
        <c:crossBetween val="between"/>
        <c:dispUnits>
          <c:builtInUnit val="thousands"/>
        </c:dispUnits>
        <c:majorUnit val="20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39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7'!$C$17:$R$17</c:f>
              <c:numCache/>
            </c:numRef>
          </c:val>
        </c:ser>
        <c:axId val="30052471"/>
        <c:axId val="2036784"/>
      </c:areaChart>
      <c:catAx>
        <c:axId val="30052471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784"/>
        <c:crosses val="autoZero"/>
        <c:auto val="1"/>
        <c:lblOffset val="100"/>
        <c:noMultiLvlLbl val="0"/>
      </c:catAx>
      <c:valAx>
        <c:axId val="2036784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30052471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41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7'!$C$50:$R$50</c:f>
              <c:numCache/>
            </c:numRef>
          </c:val>
        </c:ser>
        <c:axId val="18331057"/>
        <c:axId val="30761786"/>
      </c:area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30761786"/>
        <c:crosses val="autoZero"/>
        <c:auto val="1"/>
        <c:lblOffset val="100"/>
        <c:noMultiLvlLbl val="0"/>
      </c:catAx>
      <c:valAx>
        <c:axId val="30761786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18331057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>
                <a:alpha val="45000"/>
              </a:scheme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7'!$C$11:$R$11</c:f>
              <c:strCache/>
            </c:strRef>
          </c:cat>
          <c:val>
            <c:numRef>
              <c:f>'figure 7'!$C$53:$R$53</c:f>
              <c:numCache/>
            </c:numRef>
          </c:val>
        </c:ser>
        <c:axId val="8420619"/>
        <c:axId val="8676708"/>
      </c:areaChart>
      <c:catAx>
        <c:axId val="8420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8676708"/>
        <c:crosses val="autoZero"/>
        <c:auto val="1"/>
        <c:lblOffset val="100"/>
        <c:noMultiLvlLbl val="0"/>
      </c:catAx>
      <c:valAx>
        <c:axId val="867670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1"/>
        <c:majorTickMark val="out"/>
        <c:minorTickMark val="none"/>
        <c:tickLblPos val="nextTo"/>
        <c:crossAx val="8420619"/>
        <c:crosses val="autoZero"/>
        <c:crossBetween val="midCat"/>
        <c:dispUnits>
          <c:builtInUnit val="thousands"/>
        </c:dispUnits>
        <c:majorUnit val="2000"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Relationship Id="rId23" Type="http://schemas.openxmlformats.org/officeDocument/2006/relationships/chart" Target="/xl/charts/chart29.xml" /><Relationship Id="rId24" Type="http://schemas.openxmlformats.org/officeDocument/2006/relationships/chart" Target="/xl/charts/chart30.xml" /><Relationship Id="rId25" Type="http://schemas.openxmlformats.org/officeDocument/2006/relationships/chart" Target="/xl/charts/chart31.xml" /><Relationship Id="rId26" Type="http://schemas.openxmlformats.org/officeDocument/2006/relationships/chart" Target="/xl/charts/chart32.xml" /><Relationship Id="rId27" Type="http://schemas.openxmlformats.org/officeDocument/2006/relationships/chart" Target="/xl/charts/chart33.xml" /><Relationship Id="rId28" Type="http://schemas.openxmlformats.org/officeDocument/2006/relationships/chart" Target="/xl/charts/chart34.xml" /><Relationship Id="rId29" Type="http://schemas.openxmlformats.org/officeDocument/2006/relationships/chart" Target="/xl/charts/chart35.xml" /><Relationship Id="rId30" Type="http://schemas.openxmlformats.org/officeDocument/2006/relationships/chart" Target="/xl/charts/chart36.xml" /><Relationship Id="rId31" Type="http://schemas.openxmlformats.org/officeDocument/2006/relationships/chart" Target="/xl/charts/chart37.xml" /><Relationship Id="rId32" Type="http://schemas.openxmlformats.org/officeDocument/2006/relationships/chart" Target="/xl/charts/chart38.xml" /><Relationship Id="rId33" Type="http://schemas.openxmlformats.org/officeDocument/2006/relationships/chart" Target="/xl/charts/chart39.xml" /><Relationship Id="rId34" Type="http://schemas.openxmlformats.org/officeDocument/2006/relationships/chart" Target="/xl/charts/chart40.xml" /><Relationship Id="rId35" Type="http://schemas.openxmlformats.org/officeDocument/2006/relationships/chart" Target="/xl/charts/chart41.xml" /><Relationship Id="rId36" Type="http://schemas.openxmlformats.org/officeDocument/2006/relationships/chart" Target="/xl/charts/chart42.xml" /><Relationship Id="rId37" Type="http://schemas.openxmlformats.org/officeDocument/2006/relationships/chart" Target="/xl/charts/chart43.xml" /><Relationship Id="rId38" Type="http://schemas.openxmlformats.org/officeDocument/2006/relationships/chart" Target="/xl/charts/chart44.xml" /><Relationship Id="rId39" Type="http://schemas.openxmlformats.org/officeDocument/2006/relationships/chart" Target="/xl/charts/chart45.xml" /><Relationship Id="rId40" Type="http://schemas.openxmlformats.org/officeDocument/2006/relationships/chart" Target="/xl/charts/chart46.xml" /><Relationship Id="rId41" Type="http://schemas.openxmlformats.org/officeDocument/2006/relationships/chart" Target="/xl/charts/chart47.xml" /><Relationship Id="rId42" Type="http://schemas.openxmlformats.org/officeDocument/2006/relationships/chart" Target="/xl/charts/chart48.xml" /><Relationship Id="rId43" Type="http://schemas.openxmlformats.org/officeDocument/2006/relationships/chart" Target="/xl/charts/chart49.xml" /><Relationship Id="rId44" Type="http://schemas.openxmlformats.org/officeDocument/2006/relationships/chart" Target="/xl/charts/chart50.xml" /><Relationship Id="rId45" Type="http://schemas.openxmlformats.org/officeDocument/2006/relationships/chart" Target="/xl/charts/chart51.xml" /><Relationship Id="rId46" Type="http://schemas.openxmlformats.org/officeDocument/2006/relationships/chart" Target="/xl/charts/chart52.xml" /><Relationship Id="rId47" Type="http://schemas.openxmlformats.org/officeDocument/2006/relationships/chart" Target="/xl/charts/chart53.xml" /><Relationship Id="rId48" Type="http://schemas.openxmlformats.org/officeDocument/2006/relationships/chart" Target="/xl/charts/chart54.xml" /><Relationship Id="rId49" Type="http://schemas.openxmlformats.org/officeDocument/2006/relationships/chart" Target="/xl/charts/chart55.xml" /><Relationship Id="rId50" Type="http://schemas.openxmlformats.org/officeDocument/2006/relationships/chart" Target="/xl/charts/chart56.xml" /><Relationship Id="rId51" Type="http://schemas.openxmlformats.org/officeDocument/2006/relationships/chart" Target="/xl/charts/chart57.xml" /><Relationship Id="rId52" Type="http://schemas.openxmlformats.org/officeDocument/2006/relationships/chart" Target="/xl/charts/chart58.xml" /><Relationship Id="rId53" Type="http://schemas.openxmlformats.org/officeDocument/2006/relationships/chart" Target="/xl/charts/chart59.xml" /><Relationship Id="rId54" Type="http://schemas.openxmlformats.org/officeDocument/2006/relationships/chart" Target="/xl/charts/chart60.xml" /><Relationship Id="rId55" Type="http://schemas.openxmlformats.org/officeDocument/2006/relationships/chart" Target="/xl/charts/chart61.xml" /><Relationship Id="rId56" Type="http://schemas.openxmlformats.org/officeDocument/2006/relationships/chart" Target="/xl/charts/chart62.xml" /><Relationship Id="rId57" Type="http://schemas.openxmlformats.org/officeDocument/2006/relationships/chart" Target="/xl/charts/chart63.xml" /><Relationship Id="rId58" Type="http://schemas.openxmlformats.org/officeDocument/2006/relationships/chart" Target="/xl/charts/chart64.xml" /><Relationship Id="rId59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0.09875</cdr:x>
      <cdr:y>0.32475</cdr:y>
    </cdr:from>
    <cdr:to>
      <cdr:x>0.19025</cdr:x>
      <cdr:y>0.48025</cdr:y>
    </cdr:to>
    <cdr:sp macro="" textlink="">
      <cdr:nvSpPr>
        <cdr:cNvPr id="2" name="Down Arrow Callout 1"/>
        <cdr:cNvSpPr/>
      </cdr:nvSpPr>
      <cdr:spPr>
        <a:xfrm flipV="1">
          <a:off x="1257300" y="3648075"/>
          <a:ext cx="1171575" cy="1752600"/>
        </a:xfrm>
        <a:prstGeom prst="downArrowCallout">
          <a:avLst/>
        </a:prstGeom>
        <a:noFill/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0.0985</cdr:x>
      <cdr:y>0.3805</cdr:y>
    </cdr:from>
    <cdr:to>
      <cdr:x>0.15375</cdr:x>
      <cdr:y>0.50275</cdr:y>
    </cdr:to>
    <cdr:sp macro="" textlink="">
      <cdr:nvSpPr>
        <cdr:cNvPr id="3" name="TextBox 2"/>
        <cdr:cNvSpPr txBox="1"/>
      </cdr:nvSpPr>
      <cdr:spPr>
        <a:xfrm>
          <a:off x="1257300" y="4276725"/>
          <a:ext cx="704850" cy="1371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2002: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lowest rate </a:t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(66.8)</a:t>
          </a:r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0.39925</cdr:x>
      <cdr:y>0.3095</cdr:y>
    </cdr:from>
    <cdr:to>
      <cdr:x>0.50725</cdr:x>
      <cdr:y>0.54975</cdr:y>
    </cdr:to>
    <cdr:sp macro="" textlink="">
      <cdr:nvSpPr>
        <cdr:cNvPr id="4" name="Down Arrow Callout 3"/>
        <cdr:cNvSpPr/>
      </cdr:nvSpPr>
      <cdr:spPr>
        <a:xfrm flipV="1">
          <a:off x="5095875" y="3476625"/>
          <a:ext cx="1381125" cy="2705100"/>
        </a:xfrm>
        <a:prstGeom prst="downArrowCallout">
          <a:avLst/>
        </a:prstGeom>
        <a:noFill/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0.40025</cdr:x>
      <cdr:y>0.39675</cdr:y>
    </cdr:from>
    <cdr:to>
      <cdr:x>0.476</cdr:x>
      <cdr:y>0.5135</cdr:y>
    </cdr:to>
    <cdr:sp macro="" textlink="">
      <cdr:nvSpPr>
        <cdr:cNvPr id="5" name="TextBox 1"/>
        <cdr:cNvSpPr txBox="1"/>
      </cdr:nvSpPr>
      <cdr:spPr>
        <a:xfrm>
          <a:off x="5114925" y="4457700"/>
          <a:ext cx="971550" cy="13144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2009: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largest </a:t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year-on-year </a:t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decrease </a:t>
          </a:r>
        </a:p>
        <a:p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>(-1.3 pp)</a:t>
          </a:r>
          <a:endParaRPr lang="en-GB" sz="1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0.734</cdr:x>
      <cdr:y>0.2835</cdr:y>
    </cdr:from>
    <cdr:to>
      <cdr:x>0.8825</cdr:x>
      <cdr:y>0.5185</cdr:y>
    </cdr:to>
    <cdr:sp macro="" textlink="">
      <cdr:nvSpPr>
        <cdr:cNvPr id="8" name="Down Arrow Callout 7"/>
        <cdr:cNvSpPr/>
      </cdr:nvSpPr>
      <cdr:spPr>
        <a:xfrm flipV="1">
          <a:off x="9382125" y="3190875"/>
          <a:ext cx="1895475" cy="2647950"/>
        </a:xfrm>
        <a:prstGeom prst="downArrowCallout">
          <a:avLst/>
        </a:prstGeom>
        <a:noFill/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0.7295</cdr:x>
      <cdr:y>0.37075</cdr:y>
    </cdr:from>
    <cdr:to>
      <cdr:x>0.8375</cdr:x>
      <cdr:y>0.53625</cdr:y>
    </cdr:to>
    <cdr:sp macro="" textlink="">
      <cdr:nvSpPr>
        <cdr:cNvPr id="9" name="TextBox 1"/>
        <cdr:cNvSpPr txBox="1"/>
      </cdr:nvSpPr>
      <cdr:spPr>
        <a:xfrm>
          <a:off x="9315450" y="4171950"/>
          <a:ext cx="1381125" cy="1866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2017: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highest rate (72.2) </a:t>
          </a: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and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largest </a:t>
          </a:r>
          <a:endParaRPr lang="en-GB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year-on-year </a:t>
          </a:r>
        </a:p>
        <a:p>
          <a:r>
            <a:rPr lang="en-GB" sz="1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increase (+1.1 pp)</a:t>
          </a:r>
          <a:endParaRPr lang="en-GB" sz="1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0.777</cdr:x>
      <cdr:y>0.069</cdr:y>
    </cdr:from>
    <cdr:to>
      <cdr:x>0.9895</cdr:x>
      <cdr:y>0.264</cdr:y>
    </cdr:to>
    <cdr:sp macro="" textlink="">
      <cdr:nvSpPr>
        <cdr:cNvPr id="10" name="Down Arrow Callout 9"/>
        <cdr:cNvSpPr/>
      </cdr:nvSpPr>
      <cdr:spPr>
        <a:xfrm rot="10800000" flipV="1">
          <a:off x="9925050" y="771525"/>
          <a:ext cx="2714625" cy="2190750"/>
        </a:xfrm>
        <a:prstGeom prst="downArrowCallout">
          <a:avLst/>
        </a:prstGeom>
        <a:noFill/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cdr:txBody>
    </cdr:sp>
  </cdr:relSizeAnchor>
  <cdr:relSizeAnchor xmlns:cdr="http://schemas.openxmlformats.org/drawingml/2006/chartDrawing">
    <cdr:from>
      <cdr:x>0.77225</cdr:x>
      <cdr:y>0.0665</cdr:y>
    </cdr:from>
    <cdr:to>
      <cdr:x>0.97225</cdr:x>
      <cdr:y>0.20075</cdr:y>
    </cdr:to>
    <cdr:sp macro="" textlink="">
      <cdr:nvSpPr>
        <cdr:cNvPr id="11" name="TextBox 1"/>
        <cdr:cNvSpPr txBox="1"/>
      </cdr:nvSpPr>
      <cdr:spPr>
        <a:xfrm>
          <a:off x="9867900" y="742950"/>
          <a:ext cx="2552700" cy="15144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2018 - 2020:</a:t>
          </a:r>
          <a:r>
            <a:rPr lang="en-GB" sz="16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required minimum growth </a:t>
          </a: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to reach the EU2020 target</a:t>
          </a:r>
        </a:p>
        <a:p>
          <a:r>
            <a:rPr lang="en-GB" sz="1600">
              <a:latin typeface="Arial" panose="020B0604020202020204" pitchFamily="34" charset="0"/>
              <a:cs typeface="Arial" panose="020B0604020202020204" pitchFamily="34" charset="0"/>
            </a:rPr>
            <a:t>(+0.9 pp / year) </a:t>
          </a:r>
        </a:p>
      </cdr:txBody>
    </cdr:sp>
  </cdr:relSizeAnchor>
  <cdr:relSizeAnchor xmlns:cdr="http://schemas.openxmlformats.org/drawingml/2006/chartDrawing">
    <cdr:from>
      <cdr:x>0.028</cdr:x>
      <cdr:y>0.9485</cdr:y>
    </cdr:from>
    <cdr:to>
      <cdr:x>0.25125</cdr:x>
      <cdr:y>0.97925</cdr:y>
    </cdr:to>
    <cdr:sp macro="" textlink="">
      <cdr:nvSpPr>
        <cdr:cNvPr id="6" name="TextBox 5"/>
        <cdr:cNvSpPr txBox="1"/>
      </cdr:nvSpPr>
      <cdr:spPr>
        <a:xfrm>
          <a:off x="352425" y="10677525"/>
          <a:ext cx="2857500" cy="3429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Source: Eurostat (online data code:  lfsi_emp_a)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24</xdr:row>
      <xdr:rowOff>76200</xdr:rowOff>
    </xdr:from>
    <xdr:to>
      <xdr:col>13</xdr:col>
      <xdr:colOff>66675</xdr:colOff>
      <xdr:row>62</xdr:row>
      <xdr:rowOff>76200</xdr:rowOff>
    </xdr:to>
    <xdr:graphicFrame macro="">
      <xdr:nvGraphicFramePr>
        <xdr:cNvPr id="2" name="Chart 1"/>
        <xdr:cNvGraphicFramePr/>
      </xdr:nvGraphicFramePr>
      <xdr:xfrm>
        <a:off x="895350" y="4391025"/>
        <a:ext cx="12239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942975</xdr:colOff>
      <xdr:row>26</xdr:row>
      <xdr:rowOff>114300</xdr:rowOff>
    </xdr:from>
    <xdr:ext cx="2019300" cy="314325"/>
    <xdr:sp macro="" textlink="">
      <xdr:nvSpPr>
        <xdr:cNvPr id="3" name="TextBox 2"/>
        <xdr:cNvSpPr txBox="1"/>
      </xdr:nvSpPr>
      <xdr:spPr>
        <a:xfrm>
          <a:off x="1628775" y="4733925"/>
          <a:ext cx="2019300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Men with low level education</a:t>
          </a:r>
        </a:p>
      </xdr:txBody>
    </xdr:sp>
    <xdr:clientData/>
  </xdr:oneCellAnchor>
  <xdr:oneCellAnchor>
    <xdr:from>
      <xdr:col>1</xdr:col>
      <xdr:colOff>666750</xdr:colOff>
      <xdr:row>51</xdr:row>
      <xdr:rowOff>76200</xdr:rowOff>
    </xdr:from>
    <xdr:ext cx="2362200" cy="257175"/>
    <xdr:sp macro="" textlink="">
      <xdr:nvSpPr>
        <xdr:cNvPr id="4" name="TextBox 3"/>
        <xdr:cNvSpPr txBox="1"/>
      </xdr:nvSpPr>
      <xdr:spPr>
        <a:xfrm>
          <a:off x="1352550" y="8505825"/>
          <a:ext cx="23622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Women with high level education</a:t>
          </a:r>
        </a:p>
      </xdr:txBody>
    </xdr:sp>
    <xdr:clientData/>
  </xdr:oneCellAnchor>
  <xdr:oneCellAnchor>
    <xdr:from>
      <xdr:col>1</xdr:col>
      <xdr:colOff>742950</xdr:colOff>
      <xdr:row>31</xdr:row>
      <xdr:rowOff>133350</xdr:rowOff>
    </xdr:from>
    <xdr:ext cx="2114550" cy="285750"/>
    <xdr:sp macro="" textlink="">
      <xdr:nvSpPr>
        <xdr:cNvPr id="5" name="TextBox 4"/>
        <xdr:cNvSpPr txBox="1"/>
      </xdr:nvSpPr>
      <xdr:spPr>
        <a:xfrm>
          <a:off x="1428750" y="5514975"/>
          <a:ext cx="211455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Women with low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level education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9</xdr:col>
      <xdr:colOff>352425</xdr:colOff>
      <xdr:row>36</xdr:row>
      <xdr:rowOff>142875</xdr:rowOff>
    </xdr:from>
    <xdr:to>
      <xdr:col>10</xdr:col>
      <xdr:colOff>219075</xdr:colOff>
      <xdr:row>39</xdr:row>
      <xdr:rowOff>9525</xdr:rowOff>
    </xdr:to>
    <xdr:sp macro="" textlink="">
      <xdr:nvSpPr>
        <xdr:cNvPr id="6" name="TextBox 1"/>
        <xdr:cNvSpPr txBox="1"/>
      </xdr:nvSpPr>
      <xdr:spPr>
        <a:xfrm>
          <a:off x="10677525" y="6286500"/>
          <a:ext cx="552450" cy="3238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+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3.7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</xdr:col>
      <xdr:colOff>847725</xdr:colOff>
      <xdr:row>46</xdr:row>
      <xdr:rowOff>85725</xdr:rowOff>
    </xdr:from>
    <xdr:ext cx="2038350" cy="257175"/>
    <xdr:sp macro="" textlink="">
      <xdr:nvSpPr>
        <xdr:cNvPr id="7" name="TextBox 6"/>
        <xdr:cNvSpPr txBox="1"/>
      </xdr:nvSpPr>
      <xdr:spPr>
        <a:xfrm>
          <a:off x="1533525" y="7753350"/>
          <a:ext cx="20383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Men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with high level education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400050</xdr:colOff>
      <xdr:row>41</xdr:row>
      <xdr:rowOff>114300</xdr:rowOff>
    </xdr:from>
    <xdr:ext cx="2447925" cy="333375"/>
    <xdr:sp macro="" textlink="">
      <xdr:nvSpPr>
        <xdr:cNvPr id="8" name="TextBox 7"/>
        <xdr:cNvSpPr txBox="1"/>
      </xdr:nvSpPr>
      <xdr:spPr>
        <a:xfrm>
          <a:off x="1085850" y="7019925"/>
          <a:ext cx="2447925" cy="333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Women with medium level education</a:t>
          </a:r>
        </a:p>
      </xdr:txBody>
    </xdr:sp>
    <xdr:clientData/>
  </xdr:oneCellAnchor>
  <xdr:oneCellAnchor>
    <xdr:from>
      <xdr:col>1</xdr:col>
      <xdr:colOff>638175</xdr:colOff>
      <xdr:row>37</xdr:row>
      <xdr:rowOff>47625</xdr:rowOff>
    </xdr:from>
    <xdr:ext cx="2219325" cy="323850"/>
    <xdr:sp macro="" textlink="">
      <xdr:nvSpPr>
        <xdr:cNvPr id="9" name="TextBox 8"/>
        <xdr:cNvSpPr txBox="1"/>
      </xdr:nvSpPr>
      <xdr:spPr>
        <a:xfrm>
          <a:off x="1323975" y="6343650"/>
          <a:ext cx="221932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Men with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medium level education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10</xdr:col>
      <xdr:colOff>333375</xdr:colOff>
      <xdr:row>58</xdr:row>
      <xdr:rowOff>104775</xdr:rowOff>
    </xdr:from>
    <xdr:to>
      <xdr:col>12</xdr:col>
      <xdr:colOff>552450</xdr:colOff>
      <xdr:row>61</xdr:row>
      <xdr:rowOff>133350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1344275" y="9601200"/>
          <a:ext cx="1590675" cy="4857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1057275</xdr:colOff>
      <xdr:row>60</xdr:row>
      <xdr:rowOff>142875</xdr:rowOff>
    </xdr:from>
    <xdr:ext cx="2952750" cy="419100"/>
    <xdr:sp macro="" textlink="">
      <xdr:nvSpPr>
        <xdr:cNvPr id="11" name="TextBox 10"/>
        <xdr:cNvSpPr txBox="1"/>
      </xdr:nvSpPr>
      <xdr:spPr>
        <a:xfrm>
          <a:off x="1743075" y="9944100"/>
          <a:ext cx="2952750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Eurostat (online data code:  lfsi_educ_a)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  <xdr:oneCellAnchor>
    <xdr:from>
      <xdr:col>1</xdr:col>
      <xdr:colOff>904875</xdr:colOff>
      <xdr:row>23</xdr:row>
      <xdr:rowOff>47625</xdr:rowOff>
    </xdr:from>
    <xdr:ext cx="6829425" cy="257175"/>
    <xdr:sp macro="" textlink="">
      <xdr:nvSpPr>
        <xdr:cNvPr id="12" name="TextBox 11"/>
        <xdr:cNvSpPr txBox="1"/>
      </xdr:nvSpPr>
      <xdr:spPr>
        <a:xfrm>
          <a:off x="1590675" y="4210050"/>
          <a:ext cx="68294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Persons in employment aged 20-64 by sex and education, 2003 and 2017, EU-28, absolute numbers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0.22475</cdr:y>
    </cdr:from>
    <cdr:to>
      <cdr:x>0.6995</cdr:x>
      <cdr:y>0.72225</cdr:y>
    </cdr:to>
    <cdr:sp macro="" textlink="">
      <cdr:nvSpPr>
        <cdr:cNvPr id="2" name="TextBox 1"/>
        <cdr:cNvSpPr txBox="1"/>
      </cdr:nvSpPr>
      <cdr:spPr>
        <a:xfrm>
          <a:off x="238125" y="323850"/>
          <a:ext cx="1514475" cy="723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Lowest level in 2017 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(0.7 million persons)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0.07825</cdr:y>
    </cdr:from>
    <cdr:to>
      <cdr:x>0.945</cdr:x>
      <cdr:y>0.51325</cdr:y>
    </cdr:to>
    <cdr:sp macro="" textlink="">
      <cdr:nvSpPr>
        <cdr:cNvPr id="2" name="TextBox 1"/>
        <cdr:cNvSpPr txBox="1"/>
      </cdr:nvSpPr>
      <cdr:spPr>
        <a:xfrm>
          <a:off x="57150" y="133350"/>
          <a:ext cx="2162175" cy="742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Lowest level in 2002 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(0.4 million persons)</a:t>
          </a:r>
        </a:p>
        <a:p>
          <a:endParaRPr lang="en-GB" sz="1100"/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 relative increase 2002-17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(+ 399 per cent)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0.37</cdr:y>
    </cdr:from>
    <cdr:to>
      <cdr:x>0.65175</cdr:x>
      <cdr:y>0.87025</cdr:y>
    </cdr:to>
    <cdr:sp macro="" textlink="">
      <cdr:nvSpPr>
        <cdr:cNvPr id="2" name="TextBox 1"/>
        <cdr:cNvSpPr txBox="1"/>
      </cdr:nvSpPr>
      <cdr:spPr>
        <a:xfrm>
          <a:off x="9525" y="533400"/>
          <a:ext cx="1514475" cy="723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relative decrease 2002-17 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(- 53 per cent)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0.40175</cdr:y>
    </cdr:from>
    <cdr:to>
      <cdr:x>0.68825</cdr:x>
      <cdr:y>0.902</cdr:y>
    </cdr:to>
    <cdr:sp macro="" textlink="">
      <cdr:nvSpPr>
        <cdr:cNvPr id="2" name="TextBox 1"/>
        <cdr:cNvSpPr txBox="1"/>
      </cdr:nvSpPr>
      <cdr:spPr>
        <a:xfrm>
          <a:off x="95250" y="590550"/>
          <a:ext cx="1514475" cy="7429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level in 2002 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(8.2 million persons)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0.29525</cdr:y>
    </cdr:from>
    <cdr:to>
      <cdr:x>0.70725</cdr:x>
      <cdr:y>0.7955</cdr:y>
    </cdr:to>
    <cdr:sp macro="" textlink="">
      <cdr:nvSpPr>
        <cdr:cNvPr id="2" name="TextBox 1"/>
        <cdr:cNvSpPr txBox="1"/>
      </cdr:nvSpPr>
      <cdr:spPr>
        <a:xfrm>
          <a:off x="133350" y="428625"/>
          <a:ext cx="1514475" cy="7334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absolute decrease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2002-17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(- 1.8 million persons)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0.386</cdr:y>
    </cdr:from>
    <cdr:to>
      <cdr:x>0.72375</cdr:x>
      <cdr:y>0.88625</cdr:y>
    </cdr:to>
    <cdr:sp macro="" textlink="">
      <cdr:nvSpPr>
        <cdr:cNvPr id="2" name="TextBox 1"/>
        <cdr:cNvSpPr txBox="1"/>
      </cdr:nvSpPr>
      <cdr:spPr>
        <a:xfrm>
          <a:off x="171450" y="561975"/>
          <a:ext cx="1504950" cy="7429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level in 2017 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(7.8 million persons)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0.0365</cdr:x>
      <cdr:y>0.226</cdr:y>
    </cdr:from>
    <cdr:to>
      <cdr:x>0.68325</cdr:x>
      <cdr:y>0.72625</cdr:y>
    </cdr:to>
    <cdr:sp macro="" textlink="">
      <cdr:nvSpPr>
        <cdr:cNvPr id="2" name="TextBox 1"/>
        <cdr:cNvSpPr txBox="1"/>
      </cdr:nvSpPr>
      <cdr:spPr>
        <a:xfrm>
          <a:off x="76200" y="323850"/>
          <a:ext cx="1514475" cy="7239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Most stable  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2002-17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(+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0.1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per cent)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0.058</cdr:y>
    </cdr:from>
    <cdr:to>
      <cdr:x>0.66325</cdr:x>
      <cdr:y>0.55825</cdr:y>
    </cdr:to>
    <cdr:sp macro="" textlink="">
      <cdr:nvSpPr>
        <cdr:cNvPr id="2" name="TextBox 1"/>
        <cdr:cNvSpPr txBox="1"/>
      </cdr:nvSpPr>
      <cdr:spPr>
        <a:xfrm>
          <a:off x="38100" y="76200"/>
          <a:ext cx="1514475" cy="7334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Highest absolute increase 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2002-17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(+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3.6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million persons)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533400</xdr:colOff>
      <xdr:row>44</xdr:row>
      <xdr:rowOff>38100</xdr:rowOff>
    </xdr:from>
    <xdr:to>
      <xdr:col>31</xdr:col>
      <xdr:colOff>133350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21269325" y="6848475"/>
        <a:ext cx="234315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66675</xdr:colOff>
      <xdr:row>54</xdr:row>
      <xdr:rowOff>9525</xdr:rowOff>
    </xdr:from>
    <xdr:to>
      <xdr:col>27</xdr:col>
      <xdr:colOff>523875</xdr:colOff>
      <xdr:row>65</xdr:row>
      <xdr:rowOff>19050</xdr:rowOff>
    </xdr:to>
    <xdr:graphicFrame macro="">
      <xdr:nvGraphicFramePr>
        <xdr:cNvPr id="3" name="Chart 2"/>
        <xdr:cNvGraphicFramePr/>
      </xdr:nvGraphicFramePr>
      <xdr:xfrm>
        <a:off x="18745200" y="8343900"/>
        <a:ext cx="2514600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533400</xdr:colOff>
      <xdr:row>54</xdr:row>
      <xdr:rowOff>9525</xdr:rowOff>
    </xdr:from>
    <xdr:to>
      <xdr:col>31</xdr:col>
      <xdr:colOff>142875</xdr:colOff>
      <xdr:row>65</xdr:row>
      <xdr:rowOff>19050</xdr:rowOff>
    </xdr:to>
    <xdr:graphicFrame macro="">
      <xdr:nvGraphicFramePr>
        <xdr:cNvPr id="4" name="Chart 3"/>
        <xdr:cNvGraphicFramePr/>
      </xdr:nvGraphicFramePr>
      <xdr:xfrm>
        <a:off x="21269325" y="8343900"/>
        <a:ext cx="2352675" cy="171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66675</xdr:colOff>
      <xdr:row>44</xdr:row>
      <xdr:rowOff>38100</xdr:rowOff>
    </xdr:from>
    <xdr:to>
      <xdr:col>27</xdr:col>
      <xdr:colOff>514350</xdr:colOff>
      <xdr:row>53</xdr:row>
      <xdr:rowOff>133350</xdr:rowOff>
    </xdr:to>
    <xdr:graphicFrame macro="">
      <xdr:nvGraphicFramePr>
        <xdr:cNvPr id="5" name="Chart 4"/>
        <xdr:cNvGraphicFramePr/>
      </xdr:nvGraphicFramePr>
      <xdr:xfrm>
        <a:off x="18745200" y="6848475"/>
        <a:ext cx="2505075" cy="146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66675</xdr:colOff>
      <xdr:row>34</xdr:row>
      <xdr:rowOff>76200</xdr:rowOff>
    </xdr:from>
    <xdr:to>
      <xdr:col>27</xdr:col>
      <xdr:colOff>514350</xdr:colOff>
      <xdr:row>44</xdr:row>
      <xdr:rowOff>28575</xdr:rowOff>
    </xdr:to>
    <xdr:graphicFrame macro="">
      <xdr:nvGraphicFramePr>
        <xdr:cNvPr id="6" name="Chart 5"/>
        <xdr:cNvGraphicFramePr/>
      </xdr:nvGraphicFramePr>
      <xdr:xfrm>
        <a:off x="18745200" y="5362575"/>
        <a:ext cx="250507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24</xdr:col>
      <xdr:colOff>66675</xdr:colOff>
      <xdr:row>24</xdr:row>
      <xdr:rowOff>104775</xdr:rowOff>
    </xdr:from>
    <xdr:to>
      <xdr:col>27</xdr:col>
      <xdr:colOff>514350</xdr:colOff>
      <xdr:row>34</xdr:row>
      <xdr:rowOff>57150</xdr:rowOff>
    </xdr:to>
    <xdr:graphicFrame macro="">
      <xdr:nvGraphicFramePr>
        <xdr:cNvPr id="7" name="Chart 6"/>
        <xdr:cNvGraphicFramePr/>
      </xdr:nvGraphicFramePr>
      <xdr:xfrm>
        <a:off x="18745200" y="3867150"/>
        <a:ext cx="250507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66675</xdr:colOff>
      <xdr:row>15</xdr:row>
      <xdr:rowOff>9525</xdr:rowOff>
    </xdr:from>
    <xdr:to>
      <xdr:col>27</xdr:col>
      <xdr:colOff>514350</xdr:colOff>
      <xdr:row>24</xdr:row>
      <xdr:rowOff>95250</xdr:rowOff>
    </xdr:to>
    <xdr:graphicFrame macro="">
      <xdr:nvGraphicFramePr>
        <xdr:cNvPr id="8" name="Chart 7"/>
        <xdr:cNvGraphicFramePr/>
      </xdr:nvGraphicFramePr>
      <xdr:xfrm>
        <a:off x="18745200" y="2400300"/>
        <a:ext cx="2505075" cy="145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24</xdr:col>
      <xdr:colOff>66675</xdr:colOff>
      <xdr:row>5</xdr:row>
      <xdr:rowOff>9525</xdr:rowOff>
    </xdr:from>
    <xdr:to>
      <xdr:col>27</xdr:col>
      <xdr:colOff>514350</xdr:colOff>
      <xdr:row>14</xdr:row>
      <xdr:rowOff>95250</xdr:rowOff>
    </xdr:to>
    <xdr:graphicFrame macro="">
      <xdr:nvGraphicFramePr>
        <xdr:cNvPr id="9" name="Chart 8"/>
        <xdr:cNvGraphicFramePr/>
      </xdr:nvGraphicFramePr>
      <xdr:xfrm>
        <a:off x="18745200" y="876300"/>
        <a:ext cx="2505075" cy="1457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152400</xdr:colOff>
      <xdr:row>54</xdr:row>
      <xdr:rowOff>9525</xdr:rowOff>
    </xdr:from>
    <xdr:to>
      <xdr:col>34</xdr:col>
      <xdr:colOff>457200</xdr:colOff>
      <xdr:row>65</xdr:row>
      <xdr:rowOff>19050</xdr:rowOff>
    </xdr:to>
    <xdr:graphicFrame macro="">
      <xdr:nvGraphicFramePr>
        <xdr:cNvPr id="10" name="Chart 9"/>
        <xdr:cNvGraphicFramePr/>
      </xdr:nvGraphicFramePr>
      <xdr:xfrm>
        <a:off x="23631525" y="8343900"/>
        <a:ext cx="2362200" cy="1714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34</xdr:col>
      <xdr:colOff>447675</xdr:colOff>
      <xdr:row>54</xdr:row>
      <xdr:rowOff>9525</xdr:rowOff>
    </xdr:from>
    <xdr:to>
      <xdr:col>38</xdr:col>
      <xdr:colOff>57150</xdr:colOff>
      <xdr:row>65</xdr:row>
      <xdr:rowOff>19050</xdr:rowOff>
    </xdr:to>
    <xdr:graphicFrame macro="">
      <xdr:nvGraphicFramePr>
        <xdr:cNvPr id="11" name="Chart 10"/>
        <xdr:cNvGraphicFramePr/>
      </xdr:nvGraphicFramePr>
      <xdr:xfrm>
        <a:off x="25984200" y="8343900"/>
        <a:ext cx="2352675" cy="1714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38</xdr:col>
      <xdr:colOff>85725</xdr:colOff>
      <xdr:row>54</xdr:row>
      <xdr:rowOff>9525</xdr:rowOff>
    </xdr:from>
    <xdr:to>
      <xdr:col>41</xdr:col>
      <xdr:colOff>390525</xdr:colOff>
      <xdr:row>65</xdr:row>
      <xdr:rowOff>19050</xdr:rowOff>
    </xdr:to>
    <xdr:graphicFrame macro="">
      <xdr:nvGraphicFramePr>
        <xdr:cNvPr id="12" name="Chart 11"/>
        <xdr:cNvGraphicFramePr/>
      </xdr:nvGraphicFramePr>
      <xdr:xfrm>
        <a:off x="28365450" y="8343900"/>
        <a:ext cx="2362200" cy="1714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409575</xdr:colOff>
      <xdr:row>54</xdr:row>
      <xdr:rowOff>9525</xdr:rowOff>
    </xdr:from>
    <xdr:to>
      <xdr:col>45</xdr:col>
      <xdr:colOff>19050</xdr:colOff>
      <xdr:row>65</xdr:row>
      <xdr:rowOff>19050</xdr:rowOff>
    </xdr:to>
    <xdr:graphicFrame macro="">
      <xdr:nvGraphicFramePr>
        <xdr:cNvPr id="13" name="Chart 12"/>
        <xdr:cNvGraphicFramePr/>
      </xdr:nvGraphicFramePr>
      <xdr:xfrm>
        <a:off x="30746700" y="8343900"/>
        <a:ext cx="2352675" cy="1714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45</xdr:col>
      <xdr:colOff>19050</xdr:colOff>
      <xdr:row>54</xdr:row>
      <xdr:rowOff>9525</xdr:rowOff>
    </xdr:from>
    <xdr:to>
      <xdr:col>48</xdr:col>
      <xdr:colOff>323850</xdr:colOff>
      <xdr:row>65</xdr:row>
      <xdr:rowOff>19050</xdr:rowOff>
    </xdr:to>
    <xdr:graphicFrame macro="">
      <xdr:nvGraphicFramePr>
        <xdr:cNvPr id="14" name="Chart 13"/>
        <xdr:cNvGraphicFramePr/>
      </xdr:nvGraphicFramePr>
      <xdr:xfrm>
        <a:off x="33099375" y="8343900"/>
        <a:ext cx="2362200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48</xdr:col>
      <xdr:colOff>333375</xdr:colOff>
      <xdr:row>54</xdr:row>
      <xdr:rowOff>9525</xdr:rowOff>
    </xdr:from>
    <xdr:to>
      <xdr:col>51</xdr:col>
      <xdr:colOff>628650</xdr:colOff>
      <xdr:row>65</xdr:row>
      <xdr:rowOff>19050</xdr:rowOff>
    </xdr:to>
    <xdr:graphicFrame macro="">
      <xdr:nvGraphicFramePr>
        <xdr:cNvPr id="15" name="Chart 14"/>
        <xdr:cNvGraphicFramePr/>
      </xdr:nvGraphicFramePr>
      <xdr:xfrm>
        <a:off x="35471100" y="8343900"/>
        <a:ext cx="2352675" cy="1714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51</xdr:col>
      <xdr:colOff>628650</xdr:colOff>
      <xdr:row>54</xdr:row>
      <xdr:rowOff>9525</xdr:rowOff>
    </xdr:from>
    <xdr:to>
      <xdr:col>55</xdr:col>
      <xdr:colOff>238125</xdr:colOff>
      <xdr:row>65</xdr:row>
      <xdr:rowOff>19050</xdr:rowOff>
    </xdr:to>
    <xdr:graphicFrame macro="">
      <xdr:nvGraphicFramePr>
        <xdr:cNvPr id="16" name="Chart 15"/>
        <xdr:cNvGraphicFramePr/>
      </xdr:nvGraphicFramePr>
      <xdr:xfrm>
        <a:off x="37823775" y="8343900"/>
        <a:ext cx="2352675" cy="1714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31</xdr:col>
      <xdr:colOff>152400</xdr:colOff>
      <xdr:row>44</xdr:row>
      <xdr:rowOff>38100</xdr:rowOff>
    </xdr:from>
    <xdr:to>
      <xdr:col>34</xdr:col>
      <xdr:colOff>438150</xdr:colOff>
      <xdr:row>53</xdr:row>
      <xdr:rowOff>123825</xdr:rowOff>
    </xdr:to>
    <xdr:graphicFrame macro="">
      <xdr:nvGraphicFramePr>
        <xdr:cNvPr id="17" name="Chart 16"/>
        <xdr:cNvGraphicFramePr/>
      </xdr:nvGraphicFramePr>
      <xdr:xfrm>
        <a:off x="23631525" y="6848475"/>
        <a:ext cx="2343150" cy="1457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34</xdr:col>
      <xdr:colOff>447675</xdr:colOff>
      <xdr:row>44</xdr:row>
      <xdr:rowOff>38100</xdr:rowOff>
    </xdr:from>
    <xdr:to>
      <xdr:col>38</xdr:col>
      <xdr:colOff>38100</xdr:colOff>
      <xdr:row>53</xdr:row>
      <xdr:rowOff>123825</xdr:rowOff>
    </xdr:to>
    <xdr:graphicFrame macro="">
      <xdr:nvGraphicFramePr>
        <xdr:cNvPr id="18" name="Chart 17"/>
        <xdr:cNvGraphicFramePr/>
      </xdr:nvGraphicFramePr>
      <xdr:xfrm>
        <a:off x="25984200" y="6848475"/>
        <a:ext cx="2333625" cy="1457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38</xdr:col>
      <xdr:colOff>85725</xdr:colOff>
      <xdr:row>44</xdr:row>
      <xdr:rowOff>38100</xdr:rowOff>
    </xdr:from>
    <xdr:to>
      <xdr:col>41</xdr:col>
      <xdr:colOff>371475</xdr:colOff>
      <xdr:row>53</xdr:row>
      <xdr:rowOff>123825</xdr:rowOff>
    </xdr:to>
    <xdr:graphicFrame macro="">
      <xdr:nvGraphicFramePr>
        <xdr:cNvPr id="19" name="Chart 18"/>
        <xdr:cNvGraphicFramePr/>
      </xdr:nvGraphicFramePr>
      <xdr:xfrm>
        <a:off x="28365450" y="6848475"/>
        <a:ext cx="2343150" cy="1457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41</xdr:col>
      <xdr:colOff>409575</xdr:colOff>
      <xdr:row>44</xdr:row>
      <xdr:rowOff>38100</xdr:rowOff>
    </xdr:from>
    <xdr:to>
      <xdr:col>45</xdr:col>
      <xdr:colOff>0</xdr:colOff>
      <xdr:row>53</xdr:row>
      <xdr:rowOff>123825</xdr:rowOff>
    </xdr:to>
    <xdr:graphicFrame macro="">
      <xdr:nvGraphicFramePr>
        <xdr:cNvPr id="20" name="Chart 19"/>
        <xdr:cNvGraphicFramePr/>
      </xdr:nvGraphicFramePr>
      <xdr:xfrm>
        <a:off x="30746700" y="6848475"/>
        <a:ext cx="2333625" cy="1457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45</xdr:col>
      <xdr:colOff>19050</xdr:colOff>
      <xdr:row>44</xdr:row>
      <xdr:rowOff>38100</xdr:rowOff>
    </xdr:from>
    <xdr:to>
      <xdr:col>48</xdr:col>
      <xdr:colOff>304800</xdr:colOff>
      <xdr:row>53</xdr:row>
      <xdr:rowOff>123825</xdr:rowOff>
    </xdr:to>
    <xdr:graphicFrame macro="">
      <xdr:nvGraphicFramePr>
        <xdr:cNvPr id="21" name="Chart 20"/>
        <xdr:cNvGraphicFramePr/>
      </xdr:nvGraphicFramePr>
      <xdr:xfrm>
        <a:off x="33099375" y="6848475"/>
        <a:ext cx="2343150" cy="1457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48</xdr:col>
      <xdr:colOff>333375</xdr:colOff>
      <xdr:row>44</xdr:row>
      <xdr:rowOff>38100</xdr:rowOff>
    </xdr:from>
    <xdr:to>
      <xdr:col>51</xdr:col>
      <xdr:colOff>619125</xdr:colOff>
      <xdr:row>53</xdr:row>
      <xdr:rowOff>123825</xdr:rowOff>
    </xdr:to>
    <xdr:graphicFrame macro="">
      <xdr:nvGraphicFramePr>
        <xdr:cNvPr id="22" name="Chart 21"/>
        <xdr:cNvGraphicFramePr/>
      </xdr:nvGraphicFramePr>
      <xdr:xfrm>
        <a:off x="35471100" y="6848475"/>
        <a:ext cx="2343150" cy="1457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628650</xdr:colOff>
      <xdr:row>44</xdr:row>
      <xdr:rowOff>38100</xdr:rowOff>
    </xdr:from>
    <xdr:to>
      <xdr:col>55</xdr:col>
      <xdr:colOff>219075</xdr:colOff>
      <xdr:row>53</xdr:row>
      <xdr:rowOff>123825</xdr:rowOff>
    </xdr:to>
    <xdr:graphicFrame macro="">
      <xdr:nvGraphicFramePr>
        <xdr:cNvPr id="23" name="Chart 22"/>
        <xdr:cNvGraphicFramePr/>
      </xdr:nvGraphicFramePr>
      <xdr:xfrm>
        <a:off x="37823775" y="6848475"/>
        <a:ext cx="2333625" cy="1457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27</xdr:col>
      <xdr:colOff>533400</xdr:colOff>
      <xdr:row>5</xdr:row>
      <xdr:rowOff>9525</xdr:rowOff>
    </xdr:from>
    <xdr:to>
      <xdr:col>31</xdr:col>
      <xdr:colOff>133350</xdr:colOff>
      <xdr:row>14</xdr:row>
      <xdr:rowOff>85725</xdr:rowOff>
    </xdr:to>
    <xdr:graphicFrame macro="">
      <xdr:nvGraphicFramePr>
        <xdr:cNvPr id="24" name="Chart 23"/>
        <xdr:cNvGraphicFramePr/>
      </xdr:nvGraphicFramePr>
      <xdr:xfrm>
        <a:off x="21269325" y="876300"/>
        <a:ext cx="2343150" cy="1447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31</xdr:col>
      <xdr:colOff>152400</xdr:colOff>
      <xdr:row>5</xdr:row>
      <xdr:rowOff>9525</xdr:rowOff>
    </xdr:from>
    <xdr:to>
      <xdr:col>34</xdr:col>
      <xdr:colOff>438150</xdr:colOff>
      <xdr:row>14</xdr:row>
      <xdr:rowOff>85725</xdr:rowOff>
    </xdr:to>
    <xdr:graphicFrame macro="">
      <xdr:nvGraphicFramePr>
        <xdr:cNvPr id="25" name="Chart 24"/>
        <xdr:cNvGraphicFramePr/>
      </xdr:nvGraphicFramePr>
      <xdr:xfrm>
        <a:off x="23631525" y="876300"/>
        <a:ext cx="2343150" cy="1447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34</xdr:col>
      <xdr:colOff>447675</xdr:colOff>
      <xdr:row>5</xdr:row>
      <xdr:rowOff>9525</xdr:rowOff>
    </xdr:from>
    <xdr:to>
      <xdr:col>38</xdr:col>
      <xdr:colOff>38100</xdr:colOff>
      <xdr:row>14</xdr:row>
      <xdr:rowOff>85725</xdr:rowOff>
    </xdr:to>
    <xdr:graphicFrame macro="">
      <xdr:nvGraphicFramePr>
        <xdr:cNvPr id="26" name="Chart 25"/>
        <xdr:cNvGraphicFramePr/>
      </xdr:nvGraphicFramePr>
      <xdr:xfrm>
        <a:off x="25984200" y="876300"/>
        <a:ext cx="2333625" cy="1447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38</xdr:col>
      <xdr:colOff>85725</xdr:colOff>
      <xdr:row>5</xdr:row>
      <xdr:rowOff>9525</xdr:rowOff>
    </xdr:from>
    <xdr:to>
      <xdr:col>41</xdr:col>
      <xdr:colOff>371475</xdr:colOff>
      <xdr:row>14</xdr:row>
      <xdr:rowOff>85725</xdr:rowOff>
    </xdr:to>
    <xdr:graphicFrame macro="">
      <xdr:nvGraphicFramePr>
        <xdr:cNvPr id="27" name="Chart 26"/>
        <xdr:cNvGraphicFramePr/>
      </xdr:nvGraphicFramePr>
      <xdr:xfrm>
        <a:off x="28365450" y="876300"/>
        <a:ext cx="2343150" cy="1447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41</xdr:col>
      <xdr:colOff>409575</xdr:colOff>
      <xdr:row>5</xdr:row>
      <xdr:rowOff>9525</xdr:rowOff>
    </xdr:from>
    <xdr:to>
      <xdr:col>45</xdr:col>
      <xdr:colOff>0</xdr:colOff>
      <xdr:row>14</xdr:row>
      <xdr:rowOff>85725</xdr:rowOff>
    </xdr:to>
    <xdr:graphicFrame macro="">
      <xdr:nvGraphicFramePr>
        <xdr:cNvPr id="28" name="Chart 27"/>
        <xdr:cNvGraphicFramePr/>
      </xdr:nvGraphicFramePr>
      <xdr:xfrm>
        <a:off x="30746700" y="876300"/>
        <a:ext cx="2333625" cy="1447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45</xdr:col>
      <xdr:colOff>19050</xdr:colOff>
      <xdr:row>5</xdr:row>
      <xdr:rowOff>9525</xdr:rowOff>
    </xdr:from>
    <xdr:to>
      <xdr:col>48</xdr:col>
      <xdr:colOff>304800</xdr:colOff>
      <xdr:row>14</xdr:row>
      <xdr:rowOff>85725</xdr:rowOff>
    </xdr:to>
    <xdr:graphicFrame macro="">
      <xdr:nvGraphicFramePr>
        <xdr:cNvPr id="29" name="Chart 28"/>
        <xdr:cNvGraphicFramePr/>
      </xdr:nvGraphicFramePr>
      <xdr:xfrm>
        <a:off x="33099375" y="876300"/>
        <a:ext cx="2343150" cy="14478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48</xdr:col>
      <xdr:colOff>333375</xdr:colOff>
      <xdr:row>5</xdr:row>
      <xdr:rowOff>9525</xdr:rowOff>
    </xdr:from>
    <xdr:to>
      <xdr:col>51</xdr:col>
      <xdr:colOff>619125</xdr:colOff>
      <xdr:row>14</xdr:row>
      <xdr:rowOff>85725</xdr:rowOff>
    </xdr:to>
    <xdr:graphicFrame macro="">
      <xdr:nvGraphicFramePr>
        <xdr:cNvPr id="30" name="Chart 29"/>
        <xdr:cNvGraphicFramePr/>
      </xdr:nvGraphicFramePr>
      <xdr:xfrm>
        <a:off x="35471100" y="876300"/>
        <a:ext cx="2343150" cy="14478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51</xdr:col>
      <xdr:colOff>628650</xdr:colOff>
      <xdr:row>5</xdr:row>
      <xdr:rowOff>9525</xdr:rowOff>
    </xdr:from>
    <xdr:to>
      <xdr:col>55</xdr:col>
      <xdr:colOff>219075</xdr:colOff>
      <xdr:row>14</xdr:row>
      <xdr:rowOff>85725</xdr:rowOff>
    </xdr:to>
    <xdr:graphicFrame macro="">
      <xdr:nvGraphicFramePr>
        <xdr:cNvPr id="31" name="Chart 30"/>
        <xdr:cNvGraphicFramePr/>
      </xdr:nvGraphicFramePr>
      <xdr:xfrm>
        <a:off x="37823775" y="876300"/>
        <a:ext cx="2333625" cy="14478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27</xdr:col>
      <xdr:colOff>533400</xdr:colOff>
      <xdr:row>15</xdr:row>
      <xdr:rowOff>9525</xdr:rowOff>
    </xdr:from>
    <xdr:to>
      <xdr:col>31</xdr:col>
      <xdr:colOff>133350</xdr:colOff>
      <xdr:row>24</xdr:row>
      <xdr:rowOff>85725</xdr:rowOff>
    </xdr:to>
    <xdr:graphicFrame macro="">
      <xdr:nvGraphicFramePr>
        <xdr:cNvPr id="32" name="Chart 31"/>
        <xdr:cNvGraphicFramePr/>
      </xdr:nvGraphicFramePr>
      <xdr:xfrm>
        <a:off x="21269325" y="2400300"/>
        <a:ext cx="2343150" cy="1447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27</xdr:col>
      <xdr:colOff>533400</xdr:colOff>
      <xdr:row>24</xdr:row>
      <xdr:rowOff>104775</xdr:rowOff>
    </xdr:from>
    <xdr:to>
      <xdr:col>31</xdr:col>
      <xdr:colOff>133350</xdr:colOff>
      <xdr:row>34</xdr:row>
      <xdr:rowOff>57150</xdr:rowOff>
    </xdr:to>
    <xdr:graphicFrame macro="">
      <xdr:nvGraphicFramePr>
        <xdr:cNvPr id="33" name="Chart 32"/>
        <xdr:cNvGraphicFramePr/>
      </xdr:nvGraphicFramePr>
      <xdr:xfrm>
        <a:off x="21269325" y="3867150"/>
        <a:ext cx="2343150" cy="14763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27</xdr:col>
      <xdr:colOff>533400</xdr:colOff>
      <xdr:row>34</xdr:row>
      <xdr:rowOff>76200</xdr:rowOff>
    </xdr:from>
    <xdr:to>
      <xdr:col>31</xdr:col>
      <xdr:colOff>133350</xdr:colOff>
      <xdr:row>44</xdr:row>
      <xdr:rowOff>19050</xdr:rowOff>
    </xdr:to>
    <xdr:graphicFrame macro="">
      <xdr:nvGraphicFramePr>
        <xdr:cNvPr id="34" name="Chart 33"/>
        <xdr:cNvGraphicFramePr/>
      </xdr:nvGraphicFramePr>
      <xdr:xfrm>
        <a:off x="21269325" y="5362575"/>
        <a:ext cx="2343150" cy="14668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31</xdr:col>
      <xdr:colOff>152400</xdr:colOff>
      <xdr:row>15</xdr:row>
      <xdr:rowOff>9525</xdr:rowOff>
    </xdr:from>
    <xdr:to>
      <xdr:col>34</xdr:col>
      <xdr:colOff>438150</xdr:colOff>
      <xdr:row>24</xdr:row>
      <xdr:rowOff>85725</xdr:rowOff>
    </xdr:to>
    <xdr:graphicFrame macro="">
      <xdr:nvGraphicFramePr>
        <xdr:cNvPr id="35" name="Chart 34"/>
        <xdr:cNvGraphicFramePr/>
      </xdr:nvGraphicFramePr>
      <xdr:xfrm>
        <a:off x="23631525" y="2400300"/>
        <a:ext cx="2343150" cy="14478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31</xdr:col>
      <xdr:colOff>152400</xdr:colOff>
      <xdr:row>24</xdr:row>
      <xdr:rowOff>104775</xdr:rowOff>
    </xdr:from>
    <xdr:to>
      <xdr:col>34</xdr:col>
      <xdr:colOff>438150</xdr:colOff>
      <xdr:row>34</xdr:row>
      <xdr:rowOff>57150</xdr:rowOff>
    </xdr:to>
    <xdr:graphicFrame macro="">
      <xdr:nvGraphicFramePr>
        <xdr:cNvPr id="36" name="Chart 35"/>
        <xdr:cNvGraphicFramePr/>
      </xdr:nvGraphicFramePr>
      <xdr:xfrm>
        <a:off x="23631525" y="3867150"/>
        <a:ext cx="2343150" cy="14763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31</xdr:col>
      <xdr:colOff>152400</xdr:colOff>
      <xdr:row>34</xdr:row>
      <xdr:rowOff>76200</xdr:rowOff>
    </xdr:from>
    <xdr:to>
      <xdr:col>34</xdr:col>
      <xdr:colOff>438150</xdr:colOff>
      <xdr:row>44</xdr:row>
      <xdr:rowOff>19050</xdr:rowOff>
    </xdr:to>
    <xdr:graphicFrame macro="">
      <xdr:nvGraphicFramePr>
        <xdr:cNvPr id="37" name="Chart 36"/>
        <xdr:cNvGraphicFramePr/>
      </xdr:nvGraphicFramePr>
      <xdr:xfrm>
        <a:off x="23631525" y="5362575"/>
        <a:ext cx="2343150" cy="14668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34</xdr:col>
      <xdr:colOff>447675</xdr:colOff>
      <xdr:row>15</xdr:row>
      <xdr:rowOff>9525</xdr:rowOff>
    </xdr:from>
    <xdr:to>
      <xdr:col>38</xdr:col>
      <xdr:colOff>38100</xdr:colOff>
      <xdr:row>24</xdr:row>
      <xdr:rowOff>85725</xdr:rowOff>
    </xdr:to>
    <xdr:graphicFrame macro="">
      <xdr:nvGraphicFramePr>
        <xdr:cNvPr id="38" name="Chart 37"/>
        <xdr:cNvGraphicFramePr/>
      </xdr:nvGraphicFramePr>
      <xdr:xfrm>
        <a:off x="25984200" y="2400300"/>
        <a:ext cx="2333625" cy="14478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34</xdr:col>
      <xdr:colOff>447675</xdr:colOff>
      <xdr:row>24</xdr:row>
      <xdr:rowOff>104775</xdr:rowOff>
    </xdr:from>
    <xdr:to>
      <xdr:col>38</xdr:col>
      <xdr:colOff>38100</xdr:colOff>
      <xdr:row>34</xdr:row>
      <xdr:rowOff>57150</xdr:rowOff>
    </xdr:to>
    <xdr:graphicFrame macro="">
      <xdr:nvGraphicFramePr>
        <xdr:cNvPr id="39" name="Chart 38"/>
        <xdr:cNvGraphicFramePr/>
      </xdr:nvGraphicFramePr>
      <xdr:xfrm>
        <a:off x="25984200" y="3867150"/>
        <a:ext cx="2333625" cy="14763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34</xdr:col>
      <xdr:colOff>447675</xdr:colOff>
      <xdr:row>34</xdr:row>
      <xdr:rowOff>76200</xdr:rowOff>
    </xdr:from>
    <xdr:to>
      <xdr:col>38</xdr:col>
      <xdr:colOff>38100</xdr:colOff>
      <xdr:row>44</xdr:row>
      <xdr:rowOff>19050</xdr:rowOff>
    </xdr:to>
    <xdr:graphicFrame macro="">
      <xdr:nvGraphicFramePr>
        <xdr:cNvPr id="40" name="Chart 39"/>
        <xdr:cNvGraphicFramePr/>
      </xdr:nvGraphicFramePr>
      <xdr:xfrm>
        <a:off x="25984200" y="5362575"/>
        <a:ext cx="2333625" cy="14668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38</xdr:col>
      <xdr:colOff>85725</xdr:colOff>
      <xdr:row>15</xdr:row>
      <xdr:rowOff>9525</xdr:rowOff>
    </xdr:from>
    <xdr:to>
      <xdr:col>41</xdr:col>
      <xdr:colOff>371475</xdr:colOff>
      <xdr:row>24</xdr:row>
      <xdr:rowOff>85725</xdr:rowOff>
    </xdr:to>
    <xdr:graphicFrame macro="">
      <xdr:nvGraphicFramePr>
        <xdr:cNvPr id="41" name="Chart 40"/>
        <xdr:cNvGraphicFramePr/>
      </xdr:nvGraphicFramePr>
      <xdr:xfrm>
        <a:off x="28365450" y="2400300"/>
        <a:ext cx="2343150" cy="14478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38</xdr:col>
      <xdr:colOff>85725</xdr:colOff>
      <xdr:row>24</xdr:row>
      <xdr:rowOff>104775</xdr:rowOff>
    </xdr:from>
    <xdr:to>
      <xdr:col>41</xdr:col>
      <xdr:colOff>371475</xdr:colOff>
      <xdr:row>34</xdr:row>
      <xdr:rowOff>57150</xdr:rowOff>
    </xdr:to>
    <xdr:graphicFrame macro="">
      <xdr:nvGraphicFramePr>
        <xdr:cNvPr id="42" name="Chart 41"/>
        <xdr:cNvGraphicFramePr/>
      </xdr:nvGraphicFramePr>
      <xdr:xfrm>
        <a:off x="28365450" y="3867150"/>
        <a:ext cx="2343150" cy="147637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38</xdr:col>
      <xdr:colOff>85725</xdr:colOff>
      <xdr:row>34</xdr:row>
      <xdr:rowOff>76200</xdr:rowOff>
    </xdr:from>
    <xdr:to>
      <xdr:col>41</xdr:col>
      <xdr:colOff>371475</xdr:colOff>
      <xdr:row>44</xdr:row>
      <xdr:rowOff>19050</xdr:rowOff>
    </xdr:to>
    <xdr:graphicFrame macro="">
      <xdr:nvGraphicFramePr>
        <xdr:cNvPr id="43" name="Chart 42"/>
        <xdr:cNvGraphicFramePr/>
      </xdr:nvGraphicFramePr>
      <xdr:xfrm>
        <a:off x="28365450" y="5362575"/>
        <a:ext cx="2343150" cy="14668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41</xdr:col>
      <xdr:colOff>409575</xdr:colOff>
      <xdr:row>15</xdr:row>
      <xdr:rowOff>9525</xdr:rowOff>
    </xdr:from>
    <xdr:to>
      <xdr:col>45</xdr:col>
      <xdr:colOff>0</xdr:colOff>
      <xdr:row>24</xdr:row>
      <xdr:rowOff>85725</xdr:rowOff>
    </xdr:to>
    <xdr:graphicFrame macro="">
      <xdr:nvGraphicFramePr>
        <xdr:cNvPr id="44" name="Chart 43"/>
        <xdr:cNvGraphicFramePr/>
      </xdr:nvGraphicFramePr>
      <xdr:xfrm>
        <a:off x="30746700" y="2400300"/>
        <a:ext cx="2333625" cy="14478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41</xdr:col>
      <xdr:colOff>409575</xdr:colOff>
      <xdr:row>24</xdr:row>
      <xdr:rowOff>104775</xdr:rowOff>
    </xdr:from>
    <xdr:to>
      <xdr:col>45</xdr:col>
      <xdr:colOff>0</xdr:colOff>
      <xdr:row>34</xdr:row>
      <xdr:rowOff>57150</xdr:rowOff>
    </xdr:to>
    <xdr:graphicFrame macro="">
      <xdr:nvGraphicFramePr>
        <xdr:cNvPr id="45" name="Chart 44"/>
        <xdr:cNvGraphicFramePr/>
      </xdr:nvGraphicFramePr>
      <xdr:xfrm>
        <a:off x="30746700" y="3867150"/>
        <a:ext cx="2333625" cy="147637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41</xdr:col>
      <xdr:colOff>409575</xdr:colOff>
      <xdr:row>34</xdr:row>
      <xdr:rowOff>76200</xdr:rowOff>
    </xdr:from>
    <xdr:to>
      <xdr:col>45</xdr:col>
      <xdr:colOff>0</xdr:colOff>
      <xdr:row>44</xdr:row>
      <xdr:rowOff>19050</xdr:rowOff>
    </xdr:to>
    <xdr:graphicFrame macro="">
      <xdr:nvGraphicFramePr>
        <xdr:cNvPr id="46" name="Chart 45"/>
        <xdr:cNvGraphicFramePr/>
      </xdr:nvGraphicFramePr>
      <xdr:xfrm>
        <a:off x="30746700" y="5362575"/>
        <a:ext cx="2333625" cy="14668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45</xdr:col>
      <xdr:colOff>19050</xdr:colOff>
      <xdr:row>15</xdr:row>
      <xdr:rowOff>9525</xdr:rowOff>
    </xdr:from>
    <xdr:to>
      <xdr:col>48</xdr:col>
      <xdr:colOff>304800</xdr:colOff>
      <xdr:row>24</xdr:row>
      <xdr:rowOff>85725</xdr:rowOff>
    </xdr:to>
    <xdr:graphicFrame macro="">
      <xdr:nvGraphicFramePr>
        <xdr:cNvPr id="47" name="Chart 46"/>
        <xdr:cNvGraphicFramePr/>
      </xdr:nvGraphicFramePr>
      <xdr:xfrm>
        <a:off x="33099375" y="2400300"/>
        <a:ext cx="2343150" cy="14478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45</xdr:col>
      <xdr:colOff>19050</xdr:colOff>
      <xdr:row>24</xdr:row>
      <xdr:rowOff>104775</xdr:rowOff>
    </xdr:from>
    <xdr:to>
      <xdr:col>48</xdr:col>
      <xdr:colOff>304800</xdr:colOff>
      <xdr:row>34</xdr:row>
      <xdr:rowOff>57150</xdr:rowOff>
    </xdr:to>
    <xdr:graphicFrame macro="">
      <xdr:nvGraphicFramePr>
        <xdr:cNvPr id="48" name="Chart 47"/>
        <xdr:cNvGraphicFramePr/>
      </xdr:nvGraphicFramePr>
      <xdr:xfrm>
        <a:off x="33099375" y="3867150"/>
        <a:ext cx="2343150" cy="147637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45</xdr:col>
      <xdr:colOff>19050</xdr:colOff>
      <xdr:row>34</xdr:row>
      <xdr:rowOff>76200</xdr:rowOff>
    </xdr:from>
    <xdr:to>
      <xdr:col>48</xdr:col>
      <xdr:colOff>304800</xdr:colOff>
      <xdr:row>44</xdr:row>
      <xdr:rowOff>19050</xdr:rowOff>
    </xdr:to>
    <xdr:graphicFrame macro="">
      <xdr:nvGraphicFramePr>
        <xdr:cNvPr id="49" name="Chart 48"/>
        <xdr:cNvGraphicFramePr/>
      </xdr:nvGraphicFramePr>
      <xdr:xfrm>
        <a:off x="33099375" y="5362575"/>
        <a:ext cx="2343150" cy="14668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48</xdr:col>
      <xdr:colOff>333375</xdr:colOff>
      <xdr:row>15</xdr:row>
      <xdr:rowOff>9525</xdr:rowOff>
    </xdr:from>
    <xdr:to>
      <xdr:col>51</xdr:col>
      <xdr:colOff>619125</xdr:colOff>
      <xdr:row>24</xdr:row>
      <xdr:rowOff>85725</xdr:rowOff>
    </xdr:to>
    <xdr:graphicFrame macro="">
      <xdr:nvGraphicFramePr>
        <xdr:cNvPr id="50" name="Chart 49"/>
        <xdr:cNvGraphicFramePr/>
      </xdr:nvGraphicFramePr>
      <xdr:xfrm>
        <a:off x="35471100" y="2400300"/>
        <a:ext cx="2343150" cy="14478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48</xdr:col>
      <xdr:colOff>333375</xdr:colOff>
      <xdr:row>24</xdr:row>
      <xdr:rowOff>104775</xdr:rowOff>
    </xdr:from>
    <xdr:to>
      <xdr:col>51</xdr:col>
      <xdr:colOff>619125</xdr:colOff>
      <xdr:row>34</xdr:row>
      <xdr:rowOff>57150</xdr:rowOff>
    </xdr:to>
    <xdr:graphicFrame macro="">
      <xdr:nvGraphicFramePr>
        <xdr:cNvPr id="51" name="Chart 50"/>
        <xdr:cNvGraphicFramePr/>
      </xdr:nvGraphicFramePr>
      <xdr:xfrm>
        <a:off x="35471100" y="3867150"/>
        <a:ext cx="2343150" cy="14763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48</xdr:col>
      <xdr:colOff>333375</xdr:colOff>
      <xdr:row>34</xdr:row>
      <xdr:rowOff>76200</xdr:rowOff>
    </xdr:from>
    <xdr:to>
      <xdr:col>51</xdr:col>
      <xdr:colOff>619125</xdr:colOff>
      <xdr:row>44</xdr:row>
      <xdr:rowOff>19050</xdr:rowOff>
    </xdr:to>
    <xdr:graphicFrame macro="">
      <xdr:nvGraphicFramePr>
        <xdr:cNvPr id="52" name="Chart 51"/>
        <xdr:cNvGraphicFramePr/>
      </xdr:nvGraphicFramePr>
      <xdr:xfrm>
        <a:off x="35471100" y="5362575"/>
        <a:ext cx="2343150" cy="14668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51</xdr:col>
      <xdr:colOff>628650</xdr:colOff>
      <xdr:row>15</xdr:row>
      <xdr:rowOff>9525</xdr:rowOff>
    </xdr:from>
    <xdr:to>
      <xdr:col>55</xdr:col>
      <xdr:colOff>219075</xdr:colOff>
      <xdr:row>24</xdr:row>
      <xdr:rowOff>85725</xdr:rowOff>
    </xdr:to>
    <xdr:graphicFrame macro="">
      <xdr:nvGraphicFramePr>
        <xdr:cNvPr id="53" name="Chart 52"/>
        <xdr:cNvGraphicFramePr/>
      </xdr:nvGraphicFramePr>
      <xdr:xfrm>
        <a:off x="37823775" y="2400300"/>
        <a:ext cx="2333625" cy="14478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51</xdr:col>
      <xdr:colOff>628650</xdr:colOff>
      <xdr:row>24</xdr:row>
      <xdr:rowOff>104775</xdr:rowOff>
    </xdr:from>
    <xdr:to>
      <xdr:col>55</xdr:col>
      <xdr:colOff>219075</xdr:colOff>
      <xdr:row>34</xdr:row>
      <xdr:rowOff>57150</xdr:rowOff>
    </xdr:to>
    <xdr:graphicFrame macro="">
      <xdr:nvGraphicFramePr>
        <xdr:cNvPr id="54" name="Chart 53"/>
        <xdr:cNvGraphicFramePr/>
      </xdr:nvGraphicFramePr>
      <xdr:xfrm>
        <a:off x="37823775" y="3867150"/>
        <a:ext cx="2333625" cy="14763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51</xdr:col>
      <xdr:colOff>628650</xdr:colOff>
      <xdr:row>34</xdr:row>
      <xdr:rowOff>76200</xdr:rowOff>
    </xdr:from>
    <xdr:to>
      <xdr:col>55</xdr:col>
      <xdr:colOff>219075</xdr:colOff>
      <xdr:row>44</xdr:row>
      <xdr:rowOff>19050</xdr:rowOff>
    </xdr:to>
    <xdr:graphicFrame macro="">
      <xdr:nvGraphicFramePr>
        <xdr:cNvPr id="55" name="Chart 54"/>
        <xdr:cNvGraphicFramePr/>
      </xdr:nvGraphicFramePr>
      <xdr:xfrm>
        <a:off x="37823775" y="5362575"/>
        <a:ext cx="2333625" cy="14668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542925</xdr:colOff>
      <xdr:row>24</xdr:row>
      <xdr:rowOff>76200</xdr:rowOff>
    </xdr:from>
    <xdr:to>
      <xdr:col>55</xdr:col>
      <xdr:colOff>228600</xdr:colOff>
      <xdr:row>24</xdr:row>
      <xdr:rowOff>104775</xdr:rowOff>
    </xdr:to>
    <xdr:cxnSp macro="">
      <xdr:nvCxnSpPr>
        <xdr:cNvPr id="56" name="Straight Connector 55"/>
        <xdr:cNvCxnSpPr/>
      </xdr:nvCxnSpPr>
      <xdr:spPr>
        <a:xfrm>
          <a:off x="17849850" y="3838575"/>
          <a:ext cx="22317075" cy="28575"/>
        </a:xfrm>
        <a:prstGeom prst="line">
          <a:avLst/>
        </a:prstGeom>
        <a:ln w="3175">
          <a:solidFill>
            <a:sysClr val="windowText" lastClr="000000"/>
          </a:solidFill>
          <a:prstDash val="dash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619125</xdr:colOff>
      <xdr:row>44</xdr:row>
      <xdr:rowOff>19050</xdr:rowOff>
    </xdr:from>
    <xdr:to>
      <xdr:col>55</xdr:col>
      <xdr:colOff>295275</xdr:colOff>
      <xdr:row>44</xdr:row>
      <xdr:rowOff>47625</xdr:rowOff>
    </xdr:to>
    <xdr:cxnSp macro="">
      <xdr:nvCxnSpPr>
        <xdr:cNvPr id="57" name="Straight Connector 56"/>
        <xdr:cNvCxnSpPr/>
      </xdr:nvCxnSpPr>
      <xdr:spPr>
        <a:xfrm>
          <a:off x="17926050" y="6829425"/>
          <a:ext cx="22307550" cy="28575"/>
        </a:xfrm>
        <a:prstGeom prst="line">
          <a:avLst/>
        </a:prstGeom>
        <a:ln w="3175">
          <a:solidFill>
            <a:sysClr val="windowText" lastClr="000000"/>
          </a:solidFill>
          <a:prstDash val="dash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647700</xdr:colOff>
      <xdr:row>44</xdr:row>
      <xdr:rowOff>66675</xdr:rowOff>
    </xdr:from>
    <xdr:to>
      <xdr:col>24</xdr:col>
      <xdr:colOff>85725</xdr:colOff>
      <xdr:row>63</xdr:row>
      <xdr:rowOff>28575</xdr:rowOff>
    </xdr:to>
    <xdr:graphicFrame macro="">
      <xdr:nvGraphicFramePr>
        <xdr:cNvPr id="58" name="Chart 57"/>
        <xdr:cNvGraphicFramePr/>
      </xdr:nvGraphicFramePr>
      <xdr:xfrm>
        <a:off x="17954625" y="6877050"/>
        <a:ext cx="809625" cy="28575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609600</xdr:colOff>
      <xdr:row>24</xdr:row>
      <xdr:rowOff>76200</xdr:rowOff>
    </xdr:from>
    <xdr:to>
      <xdr:col>24</xdr:col>
      <xdr:colOff>47625</xdr:colOff>
      <xdr:row>43</xdr:row>
      <xdr:rowOff>133350</xdr:rowOff>
    </xdr:to>
    <xdr:graphicFrame macro="">
      <xdr:nvGraphicFramePr>
        <xdr:cNvPr id="59" name="Chart 58"/>
        <xdr:cNvGraphicFramePr/>
      </xdr:nvGraphicFramePr>
      <xdr:xfrm>
        <a:off x="17916525" y="3838575"/>
        <a:ext cx="809625" cy="29527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628650</xdr:colOff>
      <xdr:row>5</xdr:row>
      <xdr:rowOff>9525</xdr:rowOff>
    </xdr:from>
    <xdr:to>
      <xdr:col>24</xdr:col>
      <xdr:colOff>66675</xdr:colOff>
      <xdr:row>24</xdr:row>
      <xdr:rowOff>66675</xdr:rowOff>
    </xdr:to>
    <xdr:graphicFrame macro="">
      <xdr:nvGraphicFramePr>
        <xdr:cNvPr id="60" name="Chart 59"/>
        <xdr:cNvGraphicFramePr/>
      </xdr:nvGraphicFramePr>
      <xdr:xfrm>
        <a:off x="17935575" y="876300"/>
        <a:ext cx="809625" cy="295275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oneCellAnchor>
    <xdr:from>
      <xdr:col>23</xdr:col>
      <xdr:colOff>485775</xdr:colOff>
      <xdr:row>9</xdr:row>
      <xdr:rowOff>66675</xdr:rowOff>
    </xdr:from>
    <xdr:ext cx="381000" cy="209550"/>
    <xdr:sp macro="" textlink="">
      <xdr:nvSpPr>
        <xdr:cNvPr id="61" name="TextBox 60"/>
        <xdr:cNvSpPr txBox="1"/>
      </xdr:nvSpPr>
      <xdr:spPr>
        <a:xfrm>
          <a:off x="18478500" y="1543050"/>
          <a:ext cx="3810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xdr:txBody>
    </xdr:sp>
    <xdr:clientData/>
  </xdr:oneCellAnchor>
  <xdr:oneCellAnchor>
    <xdr:from>
      <xdr:col>23</xdr:col>
      <xdr:colOff>495300</xdr:colOff>
      <xdr:row>29</xdr:row>
      <xdr:rowOff>9525</xdr:rowOff>
    </xdr:from>
    <xdr:ext cx="381000" cy="209550"/>
    <xdr:sp macro="" textlink="">
      <xdr:nvSpPr>
        <xdr:cNvPr id="62" name="TextBox 61"/>
        <xdr:cNvSpPr txBox="1"/>
      </xdr:nvSpPr>
      <xdr:spPr>
        <a:xfrm>
          <a:off x="18488025" y="4533900"/>
          <a:ext cx="3810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xdr:txBody>
    </xdr:sp>
    <xdr:clientData/>
  </xdr:oneCellAnchor>
  <xdr:oneCellAnchor>
    <xdr:from>
      <xdr:col>23</xdr:col>
      <xdr:colOff>495300</xdr:colOff>
      <xdr:row>48</xdr:row>
      <xdr:rowOff>76200</xdr:rowOff>
    </xdr:from>
    <xdr:ext cx="381000" cy="209550"/>
    <xdr:sp macro="" textlink="">
      <xdr:nvSpPr>
        <xdr:cNvPr id="63" name="TextBox 62"/>
        <xdr:cNvSpPr txBox="1"/>
      </xdr:nvSpPr>
      <xdr:spPr>
        <a:xfrm>
          <a:off x="18488025" y="7496175"/>
          <a:ext cx="3810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xdr:txBody>
    </xdr:sp>
    <xdr:clientData/>
  </xdr:oneCellAnchor>
  <xdr:oneCellAnchor>
    <xdr:from>
      <xdr:col>23</xdr:col>
      <xdr:colOff>342900</xdr:colOff>
      <xdr:row>19</xdr:row>
      <xdr:rowOff>28575</xdr:rowOff>
    </xdr:from>
    <xdr:ext cx="533400" cy="209550"/>
    <xdr:sp macro="" textlink="">
      <xdr:nvSpPr>
        <xdr:cNvPr id="64" name="TextBox 63"/>
        <xdr:cNvSpPr txBox="1"/>
      </xdr:nvSpPr>
      <xdr:spPr>
        <a:xfrm>
          <a:off x="18335625" y="3028950"/>
          <a:ext cx="533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xdr:txBody>
    </xdr:sp>
    <xdr:clientData/>
  </xdr:oneCellAnchor>
  <xdr:oneCellAnchor>
    <xdr:from>
      <xdr:col>23</xdr:col>
      <xdr:colOff>342900</xdr:colOff>
      <xdr:row>58</xdr:row>
      <xdr:rowOff>47625</xdr:rowOff>
    </xdr:from>
    <xdr:ext cx="533400" cy="209550"/>
    <xdr:sp macro="" textlink="">
      <xdr:nvSpPr>
        <xdr:cNvPr id="65" name="TextBox 64"/>
        <xdr:cNvSpPr txBox="1"/>
      </xdr:nvSpPr>
      <xdr:spPr>
        <a:xfrm>
          <a:off x="18335625" y="8991600"/>
          <a:ext cx="533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xdr:txBody>
    </xdr:sp>
    <xdr:clientData/>
  </xdr:oneCellAnchor>
  <xdr:oneCellAnchor>
    <xdr:from>
      <xdr:col>23</xdr:col>
      <xdr:colOff>333375</xdr:colOff>
      <xdr:row>38</xdr:row>
      <xdr:rowOff>114300</xdr:rowOff>
    </xdr:from>
    <xdr:ext cx="533400" cy="209550"/>
    <xdr:sp macro="" textlink="">
      <xdr:nvSpPr>
        <xdr:cNvPr id="66" name="TextBox 65"/>
        <xdr:cNvSpPr txBox="1"/>
      </xdr:nvSpPr>
      <xdr:spPr>
        <a:xfrm>
          <a:off x="18326100" y="6010275"/>
          <a:ext cx="533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xdr:txBody>
    </xdr:sp>
    <xdr:clientData/>
  </xdr:oneCellAnchor>
  <xdr:twoCellAnchor>
    <xdr:from>
      <xdr:col>23</xdr:col>
      <xdr:colOff>523875</xdr:colOff>
      <xdr:row>54</xdr:row>
      <xdr:rowOff>9525</xdr:rowOff>
    </xdr:from>
    <xdr:to>
      <xdr:col>56</xdr:col>
      <xdr:colOff>266700</xdr:colOff>
      <xdr:row>54</xdr:row>
      <xdr:rowOff>47625</xdr:rowOff>
    </xdr:to>
    <xdr:cxnSp macro="">
      <xdr:nvCxnSpPr>
        <xdr:cNvPr id="67" name="Straight Connector 66"/>
        <xdr:cNvCxnSpPr/>
      </xdr:nvCxnSpPr>
      <xdr:spPr>
        <a:xfrm>
          <a:off x="18516600" y="8343900"/>
          <a:ext cx="22374225" cy="38100"/>
        </a:xfrm>
        <a:prstGeom prst="line">
          <a:avLst/>
        </a:prstGeom>
        <a:ln w="3175">
          <a:solidFill>
            <a:sysClr val="windowText" lastClr="000000"/>
          </a:solidFill>
          <a:prstDash val="dash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514350</xdr:colOff>
      <xdr:row>14</xdr:row>
      <xdr:rowOff>123825</xdr:rowOff>
    </xdr:from>
    <xdr:to>
      <xdr:col>56</xdr:col>
      <xdr:colOff>209550</xdr:colOff>
      <xdr:row>15</xdr:row>
      <xdr:rowOff>19050</xdr:rowOff>
    </xdr:to>
    <xdr:cxnSp macro="">
      <xdr:nvCxnSpPr>
        <xdr:cNvPr id="68" name="Straight Connector 67"/>
        <xdr:cNvCxnSpPr/>
      </xdr:nvCxnSpPr>
      <xdr:spPr>
        <a:xfrm>
          <a:off x="18507075" y="2362200"/>
          <a:ext cx="22326600" cy="47625"/>
        </a:xfrm>
        <a:prstGeom prst="line">
          <a:avLst/>
        </a:prstGeom>
        <a:ln w="3175">
          <a:solidFill>
            <a:sysClr val="windowText" lastClr="000000"/>
          </a:solidFill>
          <a:prstDash val="dash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523875</xdr:colOff>
      <xdr:row>34</xdr:row>
      <xdr:rowOff>66675</xdr:rowOff>
    </xdr:from>
    <xdr:to>
      <xdr:col>56</xdr:col>
      <xdr:colOff>209550</xdr:colOff>
      <xdr:row>34</xdr:row>
      <xdr:rowOff>104775</xdr:rowOff>
    </xdr:to>
    <xdr:cxnSp macro="">
      <xdr:nvCxnSpPr>
        <xdr:cNvPr id="69" name="Straight Connector 68"/>
        <xdr:cNvCxnSpPr/>
      </xdr:nvCxnSpPr>
      <xdr:spPr>
        <a:xfrm>
          <a:off x="18516600" y="5353050"/>
          <a:ext cx="22317075" cy="38100"/>
        </a:xfrm>
        <a:prstGeom prst="line">
          <a:avLst/>
        </a:prstGeom>
        <a:ln w="3175">
          <a:solidFill>
            <a:sysClr val="windowText" lastClr="000000"/>
          </a:solidFill>
          <a:prstDash val="dash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723900</xdr:colOff>
      <xdr:row>12</xdr:row>
      <xdr:rowOff>0</xdr:rowOff>
    </xdr:from>
    <xdr:to>
      <xdr:col>21</xdr:col>
      <xdr:colOff>733425</xdr:colOff>
      <xdr:row>70</xdr:row>
      <xdr:rowOff>19050</xdr:rowOff>
    </xdr:to>
    <xdr:cxnSp macro="">
      <xdr:nvCxnSpPr>
        <xdr:cNvPr id="70" name="Straight Connector 69"/>
        <xdr:cNvCxnSpPr/>
      </xdr:nvCxnSpPr>
      <xdr:spPr>
        <a:xfrm>
          <a:off x="16792575" y="1933575"/>
          <a:ext cx="9525" cy="8886825"/>
        </a:xfrm>
        <a:prstGeom prst="line">
          <a:avLst/>
        </a:prstGeom>
        <a:ln w="63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</xdr:row>
      <xdr:rowOff>9525</xdr:rowOff>
    </xdr:from>
    <xdr:to>
      <xdr:col>55</xdr:col>
      <xdr:colOff>257175</xdr:colOff>
      <xdr:row>5</xdr:row>
      <xdr:rowOff>104775</xdr:rowOff>
    </xdr:to>
    <xdr:graphicFrame macro="">
      <xdr:nvGraphicFramePr>
        <xdr:cNvPr id="71" name="Chart 70"/>
        <xdr:cNvGraphicFramePr/>
      </xdr:nvGraphicFramePr>
      <xdr:xfrm>
        <a:off x="18697575" y="571500"/>
        <a:ext cx="21497925" cy="4000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oneCellAnchor>
    <xdr:from>
      <xdr:col>25</xdr:col>
      <xdr:colOff>171450</xdr:colOff>
      <xdr:row>3</xdr:row>
      <xdr:rowOff>47625</xdr:rowOff>
    </xdr:from>
    <xdr:ext cx="904875" cy="228600"/>
    <xdr:sp macro="" textlink="">
      <xdr:nvSpPr>
        <xdr:cNvPr id="72" name="TextBox 71"/>
        <xdr:cNvSpPr txBox="1"/>
      </xdr:nvSpPr>
      <xdr:spPr>
        <a:xfrm>
          <a:off x="19535775" y="609600"/>
          <a:ext cx="9048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20 - 24</a:t>
          </a:r>
        </a:p>
      </xdr:txBody>
    </xdr:sp>
    <xdr:clientData/>
  </xdr:oneCellAnchor>
  <xdr:oneCellAnchor>
    <xdr:from>
      <xdr:col>35</xdr:col>
      <xdr:colOff>438150</xdr:colOff>
      <xdr:row>3</xdr:row>
      <xdr:rowOff>76200</xdr:rowOff>
    </xdr:from>
    <xdr:ext cx="866775" cy="266700"/>
    <xdr:sp macro="" textlink="">
      <xdr:nvSpPr>
        <xdr:cNvPr id="73" name="TextBox 72"/>
        <xdr:cNvSpPr txBox="1"/>
      </xdr:nvSpPr>
      <xdr:spPr>
        <a:xfrm>
          <a:off x="26660475" y="638175"/>
          <a:ext cx="8667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35- 39</a:t>
          </a:r>
        </a:p>
      </xdr:txBody>
    </xdr:sp>
    <xdr:clientData/>
  </xdr:oneCellAnchor>
  <xdr:oneCellAnchor>
    <xdr:from>
      <xdr:col>32</xdr:col>
      <xdr:colOff>152400</xdr:colOff>
      <xdr:row>3</xdr:row>
      <xdr:rowOff>66675</xdr:rowOff>
    </xdr:from>
    <xdr:ext cx="904875" cy="266700"/>
    <xdr:sp macro="" textlink="">
      <xdr:nvSpPr>
        <xdr:cNvPr id="74" name="TextBox 73"/>
        <xdr:cNvSpPr txBox="1"/>
      </xdr:nvSpPr>
      <xdr:spPr>
        <a:xfrm>
          <a:off x="24317325" y="628650"/>
          <a:ext cx="904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30 - 34</a:t>
          </a:r>
        </a:p>
      </xdr:txBody>
    </xdr:sp>
    <xdr:clientData/>
  </xdr:oneCellAnchor>
  <xdr:oneCellAnchor>
    <xdr:from>
      <xdr:col>28</xdr:col>
      <xdr:colOff>552450</xdr:colOff>
      <xdr:row>3</xdr:row>
      <xdr:rowOff>85725</xdr:rowOff>
    </xdr:from>
    <xdr:ext cx="904875" cy="266700"/>
    <xdr:sp macro="" textlink="">
      <xdr:nvSpPr>
        <xdr:cNvPr id="75" name="TextBox 74"/>
        <xdr:cNvSpPr txBox="1"/>
      </xdr:nvSpPr>
      <xdr:spPr>
        <a:xfrm>
          <a:off x="21974175" y="647700"/>
          <a:ext cx="904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25 - 29</a:t>
          </a:r>
        </a:p>
      </xdr:txBody>
    </xdr:sp>
    <xdr:clientData/>
  </xdr:oneCellAnchor>
  <xdr:oneCellAnchor>
    <xdr:from>
      <xdr:col>45</xdr:col>
      <xdr:colOff>666750</xdr:colOff>
      <xdr:row>3</xdr:row>
      <xdr:rowOff>95250</xdr:rowOff>
    </xdr:from>
    <xdr:ext cx="904875" cy="266700"/>
    <xdr:sp macro="" textlink="">
      <xdr:nvSpPr>
        <xdr:cNvPr id="76" name="TextBox 75"/>
        <xdr:cNvSpPr txBox="1"/>
      </xdr:nvSpPr>
      <xdr:spPr>
        <a:xfrm>
          <a:off x="33747075" y="657225"/>
          <a:ext cx="904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50 - 54</a:t>
          </a:r>
        </a:p>
      </xdr:txBody>
    </xdr:sp>
    <xdr:clientData/>
  </xdr:oneCellAnchor>
  <xdr:oneCellAnchor>
    <xdr:from>
      <xdr:col>49</xdr:col>
      <xdr:colOff>276225</xdr:colOff>
      <xdr:row>3</xdr:row>
      <xdr:rowOff>85725</xdr:rowOff>
    </xdr:from>
    <xdr:ext cx="866775" cy="266700"/>
    <xdr:sp macro="" textlink="">
      <xdr:nvSpPr>
        <xdr:cNvPr id="77" name="TextBox 76"/>
        <xdr:cNvSpPr txBox="1"/>
      </xdr:nvSpPr>
      <xdr:spPr>
        <a:xfrm>
          <a:off x="36099750" y="647700"/>
          <a:ext cx="8667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55- 59</a:t>
          </a:r>
        </a:p>
      </xdr:txBody>
    </xdr:sp>
    <xdr:clientData/>
  </xdr:oneCellAnchor>
  <xdr:oneCellAnchor>
    <xdr:from>
      <xdr:col>52</xdr:col>
      <xdr:colOff>676275</xdr:colOff>
      <xdr:row>3</xdr:row>
      <xdr:rowOff>76200</xdr:rowOff>
    </xdr:from>
    <xdr:ext cx="866775" cy="266700"/>
    <xdr:sp macro="" textlink="">
      <xdr:nvSpPr>
        <xdr:cNvPr id="78" name="TextBox 77"/>
        <xdr:cNvSpPr txBox="1"/>
      </xdr:nvSpPr>
      <xdr:spPr>
        <a:xfrm>
          <a:off x="38557200" y="638175"/>
          <a:ext cx="8667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60- 64</a:t>
          </a:r>
        </a:p>
      </xdr:txBody>
    </xdr:sp>
    <xdr:clientData/>
  </xdr:oneCellAnchor>
  <xdr:oneCellAnchor>
    <xdr:from>
      <xdr:col>42</xdr:col>
      <xdr:colOff>533400</xdr:colOff>
      <xdr:row>3</xdr:row>
      <xdr:rowOff>85725</xdr:rowOff>
    </xdr:from>
    <xdr:ext cx="866775" cy="266700"/>
    <xdr:sp macro="" textlink="">
      <xdr:nvSpPr>
        <xdr:cNvPr id="79" name="TextBox 78"/>
        <xdr:cNvSpPr txBox="1"/>
      </xdr:nvSpPr>
      <xdr:spPr>
        <a:xfrm>
          <a:off x="31556325" y="647700"/>
          <a:ext cx="8667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45- 49</a:t>
          </a:r>
        </a:p>
      </xdr:txBody>
    </xdr:sp>
    <xdr:clientData/>
  </xdr:oneCellAnchor>
  <xdr:oneCellAnchor>
    <xdr:from>
      <xdr:col>39</xdr:col>
      <xdr:colOff>133350</xdr:colOff>
      <xdr:row>3</xdr:row>
      <xdr:rowOff>66675</xdr:rowOff>
    </xdr:from>
    <xdr:ext cx="904875" cy="266700"/>
    <xdr:sp macro="" textlink="">
      <xdr:nvSpPr>
        <xdr:cNvPr id="80" name="TextBox 79"/>
        <xdr:cNvSpPr txBox="1"/>
      </xdr:nvSpPr>
      <xdr:spPr>
        <a:xfrm>
          <a:off x="29098875" y="628650"/>
          <a:ext cx="9048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Aged 40 - 44</a:t>
          </a:r>
        </a:p>
      </xdr:txBody>
    </xdr:sp>
    <xdr:clientData/>
  </xdr:oneCellAnchor>
  <xdr:twoCellAnchor editAs="oneCell">
    <xdr:from>
      <xdr:col>52</xdr:col>
      <xdr:colOff>666750</xdr:colOff>
      <xdr:row>66</xdr:row>
      <xdr:rowOff>104775</xdr:rowOff>
    </xdr:from>
    <xdr:to>
      <xdr:col>55</xdr:col>
      <xdr:colOff>200025</xdr:colOff>
      <xdr:row>70</xdr:row>
      <xdr:rowOff>28575</xdr:rowOff>
    </xdr:to>
    <xdr:pic>
      <xdr:nvPicPr>
        <xdr:cNvPr id="81" name="Picture 80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38547675" y="10296525"/>
          <a:ext cx="1590675" cy="5334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24</xdr:col>
      <xdr:colOff>314325</xdr:colOff>
      <xdr:row>65</xdr:row>
      <xdr:rowOff>76200</xdr:rowOff>
    </xdr:from>
    <xdr:ext cx="2971800" cy="419100"/>
    <xdr:sp macro="" textlink="">
      <xdr:nvSpPr>
        <xdr:cNvPr id="82" name="TextBox 81"/>
        <xdr:cNvSpPr txBox="1"/>
      </xdr:nvSpPr>
      <xdr:spPr>
        <a:xfrm>
          <a:off x="18992850" y="10115550"/>
          <a:ext cx="2971800" cy="4191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Eurostat (online data code:  lfsa_egaed)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66675</xdr:colOff>
      <xdr:row>19</xdr:row>
      <xdr:rowOff>95250</xdr:rowOff>
    </xdr:from>
    <xdr:ext cx="12782550" cy="11258550"/>
    <xdr:graphicFrame macro="">
      <xdr:nvGraphicFramePr>
        <xdr:cNvPr id="3" name="Chart 2"/>
        <xdr:cNvGraphicFramePr/>
      </xdr:nvGraphicFramePr>
      <xdr:xfrm>
        <a:off x="13782675" y="3533775"/>
        <a:ext cx="12782550" cy="1125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20</xdr:col>
      <xdr:colOff>381000</xdr:colOff>
      <xdr:row>35</xdr:row>
      <xdr:rowOff>28575</xdr:rowOff>
    </xdr:from>
    <xdr:ext cx="409575" cy="323850"/>
    <xdr:sp macro="" textlink="">
      <xdr:nvSpPr>
        <xdr:cNvPr id="4" name="TextBox 3"/>
        <xdr:cNvSpPr txBox="1"/>
      </xdr:nvSpPr>
      <xdr:spPr>
        <a:xfrm>
          <a:off x="14097000" y="6362700"/>
          <a:ext cx="4095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75</a:t>
          </a:r>
        </a:p>
      </xdr:txBody>
    </xdr:sp>
    <xdr:clientData/>
  </xdr:oneCellAnchor>
  <xdr:twoCellAnchor>
    <xdr:from>
      <xdr:col>21</xdr:col>
      <xdr:colOff>285750</xdr:colOff>
      <xdr:row>36</xdr:row>
      <xdr:rowOff>9525</xdr:rowOff>
    </xdr:from>
    <xdr:to>
      <xdr:col>36</xdr:col>
      <xdr:colOff>390525</xdr:colOff>
      <xdr:row>36</xdr:row>
      <xdr:rowOff>9525</xdr:rowOff>
    </xdr:to>
    <xdr:cxnSp macro="">
      <xdr:nvCxnSpPr>
        <xdr:cNvPr id="5" name="Straight Connector 4"/>
        <xdr:cNvCxnSpPr/>
      </xdr:nvCxnSpPr>
      <xdr:spPr>
        <a:xfrm>
          <a:off x="14687550" y="6524625"/>
          <a:ext cx="10391775" cy="0"/>
        </a:xfrm>
        <a:prstGeom prst="line">
          <a:avLst/>
        </a:prstGeom>
        <a:ln w="12700">
          <a:solidFill>
            <a:schemeClr val="tx1"/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219075</xdr:colOff>
      <xdr:row>75</xdr:row>
      <xdr:rowOff>314325</xdr:rowOff>
    </xdr:from>
    <xdr:to>
      <xdr:col>37</xdr:col>
      <xdr:colOff>238125</xdr:colOff>
      <xdr:row>77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222075" y="14239875"/>
          <a:ext cx="1390650" cy="533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0.946</cdr:y>
    </cdr:from>
    <cdr:to>
      <cdr:x>0.996</cdr:x>
      <cdr:y>0.99975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10182225" y="10344150"/>
          <a:ext cx="1381125" cy="59055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7</xdr:row>
      <xdr:rowOff>0</xdr:rowOff>
    </xdr:from>
    <xdr:ext cx="11620500" cy="10944225"/>
    <xdr:graphicFrame macro="">
      <xdr:nvGraphicFramePr>
        <xdr:cNvPr id="2" name="Chart 1"/>
        <xdr:cNvGraphicFramePr/>
      </xdr:nvGraphicFramePr>
      <xdr:xfrm>
        <a:off x="361950" y="1123950"/>
        <a:ext cx="1162050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266700</xdr:colOff>
      <xdr:row>65</xdr:row>
      <xdr:rowOff>66675</xdr:rowOff>
    </xdr:from>
    <xdr:ext cx="2933700" cy="295275"/>
    <xdr:sp macro="" textlink="">
      <xdr:nvSpPr>
        <xdr:cNvPr id="7" name="TextBox 6"/>
        <xdr:cNvSpPr txBox="1"/>
      </xdr:nvSpPr>
      <xdr:spPr>
        <a:xfrm>
          <a:off x="952500" y="11658600"/>
          <a:ext cx="2933700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Eurostat (online data code:  lfsi_emp_a)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0.1715</cdr:x>
      <cdr:y>0.477</cdr:y>
    </cdr:from>
    <cdr:to>
      <cdr:x>0.2585</cdr:x>
      <cdr:y>0.814</cdr:y>
    </cdr:to>
    <cdr:sp macro="" textlink="">
      <cdr:nvSpPr>
        <cdr:cNvPr id="2" name="TextBox 1"/>
        <cdr:cNvSpPr txBox="1"/>
      </cdr:nvSpPr>
      <cdr:spPr>
        <a:xfrm>
          <a:off x="1790700" y="1495425"/>
          <a:ext cx="914400" cy="1057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0.12325</cdr:x>
      <cdr:y>0.35075</cdr:y>
    </cdr:from>
    <cdr:to>
      <cdr:x>0.77475</cdr:x>
      <cdr:y>0.6875</cdr:y>
    </cdr:to>
    <cdr:sp macro="" textlink="">
      <cdr:nvSpPr>
        <cdr:cNvPr id="3" name="TextBox 2"/>
        <cdr:cNvSpPr txBox="1"/>
      </cdr:nvSpPr>
      <cdr:spPr>
        <a:xfrm>
          <a:off x="1285875" y="1095375"/>
          <a:ext cx="6838950" cy="10572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/>
            <a:t>Note: The left hand of the bars show the employment rate of women, while the right hand side of the bars refers to the employment rate of men. </a:t>
          </a:r>
        </a:p>
        <a:p>
          <a:r>
            <a:rPr lang="en-GB" sz="1100"/>
            <a:t>The difference between the employment rate of men and women (i.e. the gender gap) is consequently represented by the length of the bar.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73</xdr:row>
      <xdr:rowOff>38100</xdr:rowOff>
    </xdr:from>
    <xdr:to>
      <xdr:col>24</xdr:col>
      <xdr:colOff>266700</xdr:colOff>
      <xdr:row>74</xdr:row>
      <xdr:rowOff>0</xdr:rowOff>
    </xdr:to>
    <xdr:sp macro="" textlink="">
      <xdr:nvSpPr>
        <xdr:cNvPr id="2" name="Rectangle 1"/>
        <xdr:cNvSpPr/>
      </xdr:nvSpPr>
      <xdr:spPr>
        <a:xfrm>
          <a:off x="16716375" y="13296900"/>
          <a:ext cx="171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25</xdr:col>
      <xdr:colOff>95250</xdr:colOff>
      <xdr:row>73</xdr:row>
      <xdr:rowOff>28575</xdr:rowOff>
    </xdr:from>
    <xdr:to>
      <xdr:col>25</xdr:col>
      <xdr:colOff>285750</xdr:colOff>
      <xdr:row>73</xdr:row>
      <xdr:rowOff>133350</xdr:rowOff>
    </xdr:to>
    <xdr:sp macro="" textlink="">
      <xdr:nvSpPr>
        <xdr:cNvPr id="3" name="Rectangle 2"/>
        <xdr:cNvSpPr/>
      </xdr:nvSpPr>
      <xdr:spPr>
        <a:xfrm>
          <a:off x="17402175" y="13287375"/>
          <a:ext cx="190500" cy="104775"/>
        </a:xfrm>
        <a:prstGeom prst="rect">
          <a:avLst/>
        </a:prstGeom>
        <a:noFill/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247650</xdr:colOff>
      <xdr:row>71</xdr:row>
      <xdr:rowOff>123825</xdr:rowOff>
    </xdr:from>
    <xdr:to>
      <xdr:col>37</xdr:col>
      <xdr:colOff>276225</xdr:colOff>
      <xdr:row>126</xdr:row>
      <xdr:rowOff>66675</xdr:rowOff>
    </xdr:to>
    <xdr:graphicFrame macro="">
      <xdr:nvGraphicFramePr>
        <xdr:cNvPr id="4" name="Chart 3"/>
        <xdr:cNvGraphicFramePr/>
      </xdr:nvGraphicFramePr>
      <xdr:xfrm>
        <a:off x="15497175" y="13020675"/>
        <a:ext cx="103155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685800</xdr:colOff>
      <xdr:row>73</xdr:row>
      <xdr:rowOff>57150</xdr:rowOff>
    </xdr:from>
    <xdr:to>
      <xdr:col>33</xdr:col>
      <xdr:colOff>247650</xdr:colOff>
      <xdr:row>73</xdr:row>
      <xdr:rowOff>104775</xdr:rowOff>
    </xdr:to>
    <xdr:cxnSp macro="">
      <xdr:nvCxnSpPr>
        <xdr:cNvPr id="5" name="Straight Connector 4"/>
        <xdr:cNvCxnSpPr/>
      </xdr:nvCxnSpPr>
      <xdr:spPr>
        <a:xfrm flipH="1">
          <a:off x="17992725" y="13315950"/>
          <a:ext cx="504825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190500</xdr:colOff>
      <xdr:row>72</xdr:row>
      <xdr:rowOff>133350</xdr:rowOff>
    </xdr:from>
    <xdr:to>
      <xdr:col>34</xdr:col>
      <xdr:colOff>190500</xdr:colOff>
      <xdr:row>124</xdr:row>
      <xdr:rowOff>85725</xdr:rowOff>
    </xdr:to>
    <xdr:cxnSp macro="">
      <xdr:nvCxnSpPr>
        <xdr:cNvPr id="6" name="Straight Connector 5"/>
        <xdr:cNvCxnSpPr/>
      </xdr:nvCxnSpPr>
      <xdr:spPr>
        <a:xfrm>
          <a:off x="23669625" y="13211175"/>
          <a:ext cx="0" cy="9344025"/>
        </a:xfrm>
        <a:prstGeom prst="line">
          <a:avLst/>
        </a:prstGeom>
        <a:ln w="3175">
          <a:solidFill>
            <a:schemeClr val="bg1">
              <a:lumMod val="50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28575</xdr:colOff>
      <xdr:row>124</xdr:row>
      <xdr:rowOff>95250</xdr:rowOff>
    </xdr:from>
    <xdr:ext cx="323850" cy="209550"/>
    <xdr:sp macro="" textlink="">
      <xdr:nvSpPr>
        <xdr:cNvPr id="7" name="TextBox 6"/>
        <xdr:cNvSpPr txBox="1"/>
      </xdr:nvSpPr>
      <xdr:spPr>
        <a:xfrm>
          <a:off x="23507700" y="22564725"/>
          <a:ext cx="32385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75</a:t>
          </a:r>
        </a:p>
      </xdr:txBody>
    </xdr:sp>
    <xdr:clientData/>
  </xdr:oneCellAnchor>
  <xdr:twoCellAnchor>
    <xdr:from>
      <xdr:col>26</xdr:col>
      <xdr:colOff>9525</xdr:colOff>
      <xdr:row>75</xdr:row>
      <xdr:rowOff>57150</xdr:rowOff>
    </xdr:from>
    <xdr:to>
      <xdr:col>33</xdr:col>
      <xdr:colOff>419100</xdr:colOff>
      <xdr:row>75</xdr:row>
      <xdr:rowOff>114300</xdr:rowOff>
    </xdr:to>
    <xdr:cxnSp macro="">
      <xdr:nvCxnSpPr>
        <xdr:cNvPr id="8" name="Straight Connector 7"/>
        <xdr:cNvCxnSpPr/>
      </xdr:nvCxnSpPr>
      <xdr:spPr>
        <a:xfrm flipH="1">
          <a:off x="18002250" y="13677900"/>
          <a:ext cx="5210175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76</xdr:row>
      <xdr:rowOff>114300</xdr:rowOff>
    </xdr:from>
    <xdr:to>
      <xdr:col>34</xdr:col>
      <xdr:colOff>28575</xdr:colOff>
      <xdr:row>77</xdr:row>
      <xdr:rowOff>9525</xdr:rowOff>
    </xdr:to>
    <xdr:cxnSp macro="">
      <xdr:nvCxnSpPr>
        <xdr:cNvPr id="9" name="Straight Connector 8"/>
        <xdr:cNvCxnSpPr/>
      </xdr:nvCxnSpPr>
      <xdr:spPr>
        <a:xfrm flipH="1">
          <a:off x="18011775" y="13916025"/>
          <a:ext cx="5495925" cy="762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78</xdr:row>
      <xdr:rowOff>38100</xdr:rowOff>
    </xdr:from>
    <xdr:to>
      <xdr:col>34</xdr:col>
      <xdr:colOff>438150</xdr:colOff>
      <xdr:row>78</xdr:row>
      <xdr:rowOff>76200</xdr:rowOff>
    </xdr:to>
    <xdr:cxnSp macro="">
      <xdr:nvCxnSpPr>
        <xdr:cNvPr id="10" name="Straight Connector 9"/>
        <xdr:cNvCxnSpPr/>
      </xdr:nvCxnSpPr>
      <xdr:spPr>
        <a:xfrm flipH="1">
          <a:off x="17973675" y="14201775"/>
          <a:ext cx="5943600" cy="381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79</xdr:row>
      <xdr:rowOff>114300</xdr:rowOff>
    </xdr:from>
    <xdr:to>
      <xdr:col>33</xdr:col>
      <xdr:colOff>657225</xdr:colOff>
      <xdr:row>80</xdr:row>
      <xdr:rowOff>19050</xdr:rowOff>
    </xdr:to>
    <xdr:cxnSp macro="">
      <xdr:nvCxnSpPr>
        <xdr:cNvPr id="11" name="Straight Connector 10"/>
        <xdr:cNvCxnSpPr/>
      </xdr:nvCxnSpPr>
      <xdr:spPr>
        <a:xfrm flipH="1">
          <a:off x="17983200" y="14458950"/>
          <a:ext cx="5467350" cy="857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81</xdr:row>
      <xdr:rowOff>19050</xdr:rowOff>
    </xdr:from>
    <xdr:to>
      <xdr:col>34</xdr:col>
      <xdr:colOff>152400</xdr:colOff>
      <xdr:row>81</xdr:row>
      <xdr:rowOff>66675</xdr:rowOff>
    </xdr:to>
    <xdr:cxnSp macro="">
      <xdr:nvCxnSpPr>
        <xdr:cNvPr id="12" name="Straight Connector 11"/>
        <xdr:cNvCxnSpPr/>
      </xdr:nvCxnSpPr>
      <xdr:spPr>
        <a:xfrm flipH="1">
          <a:off x="17983200" y="14725650"/>
          <a:ext cx="5648325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82</xdr:row>
      <xdr:rowOff>85725</xdr:rowOff>
    </xdr:from>
    <xdr:to>
      <xdr:col>34</xdr:col>
      <xdr:colOff>152400</xdr:colOff>
      <xdr:row>82</xdr:row>
      <xdr:rowOff>133350</xdr:rowOff>
    </xdr:to>
    <xdr:cxnSp macro="">
      <xdr:nvCxnSpPr>
        <xdr:cNvPr id="13" name="Straight Connector 12"/>
        <xdr:cNvCxnSpPr/>
      </xdr:nvCxnSpPr>
      <xdr:spPr>
        <a:xfrm flipH="1">
          <a:off x="17973675" y="14973300"/>
          <a:ext cx="565785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84</xdr:row>
      <xdr:rowOff>0</xdr:rowOff>
    </xdr:from>
    <xdr:to>
      <xdr:col>34</xdr:col>
      <xdr:colOff>142875</xdr:colOff>
      <xdr:row>84</xdr:row>
      <xdr:rowOff>47625</xdr:rowOff>
    </xdr:to>
    <xdr:cxnSp macro="">
      <xdr:nvCxnSpPr>
        <xdr:cNvPr id="14" name="Straight Connector 13"/>
        <xdr:cNvCxnSpPr/>
      </xdr:nvCxnSpPr>
      <xdr:spPr>
        <a:xfrm flipH="1">
          <a:off x="17973675" y="15249525"/>
          <a:ext cx="5648325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85</xdr:row>
      <xdr:rowOff>76200</xdr:rowOff>
    </xdr:from>
    <xdr:to>
      <xdr:col>34</xdr:col>
      <xdr:colOff>152400</xdr:colOff>
      <xdr:row>85</xdr:row>
      <xdr:rowOff>123825</xdr:rowOff>
    </xdr:to>
    <xdr:cxnSp macro="">
      <xdr:nvCxnSpPr>
        <xdr:cNvPr id="15" name="Straight Connector 14"/>
        <xdr:cNvCxnSpPr/>
      </xdr:nvCxnSpPr>
      <xdr:spPr>
        <a:xfrm flipH="1">
          <a:off x="17973675" y="15506700"/>
          <a:ext cx="565785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86</xdr:row>
      <xdr:rowOff>104775</xdr:rowOff>
    </xdr:from>
    <xdr:to>
      <xdr:col>33</xdr:col>
      <xdr:colOff>485775</xdr:colOff>
      <xdr:row>86</xdr:row>
      <xdr:rowOff>152400</xdr:rowOff>
    </xdr:to>
    <xdr:cxnSp macro="">
      <xdr:nvCxnSpPr>
        <xdr:cNvPr id="16" name="Straight Connector 15"/>
        <xdr:cNvCxnSpPr/>
      </xdr:nvCxnSpPr>
      <xdr:spPr>
        <a:xfrm flipH="1">
          <a:off x="18002250" y="15725775"/>
          <a:ext cx="527685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685800</xdr:colOff>
      <xdr:row>88</xdr:row>
      <xdr:rowOff>28575</xdr:rowOff>
    </xdr:from>
    <xdr:to>
      <xdr:col>33</xdr:col>
      <xdr:colOff>19050</xdr:colOff>
      <xdr:row>88</xdr:row>
      <xdr:rowOff>66675</xdr:rowOff>
    </xdr:to>
    <xdr:cxnSp macro="">
      <xdr:nvCxnSpPr>
        <xdr:cNvPr id="17" name="Straight Connector 16"/>
        <xdr:cNvCxnSpPr/>
      </xdr:nvCxnSpPr>
      <xdr:spPr>
        <a:xfrm flipH="1">
          <a:off x="17992725" y="16011525"/>
          <a:ext cx="4819650" cy="381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89</xdr:row>
      <xdr:rowOff>95250</xdr:rowOff>
    </xdr:from>
    <xdr:to>
      <xdr:col>33</xdr:col>
      <xdr:colOff>342900</xdr:colOff>
      <xdr:row>90</xdr:row>
      <xdr:rowOff>0</xdr:rowOff>
    </xdr:to>
    <xdr:cxnSp macro="">
      <xdr:nvCxnSpPr>
        <xdr:cNvPr id="18" name="Straight Connector 17"/>
        <xdr:cNvCxnSpPr/>
      </xdr:nvCxnSpPr>
      <xdr:spPr>
        <a:xfrm flipH="1">
          <a:off x="17983200" y="16259175"/>
          <a:ext cx="5153025" cy="857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685800</xdr:colOff>
      <xdr:row>91</xdr:row>
      <xdr:rowOff>9525</xdr:rowOff>
    </xdr:from>
    <xdr:to>
      <xdr:col>33</xdr:col>
      <xdr:colOff>361950</xdr:colOff>
      <xdr:row>91</xdr:row>
      <xdr:rowOff>66675</xdr:rowOff>
    </xdr:to>
    <xdr:cxnSp macro="">
      <xdr:nvCxnSpPr>
        <xdr:cNvPr id="19" name="Straight Connector 18"/>
        <xdr:cNvCxnSpPr/>
      </xdr:nvCxnSpPr>
      <xdr:spPr>
        <a:xfrm flipH="1">
          <a:off x="17992725" y="16535400"/>
          <a:ext cx="5162550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685800</xdr:colOff>
      <xdr:row>92</xdr:row>
      <xdr:rowOff>66675</xdr:rowOff>
    </xdr:from>
    <xdr:to>
      <xdr:col>33</xdr:col>
      <xdr:colOff>352425</xdr:colOff>
      <xdr:row>92</xdr:row>
      <xdr:rowOff>123825</xdr:rowOff>
    </xdr:to>
    <xdr:cxnSp macro="">
      <xdr:nvCxnSpPr>
        <xdr:cNvPr id="20" name="Straight Connector 19"/>
        <xdr:cNvCxnSpPr/>
      </xdr:nvCxnSpPr>
      <xdr:spPr>
        <a:xfrm flipH="1">
          <a:off x="17992725" y="16773525"/>
          <a:ext cx="5153025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685800</xdr:colOff>
      <xdr:row>93</xdr:row>
      <xdr:rowOff>133350</xdr:rowOff>
    </xdr:from>
    <xdr:to>
      <xdr:col>33</xdr:col>
      <xdr:colOff>352425</xdr:colOff>
      <xdr:row>94</xdr:row>
      <xdr:rowOff>38100</xdr:rowOff>
    </xdr:to>
    <xdr:cxnSp macro="">
      <xdr:nvCxnSpPr>
        <xdr:cNvPr id="21" name="Straight Connector 20"/>
        <xdr:cNvCxnSpPr/>
      </xdr:nvCxnSpPr>
      <xdr:spPr>
        <a:xfrm flipH="1">
          <a:off x="17992725" y="17021175"/>
          <a:ext cx="5153025" cy="857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95</xdr:row>
      <xdr:rowOff>57150</xdr:rowOff>
    </xdr:from>
    <xdr:to>
      <xdr:col>33</xdr:col>
      <xdr:colOff>371475</xdr:colOff>
      <xdr:row>95</xdr:row>
      <xdr:rowOff>114300</xdr:rowOff>
    </xdr:to>
    <xdr:cxnSp macro="">
      <xdr:nvCxnSpPr>
        <xdr:cNvPr id="22" name="Straight Connector 21"/>
        <xdr:cNvCxnSpPr/>
      </xdr:nvCxnSpPr>
      <xdr:spPr>
        <a:xfrm flipH="1">
          <a:off x="18002250" y="17306925"/>
          <a:ext cx="5162550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96</xdr:row>
      <xdr:rowOff>123825</xdr:rowOff>
    </xdr:from>
    <xdr:to>
      <xdr:col>33</xdr:col>
      <xdr:colOff>590550</xdr:colOff>
      <xdr:row>97</xdr:row>
      <xdr:rowOff>38100</xdr:rowOff>
    </xdr:to>
    <xdr:cxnSp macro="">
      <xdr:nvCxnSpPr>
        <xdr:cNvPr id="23" name="Straight Connector 22"/>
        <xdr:cNvCxnSpPr/>
      </xdr:nvCxnSpPr>
      <xdr:spPr>
        <a:xfrm flipH="1">
          <a:off x="17973675" y="17554575"/>
          <a:ext cx="5410200" cy="952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98</xdr:row>
      <xdr:rowOff>38100</xdr:rowOff>
    </xdr:from>
    <xdr:to>
      <xdr:col>34</xdr:col>
      <xdr:colOff>47625</xdr:colOff>
      <xdr:row>98</xdr:row>
      <xdr:rowOff>104775</xdr:rowOff>
    </xdr:to>
    <xdr:cxnSp macro="">
      <xdr:nvCxnSpPr>
        <xdr:cNvPr id="24" name="Straight Connector 23"/>
        <xdr:cNvCxnSpPr/>
      </xdr:nvCxnSpPr>
      <xdr:spPr>
        <a:xfrm flipH="1">
          <a:off x="17983200" y="17830800"/>
          <a:ext cx="5543550" cy="6667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99</xdr:row>
      <xdr:rowOff>114300</xdr:rowOff>
    </xdr:from>
    <xdr:to>
      <xdr:col>32</xdr:col>
      <xdr:colOff>257175</xdr:colOff>
      <xdr:row>100</xdr:row>
      <xdr:rowOff>9525</xdr:rowOff>
    </xdr:to>
    <xdr:cxnSp macro="">
      <xdr:nvCxnSpPr>
        <xdr:cNvPr id="25" name="Straight Connector 24"/>
        <xdr:cNvCxnSpPr/>
      </xdr:nvCxnSpPr>
      <xdr:spPr>
        <a:xfrm flipH="1">
          <a:off x="17973675" y="18087975"/>
          <a:ext cx="4391025" cy="762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101</xdr:row>
      <xdr:rowOff>28575</xdr:rowOff>
    </xdr:from>
    <xdr:to>
      <xdr:col>32</xdr:col>
      <xdr:colOff>381000</xdr:colOff>
      <xdr:row>101</xdr:row>
      <xdr:rowOff>76200</xdr:rowOff>
    </xdr:to>
    <xdr:cxnSp macro="">
      <xdr:nvCxnSpPr>
        <xdr:cNvPr id="26" name="Straight Connector 25"/>
        <xdr:cNvCxnSpPr/>
      </xdr:nvCxnSpPr>
      <xdr:spPr>
        <a:xfrm flipH="1">
          <a:off x="17983200" y="18364200"/>
          <a:ext cx="4505325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102</xdr:row>
      <xdr:rowOff>104775</xdr:rowOff>
    </xdr:from>
    <xdr:to>
      <xdr:col>33</xdr:col>
      <xdr:colOff>171450</xdr:colOff>
      <xdr:row>103</xdr:row>
      <xdr:rowOff>9525</xdr:rowOff>
    </xdr:to>
    <xdr:cxnSp macro="">
      <xdr:nvCxnSpPr>
        <xdr:cNvPr id="27" name="Straight Connector 26"/>
        <xdr:cNvCxnSpPr/>
      </xdr:nvCxnSpPr>
      <xdr:spPr>
        <a:xfrm flipH="1">
          <a:off x="18002250" y="18621375"/>
          <a:ext cx="4962525" cy="857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104</xdr:row>
      <xdr:rowOff>9525</xdr:rowOff>
    </xdr:from>
    <xdr:to>
      <xdr:col>33</xdr:col>
      <xdr:colOff>142875</xdr:colOff>
      <xdr:row>104</xdr:row>
      <xdr:rowOff>66675</xdr:rowOff>
    </xdr:to>
    <xdr:cxnSp macro="">
      <xdr:nvCxnSpPr>
        <xdr:cNvPr id="28" name="Straight Connector 27"/>
        <xdr:cNvCxnSpPr/>
      </xdr:nvCxnSpPr>
      <xdr:spPr>
        <a:xfrm flipH="1">
          <a:off x="17973675" y="18888075"/>
          <a:ext cx="4962525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105</xdr:row>
      <xdr:rowOff>85725</xdr:rowOff>
    </xdr:from>
    <xdr:to>
      <xdr:col>33</xdr:col>
      <xdr:colOff>152400</xdr:colOff>
      <xdr:row>105</xdr:row>
      <xdr:rowOff>142875</xdr:rowOff>
    </xdr:to>
    <xdr:cxnSp macro="">
      <xdr:nvCxnSpPr>
        <xdr:cNvPr id="29" name="Straight Connector 28"/>
        <xdr:cNvCxnSpPr/>
      </xdr:nvCxnSpPr>
      <xdr:spPr>
        <a:xfrm flipH="1">
          <a:off x="17983200" y="19145250"/>
          <a:ext cx="4962525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106</xdr:row>
      <xdr:rowOff>142875</xdr:rowOff>
    </xdr:from>
    <xdr:to>
      <xdr:col>33</xdr:col>
      <xdr:colOff>180975</xdr:colOff>
      <xdr:row>107</xdr:row>
      <xdr:rowOff>57150</xdr:rowOff>
    </xdr:to>
    <xdr:cxnSp macro="">
      <xdr:nvCxnSpPr>
        <xdr:cNvPr id="30" name="Straight Connector 29"/>
        <xdr:cNvCxnSpPr/>
      </xdr:nvCxnSpPr>
      <xdr:spPr>
        <a:xfrm flipH="1">
          <a:off x="18002250" y="19383375"/>
          <a:ext cx="4972050" cy="952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108</xdr:row>
      <xdr:rowOff>66675</xdr:rowOff>
    </xdr:from>
    <xdr:to>
      <xdr:col>33</xdr:col>
      <xdr:colOff>152400</xdr:colOff>
      <xdr:row>108</xdr:row>
      <xdr:rowOff>123825</xdr:rowOff>
    </xdr:to>
    <xdr:cxnSp macro="">
      <xdr:nvCxnSpPr>
        <xdr:cNvPr id="31" name="Straight Connector 30"/>
        <xdr:cNvCxnSpPr/>
      </xdr:nvCxnSpPr>
      <xdr:spPr>
        <a:xfrm flipH="1">
          <a:off x="17983200" y="19640550"/>
          <a:ext cx="4962525" cy="571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685800</xdr:colOff>
      <xdr:row>109</xdr:row>
      <xdr:rowOff>142875</xdr:rowOff>
    </xdr:from>
    <xdr:to>
      <xdr:col>33</xdr:col>
      <xdr:colOff>161925</xdr:colOff>
      <xdr:row>110</xdr:row>
      <xdr:rowOff>47625</xdr:rowOff>
    </xdr:to>
    <xdr:cxnSp macro="">
      <xdr:nvCxnSpPr>
        <xdr:cNvPr id="32" name="Straight Connector 31"/>
        <xdr:cNvCxnSpPr/>
      </xdr:nvCxnSpPr>
      <xdr:spPr>
        <a:xfrm flipH="1">
          <a:off x="17992725" y="19897725"/>
          <a:ext cx="4962525" cy="762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111</xdr:row>
      <xdr:rowOff>57150</xdr:rowOff>
    </xdr:from>
    <xdr:to>
      <xdr:col>31</xdr:col>
      <xdr:colOff>571500</xdr:colOff>
      <xdr:row>111</xdr:row>
      <xdr:rowOff>95250</xdr:rowOff>
    </xdr:to>
    <xdr:cxnSp macro="">
      <xdr:nvCxnSpPr>
        <xdr:cNvPr id="33" name="Straight Connector 32"/>
        <xdr:cNvCxnSpPr/>
      </xdr:nvCxnSpPr>
      <xdr:spPr>
        <a:xfrm flipH="1">
          <a:off x="17983200" y="20145375"/>
          <a:ext cx="4010025" cy="381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112</xdr:row>
      <xdr:rowOff>114300</xdr:rowOff>
    </xdr:from>
    <xdr:to>
      <xdr:col>33</xdr:col>
      <xdr:colOff>161925</xdr:colOff>
      <xdr:row>113</xdr:row>
      <xdr:rowOff>19050</xdr:rowOff>
    </xdr:to>
    <xdr:cxnSp macro="">
      <xdr:nvCxnSpPr>
        <xdr:cNvPr id="34" name="Straight Connector 33"/>
        <xdr:cNvCxnSpPr/>
      </xdr:nvCxnSpPr>
      <xdr:spPr>
        <a:xfrm flipH="1">
          <a:off x="17992725" y="20364450"/>
          <a:ext cx="4962525" cy="7620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114</xdr:row>
      <xdr:rowOff>38100</xdr:rowOff>
    </xdr:from>
    <xdr:to>
      <xdr:col>30</xdr:col>
      <xdr:colOff>266700</xdr:colOff>
      <xdr:row>114</xdr:row>
      <xdr:rowOff>76200</xdr:rowOff>
    </xdr:to>
    <xdr:cxnSp macro="">
      <xdr:nvCxnSpPr>
        <xdr:cNvPr id="35" name="Straight Connector 34"/>
        <xdr:cNvCxnSpPr/>
      </xdr:nvCxnSpPr>
      <xdr:spPr>
        <a:xfrm flipH="1">
          <a:off x="17973675" y="20602575"/>
          <a:ext cx="3028950" cy="2857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116</xdr:row>
      <xdr:rowOff>28575</xdr:rowOff>
    </xdr:from>
    <xdr:to>
      <xdr:col>34</xdr:col>
      <xdr:colOff>514350</xdr:colOff>
      <xdr:row>116</xdr:row>
      <xdr:rowOff>57150</xdr:rowOff>
    </xdr:to>
    <xdr:cxnSp macro="">
      <xdr:nvCxnSpPr>
        <xdr:cNvPr id="36" name="Straight Connector 35"/>
        <xdr:cNvCxnSpPr/>
      </xdr:nvCxnSpPr>
      <xdr:spPr>
        <a:xfrm flipH="1">
          <a:off x="17983200" y="20935950"/>
          <a:ext cx="6010275" cy="2857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666750</xdr:colOff>
      <xdr:row>117</xdr:row>
      <xdr:rowOff>85725</xdr:rowOff>
    </xdr:from>
    <xdr:to>
      <xdr:col>34</xdr:col>
      <xdr:colOff>657225</xdr:colOff>
      <xdr:row>117</xdr:row>
      <xdr:rowOff>123825</xdr:rowOff>
    </xdr:to>
    <xdr:cxnSp macro="">
      <xdr:nvCxnSpPr>
        <xdr:cNvPr id="37" name="Straight Connector 36"/>
        <xdr:cNvCxnSpPr/>
      </xdr:nvCxnSpPr>
      <xdr:spPr>
        <a:xfrm flipH="1">
          <a:off x="17973675" y="21135975"/>
          <a:ext cx="6162675" cy="2857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657225</xdr:colOff>
      <xdr:row>119</xdr:row>
      <xdr:rowOff>19050</xdr:rowOff>
    </xdr:from>
    <xdr:to>
      <xdr:col>34</xdr:col>
      <xdr:colOff>657225</xdr:colOff>
      <xdr:row>119</xdr:row>
      <xdr:rowOff>57150</xdr:rowOff>
    </xdr:to>
    <xdr:cxnSp macro="">
      <xdr:nvCxnSpPr>
        <xdr:cNvPr id="38" name="Straight Connector 37"/>
        <xdr:cNvCxnSpPr/>
      </xdr:nvCxnSpPr>
      <xdr:spPr>
        <a:xfrm flipH="1">
          <a:off x="17964150" y="21412200"/>
          <a:ext cx="6172200" cy="2857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120</xdr:row>
      <xdr:rowOff>142875</xdr:rowOff>
    </xdr:from>
    <xdr:to>
      <xdr:col>31</xdr:col>
      <xdr:colOff>533400</xdr:colOff>
      <xdr:row>121</xdr:row>
      <xdr:rowOff>19050</xdr:rowOff>
    </xdr:to>
    <xdr:cxnSp macro="">
      <xdr:nvCxnSpPr>
        <xdr:cNvPr id="39" name="Straight Connector 38"/>
        <xdr:cNvCxnSpPr/>
      </xdr:nvCxnSpPr>
      <xdr:spPr>
        <a:xfrm flipH="1">
          <a:off x="17992725" y="21669375"/>
          <a:ext cx="396240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122</xdr:row>
      <xdr:rowOff>85725</xdr:rowOff>
    </xdr:from>
    <xdr:to>
      <xdr:col>31</xdr:col>
      <xdr:colOff>542925</xdr:colOff>
      <xdr:row>122</xdr:row>
      <xdr:rowOff>104775</xdr:rowOff>
    </xdr:to>
    <xdr:cxnSp macro="">
      <xdr:nvCxnSpPr>
        <xdr:cNvPr id="40" name="Straight Connector 39"/>
        <xdr:cNvCxnSpPr/>
      </xdr:nvCxnSpPr>
      <xdr:spPr>
        <a:xfrm flipH="1">
          <a:off x="17992725" y="21926550"/>
          <a:ext cx="3971925" cy="19050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676275</xdr:colOff>
      <xdr:row>123</xdr:row>
      <xdr:rowOff>142875</xdr:rowOff>
    </xdr:from>
    <xdr:to>
      <xdr:col>28</xdr:col>
      <xdr:colOff>638175</xdr:colOff>
      <xdr:row>124</xdr:row>
      <xdr:rowOff>19050</xdr:rowOff>
    </xdr:to>
    <xdr:cxnSp macro="">
      <xdr:nvCxnSpPr>
        <xdr:cNvPr id="41" name="Straight Connector 40"/>
        <xdr:cNvCxnSpPr/>
      </xdr:nvCxnSpPr>
      <xdr:spPr>
        <a:xfrm flipH="1">
          <a:off x="17983200" y="22126575"/>
          <a:ext cx="2019300" cy="47625"/>
        </a:xfrm>
        <a:prstGeom prst="line">
          <a:avLst/>
        </a:prstGeom>
        <a:ln w="3175">
          <a:solidFill>
            <a:schemeClr val="bg1">
              <a:lumMod val="65000"/>
            </a:schemeClr>
          </a:solidFill>
          <a:prstDash val="sysDot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38100</xdr:colOff>
      <xdr:row>126</xdr:row>
      <xdr:rowOff>142875</xdr:rowOff>
    </xdr:from>
    <xdr:to>
      <xdr:col>37</xdr:col>
      <xdr:colOff>247650</xdr:colOff>
      <xdr:row>144</xdr:row>
      <xdr:rowOff>114300</xdr:rowOff>
    </xdr:to>
    <xdr:graphicFrame macro="">
      <xdr:nvGraphicFramePr>
        <xdr:cNvPr id="42" name="Chart 41"/>
        <xdr:cNvGraphicFramePr/>
      </xdr:nvGraphicFramePr>
      <xdr:xfrm>
        <a:off x="15287625" y="22602825"/>
        <a:ext cx="1049655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34</xdr:col>
      <xdr:colOff>638175</xdr:colOff>
      <xdr:row>128</xdr:row>
      <xdr:rowOff>57150</xdr:rowOff>
    </xdr:from>
    <xdr:to>
      <xdr:col>37</xdr:col>
      <xdr:colOff>171450</xdr:colOff>
      <xdr:row>131</xdr:row>
      <xdr:rowOff>95250</xdr:rowOff>
    </xdr:to>
    <xdr:pic>
      <xdr:nvPicPr>
        <xdr:cNvPr id="43" name="Picture 4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24117300" y="22850475"/>
          <a:ext cx="1590675" cy="5238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24</xdr:col>
      <xdr:colOff>28575</xdr:colOff>
      <xdr:row>128</xdr:row>
      <xdr:rowOff>85725</xdr:rowOff>
    </xdr:from>
    <xdr:ext cx="2905125" cy="438150"/>
    <xdr:sp macro="" textlink="">
      <xdr:nvSpPr>
        <xdr:cNvPr id="44" name="TextBox 43"/>
        <xdr:cNvSpPr txBox="1"/>
      </xdr:nvSpPr>
      <xdr:spPr>
        <a:xfrm>
          <a:off x="16649700" y="22879050"/>
          <a:ext cx="290512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Eurostat (online data code:  lfsa_ergan)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0.92</cdr:y>
    </cdr:from>
    <cdr:to>
      <cdr:x>0.998</cdr:x>
      <cdr:y>0.9955</cdr:y>
    </cdr:to>
    <cdr:pic>
      <cdr:nvPicPr>
        <cdr:cNvPr id="2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9410700" y="6115050"/>
          <a:ext cx="1590675" cy="50482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7</xdr:row>
      <xdr:rowOff>76200</xdr:rowOff>
    </xdr:from>
    <xdr:to>
      <xdr:col>24</xdr:col>
      <xdr:colOff>171450</xdr:colOff>
      <xdr:row>50</xdr:row>
      <xdr:rowOff>133350</xdr:rowOff>
    </xdr:to>
    <xdr:graphicFrame macro="">
      <xdr:nvGraphicFramePr>
        <xdr:cNvPr id="2" name="Chart 1"/>
        <xdr:cNvGraphicFramePr/>
      </xdr:nvGraphicFramePr>
      <xdr:xfrm>
        <a:off x="6962775" y="1143000"/>
        <a:ext cx="1102042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247650</xdr:colOff>
      <xdr:row>7</xdr:row>
      <xdr:rowOff>133350</xdr:rowOff>
    </xdr:from>
    <xdr:to>
      <xdr:col>20</xdr:col>
      <xdr:colOff>266700</xdr:colOff>
      <xdr:row>43</xdr:row>
      <xdr:rowOff>104775</xdr:rowOff>
    </xdr:to>
    <xdr:cxnSp macro="">
      <xdr:nvCxnSpPr>
        <xdr:cNvPr id="3" name="Straight Connector 2"/>
        <xdr:cNvCxnSpPr/>
      </xdr:nvCxnSpPr>
      <xdr:spPr>
        <a:xfrm>
          <a:off x="15316200" y="1200150"/>
          <a:ext cx="19050" cy="5495925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85725</xdr:colOff>
      <xdr:row>44</xdr:row>
      <xdr:rowOff>9525</xdr:rowOff>
    </xdr:from>
    <xdr:ext cx="342900" cy="257175"/>
    <xdr:sp macro="" textlink="">
      <xdr:nvSpPr>
        <xdr:cNvPr id="4" name="TextBox 3"/>
        <xdr:cNvSpPr txBox="1"/>
      </xdr:nvSpPr>
      <xdr:spPr>
        <a:xfrm>
          <a:off x="15154275" y="6753225"/>
          <a:ext cx="3429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75</a:t>
          </a:r>
        </a:p>
      </xdr:txBody>
    </xdr:sp>
    <xdr:clientData/>
  </xdr:oneCellAnchor>
  <xdr:oneCellAnchor>
    <xdr:from>
      <xdr:col>8</xdr:col>
      <xdr:colOff>600075</xdr:colOff>
      <xdr:row>40</xdr:row>
      <xdr:rowOff>104775</xdr:rowOff>
    </xdr:from>
    <xdr:ext cx="628650" cy="257175"/>
    <xdr:sp macro="" textlink="">
      <xdr:nvSpPr>
        <xdr:cNvPr id="5" name="TextBox 4"/>
        <xdr:cNvSpPr txBox="1"/>
      </xdr:nvSpPr>
      <xdr:spPr>
        <a:xfrm>
          <a:off x="7439025" y="6238875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60 - 64</a:t>
          </a:r>
        </a:p>
      </xdr:txBody>
    </xdr:sp>
    <xdr:clientData/>
  </xdr:oneCellAnchor>
  <xdr:oneCellAnchor>
    <xdr:from>
      <xdr:col>8</xdr:col>
      <xdr:colOff>600075</xdr:colOff>
      <xdr:row>9</xdr:row>
      <xdr:rowOff>123825</xdr:rowOff>
    </xdr:from>
    <xdr:ext cx="628650" cy="257175"/>
    <xdr:sp macro="" textlink="">
      <xdr:nvSpPr>
        <xdr:cNvPr id="6" name="TextBox 5"/>
        <xdr:cNvSpPr txBox="1"/>
      </xdr:nvSpPr>
      <xdr:spPr>
        <a:xfrm>
          <a:off x="7439025" y="1495425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20 - 24</a:t>
          </a:r>
        </a:p>
      </xdr:txBody>
    </xdr:sp>
    <xdr:clientData/>
  </xdr:oneCellAnchor>
  <xdr:oneCellAnchor>
    <xdr:from>
      <xdr:col>8</xdr:col>
      <xdr:colOff>619125</xdr:colOff>
      <xdr:row>13</xdr:row>
      <xdr:rowOff>85725</xdr:rowOff>
    </xdr:from>
    <xdr:ext cx="628650" cy="257175"/>
    <xdr:sp macro="" textlink="">
      <xdr:nvSpPr>
        <xdr:cNvPr id="7" name="TextBox 6"/>
        <xdr:cNvSpPr txBox="1"/>
      </xdr:nvSpPr>
      <xdr:spPr>
        <a:xfrm>
          <a:off x="7458075" y="2076450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25 - 29</a:t>
          </a:r>
        </a:p>
      </xdr:txBody>
    </xdr:sp>
    <xdr:clientData/>
  </xdr:oneCellAnchor>
  <xdr:oneCellAnchor>
    <xdr:from>
      <xdr:col>8</xdr:col>
      <xdr:colOff>619125</xdr:colOff>
      <xdr:row>17</xdr:row>
      <xdr:rowOff>57150</xdr:rowOff>
    </xdr:from>
    <xdr:ext cx="628650" cy="257175"/>
    <xdr:sp macro="" textlink="">
      <xdr:nvSpPr>
        <xdr:cNvPr id="8" name="TextBox 7"/>
        <xdr:cNvSpPr txBox="1"/>
      </xdr:nvSpPr>
      <xdr:spPr>
        <a:xfrm>
          <a:off x="7458075" y="2667000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30 - 34</a:t>
          </a:r>
        </a:p>
      </xdr:txBody>
    </xdr:sp>
    <xdr:clientData/>
  </xdr:oneCellAnchor>
  <xdr:oneCellAnchor>
    <xdr:from>
      <xdr:col>8</xdr:col>
      <xdr:colOff>609600</xdr:colOff>
      <xdr:row>21</xdr:row>
      <xdr:rowOff>38100</xdr:rowOff>
    </xdr:from>
    <xdr:ext cx="628650" cy="257175"/>
    <xdr:sp macro="" textlink="">
      <xdr:nvSpPr>
        <xdr:cNvPr id="9" name="TextBox 8"/>
        <xdr:cNvSpPr txBox="1"/>
      </xdr:nvSpPr>
      <xdr:spPr>
        <a:xfrm>
          <a:off x="7448550" y="3276600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35 - 39</a:t>
          </a:r>
        </a:p>
      </xdr:txBody>
    </xdr:sp>
    <xdr:clientData/>
  </xdr:oneCellAnchor>
  <xdr:oneCellAnchor>
    <xdr:from>
      <xdr:col>8</xdr:col>
      <xdr:colOff>609600</xdr:colOff>
      <xdr:row>25</xdr:row>
      <xdr:rowOff>19050</xdr:rowOff>
    </xdr:from>
    <xdr:ext cx="628650" cy="257175"/>
    <xdr:sp macro="" textlink="">
      <xdr:nvSpPr>
        <xdr:cNvPr id="10" name="TextBox 9"/>
        <xdr:cNvSpPr txBox="1"/>
      </xdr:nvSpPr>
      <xdr:spPr>
        <a:xfrm>
          <a:off x="7448550" y="3867150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40 - 44</a:t>
          </a:r>
        </a:p>
      </xdr:txBody>
    </xdr:sp>
    <xdr:clientData/>
  </xdr:oneCellAnchor>
  <xdr:oneCellAnchor>
    <xdr:from>
      <xdr:col>8</xdr:col>
      <xdr:colOff>638175</xdr:colOff>
      <xdr:row>28</xdr:row>
      <xdr:rowOff>152400</xdr:rowOff>
    </xdr:from>
    <xdr:ext cx="581025" cy="257175"/>
    <xdr:sp macro="" textlink="">
      <xdr:nvSpPr>
        <xdr:cNvPr id="11" name="TextBox 10"/>
        <xdr:cNvSpPr txBox="1"/>
      </xdr:nvSpPr>
      <xdr:spPr>
        <a:xfrm>
          <a:off x="7477125" y="4457700"/>
          <a:ext cx="5810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45- 49</a:t>
          </a:r>
        </a:p>
      </xdr:txBody>
    </xdr:sp>
    <xdr:clientData/>
  </xdr:oneCellAnchor>
  <xdr:oneCellAnchor>
    <xdr:from>
      <xdr:col>8</xdr:col>
      <xdr:colOff>619125</xdr:colOff>
      <xdr:row>33</xdr:row>
      <xdr:rowOff>9525</xdr:rowOff>
    </xdr:from>
    <xdr:ext cx="628650" cy="257175"/>
    <xdr:sp macro="" textlink="">
      <xdr:nvSpPr>
        <xdr:cNvPr id="12" name="TextBox 11"/>
        <xdr:cNvSpPr txBox="1"/>
      </xdr:nvSpPr>
      <xdr:spPr>
        <a:xfrm>
          <a:off x="7458075" y="5076825"/>
          <a:ext cx="62865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50 - 54</a:t>
          </a:r>
        </a:p>
      </xdr:txBody>
    </xdr:sp>
    <xdr:clientData/>
  </xdr:oneCellAnchor>
  <xdr:oneCellAnchor>
    <xdr:from>
      <xdr:col>8</xdr:col>
      <xdr:colOff>647700</xdr:colOff>
      <xdr:row>36</xdr:row>
      <xdr:rowOff>152400</xdr:rowOff>
    </xdr:from>
    <xdr:ext cx="581025" cy="257175"/>
    <xdr:sp macro="" textlink="">
      <xdr:nvSpPr>
        <xdr:cNvPr id="13" name="TextBox 12"/>
        <xdr:cNvSpPr txBox="1"/>
      </xdr:nvSpPr>
      <xdr:spPr>
        <a:xfrm>
          <a:off x="7486650" y="5676900"/>
          <a:ext cx="5810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55- 59</a:t>
          </a:r>
        </a:p>
      </xdr:txBody>
    </xdr:sp>
    <xdr:clientData/>
  </xdr:oneCellAnchor>
  <xdr:oneCellAnchor>
    <xdr:from>
      <xdr:col>16</xdr:col>
      <xdr:colOff>666750</xdr:colOff>
      <xdr:row>9</xdr:row>
      <xdr:rowOff>114300</xdr:rowOff>
    </xdr:from>
    <xdr:ext cx="466725" cy="257175"/>
    <xdr:sp macro="" textlink="">
      <xdr:nvSpPr>
        <xdr:cNvPr id="14" name="TextBox 13"/>
        <xdr:cNvSpPr txBox="1"/>
      </xdr:nvSpPr>
      <xdr:spPr>
        <a:xfrm>
          <a:off x="12992100" y="1485900"/>
          <a:ext cx="4667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- 0.6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209550</xdr:colOff>
      <xdr:row>13</xdr:row>
      <xdr:rowOff>104775</xdr:rowOff>
    </xdr:from>
    <xdr:ext cx="504825" cy="257175"/>
    <xdr:sp macro="" textlink="">
      <xdr:nvSpPr>
        <xdr:cNvPr id="15" name="TextBox 14"/>
        <xdr:cNvSpPr txBox="1"/>
      </xdr:nvSpPr>
      <xdr:spPr>
        <a:xfrm>
          <a:off x="15278100" y="2095500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+ 1.6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676275</xdr:colOff>
      <xdr:row>17</xdr:row>
      <xdr:rowOff>104775</xdr:rowOff>
    </xdr:from>
    <xdr:ext cx="504825" cy="257175"/>
    <xdr:sp macro="" textlink="">
      <xdr:nvSpPr>
        <xdr:cNvPr id="16" name="TextBox 15"/>
        <xdr:cNvSpPr txBox="1"/>
      </xdr:nvSpPr>
      <xdr:spPr>
        <a:xfrm>
          <a:off x="15744825" y="2714625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+ 1.2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142875</xdr:colOff>
      <xdr:row>21</xdr:row>
      <xdr:rowOff>47625</xdr:rowOff>
    </xdr:from>
    <xdr:ext cx="504825" cy="257175"/>
    <xdr:sp macro="" textlink="">
      <xdr:nvSpPr>
        <xdr:cNvPr id="17" name="TextBox 16"/>
        <xdr:cNvSpPr txBox="1"/>
      </xdr:nvSpPr>
      <xdr:spPr>
        <a:xfrm>
          <a:off x="15897225" y="3286125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+ 1.7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21</xdr:col>
      <xdr:colOff>228600</xdr:colOff>
      <xdr:row>25</xdr:row>
      <xdr:rowOff>47625</xdr:rowOff>
    </xdr:from>
    <xdr:ext cx="504825" cy="257175"/>
    <xdr:sp macro="" textlink="">
      <xdr:nvSpPr>
        <xdr:cNvPr id="18" name="TextBox 17"/>
        <xdr:cNvSpPr txBox="1"/>
      </xdr:nvSpPr>
      <xdr:spPr>
        <a:xfrm>
          <a:off x="15982950" y="3895725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+ 2.7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438150</xdr:colOff>
      <xdr:row>29</xdr:row>
      <xdr:rowOff>19050</xdr:rowOff>
    </xdr:from>
    <xdr:ext cx="504825" cy="257175"/>
    <xdr:sp macro="" textlink="">
      <xdr:nvSpPr>
        <xdr:cNvPr id="19" name="TextBox 18"/>
        <xdr:cNvSpPr txBox="1"/>
      </xdr:nvSpPr>
      <xdr:spPr>
        <a:xfrm>
          <a:off x="15506700" y="4476750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+ 4.4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19</xdr:col>
      <xdr:colOff>514350</xdr:colOff>
      <xdr:row>33</xdr:row>
      <xdr:rowOff>28575</xdr:rowOff>
    </xdr:from>
    <xdr:ext cx="504825" cy="257175"/>
    <xdr:sp macro="" textlink="">
      <xdr:nvSpPr>
        <xdr:cNvPr id="20" name="TextBox 19"/>
        <xdr:cNvSpPr txBox="1"/>
      </xdr:nvSpPr>
      <xdr:spPr>
        <a:xfrm>
          <a:off x="14897100" y="5095875"/>
          <a:ext cx="504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+ 8.1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18</xdr:col>
      <xdr:colOff>38100</xdr:colOff>
      <xdr:row>37</xdr:row>
      <xdr:rowOff>0</xdr:rowOff>
    </xdr:from>
    <xdr:ext cx="581025" cy="257175"/>
    <xdr:sp macro="" textlink="">
      <xdr:nvSpPr>
        <xdr:cNvPr id="21" name="TextBox 20"/>
        <xdr:cNvSpPr txBox="1"/>
      </xdr:nvSpPr>
      <xdr:spPr>
        <a:xfrm>
          <a:off x="13735050" y="5676900"/>
          <a:ext cx="5810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+ 16.8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19050</xdr:colOff>
      <xdr:row>41</xdr:row>
      <xdr:rowOff>0</xdr:rowOff>
    </xdr:from>
    <xdr:ext cx="581025" cy="257175"/>
    <xdr:sp macro="" textlink="">
      <xdr:nvSpPr>
        <xdr:cNvPr id="22" name="TextBox 21"/>
        <xdr:cNvSpPr txBox="1"/>
      </xdr:nvSpPr>
      <xdr:spPr>
        <a:xfrm>
          <a:off x="10972800" y="6286500"/>
          <a:ext cx="5810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+ 17.6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638175</xdr:colOff>
      <xdr:row>6</xdr:row>
      <xdr:rowOff>0</xdr:rowOff>
    </xdr:from>
    <xdr:ext cx="5905500" cy="257175"/>
    <xdr:sp macro="" textlink="">
      <xdr:nvSpPr>
        <xdr:cNvPr id="23" name="TextBox 22"/>
        <xdr:cNvSpPr txBox="1"/>
      </xdr:nvSpPr>
      <xdr:spPr>
        <a:xfrm>
          <a:off x="7477125" y="914400"/>
          <a:ext cx="5905500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Annual average employment rates, by five-year age groups, 2003 and 2017 , EU-28, %</a:t>
          </a:r>
        </a:p>
      </xdr:txBody>
    </xdr:sp>
    <xdr:clientData/>
  </xdr:oneCellAnchor>
  <xdr:oneCellAnchor>
    <xdr:from>
      <xdr:col>8</xdr:col>
      <xdr:colOff>619125</xdr:colOff>
      <xdr:row>49</xdr:row>
      <xdr:rowOff>76200</xdr:rowOff>
    </xdr:from>
    <xdr:ext cx="2905125" cy="409575"/>
    <xdr:sp macro="" textlink="">
      <xdr:nvSpPr>
        <xdr:cNvPr id="24" name="TextBox 23"/>
        <xdr:cNvSpPr txBox="1"/>
      </xdr:nvSpPr>
      <xdr:spPr>
        <a:xfrm>
          <a:off x="7458075" y="7581900"/>
          <a:ext cx="2905125" cy="4095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Source: Eurostat (online data code:  lfsa_ergan)</a:t>
          </a:r>
          <a:endParaRPr lang="en-GB">
            <a:effectLst/>
          </a:endParaRPr>
        </a:p>
        <a:p>
          <a:endParaRPr lang="en-GB" sz="1100"/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0.06525</cdr:y>
    </cdr:from>
    <cdr:to>
      <cdr:x>0.51775</cdr:x>
      <cdr:y>0.1305</cdr:y>
    </cdr:to>
    <cdr:sp macro="" textlink="">
      <cdr:nvSpPr>
        <cdr:cNvPr id="2" name="TextBox 1"/>
        <cdr:cNvSpPr txBox="1"/>
      </cdr:nvSpPr>
      <cdr:spPr>
        <a:xfrm>
          <a:off x="5772150" y="371475"/>
          <a:ext cx="561975" cy="3810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- 8.1</a:t>
          </a:r>
        </a:p>
      </cdr:txBody>
    </cdr:sp>
  </cdr:relSizeAnchor>
  <cdr:relSizeAnchor xmlns:cdr="http://schemas.openxmlformats.org/drawingml/2006/chartDrawing">
    <cdr:from>
      <cdr:x>0.514</cdr:x>
      <cdr:y>0.71825</cdr:y>
    </cdr:from>
    <cdr:to>
      <cdr:x>0.55975</cdr:x>
      <cdr:y>0.7835</cdr:y>
    </cdr:to>
    <cdr:sp macro="" textlink="">
      <cdr:nvSpPr>
        <cdr:cNvPr id="3" name="TextBox 1"/>
        <cdr:cNvSpPr txBox="1"/>
      </cdr:nvSpPr>
      <cdr:spPr>
        <a:xfrm>
          <a:off x="6286500" y="4152900"/>
          <a:ext cx="561975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+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16.8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0.38675</cdr:x>
      <cdr:y>0.20025</cdr:y>
    </cdr:from>
    <cdr:to>
      <cdr:x>0.4325</cdr:x>
      <cdr:y>0.2655</cdr:y>
    </cdr:to>
    <cdr:sp macro="" textlink="">
      <cdr:nvSpPr>
        <cdr:cNvPr id="4" name="TextBox 1"/>
        <cdr:cNvSpPr txBox="1"/>
      </cdr:nvSpPr>
      <cdr:spPr>
        <a:xfrm>
          <a:off x="4724400" y="1152525"/>
          <a:ext cx="561975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- 7.0</a:t>
          </a:r>
        </a:p>
      </cdr:txBody>
    </cdr:sp>
  </cdr:relSizeAnchor>
  <cdr:relSizeAnchor xmlns:cdr="http://schemas.openxmlformats.org/drawingml/2006/chartDrawing">
    <cdr:from>
      <cdr:x>0.5155</cdr:x>
      <cdr:y>0.5845</cdr:y>
    </cdr:from>
    <cdr:to>
      <cdr:x>0.56125</cdr:x>
      <cdr:y>0.64975</cdr:y>
    </cdr:to>
    <cdr:sp macro="" textlink="">
      <cdr:nvSpPr>
        <cdr:cNvPr id="5" name="TextBox 1"/>
        <cdr:cNvSpPr txBox="1"/>
      </cdr:nvSpPr>
      <cdr:spPr>
        <a:xfrm>
          <a:off x="6305550" y="3381375"/>
          <a:ext cx="561975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+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11.8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0.6715</cdr:x>
      <cdr:y>0.4595</cdr:y>
    </cdr:from>
    <cdr:to>
      <cdr:x>0.71725</cdr:x>
      <cdr:y>0.525</cdr:y>
    </cdr:to>
    <cdr:sp macro="" textlink="">
      <cdr:nvSpPr>
        <cdr:cNvPr id="6" name="TextBox 1"/>
        <cdr:cNvSpPr txBox="1"/>
      </cdr:nvSpPr>
      <cdr:spPr>
        <a:xfrm>
          <a:off x="8210550" y="2657475"/>
          <a:ext cx="561975" cy="3810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+</a:t>
          </a:r>
          <a:r>
            <a:rPr lang="en-GB" sz="1100" b="1" baseline="0">
              <a:latin typeface="Arial" panose="020B0604020202020204" pitchFamily="34" charset="0"/>
              <a:cs typeface="Arial" panose="020B0604020202020204" pitchFamily="34" charset="0"/>
            </a:rPr>
            <a:t> 4.1</a:t>
          </a:r>
          <a:endParaRPr lang="en-GB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1,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s 1 and 2"/>
    </sheetNames>
    <sheetDataSet>
      <sheetData sheetId="0">
        <row r="1">
          <cell r="B1">
            <v>2001</v>
          </cell>
          <cell r="C1">
            <v>2002</v>
          </cell>
          <cell r="D1" t="str">
            <v>2003</v>
          </cell>
          <cell r="E1" t="str">
            <v>2004</v>
          </cell>
          <cell r="F1" t="str">
            <v>2005</v>
          </cell>
          <cell r="G1" t="str">
            <v>2006</v>
          </cell>
          <cell r="H1" t="str">
            <v>2007</v>
          </cell>
          <cell r="I1" t="str">
            <v>2008</v>
          </cell>
          <cell r="J1" t="str">
            <v>2009</v>
          </cell>
          <cell r="K1" t="str">
            <v>2010</v>
          </cell>
          <cell r="L1" t="str">
            <v>2011</v>
          </cell>
          <cell r="M1" t="str">
            <v>2012</v>
          </cell>
          <cell r="N1" t="str">
            <v>2013</v>
          </cell>
          <cell r="O1" t="str">
            <v>2014</v>
          </cell>
          <cell r="P1" t="str">
            <v>2015</v>
          </cell>
          <cell r="Q1">
            <v>2016</v>
          </cell>
          <cell r="R1">
            <v>2017</v>
          </cell>
          <cell r="S1">
            <v>2018</v>
          </cell>
          <cell r="T1">
            <v>2019</v>
          </cell>
          <cell r="U1">
            <v>2020</v>
          </cell>
        </row>
        <row r="2">
          <cell r="B2">
            <v>66.9</v>
          </cell>
          <cell r="C2">
            <v>66.8</v>
          </cell>
          <cell r="D2">
            <v>67</v>
          </cell>
          <cell r="E2">
            <v>67.3</v>
          </cell>
          <cell r="F2">
            <v>67.9</v>
          </cell>
          <cell r="G2">
            <v>68.9</v>
          </cell>
          <cell r="H2">
            <v>69.8</v>
          </cell>
          <cell r="I2">
            <v>70.3</v>
          </cell>
          <cell r="J2">
            <v>69</v>
          </cell>
          <cell r="K2">
            <v>68.6</v>
          </cell>
          <cell r="L2">
            <v>68.6</v>
          </cell>
          <cell r="M2">
            <v>68.4</v>
          </cell>
          <cell r="N2">
            <v>68.4</v>
          </cell>
          <cell r="O2">
            <v>69.2</v>
          </cell>
          <cell r="P2">
            <v>70.1</v>
          </cell>
          <cell r="Q2">
            <v>71.1</v>
          </cell>
          <cell r="R2">
            <v>72.2</v>
          </cell>
        </row>
        <row r="3">
          <cell r="C3">
            <v>-0.10000000000000853</v>
          </cell>
          <cell r="D3">
            <v>0.20000000000000284</v>
          </cell>
          <cell r="E3">
            <v>0.29999999999999716</v>
          </cell>
          <cell r="F3">
            <v>0.6000000000000085</v>
          </cell>
          <cell r="G3">
            <v>1</v>
          </cell>
          <cell r="H3">
            <v>0.8999999999999915</v>
          </cell>
          <cell r="I3">
            <v>0.5</v>
          </cell>
          <cell r="J3">
            <v>-1.2999999999999972</v>
          </cell>
          <cell r="K3">
            <v>-0.4000000000000057</v>
          </cell>
          <cell r="L3">
            <v>0</v>
          </cell>
          <cell r="M3">
            <v>-0.19999999999998863</v>
          </cell>
          <cell r="N3">
            <v>0</v>
          </cell>
          <cell r="O3">
            <v>0.7999999999999972</v>
          </cell>
          <cell r="P3">
            <v>0.8999999999999915</v>
          </cell>
          <cell r="Q3">
            <v>1</v>
          </cell>
          <cell r="R3">
            <v>1.1000000000000085</v>
          </cell>
        </row>
        <row r="4">
          <cell r="S4">
            <v>0.9</v>
          </cell>
          <cell r="T4">
            <v>0.9</v>
          </cell>
          <cell r="U4">
            <v>0.9</v>
          </cell>
        </row>
        <row r="5">
          <cell r="D5" t="str">
            <v>Figure 2: Year-on-year percentage point change in employment rate, 2002-2017, and required growth 2018-2020, persons aged 20-64, EU-28, percentage points</v>
          </cell>
          <cell r="S5">
            <v>73</v>
          </cell>
          <cell r="T5">
            <v>74</v>
          </cell>
          <cell r="U5">
            <v>75</v>
          </cell>
        </row>
        <row r="80">
          <cell r="V80" t="str">
            <v>Observed employment rate  2001-2017</v>
          </cell>
        </row>
        <row r="81">
          <cell r="V81" t="str">
            <v>Minimum required employment rate growth 2018-2020 to reach 75%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</sheetNames>
    <sheetDataSet>
      <sheetData sheetId="0">
        <row r="4">
          <cell r="R4" t="str">
            <v>Turkey</v>
          </cell>
          <cell r="S4">
            <v>24.9</v>
          </cell>
          <cell r="T4">
            <v>47.800000000000004</v>
          </cell>
        </row>
        <row r="5">
          <cell r="S5">
            <v>34.5</v>
          </cell>
          <cell r="T5">
            <v>41.599999999999994</v>
          </cell>
        </row>
        <row r="7">
          <cell r="R7" t="str">
            <v>Former Yugoslav Republic of Macedonia</v>
          </cell>
          <cell r="S7">
            <v>36.2</v>
          </cell>
          <cell r="T7">
            <v>20</v>
          </cell>
        </row>
        <row r="8">
          <cell r="S8">
            <v>43.7</v>
          </cell>
          <cell r="T8">
            <v>21.89999999999999</v>
          </cell>
        </row>
        <row r="10">
          <cell r="R10" t="str">
            <v>Montenegro</v>
          </cell>
        </row>
        <row r="11">
          <cell r="S11">
            <v>51.4</v>
          </cell>
          <cell r="T11">
            <v>13.800000000000004</v>
          </cell>
        </row>
        <row r="14">
          <cell r="R14" t="str">
            <v>Switzerland</v>
          </cell>
        </row>
        <row r="15">
          <cell r="S15">
            <v>77.4</v>
          </cell>
          <cell r="T15">
            <v>9.399999999999991</v>
          </cell>
        </row>
        <row r="17">
          <cell r="R17" t="str">
            <v>Iceland</v>
          </cell>
          <cell r="S17">
            <v>80.4</v>
          </cell>
          <cell r="T17">
            <v>9.5</v>
          </cell>
        </row>
        <row r="18">
          <cell r="S18">
            <v>84.5</v>
          </cell>
          <cell r="T18">
            <v>6</v>
          </cell>
        </row>
        <row r="20">
          <cell r="R20" t="str">
            <v>Norway</v>
          </cell>
          <cell r="S20">
            <v>78.6</v>
          </cell>
          <cell r="T20">
            <v>6.200000000000003</v>
          </cell>
        </row>
        <row r="21">
          <cell r="S21">
            <v>76.2</v>
          </cell>
          <cell r="T21">
            <v>4</v>
          </cell>
        </row>
        <row r="24">
          <cell r="R24" t="str">
            <v>Malta</v>
          </cell>
          <cell r="S24">
            <v>39.4</v>
          </cell>
          <cell r="T24">
            <v>39.1</v>
          </cell>
        </row>
        <row r="25">
          <cell r="S25">
            <v>58</v>
          </cell>
          <cell r="T25">
            <v>26.099999999999994</v>
          </cell>
        </row>
        <row r="27">
          <cell r="R27" t="str">
            <v>Italy</v>
          </cell>
          <cell r="S27">
            <v>50.6</v>
          </cell>
          <cell r="T27">
            <v>24.699999999999996</v>
          </cell>
        </row>
        <row r="28">
          <cell r="S28">
            <v>52.5</v>
          </cell>
          <cell r="T28">
            <v>19.799999999999997</v>
          </cell>
        </row>
        <row r="30">
          <cell r="R30" t="str">
            <v>Greece</v>
          </cell>
          <cell r="S30">
            <v>52.6</v>
          </cell>
          <cell r="T30">
            <v>27.499999999999993</v>
          </cell>
        </row>
        <row r="31">
          <cell r="S31">
            <v>48</v>
          </cell>
          <cell r="T31">
            <v>19.700000000000003</v>
          </cell>
        </row>
        <row r="33">
          <cell r="R33" t="str">
            <v>Romania</v>
          </cell>
          <cell r="S33">
            <v>57.3</v>
          </cell>
          <cell r="T33">
            <v>14.299999999999997</v>
          </cell>
        </row>
        <row r="34">
          <cell r="S34">
            <v>60.2</v>
          </cell>
          <cell r="T34">
            <v>17.099999999999994</v>
          </cell>
        </row>
        <row r="36">
          <cell r="R36" t="str">
            <v>Czech Republic</v>
          </cell>
          <cell r="S36">
            <v>62.5</v>
          </cell>
          <cell r="T36">
            <v>19.5</v>
          </cell>
        </row>
        <row r="37">
          <cell r="S37">
            <v>70.5</v>
          </cell>
          <cell r="T37">
            <v>15.799999999999997</v>
          </cell>
        </row>
        <row r="39">
          <cell r="R39" t="str">
            <v>Hungary</v>
          </cell>
          <cell r="S39">
            <v>54.8</v>
          </cell>
          <cell r="T39">
            <v>13.900000000000006</v>
          </cell>
        </row>
        <row r="40">
          <cell r="S40">
            <v>65.7</v>
          </cell>
          <cell r="T40">
            <v>15.299999999999997</v>
          </cell>
        </row>
        <row r="42">
          <cell r="R42" t="str">
            <v>Poland</v>
          </cell>
          <cell r="S42">
            <v>57.3</v>
          </cell>
          <cell r="T42">
            <v>15.700000000000003</v>
          </cell>
        </row>
        <row r="43">
          <cell r="S43">
            <v>63.6</v>
          </cell>
          <cell r="T43">
            <v>14.600000000000001</v>
          </cell>
        </row>
        <row r="45">
          <cell r="R45" t="str">
            <v>Slovakia</v>
          </cell>
          <cell r="S45">
            <v>60.3</v>
          </cell>
          <cell r="T45">
            <v>17.10000000000001</v>
          </cell>
        </row>
        <row r="46">
          <cell r="S46">
            <v>64.7</v>
          </cell>
          <cell r="T46">
            <v>12.799999999999997</v>
          </cell>
        </row>
        <row r="48">
          <cell r="R48" t="str">
            <v>Ireland</v>
          </cell>
          <cell r="S48">
            <v>65.4</v>
          </cell>
          <cell r="T48">
            <v>16</v>
          </cell>
        </row>
        <row r="49">
          <cell r="S49">
            <v>67</v>
          </cell>
          <cell r="T49">
            <v>12.099999999999994</v>
          </cell>
        </row>
        <row r="51">
          <cell r="R51" t="str">
            <v>Spain</v>
          </cell>
          <cell r="S51">
            <v>58.9</v>
          </cell>
          <cell r="T51">
            <v>19.000000000000007</v>
          </cell>
        </row>
        <row r="52">
          <cell r="S52">
            <v>59.6</v>
          </cell>
          <cell r="T52">
            <v>11.899999999999999</v>
          </cell>
        </row>
        <row r="54">
          <cell r="R54" t="str">
            <v>Croatia</v>
          </cell>
          <cell r="S54">
            <v>57</v>
          </cell>
          <cell r="T54">
            <v>15.900000000000006</v>
          </cell>
        </row>
        <row r="55">
          <cell r="S55">
            <v>58.3</v>
          </cell>
          <cell r="T55">
            <v>10.600000000000009</v>
          </cell>
        </row>
        <row r="57">
          <cell r="R57" t="str">
            <v>Netherlands</v>
          </cell>
          <cell r="S57">
            <v>72.2</v>
          </cell>
          <cell r="T57">
            <v>13.299999999999997</v>
          </cell>
        </row>
        <row r="58">
          <cell r="S58">
            <v>72.8</v>
          </cell>
          <cell r="T58">
            <v>10.5</v>
          </cell>
        </row>
        <row r="60">
          <cell r="R60" t="str">
            <v>United Kingdom</v>
          </cell>
          <cell r="S60">
            <v>68.8</v>
          </cell>
          <cell r="T60">
            <v>13.100000000000009</v>
          </cell>
        </row>
        <row r="61">
          <cell r="S61">
            <v>73.1</v>
          </cell>
          <cell r="T61">
            <v>10.300000000000011</v>
          </cell>
        </row>
        <row r="63">
          <cell r="R63" t="str">
            <v>Belgium</v>
          </cell>
          <cell r="S63">
            <v>61.3</v>
          </cell>
          <cell r="T63">
            <v>13.400000000000006</v>
          </cell>
        </row>
        <row r="64">
          <cell r="S64">
            <v>63.6</v>
          </cell>
          <cell r="T64">
            <v>9.800000000000004</v>
          </cell>
        </row>
        <row r="66">
          <cell r="R66" t="str">
            <v>Cyprus</v>
          </cell>
          <cell r="S66">
            <v>68.2</v>
          </cell>
          <cell r="T66">
            <v>17</v>
          </cell>
        </row>
        <row r="67">
          <cell r="S67">
            <v>66.2</v>
          </cell>
          <cell r="T67">
            <v>9.399999999999991</v>
          </cell>
        </row>
        <row r="69">
          <cell r="R69" t="str">
            <v>Bulgaria</v>
          </cell>
          <cell r="S69">
            <v>65.4</v>
          </cell>
          <cell r="T69">
            <v>10.699999999999989</v>
          </cell>
        </row>
        <row r="70">
          <cell r="S70">
            <v>67.3</v>
          </cell>
          <cell r="T70">
            <v>8</v>
          </cell>
        </row>
        <row r="72">
          <cell r="R72" t="str">
            <v>Austria</v>
          </cell>
          <cell r="S72">
            <v>67.6</v>
          </cell>
          <cell r="T72">
            <v>12.5</v>
          </cell>
        </row>
        <row r="73">
          <cell r="S73">
            <v>71.4</v>
          </cell>
          <cell r="T73">
            <v>8</v>
          </cell>
        </row>
        <row r="75">
          <cell r="R75" t="str">
            <v>Germany</v>
          </cell>
          <cell r="S75">
            <v>67.8</v>
          </cell>
          <cell r="T75">
            <v>12.299999999999997</v>
          </cell>
        </row>
        <row r="76">
          <cell r="S76">
            <v>75.2</v>
          </cell>
          <cell r="T76">
            <v>7.8999999999999915</v>
          </cell>
        </row>
        <row r="78">
          <cell r="R78" t="str">
            <v>Luxembourg</v>
          </cell>
          <cell r="S78">
            <v>60.1</v>
          </cell>
          <cell r="T78">
            <v>17.1</v>
          </cell>
        </row>
        <row r="79">
          <cell r="S79">
            <v>67.5</v>
          </cell>
          <cell r="T79">
            <v>7.900000000000006</v>
          </cell>
        </row>
        <row r="81">
          <cell r="R81" t="str">
            <v>France</v>
          </cell>
          <cell r="S81">
            <v>65.5</v>
          </cell>
          <cell r="T81">
            <v>10.099999999999994</v>
          </cell>
        </row>
        <row r="82">
          <cell r="S82">
            <v>67.2</v>
          </cell>
          <cell r="T82">
            <v>7.799999999999997</v>
          </cell>
        </row>
        <row r="84">
          <cell r="R84" t="str">
            <v>Portugal</v>
          </cell>
          <cell r="S84">
            <v>67.1</v>
          </cell>
          <cell r="T84">
            <v>12.300000000000011</v>
          </cell>
        </row>
        <row r="85">
          <cell r="S85">
            <v>69.8</v>
          </cell>
          <cell r="T85">
            <v>7.5</v>
          </cell>
        </row>
        <row r="87">
          <cell r="R87" t="str">
            <v>Estonia</v>
          </cell>
          <cell r="S87">
            <v>72.9</v>
          </cell>
          <cell r="T87">
            <v>8.599999999999994</v>
          </cell>
        </row>
        <row r="88">
          <cell r="S88">
            <v>75.1</v>
          </cell>
          <cell r="T88">
            <v>7.300000000000011</v>
          </cell>
        </row>
        <row r="90">
          <cell r="R90" t="str">
            <v>Slovenia</v>
          </cell>
          <cell r="S90">
            <v>68.5</v>
          </cell>
          <cell r="T90">
            <v>8.900000000000006</v>
          </cell>
        </row>
        <row r="91">
          <cell r="S91">
            <v>69.7</v>
          </cell>
          <cell r="T91">
            <v>7.200000000000003</v>
          </cell>
        </row>
        <row r="93">
          <cell r="R93" t="str">
            <v>Denmark</v>
          </cell>
          <cell r="S93">
            <v>75.5</v>
          </cell>
          <cell r="T93">
            <v>8.400000000000006</v>
          </cell>
        </row>
        <row r="94">
          <cell r="S94">
            <v>73.7</v>
          </cell>
          <cell r="T94">
            <v>6.5</v>
          </cell>
        </row>
        <row r="96">
          <cell r="R96" t="str">
            <v>Latvia</v>
          </cell>
          <cell r="S96">
            <v>71.9</v>
          </cell>
          <cell r="T96">
            <v>7.3999999999999915</v>
          </cell>
        </row>
        <row r="97">
          <cell r="S97">
            <v>72.7</v>
          </cell>
          <cell r="T97">
            <v>4.299999999999997</v>
          </cell>
        </row>
        <row r="99">
          <cell r="R99" t="str">
            <v>Sweden</v>
          </cell>
          <cell r="S99">
            <v>77.2</v>
          </cell>
          <cell r="T99">
            <v>6.299999999999997</v>
          </cell>
        </row>
        <row r="100">
          <cell r="S100">
            <v>79.8</v>
          </cell>
          <cell r="T100">
            <v>4</v>
          </cell>
        </row>
        <row r="102">
          <cell r="R102" t="str">
            <v>Finland</v>
          </cell>
          <cell r="S102">
            <v>73.1</v>
          </cell>
          <cell r="T102">
            <v>5.300000000000011</v>
          </cell>
        </row>
        <row r="103">
          <cell r="S103">
            <v>72.4</v>
          </cell>
          <cell r="T103">
            <v>3.5</v>
          </cell>
        </row>
        <row r="105">
          <cell r="R105" t="str">
            <v>Lithuania</v>
          </cell>
          <cell r="S105">
            <v>68.7</v>
          </cell>
          <cell r="T105">
            <v>6.8999999999999915</v>
          </cell>
        </row>
        <row r="106">
          <cell r="S106">
            <v>75.5</v>
          </cell>
          <cell r="T106">
            <v>1</v>
          </cell>
        </row>
        <row r="109">
          <cell r="R109" t="str">
            <v>EU-28</v>
          </cell>
          <cell r="S109">
            <v>62.8</v>
          </cell>
          <cell r="T109">
            <v>15.100000000000009</v>
          </cell>
        </row>
        <row r="110">
          <cell r="S110">
            <v>66.5</v>
          </cell>
          <cell r="T110">
            <v>11.5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3">
          <cell r="F13">
            <v>24.9</v>
          </cell>
          <cell r="G13">
            <v>17.646499096</v>
          </cell>
        </row>
        <row r="14">
          <cell r="F14">
            <v>53.5</v>
          </cell>
          <cell r="G14">
            <v>16.834240410999996</v>
          </cell>
        </row>
        <row r="15">
          <cell r="F15">
            <v>70.7</v>
          </cell>
          <cell r="G15">
            <v>8.125311126</v>
          </cell>
        </row>
        <row r="16">
          <cell r="F16">
            <v>77.3</v>
          </cell>
          <cell r="G16">
            <v>4.355012810000005</v>
          </cell>
        </row>
        <row r="17">
          <cell r="F17">
            <v>79.4</v>
          </cell>
          <cell r="G17">
            <v>2.651832572999993</v>
          </cell>
        </row>
        <row r="18">
          <cell r="F18">
            <v>79.6</v>
          </cell>
          <cell r="G18">
            <v>1.717801651000002</v>
          </cell>
        </row>
        <row r="19">
          <cell r="F19">
            <v>77.8</v>
          </cell>
          <cell r="G19">
            <v>1.2479485980000078</v>
          </cell>
        </row>
        <row r="20">
          <cell r="F20">
            <v>72.7</v>
          </cell>
          <cell r="G20">
            <v>1.5903498200000001</v>
          </cell>
        </row>
        <row r="21">
          <cell r="F21">
            <v>50.7</v>
          </cell>
          <cell r="G21">
            <v>0.5512634610000049</v>
          </cell>
        </row>
        <row r="55">
          <cell r="J55" t="str">
            <v>Decrease from 2003 to 2017</v>
          </cell>
        </row>
        <row r="56">
          <cell r="J56" t="str">
            <v>Increase from 2003 to 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1"/>
    </sheetNames>
    <sheetDataSet>
      <sheetData sheetId="0">
        <row r="12">
          <cell r="D12">
            <v>22595</v>
          </cell>
          <cell r="T12">
            <v>16808.2891</v>
          </cell>
        </row>
        <row r="13">
          <cell r="D13">
            <v>25184</v>
          </cell>
          <cell r="T13">
            <v>11780.692032500003</v>
          </cell>
        </row>
        <row r="14">
          <cell r="D14">
            <v>42260</v>
          </cell>
          <cell r="T14">
            <v>4129.876887500002</v>
          </cell>
        </row>
        <row r="15">
          <cell r="D15">
            <v>54494</v>
          </cell>
          <cell r="T15">
            <v>3694.6444349999947</v>
          </cell>
        </row>
        <row r="16">
          <cell r="P16">
            <v>14458.643005</v>
          </cell>
          <cell r="T16">
            <v>6963.356995</v>
          </cell>
        </row>
        <row r="17">
          <cell r="P17">
            <v>21795.932505</v>
          </cell>
          <cell r="T17">
            <v>8106.067494999999</v>
          </cell>
        </row>
        <row r="64">
          <cell r="C64" t="str">
            <v>Decrease from 2003 to 2017</v>
          </cell>
        </row>
        <row r="65">
          <cell r="C65" t="str">
            <v>Increase from 2003 to 2017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11">
          <cell r="C11" t="str">
            <v>2002</v>
          </cell>
          <cell r="D11" t="str">
            <v>2003</v>
          </cell>
          <cell r="E11" t="str">
            <v>2004</v>
          </cell>
          <cell r="F11" t="str">
            <v>2005</v>
          </cell>
          <cell r="G11" t="str">
            <v>2006</v>
          </cell>
          <cell r="H11" t="str">
            <v>2007</v>
          </cell>
          <cell r="I11" t="str">
            <v>2008</v>
          </cell>
          <cell r="J11" t="str">
            <v>2009</v>
          </cell>
          <cell r="K11" t="str">
            <v>2010</v>
          </cell>
          <cell r="L11" t="str">
            <v>2011</v>
          </cell>
          <cell r="M11" t="str">
            <v>2012</v>
          </cell>
          <cell r="N11" t="str">
            <v>2013</v>
          </cell>
          <cell r="O11" t="str">
            <v>2014</v>
          </cell>
          <cell r="P11" t="str">
            <v>2015</v>
          </cell>
          <cell r="Q11" t="str">
            <v>2016</v>
          </cell>
          <cell r="R11">
            <v>2017</v>
          </cell>
        </row>
        <row r="12">
          <cell r="C12">
            <v>2579.1</v>
          </cell>
          <cell r="D12">
            <v>2518.2</v>
          </cell>
          <cell r="E12">
            <v>2517.6</v>
          </cell>
          <cell r="F12">
            <v>2438.7</v>
          </cell>
          <cell r="G12">
            <v>2426.8</v>
          </cell>
          <cell r="H12">
            <v>2428.9</v>
          </cell>
          <cell r="I12">
            <v>2338.1</v>
          </cell>
          <cell r="J12">
            <v>2084.3</v>
          </cell>
          <cell r="K12">
            <v>1925</v>
          </cell>
          <cell r="L12">
            <v>1833</v>
          </cell>
          <cell r="M12">
            <v>1683</v>
          </cell>
          <cell r="N12">
            <v>1563.3</v>
          </cell>
          <cell r="O12">
            <v>1427.8</v>
          </cell>
          <cell r="P12">
            <v>1392.2</v>
          </cell>
          <cell r="Q12">
            <v>1359</v>
          </cell>
          <cell r="R12">
            <v>1378.6351125</v>
          </cell>
        </row>
        <row r="13">
          <cell r="C13">
            <v>5500</v>
          </cell>
          <cell r="D13">
            <v>5401.8</v>
          </cell>
          <cell r="E13">
            <v>5290.6</v>
          </cell>
          <cell r="F13">
            <v>5505.6</v>
          </cell>
          <cell r="G13">
            <v>5648</v>
          </cell>
          <cell r="H13">
            <v>5782.9</v>
          </cell>
          <cell r="I13">
            <v>5839.4</v>
          </cell>
          <cell r="J13">
            <v>5417</v>
          </cell>
          <cell r="K13">
            <v>5255.2</v>
          </cell>
          <cell r="L13">
            <v>5218.9</v>
          </cell>
          <cell r="M13">
            <v>5070.7</v>
          </cell>
          <cell r="N13">
            <v>4950</v>
          </cell>
          <cell r="O13">
            <v>5012.4</v>
          </cell>
          <cell r="P13">
            <v>5042.9</v>
          </cell>
          <cell r="Q13">
            <v>5122</v>
          </cell>
          <cell r="R13">
            <v>5136.96215</v>
          </cell>
        </row>
        <row r="14">
          <cell r="C14">
            <v>866</v>
          </cell>
          <cell r="D14">
            <v>903.9</v>
          </cell>
          <cell r="E14">
            <v>932.8</v>
          </cell>
          <cell r="F14">
            <v>984</v>
          </cell>
          <cell r="G14">
            <v>999.8</v>
          </cell>
          <cell r="H14">
            <v>1033.6</v>
          </cell>
          <cell r="I14">
            <v>1020.6</v>
          </cell>
          <cell r="J14">
            <v>961.4</v>
          </cell>
          <cell r="K14">
            <v>987.9</v>
          </cell>
          <cell r="L14">
            <v>998.7</v>
          </cell>
          <cell r="M14">
            <v>1043.5</v>
          </cell>
          <cell r="N14">
            <v>1083.3</v>
          </cell>
          <cell r="O14">
            <v>1170.5</v>
          </cell>
          <cell r="P14">
            <v>1200.1</v>
          </cell>
          <cell r="Q14">
            <v>1229</v>
          </cell>
          <cell r="R14">
            <v>1286.6686225</v>
          </cell>
        </row>
        <row r="15">
          <cell r="C15">
            <v>3020.9</v>
          </cell>
          <cell r="D15">
            <v>2875.2</v>
          </cell>
          <cell r="E15">
            <v>2809.1</v>
          </cell>
          <cell r="F15">
            <v>2781</v>
          </cell>
          <cell r="G15">
            <v>2751.9</v>
          </cell>
          <cell r="H15">
            <v>2726.6</v>
          </cell>
          <cell r="I15">
            <v>2595</v>
          </cell>
          <cell r="J15">
            <v>2314.7</v>
          </cell>
          <cell r="K15">
            <v>2160.2</v>
          </cell>
          <cell r="L15">
            <v>2085.4</v>
          </cell>
          <cell r="M15">
            <v>1940.7</v>
          </cell>
          <cell r="N15">
            <v>1841.4</v>
          </cell>
          <cell r="O15">
            <v>1797</v>
          </cell>
          <cell r="P15">
            <v>1755.4</v>
          </cell>
          <cell r="Q15">
            <v>1818</v>
          </cell>
          <cell r="R15">
            <v>1786.1497225</v>
          </cell>
        </row>
        <row r="16">
          <cell r="C16">
            <v>7188.4</v>
          </cell>
          <cell r="D16">
            <v>6995.4</v>
          </cell>
          <cell r="E16">
            <v>7005.3</v>
          </cell>
          <cell r="F16">
            <v>7185.1</v>
          </cell>
          <cell r="G16">
            <v>7253.8</v>
          </cell>
          <cell r="H16">
            <v>7337.5</v>
          </cell>
          <cell r="I16">
            <v>7299.6</v>
          </cell>
          <cell r="J16">
            <v>6891</v>
          </cell>
          <cell r="K16">
            <v>6634</v>
          </cell>
          <cell r="L16">
            <v>6441.5</v>
          </cell>
          <cell r="M16">
            <v>6267</v>
          </cell>
          <cell r="N16">
            <v>6128.6</v>
          </cell>
          <cell r="O16">
            <v>6188.6</v>
          </cell>
          <cell r="P16">
            <v>6282.5</v>
          </cell>
          <cell r="Q16">
            <v>6449.4</v>
          </cell>
          <cell r="R16">
            <v>6467.1513125</v>
          </cell>
        </row>
        <row r="17">
          <cell r="C17">
            <v>3146.4</v>
          </cell>
          <cell r="D17">
            <v>3269.9</v>
          </cell>
          <cell r="E17">
            <v>3408.7</v>
          </cell>
          <cell r="F17">
            <v>3515.1</v>
          </cell>
          <cell r="G17">
            <v>3672.3</v>
          </cell>
          <cell r="H17">
            <v>3711.7</v>
          </cell>
          <cell r="I17">
            <v>3821.1</v>
          </cell>
          <cell r="J17">
            <v>3838.1</v>
          </cell>
          <cell r="K17">
            <v>3722</v>
          </cell>
          <cell r="L17">
            <v>3809.6</v>
          </cell>
          <cell r="M17">
            <v>3848.6</v>
          </cell>
          <cell r="N17">
            <v>3858.9</v>
          </cell>
          <cell r="O17">
            <v>3990</v>
          </cell>
          <cell r="P17">
            <v>4080.1</v>
          </cell>
          <cell r="Q17">
            <v>4291</v>
          </cell>
          <cell r="R17">
            <v>4385.5076425</v>
          </cell>
        </row>
        <row r="18">
          <cell r="C18">
            <v>3844.8</v>
          </cell>
          <cell r="D18">
            <v>3721.8</v>
          </cell>
          <cell r="E18">
            <v>3513.6</v>
          </cell>
          <cell r="F18">
            <v>3373.5</v>
          </cell>
          <cell r="G18">
            <v>3351.2</v>
          </cell>
          <cell r="H18">
            <v>3221.6</v>
          </cell>
          <cell r="I18">
            <v>3099.8</v>
          </cell>
          <cell r="J18">
            <v>2861</v>
          </cell>
          <cell r="K18">
            <v>2611.6</v>
          </cell>
          <cell r="L18">
            <v>2516.7</v>
          </cell>
          <cell r="M18">
            <v>2367.4</v>
          </cell>
          <cell r="N18">
            <v>2164.8</v>
          </cell>
          <cell r="O18">
            <v>2110</v>
          </cell>
          <cell r="P18">
            <v>2155.9</v>
          </cell>
          <cell r="Q18">
            <v>2166.4</v>
          </cell>
          <cell r="R18">
            <v>2176.3890175</v>
          </cell>
        </row>
        <row r="19">
          <cell r="C19">
            <v>8209.7</v>
          </cell>
          <cell r="D19">
            <v>7896.8</v>
          </cell>
          <cell r="E19">
            <v>7793.6</v>
          </cell>
          <cell r="F19">
            <v>7811.4</v>
          </cell>
          <cell r="G19">
            <v>7772.3</v>
          </cell>
          <cell r="H19">
            <v>7807.8</v>
          </cell>
          <cell r="I19">
            <v>7749.4</v>
          </cell>
          <cell r="J19">
            <v>7402.4</v>
          </cell>
          <cell r="K19">
            <v>7234.9</v>
          </cell>
          <cell r="L19">
            <v>7099.9</v>
          </cell>
          <cell r="M19">
            <v>6929.2</v>
          </cell>
          <cell r="N19">
            <v>6807.6</v>
          </cell>
          <cell r="O19">
            <v>6817.5</v>
          </cell>
          <cell r="P19">
            <v>6731.1</v>
          </cell>
          <cell r="Q19">
            <v>6663.3</v>
          </cell>
          <cell r="R19">
            <v>6636.3981775</v>
          </cell>
        </row>
        <row r="20">
          <cell r="C20">
            <v>3799.1</v>
          </cell>
          <cell r="D20">
            <v>3993.3</v>
          </cell>
          <cell r="E20">
            <v>4128.2</v>
          </cell>
          <cell r="F20">
            <v>4289.3</v>
          </cell>
          <cell r="G20">
            <v>4311.7</v>
          </cell>
          <cell r="H20">
            <v>4467.4</v>
          </cell>
          <cell r="I20">
            <v>4594.2</v>
          </cell>
          <cell r="J20">
            <v>4671.9</v>
          </cell>
          <cell r="K20">
            <v>4771</v>
          </cell>
          <cell r="L20">
            <v>4823.1</v>
          </cell>
          <cell r="M20">
            <v>4896.7</v>
          </cell>
          <cell r="N20">
            <v>5001.6</v>
          </cell>
          <cell r="O20">
            <v>5095.2</v>
          </cell>
          <cell r="P20">
            <v>5129.7</v>
          </cell>
          <cell r="Q20">
            <v>5188</v>
          </cell>
          <cell r="R20">
            <v>5283.2167775</v>
          </cell>
        </row>
        <row r="21">
          <cell r="C21">
            <v>4202.2</v>
          </cell>
          <cell r="D21">
            <v>4128.2</v>
          </cell>
          <cell r="E21">
            <v>4028.8</v>
          </cell>
          <cell r="F21">
            <v>3903.3</v>
          </cell>
          <cell r="G21">
            <v>3863.9</v>
          </cell>
          <cell r="H21">
            <v>3793.1</v>
          </cell>
          <cell r="I21">
            <v>3657</v>
          </cell>
          <cell r="J21">
            <v>3328.5</v>
          </cell>
          <cell r="K21">
            <v>3126.4</v>
          </cell>
          <cell r="L21">
            <v>3027.5</v>
          </cell>
          <cell r="M21">
            <v>2791.9</v>
          </cell>
          <cell r="N21">
            <v>2642.2</v>
          </cell>
          <cell r="O21">
            <v>2520</v>
          </cell>
          <cell r="P21">
            <v>2521.6</v>
          </cell>
          <cell r="Q21">
            <v>2545.6</v>
          </cell>
          <cell r="R21">
            <v>2480.9021225</v>
          </cell>
        </row>
        <row r="22">
          <cell r="C22">
            <v>8170.7</v>
          </cell>
          <cell r="D22">
            <v>8168.3</v>
          </cell>
          <cell r="E22">
            <v>8288.8</v>
          </cell>
          <cell r="F22">
            <v>8381.4</v>
          </cell>
          <cell r="G22">
            <v>8473</v>
          </cell>
          <cell r="H22">
            <v>8514.7</v>
          </cell>
          <cell r="I22">
            <v>8391.2</v>
          </cell>
          <cell r="J22">
            <v>8005.1</v>
          </cell>
          <cell r="K22">
            <v>7646.9</v>
          </cell>
          <cell r="L22">
            <v>7465.5</v>
          </cell>
          <cell r="M22">
            <v>7302.9</v>
          </cell>
          <cell r="N22">
            <v>7165.2</v>
          </cell>
          <cell r="O22">
            <v>7147.5</v>
          </cell>
          <cell r="P22">
            <v>7097.1</v>
          </cell>
          <cell r="Q22">
            <v>7056.6</v>
          </cell>
          <cell r="R22">
            <v>7049.6027325</v>
          </cell>
        </row>
        <row r="23">
          <cell r="C23">
            <v>3834.6</v>
          </cell>
          <cell r="D23">
            <v>3987.9</v>
          </cell>
          <cell r="E23">
            <v>4064</v>
          </cell>
          <cell r="F23">
            <v>4280.2</v>
          </cell>
          <cell r="G23">
            <v>4340.5</v>
          </cell>
          <cell r="H23">
            <v>4432.8</v>
          </cell>
          <cell r="I23">
            <v>4540.8</v>
          </cell>
          <cell r="J23">
            <v>4590.5</v>
          </cell>
          <cell r="K23">
            <v>4722.2</v>
          </cell>
          <cell r="L23">
            <v>4864.8</v>
          </cell>
          <cell r="M23">
            <v>4959.1</v>
          </cell>
          <cell r="N23">
            <v>5038.8</v>
          </cell>
          <cell r="O23">
            <v>5255.8</v>
          </cell>
          <cell r="P23">
            <v>5356.2</v>
          </cell>
          <cell r="Q23">
            <v>5465.8</v>
          </cell>
          <cell r="R23">
            <v>5628.0896725</v>
          </cell>
        </row>
        <row r="24">
          <cell r="C24">
            <v>4157.5</v>
          </cell>
          <cell r="D24">
            <v>4122.3</v>
          </cell>
          <cell r="E24">
            <v>4025.6</v>
          </cell>
          <cell r="F24">
            <v>4103</v>
          </cell>
          <cell r="G24">
            <v>4145</v>
          </cell>
          <cell r="H24">
            <v>4096.1</v>
          </cell>
          <cell r="I24">
            <v>4037.9</v>
          </cell>
          <cell r="J24">
            <v>3846.2</v>
          </cell>
          <cell r="K24">
            <v>3658.1</v>
          </cell>
          <cell r="L24">
            <v>3482.8</v>
          </cell>
          <cell r="M24">
            <v>3275.6</v>
          </cell>
          <cell r="N24">
            <v>3031.7</v>
          </cell>
          <cell r="O24">
            <v>2945.8</v>
          </cell>
          <cell r="P24">
            <v>2922.6</v>
          </cell>
          <cell r="Q24">
            <v>2878</v>
          </cell>
          <cell r="R24">
            <v>2849.662435</v>
          </cell>
        </row>
        <row r="25">
          <cell r="C25">
            <v>7811.4</v>
          </cell>
          <cell r="D25">
            <v>7806</v>
          </cell>
          <cell r="E25">
            <v>7941.4</v>
          </cell>
          <cell r="F25">
            <v>8259.6</v>
          </cell>
          <cell r="G25">
            <v>8420.4</v>
          </cell>
          <cell r="H25">
            <v>8567.2</v>
          </cell>
          <cell r="I25">
            <v>8649.5</v>
          </cell>
          <cell r="J25">
            <v>8428.5</v>
          </cell>
          <cell r="K25">
            <v>8278</v>
          </cell>
          <cell r="L25">
            <v>8137.3</v>
          </cell>
          <cell r="M25">
            <v>7993.1</v>
          </cell>
          <cell r="N25">
            <v>7796.9</v>
          </cell>
          <cell r="O25">
            <v>7706.6</v>
          </cell>
          <cell r="P25">
            <v>7581.7</v>
          </cell>
          <cell r="Q25">
            <v>7459.5</v>
          </cell>
          <cell r="R25">
            <v>7411.600335</v>
          </cell>
        </row>
        <row r="26">
          <cell r="C26">
            <v>3470.1</v>
          </cell>
          <cell r="D26">
            <v>3558.2</v>
          </cell>
          <cell r="E26">
            <v>3853.3</v>
          </cell>
          <cell r="F26">
            <v>3934.6</v>
          </cell>
          <cell r="G26">
            <v>4073.3</v>
          </cell>
          <cell r="H26">
            <v>4229.8</v>
          </cell>
          <cell r="I26">
            <v>4332.9</v>
          </cell>
          <cell r="J26">
            <v>4390</v>
          </cell>
          <cell r="K26">
            <v>4467</v>
          </cell>
          <cell r="L26">
            <v>4591.5</v>
          </cell>
          <cell r="M26">
            <v>4721.8</v>
          </cell>
          <cell r="N26">
            <v>4847</v>
          </cell>
          <cell r="O26">
            <v>4981.2</v>
          </cell>
          <cell r="P26">
            <v>5101.1</v>
          </cell>
          <cell r="Q26">
            <v>5212.2</v>
          </cell>
          <cell r="R26">
            <v>5271.474745</v>
          </cell>
        </row>
        <row r="27">
          <cell r="C27">
            <v>4071.9</v>
          </cell>
          <cell r="D27">
            <v>3941.6</v>
          </cell>
          <cell r="E27">
            <v>3932.7</v>
          </cell>
          <cell r="F27">
            <v>3918.6</v>
          </cell>
          <cell r="G27">
            <v>3943.9</v>
          </cell>
          <cell r="H27">
            <v>3975</v>
          </cell>
          <cell r="I27">
            <v>3965.7</v>
          </cell>
          <cell r="J27">
            <v>3799.5</v>
          </cell>
          <cell r="K27">
            <v>3694.7</v>
          </cell>
          <cell r="L27">
            <v>3621</v>
          </cell>
          <cell r="M27">
            <v>3531.1</v>
          </cell>
          <cell r="N27">
            <v>3380.2</v>
          </cell>
          <cell r="O27">
            <v>3297.6</v>
          </cell>
          <cell r="P27">
            <v>3235.7</v>
          </cell>
          <cell r="Q27">
            <v>3234.4</v>
          </cell>
          <cell r="R27">
            <v>3208.250575</v>
          </cell>
        </row>
        <row r="28">
          <cell r="C28">
            <v>6905.7</v>
          </cell>
          <cell r="D28">
            <v>7010.8</v>
          </cell>
          <cell r="E28">
            <v>7291</v>
          </cell>
          <cell r="F28">
            <v>7469.9</v>
          </cell>
          <cell r="G28">
            <v>7665</v>
          </cell>
          <cell r="H28">
            <v>7805.1</v>
          </cell>
          <cell r="I28">
            <v>8008.4</v>
          </cell>
          <cell r="J28">
            <v>7899.8</v>
          </cell>
          <cell r="K28">
            <v>7831.7</v>
          </cell>
          <cell r="L28">
            <v>7860.6</v>
          </cell>
          <cell r="M28">
            <v>7835.5</v>
          </cell>
          <cell r="N28">
            <v>7867.4</v>
          </cell>
          <cell r="O28">
            <v>7906.5</v>
          </cell>
          <cell r="P28">
            <v>7869.6</v>
          </cell>
          <cell r="Q28">
            <v>7832</v>
          </cell>
          <cell r="R28">
            <v>7847.05267</v>
          </cell>
        </row>
        <row r="29">
          <cell r="C29">
            <v>3143.6</v>
          </cell>
          <cell r="D29">
            <v>3263.9</v>
          </cell>
          <cell r="E29">
            <v>3394.8</v>
          </cell>
          <cell r="F29">
            <v>3486.8</v>
          </cell>
          <cell r="G29">
            <v>3612.2</v>
          </cell>
          <cell r="H29">
            <v>3678.4</v>
          </cell>
          <cell r="I29">
            <v>3746</v>
          </cell>
          <cell r="J29">
            <v>3895.1</v>
          </cell>
          <cell r="K29">
            <v>4018.8</v>
          </cell>
          <cell r="L29">
            <v>4138.6</v>
          </cell>
          <cell r="M29">
            <v>4261.7</v>
          </cell>
          <cell r="N29">
            <v>4359.1</v>
          </cell>
          <cell r="O29">
            <v>4501.2</v>
          </cell>
          <cell r="P29">
            <v>4629.7</v>
          </cell>
          <cell r="Q29">
            <v>4755.1</v>
          </cell>
          <cell r="R29">
            <v>4909.0448225</v>
          </cell>
        </row>
        <row r="30">
          <cell r="C30">
            <v>4080.3</v>
          </cell>
          <cell r="D30">
            <v>3992.9</v>
          </cell>
          <cell r="E30">
            <v>3744.1</v>
          </cell>
          <cell r="F30">
            <v>3729</v>
          </cell>
          <cell r="G30">
            <v>3763</v>
          </cell>
          <cell r="H30">
            <v>3761.2</v>
          </cell>
          <cell r="I30">
            <v>3731.9</v>
          </cell>
          <cell r="J30">
            <v>3604.2</v>
          </cell>
          <cell r="K30">
            <v>3472.4</v>
          </cell>
          <cell r="L30">
            <v>3407.5</v>
          </cell>
          <cell r="M30">
            <v>3347.9</v>
          </cell>
          <cell r="N30">
            <v>3221.6</v>
          </cell>
          <cell r="O30">
            <v>3265.9</v>
          </cell>
          <cell r="P30">
            <v>3298</v>
          </cell>
          <cell r="Q30">
            <v>3330.9</v>
          </cell>
          <cell r="R30">
            <v>3403.5939175</v>
          </cell>
        </row>
        <row r="31">
          <cell r="C31">
            <v>5713.1</v>
          </cell>
          <cell r="D31">
            <v>5754.4</v>
          </cell>
          <cell r="E31">
            <v>5872.8</v>
          </cell>
          <cell r="F31">
            <v>6174.6</v>
          </cell>
          <cell r="G31">
            <v>6360.7</v>
          </cell>
          <cell r="H31">
            <v>6602.8</v>
          </cell>
          <cell r="I31">
            <v>6755</v>
          </cell>
          <cell r="J31">
            <v>6820.9</v>
          </cell>
          <cell r="K31">
            <v>6890.9</v>
          </cell>
          <cell r="L31">
            <v>6981</v>
          </cell>
          <cell r="M31">
            <v>7077.5</v>
          </cell>
          <cell r="N31">
            <v>7186.2</v>
          </cell>
          <cell r="O31">
            <v>7286</v>
          </cell>
          <cell r="P31">
            <v>7406.3</v>
          </cell>
          <cell r="Q31">
            <v>7522.3</v>
          </cell>
          <cell r="R31">
            <v>7615.27366</v>
          </cell>
        </row>
        <row r="32">
          <cell r="C32">
            <v>2822</v>
          </cell>
          <cell r="D32">
            <v>2907.2</v>
          </cell>
          <cell r="E32">
            <v>3029</v>
          </cell>
          <cell r="F32">
            <v>3096.8</v>
          </cell>
          <cell r="G32">
            <v>3105.1</v>
          </cell>
          <cell r="H32">
            <v>3197.2</v>
          </cell>
          <cell r="I32">
            <v>3279.1</v>
          </cell>
          <cell r="J32">
            <v>3321.3</v>
          </cell>
          <cell r="K32">
            <v>3442</v>
          </cell>
          <cell r="L32">
            <v>3573.7</v>
          </cell>
          <cell r="M32">
            <v>3679.6</v>
          </cell>
          <cell r="N32">
            <v>3774.9</v>
          </cell>
          <cell r="O32">
            <v>3903.4</v>
          </cell>
          <cell r="P32">
            <v>4073.3</v>
          </cell>
          <cell r="Q32">
            <v>4273.3</v>
          </cell>
          <cell r="R32">
            <v>4352.350605</v>
          </cell>
        </row>
        <row r="33">
          <cell r="C33">
            <v>2902.4</v>
          </cell>
          <cell r="D33">
            <v>3025.8</v>
          </cell>
          <cell r="E33">
            <v>2992</v>
          </cell>
          <cell r="F33">
            <v>3002.8</v>
          </cell>
          <cell r="G33">
            <v>3007</v>
          </cell>
          <cell r="H33">
            <v>2990</v>
          </cell>
          <cell r="I33">
            <v>2920.8</v>
          </cell>
          <cell r="J33">
            <v>2860.9</v>
          </cell>
          <cell r="K33">
            <v>2805.3</v>
          </cell>
          <cell r="L33">
            <v>2739.2</v>
          </cell>
          <cell r="M33">
            <v>2720.4</v>
          </cell>
          <cell r="N33">
            <v>2665.5</v>
          </cell>
          <cell r="O33">
            <v>2704.6</v>
          </cell>
          <cell r="P33">
            <v>2698.6</v>
          </cell>
          <cell r="Q33">
            <v>2795.2</v>
          </cell>
          <cell r="R33">
            <v>2857.5731575</v>
          </cell>
        </row>
        <row r="34">
          <cell r="C34">
            <v>3366.5</v>
          </cell>
          <cell r="D34">
            <v>3500</v>
          </cell>
          <cell r="E34">
            <v>3881.7</v>
          </cell>
          <cell r="F34">
            <v>4237.3</v>
          </cell>
          <cell r="G34">
            <v>4560.9</v>
          </cell>
          <cell r="H34">
            <v>4753.4</v>
          </cell>
          <cell r="I34">
            <v>4953.2</v>
          </cell>
          <cell r="J34">
            <v>5033</v>
          </cell>
          <cell r="K34">
            <v>5163.5</v>
          </cell>
          <cell r="L34">
            <v>5345.7</v>
          </cell>
          <cell r="M34">
            <v>5533.8</v>
          </cell>
          <cell r="N34">
            <v>5709.6</v>
          </cell>
          <cell r="O34">
            <v>5895.5</v>
          </cell>
          <cell r="P34">
            <v>6107.4</v>
          </cell>
          <cell r="Q34">
            <v>6303.2</v>
          </cell>
          <cell r="R34">
            <v>6488.9619275</v>
          </cell>
        </row>
        <row r="35">
          <cell r="C35">
            <v>1968.1</v>
          </cell>
          <cell r="D35">
            <v>2116</v>
          </cell>
          <cell r="E35">
            <v>2265.7</v>
          </cell>
          <cell r="F35">
            <v>2489.7</v>
          </cell>
          <cell r="G35">
            <v>2543.9</v>
          </cell>
          <cell r="H35">
            <v>2616.1</v>
          </cell>
          <cell r="I35">
            <v>2750.4</v>
          </cell>
          <cell r="J35">
            <v>2796.8</v>
          </cell>
          <cell r="K35">
            <v>2833.6</v>
          </cell>
          <cell r="L35">
            <v>2873.8</v>
          </cell>
          <cell r="M35">
            <v>3017.1</v>
          </cell>
          <cell r="N35">
            <v>3104</v>
          </cell>
          <cell r="O35">
            <v>3220.4</v>
          </cell>
          <cell r="P35">
            <v>3315.7</v>
          </cell>
          <cell r="Q35">
            <v>3421.4</v>
          </cell>
          <cell r="R35">
            <v>3544.3936225</v>
          </cell>
        </row>
        <row r="36">
          <cell r="C36">
            <v>1599.5</v>
          </cell>
          <cell r="D36">
            <v>1609.1</v>
          </cell>
          <cell r="E36">
            <v>1519.4</v>
          </cell>
          <cell r="F36">
            <v>1494.1</v>
          </cell>
          <cell r="G36">
            <v>1507.7</v>
          </cell>
          <cell r="H36">
            <v>1582.8</v>
          </cell>
          <cell r="I36">
            <v>1651.4</v>
          </cell>
          <cell r="J36">
            <v>1594.3</v>
          </cell>
          <cell r="K36">
            <v>1598.4</v>
          </cell>
          <cell r="L36">
            <v>1533.6</v>
          </cell>
          <cell r="M36">
            <v>1465.1</v>
          </cell>
          <cell r="N36">
            <v>1466.5</v>
          </cell>
          <cell r="O36">
            <v>1500.6</v>
          </cell>
          <cell r="P36">
            <v>1519.5</v>
          </cell>
          <cell r="Q36">
            <v>1607.8</v>
          </cell>
          <cell r="R36">
            <v>1654.776445</v>
          </cell>
        </row>
        <row r="37">
          <cell r="C37">
            <v>1309.7</v>
          </cell>
          <cell r="D37">
            <v>1358.2</v>
          </cell>
          <cell r="E37">
            <v>1498</v>
          </cell>
          <cell r="F37">
            <v>1580</v>
          </cell>
          <cell r="G37">
            <v>1682.2</v>
          </cell>
          <cell r="H37">
            <v>1864.7</v>
          </cell>
          <cell r="I37">
            <v>2027.9</v>
          </cell>
          <cell r="J37">
            <v>2115.9</v>
          </cell>
          <cell r="K37">
            <v>2217.4</v>
          </cell>
          <cell r="L37">
            <v>2387.9</v>
          </cell>
          <cell r="M37">
            <v>2562.9</v>
          </cell>
          <cell r="N37">
            <v>2758.7</v>
          </cell>
          <cell r="O37">
            <v>2931.2</v>
          </cell>
          <cell r="P37">
            <v>3070.1</v>
          </cell>
          <cell r="Q37">
            <v>3280.9</v>
          </cell>
          <cell r="R37">
            <v>3535.64147</v>
          </cell>
        </row>
        <row r="38">
          <cell r="C38">
            <v>918.1</v>
          </cell>
          <cell r="D38">
            <v>1063.1</v>
          </cell>
          <cell r="E38">
            <v>1134.1</v>
          </cell>
          <cell r="F38">
            <v>1192</v>
          </cell>
          <cell r="G38">
            <v>1226.3</v>
          </cell>
          <cell r="H38">
            <v>1345.6</v>
          </cell>
          <cell r="I38">
            <v>1449.9</v>
          </cell>
          <cell r="J38">
            <v>1556.2</v>
          </cell>
          <cell r="K38">
            <v>1610.9</v>
          </cell>
          <cell r="L38">
            <v>1739.9</v>
          </cell>
          <cell r="M38">
            <v>1835.3</v>
          </cell>
          <cell r="N38">
            <v>1908.5</v>
          </cell>
          <cell r="O38">
            <v>2008.9</v>
          </cell>
          <cell r="P38">
            <v>2119.5</v>
          </cell>
          <cell r="Q38">
            <v>2223.7</v>
          </cell>
          <cell r="R38">
            <v>2303.9455225</v>
          </cell>
        </row>
        <row r="48">
          <cell r="C48">
            <v>1470.5</v>
          </cell>
          <cell r="D48">
            <v>1458.2</v>
          </cell>
          <cell r="E48">
            <v>1409.2</v>
          </cell>
          <cell r="F48">
            <v>1359.1</v>
          </cell>
          <cell r="G48">
            <v>1318.4</v>
          </cell>
          <cell r="H48">
            <v>1312.8</v>
          </cell>
          <cell r="I48">
            <v>1274.5</v>
          </cell>
          <cell r="J48">
            <v>1198.1</v>
          </cell>
          <cell r="K48">
            <v>1097.7</v>
          </cell>
          <cell r="L48">
            <v>1024.5</v>
          </cell>
          <cell r="M48">
            <v>928.4</v>
          </cell>
          <cell r="N48">
            <v>837.6</v>
          </cell>
          <cell r="O48">
            <v>784.6</v>
          </cell>
          <cell r="P48">
            <v>763.4</v>
          </cell>
          <cell r="Q48">
            <v>730</v>
          </cell>
          <cell r="R48">
            <v>745.3900975</v>
          </cell>
        </row>
        <row r="49">
          <cell r="C49">
            <v>4861.1</v>
          </cell>
          <cell r="D49">
            <v>4751.4</v>
          </cell>
          <cell r="E49">
            <v>4707.4</v>
          </cell>
          <cell r="F49">
            <v>4720.7</v>
          </cell>
          <cell r="G49">
            <v>4789.7</v>
          </cell>
          <cell r="H49">
            <v>4877</v>
          </cell>
          <cell r="I49">
            <v>4866.9</v>
          </cell>
          <cell r="J49">
            <v>4671.1</v>
          </cell>
          <cell r="K49">
            <v>4417.2</v>
          </cell>
          <cell r="L49">
            <v>4317.4</v>
          </cell>
          <cell r="M49">
            <v>4183.2</v>
          </cell>
          <cell r="N49">
            <v>4084.7</v>
          </cell>
          <cell r="O49">
            <v>4094.7</v>
          </cell>
          <cell r="P49">
            <v>4095.6</v>
          </cell>
          <cell r="Q49">
            <v>4146.7</v>
          </cell>
          <cell r="R49">
            <v>4188.1330325</v>
          </cell>
        </row>
        <row r="50">
          <cell r="C50">
            <v>1255.1</v>
          </cell>
          <cell r="D50">
            <v>1317.2</v>
          </cell>
          <cell r="E50">
            <v>1367.8</v>
          </cell>
          <cell r="F50">
            <v>1438.8</v>
          </cell>
          <cell r="G50">
            <v>1479.7</v>
          </cell>
          <cell r="H50">
            <v>1525.4</v>
          </cell>
          <cell r="I50">
            <v>1601.5</v>
          </cell>
          <cell r="J50">
            <v>1537.9</v>
          </cell>
          <cell r="K50">
            <v>1520.2</v>
          </cell>
          <cell r="L50">
            <v>1510.1</v>
          </cell>
          <cell r="M50">
            <v>1526.1</v>
          </cell>
          <cell r="N50">
            <v>1551.3</v>
          </cell>
          <cell r="O50">
            <v>1616.3</v>
          </cell>
          <cell r="P50">
            <v>1672.2</v>
          </cell>
          <cell r="Q50">
            <v>1721.3</v>
          </cell>
          <cell r="R50">
            <v>1772.56476</v>
          </cell>
        </row>
        <row r="51">
          <cell r="C51">
            <v>1656.8</v>
          </cell>
          <cell r="D51">
            <v>1564.5</v>
          </cell>
          <cell r="E51">
            <v>1545.6</v>
          </cell>
          <cell r="F51">
            <v>1408.9</v>
          </cell>
          <cell r="G51">
            <v>1384.4</v>
          </cell>
          <cell r="H51">
            <v>1382.1</v>
          </cell>
          <cell r="I51">
            <v>1358.9</v>
          </cell>
          <cell r="J51">
            <v>1258.8</v>
          </cell>
          <cell r="K51">
            <v>1172.7</v>
          </cell>
          <cell r="L51">
            <v>1115.9</v>
          </cell>
          <cell r="M51">
            <v>1004.4</v>
          </cell>
          <cell r="N51">
            <v>931.7</v>
          </cell>
          <cell r="O51">
            <v>919.4</v>
          </cell>
          <cell r="P51">
            <v>863.4</v>
          </cell>
          <cell r="Q51">
            <v>893.2</v>
          </cell>
          <cell r="R51">
            <v>877.3454</v>
          </cell>
        </row>
        <row r="52">
          <cell r="C52">
            <v>5402.7</v>
          </cell>
          <cell r="D52">
            <v>5357.4</v>
          </cell>
          <cell r="E52">
            <v>5233.3</v>
          </cell>
          <cell r="F52">
            <v>5323.5</v>
          </cell>
          <cell r="G52">
            <v>5426.8</v>
          </cell>
          <cell r="H52">
            <v>5420.2</v>
          </cell>
          <cell r="I52">
            <v>5377.1</v>
          </cell>
          <cell r="J52">
            <v>5055.6</v>
          </cell>
          <cell r="K52">
            <v>4807.3</v>
          </cell>
          <cell r="L52">
            <v>4644.9</v>
          </cell>
          <cell r="M52">
            <v>4499.8</v>
          </cell>
          <cell r="N52">
            <v>4379.5</v>
          </cell>
          <cell r="O52">
            <v>4458.1</v>
          </cell>
          <cell r="P52">
            <v>4469.2</v>
          </cell>
          <cell r="Q52">
            <v>4482.7</v>
          </cell>
          <cell r="R52">
            <v>4456.6121875</v>
          </cell>
        </row>
        <row r="53">
          <cell r="C53">
            <v>3694.1</v>
          </cell>
          <cell r="D53">
            <v>3898.5</v>
          </cell>
          <cell r="E53">
            <v>4061.6</v>
          </cell>
          <cell r="F53">
            <v>4264.1</v>
          </cell>
          <cell r="G53">
            <v>4502.5</v>
          </cell>
          <cell r="H53">
            <v>4654.2</v>
          </cell>
          <cell r="I53">
            <v>4804</v>
          </cell>
          <cell r="J53">
            <v>4942</v>
          </cell>
          <cell r="K53">
            <v>4843</v>
          </cell>
          <cell r="L53">
            <v>4853</v>
          </cell>
          <cell r="M53">
            <v>4874.8</v>
          </cell>
          <cell r="N53">
            <v>4913.9</v>
          </cell>
          <cell r="O53">
            <v>4974.8</v>
          </cell>
          <cell r="P53">
            <v>5132.6</v>
          </cell>
          <cell r="Q53">
            <v>5200</v>
          </cell>
          <cell r="R53">
            <v>5341.3310825</v>
          </cell>
        </row>
        <row r="54">
          <cell r="C54">
            <v>2297.9</v>
          </cell>
          <cell r="D54">
            <v>2253.2</v>
          </cell>
          <cell r="E54">
            <v>1997.5</v>
          </cell>
          <cell r="F54">
            <v>1879.9</v>
          </cell>
          <cell r="G54">
            <v>1775.3</v>
          </cell>
          <cell r="H54">
            <v>1734.6</v>
          </cell>
          <cell r="I54">
            <v>1646.5</v>
          </cell>
          <cell r="J54">
            <v>1545.5</v>
          </cell>
          <cell r="K54">
            <v>1393.2</v>
          </cell>
          <cell r="L54">
            <v>1365.5</v>
          </cell>
          <cell r="M54">
            <v>1302.2</v>
          </cell>
          <cell r="N54">
            <v>1217.2</v>
          </cell>
          <cell r="O54">
            <v>1151.1</v>
          </cell>
          <cell r="P54">
            <v>1122</v>
          </cell>
          <cell r="Q54">
            <v>1100.5</v>
          </cell>
          <cell r="R54">
            <v>1082.3219575</v>
          </cell>
        </row>
        <row r="55">
          <cell r="C55">
            <v>6333.2</v>
          </cell>
          <cell r="D55">
            <v>6010</v>
          </cell>
          <cell r="E55">
            <v>6017.8</v>
          </cell>
          <cell r="F55">
            <v>5857.5</v>
          </cell>
          <cell r="G55">
            <v>5785.2</v>
          </cell>
          <cell r="H55">
            <v>5722.6</v>
          </cell>
          <cell r="I55">
            <v>5721.2</v>
          </cell>
          <cell r="J55">
            <v>5446.3</v>
          </cell>
          <cell r="K55">
            <v>5218.4</v>
          </cell>
          <cell r="L55">
            <v>5092.2</v>
          </cell>
          <cell r="M55">
            <v>4948.7</v>
          </cell>
          <cell r="N55">
            <v>4825.8</v>
          </cell>
          <cell r="O55">
            <v>4828.4</v>
          </cell>
          <cell r="P55">
            <v>4691.3</v>
          </cell>
          <cell r="Q55">
            <v>4606.5</v>
          </cell>
          <cell r="R55">
            <v>4563.3399475</v>
          </cell>
        </row>
        <row r="56">
          <cell r="C56">
            <v>3667.3</v>
          </cell>
          <cell r="D56">
            <v>3843.4</v>
          </cell>
          <cell r="E56">
            <v>4111.8</v>
          </cell>
          <cell r="F56">
            <v>4369.5</v>
          </cell>
          <cell r="G56">
            <v>4613.3</v>
          </cell>
          <cell r="H56">
            <v>4806.4</v>
          </cell>
          <cell r="I56">
            <v>5006.5</v>
          </cell>
          <cell r="J56">
            <v>5129.5</v>
          </cell>
          <cell r="K56">
            <v>5262.9</v>
          </cell>
          <cell r="L56">
            <v>5413.5</v>
          </cell>
          <cell r="M56">
            <v>5544</v>
          </cell>
          <cell r="N56">
            <v>5667.8</v>
          </cell>
          <cell r="O56">
            <v>5767.6</v>
          </cell>
          <cell r="P56">
            <v>5858.4</v>
          </cell>
          <cell r="Q56">
            <v>5888.5</v>
          </cell>
          <cell r="R56">
            <v>6022.9872675</v>
          </cell>
        </row>
        <row r="57">
          <cell r="C57">
            <v>2809.9</v>
          </cell>
          <cell r="D57">
            <v>2787.5</v>
          </cell>
          <cell r="E57">
            <v>2638.5</v>
          </cell>
          <cell r="F57">
            <v>2501.6</v>
          </cell>
          <cell r="G57">
            <v>2453.1</v>
          </cell>
          <cell r="H57">
            <v>2440.2</v>
          </cell>
          <cell r="I57">
            <v>2291.4</v>
          </cell>
          <cell r="J57">
            <v>2093.8</v>
          </cell>
          <cell r="K57">
            <v>1921.4</v>
          </cell>
          <cell r="L57">
            <v>1789.7</v>
          </cell>
          <cell r="M57">
            <v>1627.9</v>
          </cell>
          <cell r="N57">
            <v>1519.4</v>
          </cell>
          <cell r="O57">
            <v>1442.9</v>
          </cell>
          <cell r="P57">
            <v>1403.4</v>
          </cell>
          <cell r="Q57">
            <v>1340.8</v>
          </cell>
          <cell r="R57">
            <v>1344.62329</v>
          </cell>
        </row>
        <row r="58">
          <cell r="C58">
            <v>6502.1</v>
          </cell>
          <cell r="D58">
            <v>6588.5</v>
          </cell>
          <cell r="E58">
            <v>6625</v>
          </cell>
          <cell r="F58">
            <v>6708</v>
          </cell>
          <cell r="G58">
            <v>6794.2</v>
          </cell>
          <cell r="H58">
            <v>6763.2</v>
          </cell>
          <cell r="I58">
            <v>6661.9</v>
          </cell>
          <cell r="J58">
            <v>6384</v>
          </cell>
          <cell r="K58">
            <v>6102.3</v>
          </cell>
          <cell r="L58">
            <v>5878.9</v>
          </cell>
          <cell r="M58">
            <v>5685.7</v>
          </cell>
          <cell r="N58">
            <v>5533.4</v>
          </cell>
          <cell r="O58">
            <v>5475.1</v>
          </cell>
          <cell r="P58">
            <v>5320.9</v>
          </cell>
          <cell r="Q58">
            <v>5242.9</v>
          </cell>
          <cell r="R58">
            <v>5208.9643</v>
          </cell>
        </row>
        <row r="59">
          <cell r="C59">
            <v>3336.3</v>
          </cell>
          <cell r="D59">
            <v>3433.8</v>
          </cell>
          <cell r="E59">
            <v>3727.1</v>
          </cell>
          <cell r="F59">
            <v>3920.1</v>
          </cell>
          <cell r="G59">
            <v>4051.5</v>
          </cell>
          <cell r="H59">
            <v>4270</v>
          </cell>
          <cell r="I59">
            <v>4499.8</v>
          </cell>
          <cell r="J59">
            <v>4732.7</v>
          </cell>
          <cell r="K59">
            <v>4831.4</v>
          </cell>
          <cell r="L59">
            <v>5052.2</v>
          </cell>
          <cell r="M59">
            <v>5260.2</v>
          </cell>
          <cell r="N59">
            <v>5445.2</v>
          </cell>
          <cell r="O59">
            <v>5649.9</v>
          </cell>
          <cell r="P59">
            <v>5922.6</v>
          </cell>
          <cell r="Q59">
            <v>6049.7</v>
          </cell>
          <cell r="R59">
            <v>6194.937155</v>
          </cell>
        </row>
        <row r="60">
          <cell r="C60">
            <v>3282</v>
          </cell>
          <cell r="D60">
            <v>3133.1</v>
          </cell>
          <cell r="E60">
            <v>3086.3</v>
          </cell>
          <cell r="F60">
            <v>3028.2</v>
          </cell>
          <cell r="G60">
            <v>3005.8</v>
          </cell>
          <cell r="H60">
            <v>2966.1</v>
          </cell>
          <cell r="I60">
            <v>2866.2</v>
          </cell>
          <cell r="J60">
            <v>2702.6</v>
          </cell>
          <cell r="K60">
            <v>2576</v>
          </cell>
          <cell r="L60">
            <v>2407.1</v>
          </cell>
          <cell r="M60">
            <v>2265.6</v>
          </cell>
          <cell r="N60">
            <v>2071.8</v>
          </cell>
          <cell r="O60">
            <v>1988.3</v>
          </cell>
          <cell r="P60">
            <v>1871.5</v>
          </cell>
          <cell r="Q60">
            <v>1793.5</v>
          </cell>
          <cell r="R60">
            <v>1726.53275</v>
          </cell>
        </row>
        <row r="61">
          <cell r="C61">
            <v>6283.8</v>
          </cell>
          <cell r="D61">
            <v>6337.6</v>
          </cell>
          <cell r="E61">
            <v>6546.9</v>
          </cell>
          <cell r="F61">
            <v>6855.3</v>
          </cell>
          <cell r="G61">
            <v>7005.7</v>
          </cell>
          <cell r="H61">
            <v>7225.3</v>
          </cell>
          <cell r="I61">
            <v>7311</v>
          </cell>
          <cell r="J61">
            <v>7252.5</v>
          </cell>
          <cell r="K61">
            <v>7070.7</v>
          </cell>
          <cell r="L61">
            <v>6894.8</v>
          </cell>
          <cell r="M61">
            <v>6739.6</v>
          </cell>
          <cell r="N61">
            <v>6479.6</v>
          </cell>
          <cell r="O61">
            <v>6314.1</v>
          </cell>
          <cell r="P61">
            <v>6181.1</v>
          </cell>
          <cell r="Q61">
            <v>6112.4</v>
          </cell>
          <cell r="R61">
            <v>5928.1451975</v>
          </cell>
        </row>
        <row r="62">
          <cell r="C62">
            <v>3002.7</v>
          </cell>
          <cell r="D62">
            <v>3180.5</v>
          </cell>
          <cell r="E62">
            <v>3355.2</v>
          </cell>
          <cell r="F62">
            <v>3558.7</v>
          </cell>
          <cell r="G62">
            <v>3739</v>
          </cell>
          <cell r="H62">
            <v>3854.7</v>
          </cell>
          <cell r="I62">
            <v>4059.9</v>
          </cell>
          <cell r="J62">
            <v>4196.8</v>
          </cell>
          <cell r="K62">
            <v>4308.3</v>
          </cell>
          <cell r="L62">
            <v>4506.7</v>
          </cell>
          <cell r="M62">
            <v>4687.5</v>
          </cell>
          <cell r="N62">
            <v>4895.3</v>
          </cell>
          <cell r="O62">
            <v>5131.7</v>
          </cell>
          <cell r="P62">
            <v>5350.1</v>
          </cell>
          <cell r="Q62">
            <v>5534.7</v>
          </cell>
          <cell r="R62">
            <v>5723.9887575</v>
          </cell>
        </row>
        <row r="63">
          <cell r="C63">
            <v>3396</v>
          </cell>
          <cell r="D63">
            <v>3411.1</v>
          </cell>
          <cell r="E63">
            <v>3333.8</v>
          </cell>
          <cell r="F63">
            <v>3300.2</v>
          </cell>
          <cell r="G63">
            <v>3285.3</v>
          </cell>
          <cell r="H63">
            <v>3230.8</v>
          </cell>
          <cell r="I63">
            <v>3184.6</v>
          </cell>
          <cell r="J63">
            <v>3022.8</v>
          </cell>
          <cell r="K63">
            <v>2926.7</v>
          </cell>
          <cell r="L63">
            <v>2807.6</v>
          </cell>
          <cell r="M63">
            <v>2695.2</v>
          </cell>
          <cell r="N63">
            <v>2537.1</v>
          </cell>
          <cell r="O63">
            <v>2471.1</v>
          </cell>
          <cell r="P63">
            <v>2403.5</v>
          </cell>
          <cell r="Q63">
            <v>2354.1</v>
          </cell>
          <cell r="R63">
            <v>2268.7170175</v>
          </cell>
        </row>
        <row r="64">
          <cell r="C64">
            <v>5482</v>
          </cell>
          <cell r="D64">
            <v>5574.7</v>
          </cell>
          <cell r="E64">
            <v>5950.6</v>
          </cell>
          <cell r="F64">
            <v>6149.6</v>
          </cell>
          <cell r="G64">
            <v>6391.1</v>
          </cell>
          <cell r="H64">
            <v>6622.4</v>
          </cell>
          <cell r="I64">
            <v>6849</v>
          </cell>
          <cell r="J64">
            <v>6850</v>
          </cell>
          <cell r="K64">
            <v>6825.4</v>
          </cell>
          <cell r="L64">
            <v>6899</v>
          </cell>
          <cell r="M64">
            <v>6875.1</v>
          </cell>
          <cell r="N64">
            <v>6894.2</v>
          </cell>
          <cell r="O64">
            <v>6976.7</v>
          </cell>
          <cell r="P64">
            <v>6883.8</v>
          </cell>
          <cell r="Q64">
            <v>6929.7</v>
          </cell>
          <cell r="R64">
            <v>6899.5927575</v>
          </cell>
        </row>
        <row r="65">
          <cell r="C65">
            <v>2739.2</v>
          </cell>
          <cell r="D65">
            <v>2860.7</v>
          </cell>
          <cell r="E65">
            <v>2942.5</v>
          </cell>
          <cell r="F65">
            <v>3129.9</v>
          </cell>
          <cell r="G65">
            <v>3235.9</v>
          </cell>
          <cell r="H65">
            <v>3340.4</v>
          </cell>
          <cell r="I65">
            <v>3462.4</v>
          </cell>
          <cell r="J65">
            <v>3693.5</v>
          </cell>
          <cell r="K65">
            <v>3837.7</v>
          </cell>
          <cell r="L65">
            <v>3953.3</v>
          </cell>
          <cell r="M65">
            <v>4177.9</v>
          </cell>
          <cell r="N65">
            <v>4339.9</v>
          </cell>
          <cell r="O65">
            <v>4412.2</v>
          </cell>
          <cell r="P65">
            <v>4569.9</v>
          </cell>
          <cell r="Q65">
            <v>4817.8</v>
          </cell>
          <cell r="R65">
            <v>4970.1264425</v>
          </cell>
        </row>
        <row r="66">
          <cell r="C66">
            <v>3404.6</v>
          </cell>
          <cell r="D66">
            <v>3385.6</v>
          </cell>
          <cell r="E66">
            <v>3280.6</v>
          </cell>
          <cell r="F66">
            <v>3206.5</v>
          </cell>
          <cell r="G66">
            <v>3214.4</v>
          </cell>
          <cell r="H66">
            <v>3184.4</v>
          </cell>
          <cell r="I66">
            <v>3160.2</v>
          </cell>
          <cell r="J66">
            <v>3073.9</v>
          </cell>
          <cell r="K66">
            <v>2990</v>
          </cell>
          <cell r="L66">
            <v>2900.4</v>
          </cell>
          <cell r="M66">
            <v>2797.6</v>
          </cell>
          <cell r="N66">
            <v>2688.8</v>
          </cell>
          <cell r="O66">
            <v>2627.5</v>
          </cell>
          <cell r="P66">
            <v>2571.4</v>
          </cell>
          <cell r="Q66">
            <v>2526.8</v>
          </cell>
          <cell r="R66">
            <v>2525.74122</v>
          </cell>
        </row>
        <row r="67">
          <cell r="C67">
            <v>4216.6</v>
          </cell>
          <cell r="D67">
            <v>4384.3</v>
          </cell>
          <cell r="E67">
            <v>4519.1</v>
          </cell>
          <cell r="F67">
            <v>4805.8</v>
          </cell>
          <cell r="G67">
            <v>5026.1</v>
          </cell>
          <cell r="H67">
            <v>5275.2</v>
          </cell>
          <cell r="I67">
            <v>5503.8</v>
          </cell>
          <cell r="J67">
            <v>5630.8</v>
          </cell>
          <cell r="K67">
            <v>5833.1</v>
          </cell>
          <cell r="L67">
            <v>6019.3</v>
          </cell>
          <cell r="M67">
            <v>6137.6</v>
          </cell>
          <cell r="N67">
            <v>6206.3</v>
          </cell>
          <cell r="O67">
            <v>6523.9</v>
          </cell>
          <cell r="P67">
            <v>6630.2</v>
          </cell>
          <cell r="Q67">
            <v>6766.5</v>
          </cell>
          <cell r="R67">
            <v>6880.8894725</v>
          </cell>
        </row>
        <row r="68">
          <cell r="C68">
            <v>2101.4</v>
          </cell>
          <cell r="D68">
            <v>2220.6</v>
          </cell>
          <cell r="E68">
            <v>2412.1</v>
          </cell>
          <cell r="F68">
            <v>2576</v>
          </cell>
          <cell r="G68">
            <v>2638.6</v>
          </cell>
          <cell r="H68">
            <v>2769.2</v>
          </cell>
          <cell r="I68">
            <v>2954.4</v>
          </cell>
          <cell r="J68">
            <v>3091.7</v>
          </cell>
          <cell r="K68">
            <v>3195.8</v>
          </cell>
          <cell r="L68">
            <v>3315.4</v>
          </cell>
          <cell r="M68">
            <v>3490.4</v>
          </cell>
          <cell r="N68">
            <v>3643.3</v>
          </cell>
          <cell r="O68">
            <v>3726.4</v>
          </cell>
          <cell r="P68">
            <v>3935.2</v>
          </cell>
          <cell r="Q68">
            <v>4131.3</v>
          </cell>
          <cell r="R68">
            <v>4259.4872575</v>
          </cell>
        </row>
        <row r="69">
          <cell r="C69">
            <v>2385.3</v>
          </cell>
          <cell r="D69">
            <v>2495.5</v>
          </cell>
          <cell r="E69">
            <v>2492.4</v>
          </cell>
          <cell r="F69">
            <v>2639.2</v>
          </cell>
          <cell r="G69">
            <v>2686.4</v>
          </cell>
          <cell r="H69">
            <v>2643.4</v>
          </cell>
          <cell r="I69">
            <v>2571.5</v>
          </cell>
          <cell r="J69">
            <v>2556.2</v>
          </cell>
          <cell r="K69">
            <v>2508.1</v>
          </cell>
          <cell r="L69">
            <v>2552.7</v>
          </cell>
          <cell r="M69">
            <v>2502.7</v>
          </cell>
          <cell r="N69">
            <v>2431.8</v>
          </cell>
          <cell r="O69">
            <v>2436.5</v>
          </cell>
          <cell r="P69">
            <v>2348.4</v>
          </cell>
          <cell r="Q69">
            <v>2371.4</v>
          </cell>
          <cell r="R69">
            <v>2387.18166</v>
          </cell>
        </row>
        <row r="70">
          <cell r="C70">
            <v>2015.9</v>
          </cell>
          <cell r="D70">
            <v>2280.5</v>
          </cell>
          <cell r="E70">
            <v>2536.9</v>
          </cell>
          <cell r="F70">
            <v>2853.8</v>
          </cell>
          <cell r="G70">
            <v>3095.7</v>
          </cell>
          <cell r="H70">
            <v>3318.8</v>
          </cell>
          <cell r="I70">
            <v>3509.4</v>
          </cell>
          <cell r="J70">
            <v>3655.5</v>
          </cell>
          <cell r="K70">
            <v>3851.1</v>
          </cell>
          <cell r="L70">
            <v>4064.7</v>
          </cell>
          <cell r="M70">
            <v>4359.4</v>
          </cell>
          <cell r="N70">
            <v>4594.8</v>
          </cell>
          <cell r="O70">
            <v>4861.5</v>
          </cell>
          <cell r="P70">
            <v>5174.5</v>
          </cell>
          <cell r="Q70">
            <v>5411.6</v>
          </cell>
          <cell r="R70">
            <v>5636.3603275</v>
          </cell>
        </row>
        <row r="71">
          <cell r="C71">
            <v>1157.2</v>
          </cell>
          <cell r="D71">
            <v>1255.9</v>
          </cell>
          <cell r="E71">
            <v>1436.5</v>
          </cell>
          <cell r="F71">
            <v>1663.7</v>
          </cell>
          <cell r="G71">
            <v>1770.6</v>
          </cell>
          <cell r="H71">
            <v>1867.4</v>
          </cell>
          <cell r="I71">
            <v>2012.7</v>
          </cell>
          <cell r="J71">
            <v>2157.3</v>
          </cell>
          <cell r="K71">
            <v>2274.3</v>
          </cell>
          <cell r="L71">
            <v>2453.6</v>
          </cell>
          <cell r="M71">
            <v>2616.7</v>
          </cell>
          <cell r="N71">
            <v>2796.2</v>
          </cell>
          <cell r="O71">
            <v>2847</v>
          </cell>
          <cell r="P71">
            <v>2999.8</v>
          </cell>
          <cell r="Q71">
            <v>3162.1</v>
          </cell>
          <cell r="R71">
            <v>3323.0833875</v>
          </cell>
        </row>
        <row r="72">
          <cell r="C72">
            <v>1120.7</v>
          </cell>
          <cell r="D72">
            <v>1156.7</v>
          </cell>
          <cell r="E72">
            <v>1074.8</v>
          </cell>
          <cell r="F72">
            <v>1124.7</v>
          </cell>
          <cell r="G72">
            <v>1184.4</v>
          </cell>
          <cell r="H72">
            <v>1238.9</v>
          </cell>
          <cell r="I72">
            <v>1261.5</v>
          </cell>
          <cell r="J72">
            <v>1288.4</v>
          </cell>
          <cell r="K72">
            <v>1329.3</v>
          </cell>
          <cell r="L72">
            <v>1322.7</v>
          </cell>
          <cell r="M72">
            <v>1337.9</v>
          </cell>
          <cell r="N72">
            <v>1323.8</v>
          </cell>
          <cell r="O72">
            <v>1395.3</v>
          </cell>
          <cell r="P72">
            <v>1402.5</v>
          </cell>
          <cell r="Q72">
            <v>1473.4</v>
          </cell>
          <cell r="R72">
            <v>1500.7896125</v>
          </cell>
        </row>
        <row r="73">
          <cell r="C73">
            <v>607.6</v>
          </cell>
          <cell r="D73">
            <v>659.3</v>
          </cell>
          <cell r="E73">
            <v>792</v>
          </cell>
          <cell r="F73">
            <v>880.3</v>
          </cell>
          <cell r="G73">
            <v>897.8</v>
          </cell>
          <cell r="H73">
            <v>1003.6</v>
          </cell>
          <cell r="I73">
            <v>1119.3</v>
          </cell>
          <cell r="J73">
            <v>1226.2</v>
          </cell>
          <cell r="K73">
            <v>1327.4</v>
          </cell>
          <cell r="L73">
            <v>1494.6</v>
          </cell>
          <cell r="M73">
            <v>1624.1</v>
          </cell>
          <cell r="N73">
            <v>1818.3</v>
          </cell>
          <cell r="O73">
            <v>2038.6</v>
          </cell>
          <cell r="P73">
            <v>2212.9</v>
          </cell>
          <cell r="Q73">
            <v>2401</v>
          </cell>
          <cell r="R73">
            <v>2627.839665</v>
          </cell>
        </row>
        <row r="74">
          <cell r="C74">
            <v>360</v>
          </cell>
          <cell r="D74">
            <v>421</v>
          </cell>
          <cell r="E74">
            <v>482.2</v>
          </cell>
          <cell r="F74">
            <v>528.3</v>
          </cell>
          <cell r="G74">
            <v>591.4</v>
          </cell>
          <cell r="H74">
            <v>683.7</v>
          </cell>
          <cell r="I74">
            <v>763.5</v>
          </cell>
          <cell r="J74">
            <v>841.7</v>
          </cell>
          <cell r="K74">
            <v>921.9</v>
          </cell>
          <cell r="L74">
            <v>1019.1</v>
          </cell>
          <cell r="M74">
            <v>1124.4</v>
          </cell>
          <cell r="N74">
            <v>1252.9</v>
          </cell>
          <cell r="O74">
            <v>1383.6</v>
          </cell>
          <cell r="P74">
            <v>1511.3</v>
          </cell>
          <cell r="Q74">
            <v>1648.5</v>
          </cell>
          <cell r="R74">
            <v>1794.78299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zoomScale="70" zoomScaleNormal="70" workbookViewId="0" topLeftCell="F16">
      <selection activeCell="P53" sqref="P53"/>
    </sheetView>
  </sheetViews>
  <sheetFormatPr defaultColWidth="9.00390625" defaultRowHeight="14.25"/>
  <cols>
    <col min="1" max="16384" width="9.00390625" style="3" customWidth="1"/>
  </cols>
  <sheetData>
    <row r="1" spans="1:21" ht="14.25">
      <c r="A1" s="1" t="s">
        <v>0</v>
      </c>
      <c r="B1" s="1">
        <v>2001</v>
      </c>
      <c r="C1" s="1">
        <v>2002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>
        <v>2016</v>
      </c>
      <c r="R1" s="3">
        <v>2017</v>
      </c>
      <c r="S1" s="3">
        <v>2018</v>
      </c>
      <c r="T1" s="3">
        <v>2019</v>
      </c>
      <c r="U1" s="3">
        <v>2020</v>
      </c>
    </row>
    <row r="2" spans="1:18" ht="14.25">
      <c r="A2" s="4" t="s">
        <v>14</v>
      </c>
      <c r="B2" s="4">
        <v>66.9</v>
      </c>
      <c r="C2" s="4">
        <v>66.8</v>
      </c>
      <c r="D2" s="5">
        <v>67</v>
      </c>
      <c r="E2" s="5">
        <v>67.3</v>
      </c>
      <c r="F2" s="5">
        <v>67.9</v>
      </c>
      <c r="G2" s="5">
        <v>68.9</v>
      </c>
      <c r="H2" s="5">
        <v>69.8</v>
      </c>
      <c r="I2" s="6">
        <v>70.3</v>
      </c>
      <c r="J2" s="5">
        <v>69</v>
      </c>
      <c r="K2" s="5">
        <v>68.6</v>
      </c>
      <c r="L2" s="5">
        <v>68.6</v>
      </c>
      <c r="M2" s="5">
        <v>68.4</v>
      </c>
      <c r="N2" s="5">
        <v>68.4</v>
      </c>
      <c r="O2" s="5">
        <v>69.2</v>
      </c>
      <c r="P2" s="6">
        <v>70.1</v>
      </c>
      <c r="Q2" s="7">
        <v>71.1</v>
      </c>
      <c r="R2" s="3">
        <v>72.2</v>
      </c>
    </row>
    <row r="3" spans="3:18" ht="14.25">
      <c r="C3" s="3">
        <f>C2-B2</f>
        <v>-0.10000000000000853</v>
      </c>
      <c r="D3" s="3">
        <f aca="true" t="shared" si="0" ref="D3:R3">D2-C2</f>
        <v>0.20000000000000284</v>
      </c>
      <c r="E3" s="3">
        <f t="shared" si="0"/>
        <v>0.29999999999999716</v>
      </c>
      <c r="F3" s="3">
        <f t="shared" si="0"/>
        <v>0.6000000000000085</v>
      </c>
      <c r="G3" s="3">
        <f t="shared" si="0"/>
        <v>1</v>
      </c>
      <c r="H3" s="3">
        <f t="shared" si="0"/>
        <v>0.8999999999999915</v>
      </c>
      <c r="I3" s="3">
        <f t="shared" si="0"/>
        <v>0.5</v>
      </c>
      <c r="J3" s="3">
        <f t="shared" si="0"/>
        <v>-1.2999999999999972</v>
      </c>
      <c r="K3" s="3">
        <f t="shared" si="0"/>
        <v>-0.4000000000000057</v>
      </c>
      <c r="L3" s="3">
        <f t="shared" si="0"/>
        <v>0</v>
      </c>
      <c r="M3" s="3">
        <f t="shared" si="0"/>
        <v>-0.19999999999998863</v>
      </c>
      <c r="N3" s="3">
        <f t="shared" si="0"/>
        <v>0</v>
      </c>
      <c r="O3" s="3">
        <f t="shared" si="0"/>
        <v>0.7999999999999972</v>
      </c>
      <c r="P3" s="3">
        <f t="shared" si="0"/>
        <v>0.8999999999999915</v>
      </c>
      <c r="Q3" s="3">
        <f t="shared" si="0"/>
        <v>1</v>
      </c>
      <c r="R3" s="3">
        <f t="shared" si="0"/>
        <v>1.1000000000000085</v>
      </c>
    </row>
    <row r="4" spans="19:21" ht="14.25">
      <c r="S4" s="3">
        <v>0.9</v>
      </c>
      <c r="T4" s="3">
        <v>0.9</v>
      </c>
      <c r="U4" s="3">
        <v>0.9</v>
      </c>
    </row>
    <row r="5" spans="19:21" ht="14.25">
      <c r="S5" s="3">
        <v>73</v>
      </c>
      <c r="T5" s="3">
        <v>74</v>
      </c>
      <c r="U5" s="3">
        <v>75</v>
      </c>
    </row>
    <row r="12" ht="14.25">
      <c r="V12" s="50" t="s">
        <v>16</v>
      </c>
    </row>
    <row r="66" ht="42.6" customHeight="1"/>
    <row r="76" ht="45.75" customHeight="1"/>
    <row r="80" ht="14.25">
      <c r="V80" s="3" t="s">
        <v>17</v>
      </c>
    </row>
    <row r="81" ht="14.25">
      <c r="V81" s="3" t="s">
        <v>18</v>
      </c>
    </row>
    <row r="88" ht="15" customHeight="1">
      <c r="AG88" s="8" t="s">
        <v>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="95" zoomScaleNormal="95" workbookViewId="0" topLeftCell="A1">
      <selection activeCell="V12" sqref="V12"/>
    </sheetView>
  </sheetViews>
  <sheetFormatPr defaultColWidth="9.00390625" defaultRowHeight="14.25"/>
  <cols>
    <col min="1" max="16384" width="9.00390625" style="3" customWidth="1"/>
  </cols>
  <sheetData>
    <row r="1" spans="1:21" ht="12">
      <c r="A1" s="1" t="s">
        <v>0</v>
      </c>
      <c r="B1" s="1">
        <v>2001</v>
      </c>
      <c r="C1" s="1">
        <v>2002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>
        <v>2016</v>
      </c>
      <c r="R1" s="3">
        <v>2017</v>
      </c>
      <c r="S1" s="3">
        <v>2018</v>
      </c>
      <c r="T1" s="3">
        <v>2019</v>
      </c>
      <c r="U1" s="3">
        <v>2020</v>
      </c>
    </row>
    <row r="2" spans="1:18" ht="12">
      <c r="A2" s="4" t="s">
        <v>14</v>
      </c>
      <c r="B2" s="4">
        <v>66.9</v>
      </c>
      <c r="C2" s="4">
        <v>66.8</v>
      </c>
      <c r="D2" s="5">
        <v>67</v>
      </c>
      <c r="E2" s="5">
        <v>67.3</v>
      </c>
      <c r="F2" s="5">
        <v>67.9</v>
      </c>
      <c r="G2" s="5">
        <v>68.9</v>
      </c>
      <c r="H2" s="5">
        <v>69.8</v>
      </c>
      <c r="I2" s="6">
        <v>70.3</v>
      </c>
      <c r="J2" s="5">
        <v>69</v>
      </c>
      <c r="K2" s="5">
        <v>68.6</v>
      </c>
      <c r="L2" s="5">
        <v>68.6</v>
      </c>
      <c r="M2" s="5">
        <v>68.4</v>
      </c>
      <c r="N2" s="5">
        <v>68.4</v>
      </c>
      <c r="O2" s="5">
        <v>69.2</v>
      </c>
      <c r="P2" s="6">
        <v>70.1</v>
      </c>
      <c r="Q2" s="7">
        <v>71.1</v>
      </c>
      <c r="R2" s="3">
        <v>72.2</v>
      </c>
    </row>
    <row r="3" spans="3:18" ht="12">
      <c r="C3" s="3">
        <f>C2-B2</f>
        <v>-0.10000000000000853</v>
      </c>
      <c r="D3" s="3">
        <f aca="true" t="shared" si="0" ref="D3:R3">D2-C2</f>
        <v>0.20000000000000284</v>
      </c>
      <c r="E3" s="3">
        <f t="shared" si="0"/>
        <v>0.29999999999999716</v>
      </c>
      <c r="F3" s="3">
        <f t="shared" si="0"/>
        <v>0.6000000000000085</v>
      </c>
      <c r="G3" s="3">
        <f t="shared" si="0"/>
        <v>1</v>
      </c>
      <c r="H3" s="3">
        <f t="shared" si="0"/>
        <v>0.8999999999999915</v>
      </c>
      <c r="I3" s="3">
        <f t="shared" si="0"/>
        <v>0.5</v>
      </c>
      <c r="J3" s="3">
        <f t="shared" si="0"/>
        <v>-1.2999999999999972</v>
      </c>
      <c r="K3" s="3">
        <f t="shared" si="0"/>
        <v>-0.4000000000000057</v>
      </c>
      <c r="L3" s="3">
        <f t="shared" si="0"/>
        <v>0</v>
      </c>
      <c r="M3" s="3">
        <f t="shared" si="0"/>
        <v>-0.19999999999998863</v>
      </c>
      <c r="N3" s="3">
        <f t="shared" si="0"/>
        <v>0</v>
      </c>
      <c r="O3" s="3">
        <f t="shared" si="0"/>
        <v>0.7999999999999972</v>
      </c>
      <c r="P3" s="3">
        <f t="shared" si="0"/>
        <v>0.8999999999999915</v>
      </c>
      <c r="Q3" s="3">
        <f t="shared" si="0"/>
        <v>1</v>
      </c>
      <c r="R3" s="3">
        <f t="shared" si="0"/>
        <v>1.1000000000000085</v>
      </c>
    </row>
    <row r="4" spans="19:21" ht="12">
      <c r="S4" s="3">
        <v>0.9</v>
      </c>
      <c r="T4" s="3">
        <v>0.9</v>
      </c>
      <c r="U4" s="3">
        <v>0.9</v>
      </c>
    </row>
    <row r="5" spans="4:21" ht="12">
      <c r="D5" s="3" t="s">
        <v>15</v>
      </c>
      <c r="S5" s="3">
        <v>73</v>
      </c>
      <c r="T5" s="3">
        <v>74</v>
      </c>
      <c r="U5" s="3">
        <v>75</v>
      </c>
    </row>
    <row r="12" ht="12">
      <c r="V12" s="50"/>
    </row>
    <row r="66" ht="42.6" customHeight="1"/>
    <row r="76" ht="45.75" customHeight="1"/>
    <row r="80" ht="14.25">
      <c r="V80" s="3" t="s">
        <v>17</v>
      </c>
    </row>
    <row r="81" ht="14.25">
      <c r="V81" s="3" t="s">
        <v>18</v>
      </c>
    </row>
    <row r="88" ht="15" customHeight="1">
      <c r="AG88" s="8" t="s">
        <v>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workbookViewId="0" topLeftCell="A1">
      <selection activeCell="R6" sqref="R6"/>
    </sheetView>
  </sheetViews>
  <sheetFormatPr defaultColWidth="9.00390625" defaultRowHeight="14.25"/>
  <cols>
    <col min="1" max="1" width="9.00390625" style="10" customWidth="1"/>
    <col min="2" max="2" width="17.75390625" style="10" customWidth="1"/>
    <col min="3" max="3" width="4.375" style="10" customWidth="1"/>
    <col min="4" max="15" width="4.375" style="10" bestFit="1" customWidth="1"/>
    <col min="16" max="16" width="5.50390625" style="10" customWidth="1"/>
    <col min="17" max="20" width="9.00390625" style="10" customWidth="1"/>
    <col min="21" max="21" width="6.375" style="10" customWidth="1"/>
    <col min="22" max="22" width="22.00390625" style="10" customWidth="1"/>
    <col min="23" max="37" width="4.625" style="10" customWidth="1"/>
    <col min="38" max="16384" width="9.00390625" style="10" customWidth="1"/>
  </cols>
  <sheetData>
    <row r="1" ht="14.25">
      <c r="B1" s="9" t="s">
        <v>20</v>
      </c>
    </row>
    <row r="3" spans="2:3" ht="14.25">
      <c r="B3" s="9" t="s">
        <v>21</v>
      </c>
      <c r="C3" s="11">
        <v>42753.63600694445</v>
      </c>
    </row>
    <row r="4" spans="2:13" ht="14.25">
      <c r="B4" s="9" t="s">
        <v>22</v>
      </c>
      <c r="C4" s="11">
        <v>42795.608539837966</v>
      </c>
      <c r="M4" s="10" t="s">
        <v>23</v>
      </c>
    </row>
    <row r="5" spans="2:3" ht="14.25">
      <c r="B5" s="9" t="s">
        <v>24</v>
      </c>
      <c r="C5" s="9" t="s">
        <v>25</v>
      </c>
    </row>
    <row r="6" ht="14.25">
      <c r="T6" s="10" t="s">
        <v>23</v>
      </c>
    </row>
    <row r="7" spans="2:37" ht="14.25">
      <c r="B7" s="9" t="s">
        <v>26</v>
      </c>
      <c r="C7" s="9" t="s">
        <v>27</v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2:38" ht="9.75" customHeight="1">
      <c r="B8" s="9" t="s">
        <v>28</v>
      </c>
      <c r="C8" s="9" t="s">
        <v>29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</row>
    <row r="9" spans="2:38" ht="14.25">
      <c r="B9" s="9" t="s">
        <v>30</v>
      </c>
      <c r="C9" s="9" t="s">
        <v>31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2:38" ht="15" customHeight="1">
      <c r="B10" s="9" t="s">
        <v>32</v>
      </c>
      <c r="C10" s="9" t="s">
        <v>33</v>
      </c>
      <c r="U10" s="12"/>
      <c r="V10" s="13" t="s">
        <v>406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</row>
    <row r="11" spans="21:38" ht="12.75">
      <c r="U11" s="12"/>
      <c r="V11" s="15" t="s">
        <v>34</v>
      </c>
      <c r="W11" s="16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2"/>
    </row>
    <row r="12" spans="2:38" ht="24" customHeight="1">
      <c r="B12" s="1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  <c r="O12" s="2" t="s">
        <v>13</v>
      </c>
      <c r="P12" s="2">
        <v>2016</v>
      </c>
      <c r="Q12" s="10">
        <v>2017</v>
      </c>
      <c r="R12" s="17" t="s">
        <v>35</v>
      </c>
      <c r="U12" s="12"/>
      <c r="V12" s="18" t="s">
        <v>36</v>
      </c>
      <c r="W12" s="19">
        <v>2003</v>
      </c>
      <c r="X12" s="19">
        <v>2004</v>
      </c>
      <c r="Y12" s="19">
        <v>2005</v>
      </c>
      <c r="Z12" s="19">
        <v>2006</v>
      </c>
      <c r="AA12" s="19">
        <v>2007</v>
      </c>
      <c r="AB12" s="19">
        <v>2008</v>
      </c>
      <c r="AC12" s="19">
        <v>2009</v>
      </c>
      <c r="AD12" s="19">
        <v>2010</v>
      </c>
      <c r="AE12" s="19">
        <v>2011</v>
      </c>
      <c r="AF12" s="19">
        <v>2012</v>
      </c>
      <c r="AG12" s="19">
        <v>2013</v>
      </c>
      <c r="AH12" s="19">
        <v>2014</v>
      </c>
      <c r="AI12" s="19">
        <v>2015</v>
      </c>
      <c r="AJ12" s="19">
        <v>2016</v>
      </c>
      <c r="AK12" s="19">
        <v>2017</v>
      </c>
      <c r="AL12" s="12"/>
    </row>
    <row r="13" spans="2:38" ht="14.25">
      <c r="B13" s="4" t="s">
        <v>14</v>
      </c>
      <c r="C13" s="20" t="s">
        <v>37</v>
      </c>
      <c r="D13" s="20" t="s">
        <v>38</v>
      </c>
      <c r="E13" s="20" t="s">
        <v>39</v>
      </c>
      <c r="F13" s="20" t="s">
        <v>40</v>
      </c>
      <c r="G13" s="20" t="s">
        <v>41</v>
      </c>
      <c r="H13" s="20" t="s">
        <v>42</v>
      </c>
      <c r="I13" s="20" t="s">
        <v>43</v>
      </c>
      <c r="J13" s="20" t="s">
        <v>44</v>
      </c>
      <c r="K13" s="20" t="s">
        <v>44</v>
      </c>
      <c r="L13" s="20" t="s">
        <v>45</v>
      </c>
      <c r="M13" s="20" t="s">
        <v>45</v>
      </c>
      <c r="N13" s="20" t="s">
        <v>46</v>
      </c>
      <c r="O13" s="20" t="s">
        <v>47</v>
      </c>
      <c r="P13" s="20" t="s">
        <v>48</v>
      </c>
      <c r="Q13" s="10">
        <v>72.2</v>
      </c>
      <c r="R13" s="10">
        <v>75</v>
      </c>
      <c r="S13" s="21">
        <f>R13-Q13</f>
        <v>2.799999999999997</v>
      </c>
      <c r="U13" s="12"/>
      <c r="V13" s="22" t="s">
        <v>49</v>
      </c>
      <c r="W13" s="23"/>
      <c r="X13" s="23"/>
      <c r="Y13" s="23"/>
      <c r="Z13" s="23"/>
      <c r="AA13" s="23"/>
      <c r="AB13" s="24"/>
      <c r="AC13" s="23"/>
      <c r="AD13" s="23"/>
      <c r="AE13" s="23"/>
      <c r="AF13" s="23"/>
      <c r="AG13" s="23"/>
      <c r="AH13" s="23"/>
      <c r="AI13" s="24"/>
      <c r="AJ13" s="24"/>
      <c r="AK13" s="24"/>
      <c r="AL13" s="12"/>
    </row>
    <row r="14" spans="2:38" ht="14.25">
      <c r="B14" s="25" t="s">
        <v>50</v>
      </c>
      <c r="C14" s="26" t="s">
        <v>51</v>
      </c>
      <c r="D14" s="26" t="s">
        <v>52</v>
      </c>
      <c r="E14" s="26" t="s">
        <v>53</v>
      </c>
      <c r="F14" s="26" t="s">
        <v>53</v>
      </c>
      <c r="G14" s="26" t="s">
        <v>54</v>
      </c>
      <c r="H14" s="26" t="s">
        <v>55</v>
      </c>
      <c r="I14" s="26" t="s">
        <v>56</v>
      </c>
      <c r="J14" s="26" t="s">
        <v>57</v>
      </c>
      <c r="K14" s="26" t="s">
        <v>38</v>
      </c>
      <c r="L14" s="26" t="s">
        <v>58</v>
      </c>
      <c r="M14" s="26" t="s">
        <v>58</v>
      </c>
      <c r="N14" s="26" t="s">
        <v>38</v>
      </c>
      <c r="O14" s="26" t="s">
        <v>58</v>
      </c>
      <c r="P14" s="27">
        <v>67.7</v>
      </c>
      <c r="Q14" s="10">
        <v>68.5</v>
      </c>
      <c r="R14" s="10">
        <v>73.2</v>
      </c>
      <c r="S14" s="21">
        <f aca="true" t="shared" si="0" ref="S14:S41">R14-Q14</f>
        <v>4.700000000000003</v>
      </c>
      <c r="U14" s="12"/>
      <c r="V14" s="28" t="s">
        <v>59</v>
      </c>
      <c r="W14" s="29"/>
      <c r="X14" s="29"/>
      <c r="Y14" s="29"/>
      <c r="Z14" s="29"/>
      <c r="AA14" s="30"/>
      <c r="AB14" s="30"/>
      <c r="AC14" s="30"/>
      <c r="AD14" s="30"/>
      <c r="AE14" s="30"/>
      <c r="AF14" s="30"/>
      <c r="AG14" s="31"/>
      <c r="AH14" s="31"/>
      <c r="AI14" s="31"/>
      <c r="AJ14" s="31"/>
      <c r="AK14" s="31"/>
      <c r="AL14" s="12"/>
    </row>
    <row r="15" spans="2:38" ht="14.25">
      <c r="B15" s="32" t="s">
        <v>60</v>
      </c>
      <c r="C15" s="33" t="s">
        <v>61</v>
      </c>
      <c r="D15" s="33" t="s">
        <v>62</v>
      </c>
      <c r="E15" s="33" t="s">
        <v>63</v>
      </c>
      <c r="F15" s="33" t="s">
        <v>64</v>
      </c>
      <c r="G15" s="33" t="s">
        <v>45</v>
      </c>
      <c r="H15" s="33" t="s">
        <v>65</v>
      </c>
      <c r="I15" s="33" t="s">
        <v>66</v>
      </c>
      <c r="J15" s="33" t="s">
        <v>51</v>
      </c>
      <c r="K15" s="33" t="s">
        <v>67</v>
      </c>
      <c r="L15" s="33" t="s">
        <v>68</v>
      </c>
      <c r="M15" s="33" t="s">
        <v>69</v>
      </c>
      <c r="N15" s="33" t="s">
        <v>64</v>
      </c>
      <c r="O15" s="33" t="s">
        <v>56</v>
      </c>
      <c r="P15" s="27">
        <v>67.7</v>
      </c>
      <c r="Q15" s="10">
        <v>71.3</v>
      </c>
      <c r="R15" s="10">
        <v>76</v>
      </c>
      <c r="S15" s="21">
        <f t="shared" si="0"/>
        <v>4.700000000000003</v>
      </c>
      <c r="U15" s="12"/>
      <c r="V15" s="34" t="s">
        <v>70</v>
      </c>
      <c r="W15" s="35"/>
      <c r="X15" s="35"/>
      <c r="Y15" s="35"/>
      <c r="Z15" s="35"/>
      <c r="AA15" s="36"/>
      <c r="AB15" s="36"/>
      <c r="AC15" s="35"/>
      <c r="AD15" s="35"/>
      <c r="AE15" s="35"/>
      <c r="AF15" s="35"/>
      <c r="AG15" s="35"/>
      <c r="AH15" s="35"/>
      <c r="AI15" s="36"/>
      <c r="AJ15" s="36"/>
      <c r="AK15" s="36"/>
      <c r="AL15" s="12"/>
    </row>
    <row r="16" spans="2:38" ht="14.25">
      <c r="B16" s="32" t="s">
        <v>71</v>
      </c>
      <c r="C16" s="33" t="s">
        <v>65</v>
      </c>
      <c r="D16" s="33" t="s">
        <v>47</v>
      </c>
      <c r="E16" s="33" t="s">
        <v>65</v>
      </c>
      <c r="F16" s="33" t="s">
        <v>72</v>
      </c>
      <c r="G16" s="33" t="s">
        <v>73</v>
      </c>
      <c r="H16" s="33" t="s">
        <v>74</v>
      </c>
      <c r="I16" s="33" t="s">
        <v>75</v>
      </c>
      <c r="J16" s="33" t="s">
        <v>76</v>
      </c>
      <c r="K16" s="33" t="s">
        <v>75</v>
      </c>
      <c r="L16" s="33" t="s">
        <v>77</v>
      </c>
      <c r="M16" s="33" t="s">
        <v>78</v>
      </c>
      <c r="N16" s="33" t="s">
        <v>79</v>
      </c>
      <c r="O16" s="33" t="s">
        <v>80</v>
      </c>
      <c r="P16" s="27">
        <v>76.7</v>
      </c>
      <c r="Q16" s="10">
        <v>78.5</v>
      </c>
      <c r="R16" s="10">
        <v>75</v>
      </c>
      <c r="S16" s="21">
        <f t="shared" si="0"/>
        <v>-3.5</v>
      </c>
      <c r="U16" s="12"/>
      <c r="V16" s="34" t="s">
        <v>81</v>
      </c>
      <c r="W16" s="35"/>
      <c r="X16" s="35"/>
      <c r="Y16" s="35"/>
      <c r="Z16" s="35"/>
      <c r="AA16" s="35"/>
      <c r="AB16" s="35"/>
      <c r="AC16" s="37"/>
      <c r="AD16" s="37"/>
      <c r="AE16" s="37"/>
      <c r="AF16" s="35"/>
      <c r="AG16" s="35"/>
      <c r="AH16" s="35"/>
      <c r="AI16" s="36"/>
      <c r="AJ16" s="36"/>
      <c r="AK16" s="36"/>
      <c r="AL16" s="12"/>
    </row>
    <row r="17" spans="2:38" ht="14.25">
      <c r="B17" s="32" t="s">
        <v>82</v>
      </c>
      <c r="C17" s="33" t="s">
        <v>83</v>
      </c>
      <c r="D17" s="33" t="s">
        <v>84</v>
      </c>
      <c r="E17" s="33" t="s">
        <v>85</v>
      </c>
      <c r="F17" s="33" t="s">
        <v>86</v>
      </c>
      <c r="G17" s="33" t="s">
        <v>87</v>
      </c>
      <c r="H17" s="33" t="s">
        <v>88</v>
      </c>
      <c r="I17" s="33" t="s">
        <v>89</v>
      </c>
      <c r="J17" s="33" t="s">
        <v>90</v>
      </c>
      <c r="K17" s="33" t="s">
        <v>91</v>
      </c>
      <c r="L17" s="33" t="s">
        <v>92</v>
      </c>
      <c r="M17" s="33" t="s">
        <v>93</v>
      </c>
      <c r="N17" s="33" t="s">
        <v>94</v>
      </c>
      <c r="O17" s="33" t="s">
        <v>95</v>
      </c>
      <c r="P17" s="27">
        <v>77.4</v>
      </c>
      <c r="Q17" s="10">
        <v>76.9</v>
      </c>
      <c r="R17" s="10">
        <v>80</v>
      </c>
      <c r="S17" s="21">
        <f t="shared" si="0"/>
        <v>3.0999999999999943</v>
      </c>
      <c r="U17" s="12"/>
      <c r="V17" s="34" t="s">
        <v>96</v>
      </c>
      <c r="W17" s="37"/>
      <c r="X17" s="37"/>
      <c r="Y17" s="35"/>
      <c r="Z17" s="35"/>
      <c r="AA17" s="36"/>
      <c r="AB17" s="36"/>
      <c r="AC17" s="37"/>
      <c r="AD17" s="37"/>
      <c r="AE17" s="37"/>
      <c r="AF17" s="35"/>
      <c r="AG17" s="35"/>
      <c r="AH17" s="35"/>
      <c r="AI17" s="36"/>
      <c r="AJ17" s="36"/>
      <c r="AK17" s="36"/>
      <c r="AL17" s="12"/>
    </row>
    <row r="18" spans="2:38" ht="14.25">
      <c r="B18" s="32" t="s">
        <v>97</v>
      </c>
      <c r="C18" s="33" t="s">
        <v>98</v>
      </c>
      <c r="D18" s="33" t="s">
        <v>99</v>
      </c>
      <c r="E18" s="33" t="s">
        <v>100</v>
      </c>
      <c r="F18" s="33" t="s">
        <v>48</v>
      </c>
      <c r="G18" s="33" t="s">
        <v>101</v>
      </c>
      <c r="H18" s="33" t="s">
        <v>102</v>
      </c>
      <c r="I18" s="33" t="s">
        <v>103</v>
      </c>
      <c r="J18" s="33" t="s">
        <v>104</v>
      </c>
      <c r="K18" s="33" t="s">
        <v>95</v>
      </c>
      <c r="L18" s="33" t="s">
        <v>105</v>
      </c>
      <c r="M18" s="33" t="s">
        <v>83</v>
      </c>
      <c r="N18" s="33" t="s">
        <v>106</v>
      </c>
      <c r="O18" s="33">
        <v>78</v>
      </c>
      <c r="P18" s="27">
        <v>78.7</v>
      </c>
      <c r="Q18" s="10">
        <v>79.2</v>
      </c>
      <c r="R18" s="10">
        <v>77</v>
      </c>
      <c r="S18" s="21">
        <f t="shared" si="0"/>
        <v>-2.200000000000003</v>
      </c>
      <c r="U18" s="12"/>
      <c r="V18" s="34" t="s">
        <v>107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6"/>
      <c r="AK18" s="36"/>
      <c r="AL18" s="12"/>
    </row>
    <row r="19" spans="2:38" ht="14.25">
      <c r="B19" s="32" t="s">
        <v>108</v>
      </c>
      <c r="C19" s="33" t="s">
        <v>109</v>
      </c>
      <c r="D19" s="33" t="s">
        <v>42</v>
      </c>
      <c r="E19" s="33" t="s">
        <v>73</v>
      </c>
      <c r="F19" s="33" t="s">
        <v>94</v>
      </c>
      <c r="G19" s="33" t="s">
        <v>105</v>
      </c>
      <c r="H19" s="33" t="s">
        <v>110</v>
      </c>
      <c r="I19" s="33" t="s">
        <v>111</v>
      </c>
      <c r="J19" s="33" t="s">
        <v>112</v>
      </c>
      <c r="K19" s="33" t="s">
        <v>113</v>
      </c>
      <c r="L19" s="33" t="s">
        <v>114</v>
      </c>
      <c r="M19" s="33" t="s">
        <v>115</v>
      </c>
      <c r="N19" s="33" t="s">
        <v>116</v>
      </c>
      <c r="O19" s="33" t="s">
        <v>95</v>
      </c>
      <c r="P19" s="27">
        <v>76.6</v>
      </c>
      <c r="Q19" s="10">
        <v>78.7</v>
      </c>
      <c r="R19" s="10">
        <v>76</v>
      </c>
      <c r="S19" s="21">
        <f t="shared" si="0"/>
        <v>-2.700000000000003</v>
      </c>
      <c r="U19" s="12"/>
      <c r="V19" s="34" t="s">
        <v>117</v>
      </c>
      <c r="W19" s="36"/>
      <c r="X19" s="36"/>
      <c r="Y19" s="36"/>
      <c r="Z19" s="36"/>
      <c r="AA19" s="36"/>
      <c r="AB19" s="36"/>
      <c r="AC19" s="35"/>
      <c r="AD19" s="35"/>
      <c r="AE19" s="37"/>
      <c r="AF19" s="37"/>
      <c r="AG19" s="35"/>
      <c r="AH19" s="35"/>
      <c r="AI19" s="35"/>
      <c r="AJ19" s="36"/>
      <c r="AK19" s="36"/>
      <c r="AL19" s="12"/>
    </row>
    <row r="20" spans="2:38" ht="14.25">
      <c r="B20" s="32" t="s">
        <v>118</v>
      </c>
      <c r="C20" s="33" t="s">
        <v>113</v>
      </c>
      <c r="D20" s="33" t="s">
        <v>77</v>
      </c>
      <c r="E20" s="33" t="s">
        <v>119</v>
      </c>
      <c r="F20" s="33" t="s">
        <v>120</v>
      </c>
      <c r="G20" s="33" t="s">
        <v>121</v>
      </c>
      <c r="H20" s="33" t="s">
        <v>114</v>
      </c>
      <c r="I20" s="33" t="s">
        <v>122</v>
      </c>
      <c r="J20" s="33" t="s">
        <v>123</v>
      </c>
      <c r="K20" s="33" t="s">
        <v>124</v>
      </c>
      <c r="L20" s="33" t="s">
        <v>125</v>
      </c>
      <c r="M20" s="33" t="s">
        <v>126</v>
      </c>
      <c r="N20" s="33" t="s">
        <v>37</v>
      </c>
      <c r="O20" s="33" t="s">
        <v>127</v>
      </c>
      <c r="P20" s="27">
        <v>70.3</v>
      </c>
      <c r="Q20" s="10">
        <v>73</v>
      </c>
      <c r="R20" s="10">
        <v>69</v>
      </c>
      <c r="S20" s="21">
        <f t="shared" si="0"/>
        <v>-4</v>
      </c>
      <c r="U20" s="12"/>
      <c r="V20" s="34" t="s">
        <v>128</v>
      </c>
      <c r="W20" s="37"/>
      <c r="X20" s="37"/>
      <c r="Y20" s="35"/>
      <c r="Z20" s="36"/>
      <c r="AA20" s="36"/>
      <c r="AB20" s="36"/>
      <c r="AC20" s="37"/>
      <c r="AD20" s="37"/>
      <c r="AE20" s="37"/>
      <c r="AF20" s="35"/>
      <c r="AG20" s="35"/>
      <c r="AH20" s="35"/>
      <c r="AI20" s="35"/>
      <c r="AJ20" s="36"/>
      <c r="AK20" s="36"/>
      <c r="AL20" s="12"/>
    </row>
    <row r="21" spans="2:38" ht="14.25">
      <c r="B21" s="32" t="s">
        <v>129</v>
      </c>
      <c r="C21" s="33" t="s">
        <v>130</v>
      </c>
      <c r="D21" s="33" t="s">
        <v>131</v>
      </c>
      <c r="E21" s="33" t="s">
        <v>132</v>
      </c>
      <c r="F21" s="33" t="s">
        <v>52</v>
      </c>
      <c r="G21" s="33" t="s">
        <v>133</v>
      </c>
      <c r="H21" s="33" t="s">
        <v>134</v>
      </c>
      <c r="I21" s="33" t="s">
        <v>52</v>
      </c>
      <c r="J21" s="33" t="s">
        <v>124</v>
      </c>
      <c r="K21" s="33" t="s">
        <v>135</v>
      </c>
      <c r="L21" s="33" t="s">
        <v>136</v>
      </c>
      <c r="M21" s="33" t="s">
        <v>137</v>
      </c>
      <c r="N21" s="33" t="s">
        <v>138</v>
      </c>
      <c r="O21" s="33" t="s">
        <v>139</v>
      </c>
      <c r="P21" s="27">
        <v>56.2</v>
      </c>
      <c r="Q21" s="10">
        <v>57.8</v>
      </c>
      <c r="R21" s="10">
        <v>70</v>
      </c>
      <c r="S21" s="21">
        <f t="shared" si="0"/>
        <v>12.200000000000003</v>
      </c>
      <c r="U21" s="12"/>
      <c r="V21" s="34" t="s">
        <v>140</v>
      </c>
      <c r="W21" s="35"/>
      <c r="X21" s="35"/>
      <c r="Y21" s="35"/>
      <c r="Z21" s="35"/>
      <c r="AA21" s="36"/>
      <c r="AB21" s="36"/>
      <c r="AC21" s="36"/>
      <c r="AD21" s="35"/>
      <c r="AE21" s="35"/>
      <c r="AF21" s="35"/>
      <c r="AG21" s="37"/>
      <c r="AH21" s="35"/>
      <c r="AI21" s="35"/>
      <c r="AJ21" s="35"/>
      <c r="AK21" s="36"/>
      <c r="AL21" s="12"/>
    </row>
    <row r="22" spans="2:38" ht="14.25">
      <c r="B22" s="32" t="s">
        <v>141</v>
      </c>
      <c r="C22" s="33" t="s">
        <v>142</v>
      </c>
      <c r="D22" s="33" t="s">
        <v>143</v>
      </c>
      <c r="E22" s="33" t="s">
        <v>144</v>
      </c>
      <c r="F22" s="33" t="s">
        <v>43</v>
      </c>
      <c r="G22" s="33" t="s">
        <v>145</v>
      </c>
      <c r="H22" s="33" t="s">
        <v>146</v>
      </c>
      <c r="I22" s="33" t="s">
        <v>147</v>
      </c>
      <c r="J22" s="33" t="s">
        <v>148</v>
      </c>
      <c r="K22" s="33" t="s">
        <v>149</v>
      </c>
      <c r="L22" s="33" t="s">
        <v>135</v>
      </c>
      <c r="M22" s="33" t="s">
        <v>150</v>
      </c>
      <c r="N22" s="33" t="s">
        <v>151</v>
      </c>
      <c r="O22" s="33" t="s">
        <v>149</v>
      </c>
      <c r="P22" s="27">
        <v>63.9</v>
      </c>
      <c r="Q22" s="10">
        <v>65.5</v>
      </c>
      <c r="R22" s="10">
        <v>74</v>
      </c>
      <c r="S22" s="21">
        <f t="shared" si="0"/>
        <v>8.5</v>
      </c>
      <c r="U22" s="12"/>
      <c r="V22" s="34" t="s">
        <v>152</v>
      </c>
      <c r="W22" s="38"/>
      <c r="X22" s="38"/>
      <c r="Y22" s="38"/>
      <c r="Z22" s="38"/>
      <c r="AA22" s="38"/>
      <c r="AB22" s="38"/>
      <c r="AC22" s="38"/>
      <c r="AD22" s="37"/>
      <c r="AE22" s="37"/>
      <c r="AF22" s="37"/>
      <c r="AG22" s="37"/>
      <c r="AH22" s="35"/>
      <c r="AI22" s="35"/>
      <c r="AJ22" s="35"/>
      <c r="AK22" s="36"/>
      <c r="AL22" s="12"/>
    </row>
    <row r="23" spans="2:38" ht="14.25">
      <c r="B23" s="32" t="s">
        <v>153</v>
      </c>
      <c r="C23" s="33" t="s">
        <v>41</v>
      </c>
      <c r="D23" s="33" t="s">
        <v>109</v>
      </c>
      <c r="E23" s="33" t="s">
        <v>100</v>
      </c>
      <c r="F23" s="33" t="s">
        <v>100</v>
      </c>
      <c r="G23" s="33" t="s">
        <v>154</v>
      </c>
      <c r="H23" s="33" t="s">
        <v>155</v>
      </c>
      <c r="I23" s="33" t="s">
        <v>156</v>
      </c>
      <c r="J23" s="33" t="s">
        <v>157</v>
      </c>
      <c r="K23" s="33" t="s">
        <v>46</v>
      </c>
      <c r="L23" s="33" t="s">
        <v>100</v>
      </c>
      <c r="M23" s="33" t="s">
        <v>156</v>
      </c>
      <c r="N23" s="33" t="s">
        <v>41</v>
      </c>
      <c r="O23" s="33" t="s">
        <v>111</v>
      </c>
      <c r="P23" s="27">
        <v>70.4</v>
      </c>
      <c r="Q23" s="10">
        <v>71</v>
      </c>
      <c r="R23" s="10">
        <v>75</v>
      </c>
      <c r="S23" s="21">
        <f t="shared" si="0"/>
        <v>4</v>
      </c>
      <c r="U23" s="12"/>
      <c r="V23" s="34" t="s">
        <v>158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12"/>
    </row>
    <row r="24" spans="2:38" ht="14.25">
      <c r="B24" s="32" t="s">
        <v>159</v>
      </c>
      <c r="C24" s="33" t="s">
        <v>160</v>
      </c>
      <c r="D24" s="33" t="s">
        <v>161</v>
      </c>
      <c r="E24" s="33" t="s">
        <v>151</v>
      </c>
      <c r="F24" s="33" t="s">
        <v>162</v>
      </c>
      <c r="G24" s="33" t="s">
        <v>131</v>
      </c>
      <c r="H24" s="33" t="s">
        <v>163</v>
      </c>
      <c r="I24" s="33" t="s">
        <v>164</v>
      </c>
      <c r="J24" s="33" t="s">
        <v>165</v>
      </c>
      <c r="K24" s="33" t="s">
        <v>166</v>
      </c>
      <c r="L24" s="33" t="s">
        <v>167</v>
      </c>
      <c r="M24" s="33" t="s">
        <v>168</v>
      </c>
      <c r="N24" s="33" t="s">
        <v>169</v>
      </c>
      <c r="O24" s="33" t="s">
        <v>170</v>
      </c>
      <c r="P24" s="27">
        <v>61.4</v>
      </c>
      <c r="Q24" s="10">
        <v>63.6</v>
      </c>
      <c r="R24" s="10">
        <v>62.9</v>
      </c>
      <c r="S24" s="21">
        <f t="shared" si="0"/>
        <v>-0.7000000000000028</v>
      </c>
      <c r="U24" s="12"/>
      <c r="V24" s="34" t="s">
        <v>171</v>
      </c>
      <c r="W24" s="35"/>
      <c r="X24" s="37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12"/>
    </row>
    <row r="25" spans="2:38" ht="14.25">
      <c r="B25" s="32" t="s">
        <v>172</v>
      </c>
      <c r="C25" s="33" t="s">
        <v>173</v>
      </c>
      <c r="D25" s="33" t="s">
        <v>174</v>
      </c>
      <c r="E25" s="33" t="s">
        <v>175</v>
      </c>
      <c r="F25" s="33" t="s">
        <v>176</v>
      </c>
      <c r="G25" s="33" t="s">
        <v>177</v>
      </c>
      <c r="H25" s="33" t="s">
        <v>67</v>
      </c>
      <c r="I25" s="33" t="s">
        <v>174</v>
      </c>
      <c r="J25" s="33" t="s">
        <v>178</v>
      </c>
      <c r="K25" s="33" t="s">
        <v>178</v>
      </c>
      <c r="L25" s="33" t="s">
        <v>179</v>
      </c>
      <c r="M25" s="33" t="s">
        <v>180</v>
      </c>
      <c r="N25" s="33" t="s">
        <v>151</v>
      </c>
      <c r="O25" s="33" t="s">
        <v>170</v>
      </c>
      <c r="P25" s="27">
        <v>61.6</v>
      </c>
      <c r="Q25" s="10">
        <v>62.3</v>
      </c>
      <c r="R25" s="10">
        <v>67</v>
      </c>
      <c r="S25" s="21">
        <f t="shared" si="0"/>
        <v>4.700000000000003</v>
      </c>
      <c r="U25" s="12"/>
      <c r="V25" s="34" t="s">
        <v>181</v>
      </c>
      <c r="W25" s="37"/>
      <c r="X25" s="37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12"/>
    </row>
    <row r="26" spans="2:38" ht="14.25">
      <c r="B26" s="32" t="s">
        <v>182</v>
      </c>
      <c r="C26" s="33" t="s">
        <v>183</v>
      </c>
      <c r="D26" s="33" t="s">
        <v>184</v>
      </c>
      <c r="E26" s="33" t="s">
        <v>185</v>
      </c>
      <c r="F26" s="33" t="s">
        <v>90</v>
      </c>
      <c r="G26" s="33" t="s">
        <v>186</v>
      </c>
      <c r="H26" s="33" t="s">
        <v>95</v>
      </c>
      <c r="I26" s="33" t="s">
        <v>187</v>
      </c>
      <c r="J26" s="33" t="s">
        <v>104</v>
      </c>
      <c r="K26" s="33" t="s">
        <v>120</v>
      </c>
      <c r="L26" s="33" t="s">
        <v>188</v>
      </c>
      <c r="M26" s="33" t="s">
        <v>58</v>
      </c>
      <c r="N26" s="33" t="s">
        <v>57</v>
      </c>
      <c r="O26" s="33" t="s">
        <v>39</v>
      </c>
      <c r="P26" s="27">
        <v>68.8</v>
      </c>
      <c r="Q26" s="10">
        <v>70.7</v>
      </c>
      <c r="R26" s="10">
        <v>75</v>
      </c>
      <c r="S26" s="21">
        <f t="shared" si="0"/>
        <v>4.299999999999997</v>
      </c>
      <c r="U26" s="12"/>
      <c r="V26" s="34" t="s">
        <v>189</v>
      </c>
      <c r="W26" s="35"/>
      <c r="X26" s="37"/>
      <c r="Y26" s="37"/>
      <c r="Z26" s="37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2"/>
    </row>
    <row r="27" spans="2:38" ht="14.25">
      <c r="B27" s="32" t="s">
        <v>190</v>
      </c>
      <c r="C27" s="33" t="s">
        <v>191</v>
      </c>
      <c r="D27" s="33" t="s">
        <v>39</v>
      </c>
      <c r="E27" s="33" t="s">
        <v>192</v>
      </c>
      <c r="F27" s="33" t="s">
        <v>193</v>
      </c>
      <c r="G27" s="33" t="s">
        <v>183</v>
      </c>
      <c r="H27" s="33" t="s">
        <v>92</v>
      </c>
      <c r="I27" s="33" t="s">
        <v>194</v>
      </c>
      <c r="J27" s="33" t="s">
        <v>142</v>
      </c>
      <c r="K27" s="33" t="s">
        <v>134</v>
      </c>
      <c r="L27" s="33" t="s">
        <v>195</v>
      </c>
      <c r="M27" s="33" t="s">
        <v>145</v>
      </c>
      <c r="N27" s="33" t="s">
        <v>65</v>
      </c>
      <c r="O27" s="33" t="s">
        <v>78</v>
      </c>
      <c r="P27" s="27">
        <v>73.2</v>
      </c>
      <c r="Q27" s="10">
        <v>74.8</v>
      </c>
      <c r="R27" s="10">
        <v>73</v>
      </c>
      <c r="S27" s="21">
        <f t="shared" si="0"/>
        <v>-1.7999999999999972</v>
      </c>
      <c r="U27" s="12"/>
      <c r="V27" s="34" t="s">
        <v>196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5"/>
      <c r="AI27" s="35"/>
      <c r="AJ27" s="35"/>
      <c r="AK27" s="35"/>
      <c r="AL27" s="12"/>
    </row>
    <row r="28" spans="2:38" ht="14.25">
      <c r="B28" s="32" t="s">
        <v>197</v>
      </c>
      <c r="C28" s="33" t="s">
        <v>40</v>
      </c>
      <c r="D28" s="33" t="s">
        <v>157</v>
      </c>
      <c r="E28" s="33" t="s">
        <v>65</v>
      </c>
      <c r="F28" s="33" t="s">
        <v>198</v>
      </c>
      <c r="G28" s="33" t="s">
        <v>199</v>
      </c>
      <c r="H28" s="33" t="s">
        <v>73</v>
      </c>
      <c r="I28" s="33" t="s">
        <v>37</v>
      </c>
      <c r="J28" s="33" t="s">
        <v>142</v>
      </c>
      <c r="K28" s="33" t="s">
        <v>122</v>
      </c>
      <c r="L28" s="33" t="s">
        <v>146</v>
      </c>
      <c r="M28" s="33" t="s">
        <v>154</v>
      </c>
      <c r="N28" s="33" t="s">
        <v>200</v>
      </c>
      <c r="O28" s="33" t="s">
        <v>115</v>
      </c>
      <c r="P28" s="27">
        <v>75.2</v>
      </c>
      <c r="Q28" s="10">
        <v>76</v>
      </c>
      <c r="R28" s="10">
        <v>72.8</v>
      </c>
      <c r="S28" s="21">
        <f t="shared" si="0"/>
        <v>-3.200000000000003</v>
      </c>
      <c r="U28" s="12"/>
      <c r="V28" s="34" t="s">
        <v>201</v>
      </c>
      <c r="W28" s="38"/>
      <c r="X28" s="38"/>
      <c r="Y28" s="38"/>
      <c r="Z28" s="38"/>
      <c r="AA28" s="37"/>
      <c r="AB28" s="37"/>
      <c r="AC28" s="37"/>
      <c r="AD28" s="37"/>
      <c r="AE28" s="37"/>
      <c r="AF28" s="37"/>
      <c r="AG28" s="37"/>
      <c r="AH28" s="35"/>
      <c r="AI28" s="35"/>
      <c r="AJ28" s="35"/>
      <c r="AK28" s="35"/>
      <c r="AL28" s="12"/>
    </row>
    <row r="29" spans="2:38" ht="14.25">
      <c r="B29" s="32" t="s">
        <v>202</v>
      </c>
      <c r="C29" s="33" t="s">
        <v>58</v>
      </c>
      <c r="D29" s="33" t="s">
        <v>54</v>
      </c>
      <c r="E29" s="33" t="s">
        <v>43</v>
      </c>
      <c r="F29" s="33" t="s">
        <v>192</v>
      </c>
      <c r="G29" s="33" t="s">
        <v>109</v>
      </c>
      <c r="H29" s="33" t="s">
        <v>66</v>
      </c>
      <c r="I29" s="33" t="s">
        <v>76</v>
      </c>
      <c r="J29" s="33" t="s">
        <v>65</v>
      </c>
      <c r="K29" s="33" t="s">
        <v>47</v>
      </c>
      <c r="L29" s="33" t="s">
        <v>203</v>
      </c>
      <c r="M29" s="33" t="s">
        <v>48</v>
      </c>
      <c r="N29" s="33" t="s">
        <v>204</v>
      </c>
      <c r="O29" s="33" t="s">
        <v>75</v>
      </c>
      <c r="P29" s="27">
        <v>70.7</v>
      </c>
      <c r="Q29" s="10">
        <v>71.5</v>
      </c>
      <c r="R29" s="10">
        <v>73</v>
      </c>
      <c r="S29" s="21">
        <f t="shared" si="0"/>
        <v>1.5</v>
      </c>
      <c r="U29" s="12"/>
      <c r="V29" s="34" t="s">
        <v>205</v>
      </c>
      <c r="W29" s="37"/>
      <c r="X29" s="37"/>
      <c r="Y29" s="37"/>
      <c r="Z29" s="37"/>
      <c r="AA29" s="35"/>
      <c r="AB29" s="35"/>
      <c r="AC29" s="37"/>
      <c r="AD29" s="37"/>
      <c r="AE29" s="37"/>
      <c r="AF29" s="37"/>
      <c r="AG29" s="37"/>
      <c r="AH29" s="37"/>
      <c r="AI29" s="35"/>
      <c r="AJ29" s="35"/>
      <c r="AK29" s="35"/>
      <c r="AL29" s="12"/>
    </row>
    <row r="30" spans="2:38" ht="14.25">
      <c r="B30" s="32" t="s">
        <v>206</v>
      </c>
      <c r="C30" s="33" t="s">
        <v>176</v>
      </c>
      <c r="D30" s="33" t="s">
        <v>165</v>
      </c>
      <c r="E30" s="33" t="s">
        <v>207</v>
      </c>
      <c r="F30" s="33" t="s">
        <v>208</v>
      </c>
      <c r="G30" s="33" t="s">
        <v>209</v>
      </c>
      <c r="H30" s="33" t="s">
        <v>175</v>
      </c>
      <c r="I30" s="33" t="s">
        <v>62</v>
      </c>
      <c r="J30" s="33" t="s">
        <v>151</v>
      </c>
      <c r="K30" s="33" t="s">
        <v>210</v>
      </c>
      <c r="L30" s="33" t="s">
        <v>174</v>
      </c>
      <c r="M30" s="33" t="s">
        <v>68</v>
      </c>
      <c r="N30" s="33" t="s">
        <v>211</v>
      </c>
      <c r="O30" s="33" t="s">
        <v>40</v>
      </c>
      <c r="P30" s="27">
        <v>71.5</v>
      </c>
      <c r="Q30" s="10">
        <v>73.3</v>
      </c>
      <c r="R30" s="10">
        <v>75</v>
      </c>
      <c r="S30" s="21">
        <f t="shared" si="0"/>
        <v>1.7000000000000028</v>
      </c>
      <c r="U30" s="12"/>
      <c r="V30" s="34" t="s">
        <v>212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5"/>
      <c r="AJ30" s="35"/>
      <c r="AK30" s="35"/>
      <c r="AL30" s="12"/>
    </row>
    <row r="31" spans="2:38" ht="14.25">
      <c r="B31" s="32" t="s">
        <v>213</v>
      </c>
      <c r="C31" s="33" t="s">
        <v>214</v>
      </c>
      <c r="D31" s="33" t="s">
        <v>215</v>
      </c>
      <c r="E31" s="33" t="s">
        <v>216</v>
      </c>
      <c r="F31" s="33" t="s">
        <v>215</v>
      </c>
      <c r="G31" s="33" t="s">
        <v>150</v>
      </c>
      <c r="H31" s="33" t="s">
        <v>169</v>
      </c>
      <c r="I31" s="33" t="s">
        <v>217</v>
      </c>
      <c r="J31" s="33" t="s">
        <v>62</v>
      </c>
      <c r="K31" s="33" t="s">
        <v>174</v>
      </c>
      <c r="L31" s="33" t="s">
        <v>218</v>
      </c>
      <c r="M31" s="33" t="s">
        <v>219</v>
      </c>
      <c r="N31" s="33" t="s">
        <v>220</v>
      </c>
      <c r="O31" s="33" t="s">
        <v>191</v>
      </c>
      <c r="P31" s="27">
        <v>69.6</v>
      </c>
      <c r="Q31" s="10">
        <v>71.4</v>
      </c>
      <c r="R31" s="10">
        <v>70</v>
      </c>
      <c r="S31" s="21">
        <f t="shared" si="0"/>
        <v>-1.4000000000000057</v>
      </c>
      <c r="U31" s="12"/>
      <c r="V31" s="34" t="s">
        <v>221</v>
      </c>
      <c r="W31" s="37"/>
      <c r="X31" s="37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7"/>
      <c r="AJ31" s="35"/>
      <c r="AK31" s="35"/>
      <c r="AL31" s="12"/>
    </row>
    <row r="32" spans="2:38" ht="14.25">
      <c r="B32" s="32" t="s">
        <v>222</v>
      </c>
      <c r="C32" s="33" t="s">
        <v>183</v>
      </c>
      <c r="D32" s="33" t="s">
        <v>223</v>
      </c>
      <c r="E32" s="33" t="s">
        <v>184</v>
      </c>
      <c r="F32" s="33" t="s">
        <v>224</v>
      </c>
      <c r="G32" s="33" t="s">
        <v>225</v>
      </c>
      <c r="H32" s="33" t="s">
        <v>226</v>
      </c>
      <c r="I32" s="33" t="s">
        <v>227</v>
      </c>
      <c r="J32" s="33" t="s">
        <v>186</v>
      </c>
      <c r="K32" s="33" t="s">
        <v>228</v>
      </c>
      <c r="L32" s="33" t="s">
        <v>229</v>
      </c>
      <c r="M32" s="33" t="s">
        <v>94</v>
      </c>
      <c r="N32" s="33" t="s">
        <v>92</v>
      </c>
      <c r="O32" s="33" t="s">
        <v>228</v>
      </c>
      <c r="P32" s="27">
        <v>77.1</v>
      </c>
      <c r="Q32" s="10">
        <v>78</v>
      </c>
      <c r="R32" s="10">
        <v>80</v>
      </c>
      <c r="S32" s="21">
        <f t="shared" si="0"/>
        <v>2</v>
      </c>
      <c r="U32" s="12"/>
      <c r="V32" s="34" t="s">
        <v>230</v>
      </c>
      <c r="W32" s="35"/>
      <c r="X32" s="35"/>
      <c r="Y32" s="35"/>
      <c r="Z32" s="35"/>
      <c r="AA32" s="35"/>
      <c r="AB32" s="35"/>
      <c r="AC32" s="35"/>
      <c r="AD32" s="35"/>
      <c r="AE32" s="37"/>
      <c r="AF32" s="37"/>
      <c r="AG32" s="37"/>
      <c r="AH32" s="37"/>
      <c r="AI32" s="37"/>
      <c r="AJ32" s="35"/>
      <c r="AK32" s="35"/>
      <c r="AL32" s="12"/>
    </row>
    <row r="33" spans="2:38" ht="14.25">
      <c r="B33" s="32" t="s">
        <v>231</v>
      </c>
      <c r="C33" s="33" t="s">
        <v>73</v>
      </c>
      <c r="D33" s="33" t="s">
        <v>156</v>
      </c>
      <c r="E33" s="33" t="s">
        <v>76</v>
      </c>
      <c r="F33" s="33" t="s">
        <v>232</v>
      </c>
      <c r="G33" s="33" t="s">
        <v>233</v>
      </c>
      <c r="H33" s="33" t="s">
        <v>121</v>
      </c>
      <c r="I33" s="33" t="s">
        <v>120</v>
      </c>
      <c r="J33" s="33" t="s">
        <v>234</v>
      </c>
      <c r="K33" s="33" t="s">
        <v>103</v>
      </c>
      <c r="L33" s="33" t="s">
        <v>185</v>
      </c>
      <c r="M33" s="33" t="s">
        <v>235</v>
      </c>
      <c r="N33" s="33" t="s">
        <v>103</v>
      </c>
      <c r="O33" s="33" t="s">
        <v>116</v>
      </c>
      <c r="P33" s="27">
        <v>74.8</v>
      </c>
      <c r="Q33" s="10">
        <v>75.4</v>
      </c>
      <c r="R33" s="10">
        <v>77</v>
      </c>
      <c r="S33" s="21">
        <f t="shared" si="0"/>
        <v>1.5999999999999943</v>
      </c>
      <c r="U33" s="12"/>
      <c r="V33" s="34" t="s">
        <v>236</v>
      </c>
      <c r="W33" s="37"/>
      <c r="X33" s="35"/>
      <c r="Y33" s="35"/>
      <c r="Z33" s="35"/>
      <c r="AA33" s="35"/>
      <c r="AB33" s="35"/>
      <c r="AC33" s="35"/>
      <c r="AD33" s="35"/>
      <c r="AE33" s="37"/>
      <c r="AF33" s="37"/>
      <c r="AG33" s="37"/>
      <c r="AH33" s="37"/>
      <c r="AI33" s="37"/>
      <c r="AJ33" s="35"/>
      <c r="AK33" s="35"/>
      <c r="AL33" s="12"/>
    </row>
    <row r="34" spans="2:38" ht="14.25">
      <c r="B34" s="32" t="s">
        <v>237</v>
      </c>
      <c r="C34" s="33" t="s">
        <v>238</v>
      </c>
      <c r="D34" s="33" t="s">
        <v>239</v>
      </c>
      <c r="E34" s="33" t="s">
        <v>240</v>
      </c>
      <c r="F34" s="33" t="s">
        <v>62</v>
      </c>
      <c r="G34" s="33" t="s">
        <v>177</v>
      </c>
      <c r="H34" s="33" t="s">
        <v>241</v>
      </c>
      <c r="I34" s="33" t="s">
        <v>163</v>
      </c>
      <c r="J34" s="33" t="s">
        <v>142</v>
      </c>
      <c r="K34" s="33" t="s">
        <v>242</v>
      </c>
      <c r="L34" s="33" t="s">
        <v>51</v>
      </c>
      <c r="M34" s="33" t="s">
        <v>163</v>
      </c>
      <c r="N34" s="33" t="s">
        <v>53</v>
      </c>
      <c r="O34" s="33" t="s">
        <v>191</v>
      </c>
      <c r="P34" s="27">
        <v>69.3</v>
      </c>
      <c r="Q34" s="10">
        <v>70.9</v>
      </c>
      <c r="R34" s="10">
        <v>71</v>
      </c>
      <c r="S34" s="21">
        <f t="shared" si="0"/>
        <v>0.09999999999999432</v>
      </c>
      <c r="U34" s="12"/>
      <c r="V34" s="34" t="s">
        <v>243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7"/>
      <c r="AI34" s="37"/>
      <c r="AJ34" s="35"/>
      <c r="AK34" s="35"/>
      <c r="AL34" s="12"/>
    </row>
    <row r="35" spans="2:38" ht="14.25">
      <c r="B35" s="32" t="s">
        <v>244</v>
      </c>
      <c r="C35" s="33" t="s">
        <v>101</v>
      </c>
      <c r="D35" s="33" t="s">
        <v>78</v>
      </c>
      <c r="E35" s="33" t="s">
        <v>114</v>
      </c>
      <c r="F35" s="33" t="s">
        <v>119</v>
      </c>
      <c r="G35" s="33" t="s">
        <v>78</v>
      </c>
      <c r="H35" s="33" t="s">
        <v>245</v>
      </c>
      <c r="I35" s="33" t="s">
        <v>48</v>
      </c>
      <c r="J35" s="33" t="s">
        <v>42</v>
      </c>
      <c r="K35" s="33" t="s">
        <v>66</v>
      </c>
      <c r="L35" s="33" t="s">
        <v>134</v>
      </c>
      <c r="M35" s="33" t="s">
        <v>143</v>
      </c>
      <c r="N35" s="33" t="s">
        <v>57</v>
      </c>
      <c r="O35" s="33" t="s">
        <v>192</v>
      </c>
      <c r="P35" s="27">
        <v>70.6</v>
      </c>
      <c r="Q35" s="10">
        <v>73.4</v>
      </c>
      <c r="R35" s="10">
        <v>75</v>
      </c>
      <c r="S35" s="21">
        <f t="shared" si="0"/>
        <v>1.5999999999999943</v>
      </c>
      <c r="U35" s="12"/>
      <c r="V35" s="34" t="s">
        <v>246</v>
      </c>
      <c r="W35" s="36"/>
      <c r="X35" s="36"/>
      <c r="Y35" s="35"/>
      <c r="Z35" s="36"/>
      <c r="AA35" s="36"/>
      <c r="AB35" s="36"/>
      <c r="AC35" s="36"/>
      <c r="AD35" s="36"/>
      <c r="AE35" s="35"/>
      <c r="AF35" s="35"/>
      <c r="AG35" s="37"/>
      <c r="AH35" s="37"/>
      <c r="AI35" s="37"/>
      <c r="AJ35" s="37"/>
      <c r="AK35" s="35"/>
      <c r="AL35" s="12"/>
    </row>
    <row r="36" spans="2:38" ht="14.25">
      <c r="B36" s="32" t="s">
        <v>247</v>
      </c>
      <c r="C36" s="33" t="s">
        <v>125</v>
      </c>
      <c r="D36" s="33" t="s">
        <v>69</v>
      </c>
      <c r="E36" s="33" t="s">
        <v>130</v>
      </c>
      <c r="F36" s="33" t="s">
        <v>219</v>
      </c>
      <c r="G36" s="33" t="s">
        <v>132</v>
      </c>
      <c r="H36" s="33" t="s">
        <v>132</v>
      </c>
      <c r="I36" s="33" t="s">
        <v>69</v>
      </c>
      <c r="J36" s="33" t="s">
        <v>219</v>
      </c>
      <c r="K36" s="33" t="s">
        <v>124</v>
      </c>
      <c r="L36" s="33" t="s">
        <v>219</v>
      </c>
      <c r="M36" s="33" t="s">
        <v>51</v>
      </c>
      <c r="N36" s="33" t="s">
        <v>248</v>
      </c>
      <c r="O36" s="33" t="s">
        <v>249</v>
      </c>
      <c r="P36" s="27">
        <v>66.3</v>
      </c>
      <c r="Q36" s="10">
        <v>68.8</v>
      </c>
      <c r="R36" s="10">
        <v>70</v>
      </c>
      <c r="S36" s="21">
        <f t="shared" si="0"/>
        <v>1.2000000000000028</v>
      </c>
      <c r="U36" s="12"/>
      <c r="V36" s="34" t="s">
        <v>250</v>
      </c>
      <c r="W36" s="37"/>
      <c r="X36" s="37"/>
      <c r="Y36" s="37"/>
      <c r="Z36" s="35"/>
      <c r="AA36" s="35"/>
      <c r="AB36" s="35"/>
      <c r="AC36" s="37"/>
      <c r="AD36" s="37"/>
      <c r="AE36" s="37"/>
      <c r="AF36" s="37"/>
      <c r="AG36" s="37"/>
      <c r="AH36" s="37"/>
      <c r="AI36" s="37"/>
      <c r="AJ36" s="37"/>
      <c r="AK36" s="35"/>
      <c r="AL36" s="12"/>
    </row>
    <row r="37" spans="2:38" ht="14.25">
      <c r="B37" s="32" t="s">
        <v>251</v>
      </c>
      <c r="C37" s="33" t="s">
        <v>195</v>
      </c>
      <c r="D37" s="33" t="s">
        <v>76</v>
      </c>
      <c r="E37" s="33" t="s">
        <v>48</v>
      </c>
      <c r="F37" s="33" t="s">
        <v>77</v>
      </c>
      <c r="G37" s="33" t="s">
        <v>74</v>
      </c>
      <c r="H37" s="33" t="s">
        <v>252</v>
      </c>
      <c r="I37" s="33" t="s">
        <v>253</v>
      </c>
      <c r="J37" s="33" t="s">
        <v>42</v>
      </c>
      <c r="K37" s="33" t="s">
        <v>45</v>
      </c>
      <c r="L37" s="33" t="s">
        <v>98</v>
      </c>
      <c r="M37" s="33" t="s">
        <v>58</v>
      </c>
      <c r="N37" s="33" t="s">
        <v>54</v>
      </c>
      <c r="O37" s="33" t="s">
        <v>192</v>
      </c>
      <c r="P37" s="27">
        <v>70.1</v>
      </c>
      <c r="Q37" s="10">
        <v>73.4</v>
      </c>
      <c r="R37" s="10">
        <v>75</v>
      </c>
      <c r="S37" s="21">
        <f t="shared" si="0"/>
        <v>1.5999999999999943</v>
      </c>
      <c r="U37" s="12"/>
      <c r="V37" s="34" t="s">
        <v>254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5"/>
      <c r="AL37" s="12"/>
    </row>
    <row r="38" spans="2:38" ht="14.25">
      <c r="B38" s="32" t="s">
        <v>255</v>
      </c>
      <c r="C38" s="33" t="s">
        <v>219</v>
      </c>
      <c r="D38" s="33" t="s">
        <v>125</v>
      </c>
      <c r="E38" s="33" t="s">
        <v>242</v>
      </c>
      <c r="F38" s="33" t="s">
        <v>249</v>
      </c>
      <c r="G38" s="33" t="s">
        <v>58</v>
      </c>
      <c r="H38" s="33" t="s">
        <v>66</v>
      </c>
      <c r="I38" s="33" t="s">
        <v>220</v>
      </c>
      <c r="J38" s="33" t="s">
        <v>123</v>
      </c>
      <c r="K38" s="33" t="s">
        <v>241</v>
      </c>
      <c r="L38" s="33" t="s">
        <v>64</v>
      </c>
      <c r="M38" s="33" t="s">
        <v>241</v>
      </c>
      <c r="N38" s="33" t="s">
        <v>256</v>
      </c>
      <c r="O38" s="33" t="s">
        <v>54</v>
      </c>
      <c r="P38" s="27">
        <v>69.8</v>
      </c>
      <c r="Q38" s="10">
        <v>71.1</v>
      </c>
      <c r="R38" s="10">
        <v>72</v>
      </c>
      <c r="S38" s="21">
        <f t="shared" si="0"/>
        <v>0.9000000000000057</v>
      </c>
      <c r="U38" s="12"/>
      <c r="V38" s="34" t="s">
        <v>257</v>
      </c>
      <c r="W38" s="38"/>
      <c r="X38" s="38"/>
      <c r="Y38" s="38"/>
      <c r="Z38" s="38"/>
      <c r="AA38" s="37"/>
      <c r="AB38" s="37"/>
      <c r="AC38" s="37"/>
      <c r="AD38" s="38"/>
      <c r="AE38" s="38"/>
      <c r="AF38" s="38"/>
      <c r="AG38" s="38"/>
      <c r="AH38" s="38"/>
      <c r="AI38" s="37"/>
      <c r="AJ38" s="37"/>
      <c r="AK38" s="35"/>
      <c r="AL38" s="12"/>
    </row>
    <row r="39" spans="2:38" ht="14.25">
      <c r="B39" s="32" t="s">
        <v>258</v>
      </c>
      <c r="C39" s="33" t="s">
        <v>114</v>
      </c>
      <c r="D39" s="33" t="s">
        <v>114</v>
      </c>
      <c r="E39" s="33" t="s">
        <v>252</v>
      </c>
      <c r="F39" s="33" t="s">
        <v>234</v>
      </c>
      <c r="G39" s="33" t="s">
        <v>80</v>
      </c>
      <c r="H39" s="33" t="s">
        <v>90</v>
      </c>
      <c r="I39" s="33" t="s">
        <v>79</v>
      </c>
      <c r="J39" s="33" t="s">
        <v>252</v>
      </c>
      <c r="K39" s="33" t="s">
        <v>121</v>
      </c>
      <c r="L39" s="33" t="s">
        <v>102</v>
      </c>
      <c r="M39" s="33" t="s">
        <v>115</v>
      </c>
      <c r="N39" s="33" t="s">
        <v>245</v>
      </c>
      <c r="O39" s="33" t="s">
        <v>101</v>
      </c>
      <c r="P39" s="27">
        <v>73.4</v>
      </c>
      <c r="Q39" s="10">
        <v>74.2</v>
      </c>
      <c r="R39" s="10">
        <v>78</v>
      </c>
      <c r="S39" s="21">
        <f t="shared" si="0"/>
        <v>3.799999999999997</v>
      </c>
      <c r="U39" s="12"/>
      <c r="V39" s="34" t="s">
        <v>259</v>
      </c>
      <c r="W39" s="37"/>
      <c r="X39" s="37"/>
      <c r="Y39" s="37"/>
      <c r="Z39" s="35"/>
      <c r="AA39" s="35"/>
      <c r="AB39" s="37"/>
      <c r="AC39" s="37"/>
      <c r="AD39" s="38"/>
      <c r="AE39" s="38"/>
      <c r="AF39" s="38"/>
      <c r="AG39" s="38"/>
      <c r="AH39" s="38"/>
      <c r="AI39" s="38"/>
      <c r="AJ39" s="38"/>
      <c r="AK39" s="37"/>
      <c r="AL39" s="12"/>
    </row>
    <row r="40" spans="2:38" ht="14.25">
      <c r="B40" s="32" t="s">
        <v>260</v>
      </c>
      <c r="C40" s="33" t="s">
        <v>261</v>
      </c>
      <c r="D40" s="33" t="s">
        <v>262</v>
      </c>
      <c r="E40" s="33" t="s">
        <v>261</v>
      </c>
      <c r="F40" s="33" t="s">
        <v>227</v>
      </c>
      <c r="G40" s="33" t="s">
        <v>263</v>
      </c>
      <c r="H40" s="33" t="s">
        <v>264</v>
      </c>
      <c r="I40" s="33" t="s">
        <v>265</v>
      </c>
      <c r="J40" s="33" t="s">
        <v>266</v>
      </c>
      <c r="K40" s="33" t="s">
        <v>86</v>
      </c>
      <c r="L40" s="33" t="s">
        <v>86</v>
      </c>
      <c r="M40" s="33" t="s">
        <v>267</v>
      </c>
      <c r="N40" s="33" t="s">
        <v>268</v>
      </c>
      <c r="O40" s="33" t="s">
        <v>269</v>
      </c>
      <c r="P40" s="27">
        <v>81.2</v>
      </c>
      <c r="Q40" s="10">
        <v>81.8</v>
      </c>
      <c r="R40" s="10">
        <v>80.1</v>
      </c>
      <c r="S40" s="21">
        <f t="shared" si="0"/>
        <v>-1.7000000000000028</v>
      </c>
      <c r="U40" s="12"/>
      <c r="V40" s="34" t="s">
        <v>270</v>
      </c>
      <c r="W40" s="37"/>
      <c r="X40" s="37"/>
      <c r="Y40" s="37"/>
      <c r="Z40" s="35"/>
      <c r="AA40" s="35"/>
      <c r="AB40" s="35"/>
      <c r="AC40" s="35"/>
      <c r="AD40" s="37"/>
      <c r="AE40" s="38"/>
      <c r="AF40" s="38"/>
      <c r="AG40" s="38"/>
      <c r="AH40" s="38"/>
      <c r="AI40" s="38"/>
      <c r="AJ40" s="38"/>
      <c r="AK40" s="38"/>
      <c r="AL40" s="12"/>
    </row>
    <row r="41" spans="2:38" ht="14.25">
      <c r="B41" s="32" t="s">
        <v>271</v>
      </c>
      <c r="C41" s="33" t="s">
        <v>272</v>
      </c>
      <c r="D41" s="33" t="s">
        <v>104</v>
      </c>
      <c r="E41" s="33" t="s">
        <v>183</v>
      </c>
      <c r="F41" s="33" t="s">
        <v>183</v>
      </c>
      <c r="G41" s="33" t="s">
        <v>183</v>
      </c>
      <c r="H41" s="33" t="s">
        <v>183</v>
      </c>
      <c r="I41" s="33" t="s">
        <v>234</v>
      </c>
      <c r="J41" s="33" t="s">
        <v>79</v>
      </c>
      <c r="K41" s="33" t="s">
        <v>79</v>
      </c>
      <c r="L41" s="33" t="s">
        <v>273</v>
      </c>
      <c r="M41" s="33" t="s">
        <v>80</v>
      </c>
      <c r="N41" s="33" t="s">
        <v>274</v>
      </c>
      <c r="O41" s="33" t="s">
        <v>186</v>
      </c>
      <c r="P41" s="27">
        <v>77.6</v>
      </c>
      <c r="Q41" s="10">
        <v>78.2</v>
      </c>
      <c r="R41" s="39" t="s">
        <v>275</v>
      </c>
      <c r="S41" s="21" t="e">
        <f t="shared" si="0"/>
        <v>#VALUE!</v>
      </c>
      <c r="U41" s="12"/>
      <c r="V41" s="40" t="s">
        <v>276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12"/>
    </row>
    <row r="42" spans="2:38" ht="14.25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2:38" ht="14.25">
      <c r="B43" s="32" t="s">
        <v>277</v>
      </c>
      <c r="C43" s="33" t="s">
        <v>278</v>
      </c>
      <c r="D43" s="33" t="s">
        <v>279</v>
      </c>
      <c r="E43" s="33" t="s">
        <v>280</v>
      </c>
      <c r="F43" s="33" t="s">
        <v>281</v>
      </c>
      <c r="G43" s="33" t="s">
        <v>282</v>
      </c>
      <c r="H43" s="33" t="s">
        <v>283</v>
      </c>
      <c r="I43" s="33" t="s">
        <v>284</v>
      </c>
      <c r="J43" s="33" t="s">
        <v>264</v>
      </c>
      <c r="K43" s="33" t="s">
        <v>284</v>
      </c>
      <c r="L43" s="33" t="s">
        <v>285</v>
      </c>
      <c r="M43" s="33" t="s">
        <v>286</v>
      </c>
      <c r="N43" s="33" t="s">
        <v>287</v>
      </c>
      <c r="O43" s="33" t="s">
        <v>288</v>
      </c>
      <c r="P43" s="27">
        <v>87.8</v>
      </c>
      <c r="U43" s="12"/>
      <c r="V43" s="12"/>
      <c r="W43" s="42"/>
      <c r="X43" s="12" t="s">
        <v>289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2:38" ht="14.25">
      <c r="B44" s="32" t="s">
        <v>290</v>
      </c>
      <c r="C44" s="33" t="s">
        <v>291</v>
      </c>
      <c r="D44" s="33" t="s">
        <v>292</v>
      </c>
      <c r="E44" s="33" t="s">
        <v>292</v>
      </c>
      <c r="F44" s="33" t="s">
        <v>293</v>
      </c>
      <c r="G44" s="33" t="s">
        <v>294</v>
      </c>
      <c r="H44" s="33" t="s">
        <v>285</v>
      </c>
      <c r="I44" s="33" t="s">
        <v>284</v>
      </c>
      <c r="J44" s="33" t="s">
        <v>295</v>
      </c>
      <c r="K44" s="33" t="s">
        <v>295</v>
      </c>
      <c r="L44" s="33" t="s">
        <v>296</v>
      </c>
      <c r="M44" s="33" t="s">
        <v>295</v>
      </c>
      <c r="N44" s="33" t="s">
        <v>295</v>
      </c>
      <c r="O44" s="33" t="s">
        <v>297</v>
      </c>
      <c r="P44" s="27">
        <v>78.6</v>
      </c>
      <c r="U44" s="12"/>
      <c r="V44" s="12"/>
      <c r="W44" s="43"/>
      <c r="X44" s="12" t="s">
        <v>298</v>
      </c>
      <c r="Y44" s="12"/>
      <c r="Z44" s="12"/>
      <c r="AA44" s="12"/>
      <c r="AB44" s="12"/>
      <c r="AC44" s="12"/>
      <c r="AD44" s="12"/>
      <c r="AJ44" s="12"/>
      <c r="AK44" s="12"/>
      <c r="AL44" s="12"/>
    </row>
    <row r="45" spans="2:38" ht="14.25">
      <c r="B45" s="32" t="s">
        <v>299</v>
      </c>
      <c r="C45" s="33"/>
      <c r="D45" s="33"/>
      <c r="E45" s="33"/>
      <c r="F45" s="33"/>
      <c r="G45" s="33"/>
      <c r="H45" s="33"/>
      <c r="I45" s="33"/>
      <c r="J45" s="33" t="s">
        <v>300</v>
      </c>
      <c r="K45" s="33" t="s">
        <v>285</v>
      </c>
      <c r="L45" s="33" t="s">
        <v>301</v>
      </c>
      <c r="M45" s="33" t="s">
        <v>302</v>
      </c>
      <c r="N45" s="33" t="s">
        <v>303</v>
      </c>
      <c r="O45" s="33" t="s">
        <v>286</v>
      </c>
      <c r="P45" s="27">
        <v>83.3</v>
      </c>
      <c r="U45" s="12"/>
      <c r="V45" s="12"/>
      <c r="W45" s="44"/>
      <c r="X45" s="12" t="s">
        <v>304</v>
      </c>
      <c r="Y45" s="12"/>
      <c r="Z45" s="12"/>
      <c r="AA45" s="12"/>
      <c r="AB45" s="12"/>
      <c r="AC45" s="12"/>
      <c r="AD45" s="12"/>
      <c r="AJ45" s="12"/>
      <c r="AK45" s="12"/>
      <c r="AL45" s="12"/>
    </row>
    <row r="46" spans="2:38" ht="14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U46" s="12"/>
      <c r="V46" s="12"/>
      <c r="W46" s="45"/>
      <c r="X46" s="12" t="s">
        <v>305</v>
      </c>
      <c r="Y46" s="12"/>
      <c r="Z46" s="12"/>
      <c r="AA46" s="12"/>
      <c r="AB46" s="12"/>
      <c r="AC46" s="12"/>
      <c r="AD46" s="12"/>
      <c r="AJ46" s="12"/>
      <c r="AK46" s="12"/>
      <c r="AL46" s="12"/>
    </row>
    <row r="47" spans="2:38" ht="14.25">
      <c r="B47" s="32" t="s">
        <v>306</v>
      </c>
      <c r="C47" s="33"/>
      <c r="D47" s="33"/>
      <c r="E47" s="33"/>
      <c r="F47" s="33" t="s">
        <v>307</v>
      </c>
      <c r="G47" s="33" t="s">
        <v>308</v>
      </c>
      <c r="H47" s="33" t="s">
        <v>309</v>
      </c>
      <c r="I47" s="33" t="s">
        <v>310</v>
      </c>
      <c r="J47" s="33" t="s">
        <v>311</v>
      </c>
      <c r="K47" s="33" t="s">
        <v>312</v>
      </c>
      <c r="L47" s="33" t="s">
        <v>313</v>
      </c>
      <c r="M47" s="33" t="s">
        <v>314</v>
      </c>
      <c r="N47" s="33" t="s">
        <v>315</v>
      </c>
      <c r="O47" s="33" t="s">
        <v>316</v>
      </c>
      <c r="P47" s="27">
        <v>53.3</v>
      </c>
      <c r="U47" s="12"/>
      <c r="V47" s="12"/>
      <c r="W47" s="46"/>
      <c r="X47" s="12" t="s">
        <v>317</v>
      </c>
      <c r="Y47" s="12"/>
      <c r="Z47" s="12"/>
      <c r="AA47" s="12"/>
      <c r="AB47" s="12"/>
      <c r="AC47" s="12"/>
      <c r="AD47" s="12"/>
      <c r="AJ47" s="12"/>
      <c r="AK47" s="12"/>
      <c r="AL47" s="12"/>
    </row>
    <row r="48" spans="2:38" ht="12.75" thickBot="1">
      <c r="B48" s="47" t="s">
        <v>318</v>
      </c>
      <c r="C48" s="48"/>
      <c r="D48" s="48"/>
      <c r="E48" s="48"/>
      <c r="F48" s="48" t="s">
        <v>313</v>
      </c>
      <c r="G48" s="48" t="s">
        <v>313</v>
      </c>
      <c r="H48" s="48" t="s">
        <v>312</v>
      </c>
      <c r="I48" s="48" t="s">
        <v>319</v>
      </c>
      <c r="J48" s="48" t="s">
        <v>320</v>
      </c>
      <c r="K48" s="48" t="s">
        <v>321</v>
      </c>
      <c r="L48" s="48" t="s">
        <v>322</v>
      </c>
      <c r="M48" s="48" t="s">
        <v>323</v>
      </c>
      <c r="N48" s="48" t="s">
        <v>324</v>
      </c>
      <c r="O48" s="48" t="s">
        <v>325</v>
      </c>
      <c r="P48" s="27">
        <v>54.4</v>
      </c>
      <c r="U48" s="12"/>
      <c r="V48" s="12"/>
      <c r="W48" s="12"/>
      <c r="X48" s="12"/>
      <c r="Y48" s="12"/>
      <c r="Z48" s="12"/>
      <c r="AA48" s="12"/>
      <c r="AJ48" s="12"/>
      <c r="AK48" s="12"/>
      <c r="AL48" s="12"/>
    </row>
    <row r="49" spans="21:38" ht="14.25"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2:38" ht="14.25">
      <c r="B50" s="9"/>
      <c r="AL50" s="12"/>
    </row>
    <row r="51" spans="2:38" ht="14.25">
      <c r="B51" s="9"/>
      <c r="C51" s="9"/>
      <c r="U51" s="12"/>
      <c r="AL51" s="12"/>
    </row>
    <row r="52" spans="21:38" ht="14.25">
      <c r="U52" s="12"/>
      <c r="AL52" s="12"/>
    </row>
    <row r="53" spans="22:25" ht="15" customHeight="1">
      <c r="V53" s="49" t="s">
        <v>326</v>
      </c>
      <c r="W53" s="49"/>
      <c r="X53" s="49"/>
      <c r="Y53" s="4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"/>
  <sheetViews>
    <sheetView showGridLines="0" zoomScale="90" zoomScaleNormal="90" workbookViewId="0" topLeftCell="M67">
      <selection activeCell="P131" sqref="P131"/>
    </sheetView>
  </sheetViews>
  <sheetFormatPr defaultColWidth="9.00390625" defaultRowHeight="14.25"/>
  <cols>
    <col min="1" max="2" width="9.00390625" style="51" customWidth="1"/>
    <col min="3" max="3" width="11.125" style="51" customWidth="1"/>
    <col min="4" max="16384" width="9.00390625" style="51" customWidth="1"/>
  </cols>
  <sheetData>
    <row r="1" spans="2:17" ht="14.25">
      <c r="B1" s="52" t="s">
        <v>20</v>
      </c>
      <c r="I1" s="52" t="s">
        <v>20</v>
      </c>
      <c r="Q1" s="53"/>
    </row>
    <row r="2" ht="14.25">
      <c r="Q2" s="53"/>
    </row>
    <row r="3" spans="2:10" ht="14.25">
      <c r="B3" s="52" t="s">
        <v>21</v>
      </c>
      <c r="C3" s="54"/>
      <c r="I3" s="52" t="s">
        <v>21</v>
      </c>
      <c r="J3" s="54"/>
    </row>
    <row r="4" spans="2:20" ht="14.25">
      <c r="B4" s="52" t="s">
        <v>22</v>
      </c>
      <c r="C4" s="54"/>
      <c r="I4" s="52" t="s">
        <v>22</v>
      </c>
      <c r="J4" s="54"/>
      <c r="P4" s="51">
        <v>2008</v>
      </c>
      <c r="R4" s="55" t="s">
        <v>318</v>
      </c>
      <c r="S4" s="51">
        <v>24.9</v>
      </c>
      <c r="T4" s="51">
        <v>47.800000000000004</v>
      </c>
    </row>
    <row r="5" spans="2:20" ht="14.25">
      <c r="B5" s="52" t="s">
        <v>24</v>
      </c>
      <c r="C5" s="52" t="s">
        <v>25</v>
      </c>
      <c r="I5" s="52" t="s">
        <v>24</v>
      </c>
      <c r="J5" s="52" t="s">
        <v>25</v>
      </c>
      <c r="P5" s="51">
        <v>2017</v>
      </c>
      <c r="R5" s="56"/>
      <c r="S5" s="51">
        <v>34.5</v>
      </c>
      <c r="T5" s="57">
        <v>41.599999999999994</v>
      </c>
    </row>
    <row r="6" spans="18:20" ht="14.25">
      <c r="R6" s="56"/>
    </row>
    <row r="7" spans="2:20" ht="14.25">
      <c r="B7" s="52" t="s">
        <v>26</v>
      </c>
      <c r="C7" s="52" t="s">
        <v>27</v>
      </c>
      <c r="I7" s="52" t="s">
        <v>26</v>
      </c>
      <c r="J7" s="52" t="s">
        <v>27</v>
      </c>
      <c r="P7" s="51">
        <v>2008</v>
      </c>
      <c r="R7" s="58" t="s">
        <v>327</v>
      </c>
      <c r="S7" s="51">
        <v>36.2</v>
      </c>
      <c r="T7" s="51">
        <v>20</v>
      </c>
    </row>
    <row r="8" spans="2:20" ht="14.25">
      <c r="B8" s="52" t="s">
        <v>28</v>
      </c>
      <c r="C8" s="52" t="s">
        <v>29</v>
      </c>
      <c r="I8" s="52" t="s">
        <v>28</v>
      </c>
      <c r="J8" s="52" t="s">
        <v>29</v>
      </c>
      <c r="P8" s="51">
        <v>2017</v>
      </c>
      <c r="S8" s="51">
        <v>43.7</v>
      </c>
      <c r="T8" s="57">
        <v>21.89999999999999</v>
      </c>
    </row>
    <row r="9" spans="2:20" ht="14.25">
      <c r="B9" s="52" t="s">
        <v>328</v>
      </c>
      <c r="C9" s="59" t="s">
        <v>329</v>
      </c>
      <c r="I9" s="52" t="s">
        <v>328</v>
      </c>
      <c r="J9" s="59">
        <v>2008</v>
      </c>
      <c r="R9" s="56"/>
    </row>
    <row r="10" spans="2:20" ht="14.25">
      <c r="B10" s="52" t="s">
        <v>32</v>
      </c>
      <c r="C10" s="52" t="s">
        <v>33</v>
      </c>
      <c r="I10" s="52" t="s">
        <v>32</v>
      </c>
      <c r="J10" s="52" t="s">
        <v>33</v>
      </c>
      <c r="P10" s="51">
        <v>2008</v>
      </c>
      <c r="R10" s="55" t="s">
        <v>330</v>
      </c>
      <c r="S10" s="60"/>
      <c r="T10" s="60"/>
    </row>
    <row r="11" spans="4:20" ht="14.25">
      <c r="D11" s="51" t="s">
        <v>331</v>
      </c>
      <c r="E11" s="51" t="s">
        <v>332</v>
      </c>
      <c r="K11" s="51" t="s">
        <v>331</v>
      </c>
      <c r="L11" s="51" t="s">
        <v>332</v>
      </c>
      <c r="P11" s="51">
        <v>2017</v>
      </c>
      <c r="R11" s="56"/>
      <c r="S11" s="51">
        <v>51.4</v>
      </c>
      <c r="T11" s="57">
        <v>13.800000000000004</v>
      </c>
    </row>
    <row r="12" spans="2:20" ht="14.25">
      <c r="B12" s="58" t="s">
        <v>333</v>
      </c>
      <c r="C12" s="61" t="s">
        <v>334</v>
      </c>
      <c r="D12" s="58" t="s">
        <v>335</v>
      </c>
      <c r="I12" s="58" t="s">
        <v>333</v>
      </c>
      <c r="J12" s="58" t="s">
        <v>334</v>
      </c>
      <c r="K12" s="58" t="s">
        <v>335</v>
      </c>
      <c r="R12" s="56"/>
    </row>
    <row r="13" spans="1:20" ht="14.25">
      <c r="A13" s="51">
        <v>1</v>
      </c>
      <c r="B13" s="58" t="s">
        <v>336</v>
      </c>
      <c r="C13" s="51">
        <v>78</v>
      </c>
      <c r="D13" s="51">
        <v>66.5</v>
      </c>
      <c r="E13" s="62">
        <f>C13-D13</f>
        <v>11.5</v>
      </c>
      <c r="H13" s="51">
        <v>1</v>
      </c>
      <c r="I13" s="58" t="s">
        <v>336</v>
      </c>
      <c r="J13" s="63">
        <v>77.9</v>
      </c>
      <c r="K13" s="63">
        <v>62.8</v>
      </c>
      <c r="L13" s="62">
        <f>J13-K13</f>
        <v>15.100000000000009</v>
      </c>
      <c r="N13" s="64"/>
    </row>
    <row r="14" spans="1:20" ht="14.25">
      <c r="A14" s="51">
        <v>2</v>
      </c>
      <c r="B14" s="58" t="s">
        <v>50</v>
      </c>
      <c r="C14" s="51">
        <v>73.4</v>
      </c>
      <c r="D14" s="51">
        <v>63.6</v>
      </c>
      <c r="E14" s="62">
        <f aca="true" t="shared" si="0" ref="E14:E47">C14-D14</f>
        <v>9.800000000000004</v>
      </c>
      <c r="H14" s="51">
        <v>2</v>
      </c>
      <c r="I14" s="58" t="s">
        <v>50</v>
      </c>
      <c r="J14" s="63">
        <v>74.7</v>
      </c>
      <c r="K14" s="63">
        <v>61.3</v>
      </c>
      <c r="L14" s="62">
        <f aca="true" t="shared" si="1" ref="L14:L47">J14-K14</f>
        <v>13.400000000000006</v>
      </c>
      <c r="N14" s="64"/>
      <c r="P14" s="51">
        <v>2008</v>
      </c>
      <c r="R14" s="58" t="s">
        <v>299</v>
      </c>
      <c r="S14" s="60"/>
      <c r="T14" s="60"/>
    </row>
    <row r="15" spans="1:20" ht="14.25">
      <c r="A15" s="51">
        <v>3</v>
      </c>
      <c r="B15" s="58" t="s">
        <v>60</v>
      </c>
      <c r="C15" s="51">
        <v>75.3</v>
      </c>
      <c r="D15" s="51">
        <v>67.3</v>
      </c>
      <c r="E15" s="62">
        <f t="shared" si="0"/>
        <v>8</v>
      </c>
      <c r="H15" s="51">
        <v>3</v>
      </c>
      <c r="I15" s="58" t="s">
        <v>60</v>
      </c>
      <c r="J15" s="63">
        <v>76.1</v>
      </c>
      <c r="K15" s="63">
        <v>65.4</v>
      </c>
      <c r="L15" s="62">
        <f t="shared" si="1"/>
        <v>10.699999999999989</v>
      </c>
      <c r="N15" s="64"/>
      <c r="P15" s="51">
        <v>2017</v>
      </c>
      <c r="S15" s="51">
        <v>77.4</v>
      </c>
      <c r="T15" s="57">
        <v>9.399999999999991</v>
      </c>
    </row>
    <row r="16" spans="1:20" ht="14.25">
      <c r="A16" s="51">
        <v>4</v>
      </c>
      <c r="B16" s="58" t="s">
        <v>71</v>
      </c>
      <c r="C16" s="51">
        <v>86.3</v>
      </c>
      <c r="D16" s="51">
        <v>70.5</v>
      </c>
      <c r="E16" s="62">
        <f t="shared" si="0"/>
        <v>15.799999999999997</v>
      </c>
      <c r="H16" s="51">
        <v>4</v>
      </c>
      <c r="I16" s="58" t="s">
        <v>71</v>
      </c>
      <c r="J16" s="63">
        <v>82</v>
      </c>
      <c r="K16" s="63">
        <v>62.5</v>
      </c>
      <c r="L16" s="62">
        <f t="shared" si="1"/>
        <v>19.5</v>
      </c>
      <c r="N16" s="64"/>
    </row>
    <row r="17" spans="1:20" ht="14.25">
      <c r="A17" s="51">
        <v>5</v>
      </c>
      <c r="B17" s="58" t="s">
        <v>82</v>
      </c>
      <c r="C17" s="51">
        <v>80.2</v>
      </c>
      <c r="D17" s="51">
        <v>73.7</v>
      </c>
      <c r="E17" s="62">
        <f t="shared" si="0"/>
        <v>6.5</v>
      </c>
      <c r="H17" s="51">
        <v>5</v>
      </c>
      <c r="I17" s="58" t="s">
        <v>82</v>
      </c>
      <c r="J17" s="63">
        <v>83.9</v>
      </c>
      <c r="K17" s="63">
        <v>75.5</v>
      </c>
      <c r="L17" s="62">
        <f t="shared" si="1"/>
        <v>8.400000000000006</v>
      </c>
      <c r="N17" s="55" t="s">
        <v>318</v>
      </c>
      <c r="P17" s="51">
        <v>2008</v>
      </c>
      <c r="R17" s="58" t="s">
        <v>277</v>
      </c>
      <c r="S17" s="51">
        <v>80.4</v>
      </c>
      <c r="T17" s="51">
        <v>9.5</v>
      </c>
    </row>
    <row r="18" spans="1:20" ht="14.25">
      <c r="A18" s="51">
        <v>6</v>
      </c>
      <c r="B18" s="58" t="s">
        <v>337</v>
      </c>
      <c r="C18" s="51">
        <v>83.1</v>
      </c>
      <c r="D18" s="51">
        <v>75.2</v>
      </c>
      <c r="E18" s="62">
        <f t="shared" si="0"/>
        <v>7.8999999999999915</v>
      </c>
      <c r="H18" s="51">
        <v>6</v>
      </c>
      <c r="I18" s="58" t="s">
        <v>337</v>
      </c>
      <c r="J18" s="63">
        <v>80.1</v>
      </c>
      <c r="K18" s="63">
        <v>67.8</v>
      </c>
      <c r="L18" s="62">
        <f t="shared" si="1"/>
        <v>12.299999999999997</v>
      </c>
      <c r="N18" s="58" t="s">
        <v>327</v>
      </c>
      <c r="P18" s="51">
        <v>2017</v>
      </c>
      <c r="S18" s="51">
        <v>84.5</v>
      </c>
      <c r="T18" s="57">
        <v>6</v>
      </c>
    </row>
    <row r="19" spans="1:20" ht="14.25">
      <c r="A19" s="51">
        <v>7</v>
      </c>
      <c r="B19" s="58" t="s">
        <v>108</v>
      </c>
      <c r="C19" s="51">
        <v>82.4</v>
      </c>
      <c r="D19" s="51">
        <v>75.1</v>
      </c>
      <c r="E19" s="62">
        <f t="shared" si="0"/>
        <v>7.300000000000011</v>
      </c>
      <c r="H19" s="51">
        <v>7</v>
      </c>
      <c r="I19" s="58" t="s">
        <v>108</v>
      </c>
      <c r="J19" s="63">
        <v>81.5</v>
      </c>
      <c r="K19" s="63">
        <v>72.9</v>
      </c>
      <c r="L19" s="62">
        <f t="shared" si="1"/>
        <v>8.599999999999994</v>
      </c>
      <c r="N19" s="55" t="s">
        <v>330</v>
      </c>
      <c r="R19" s="56"/>
    </row>
    <row r="20" spans="1:20" ht="14.25">
      <c r="A20" s="51">
        <v>8</v>
      </c>
      <c r="B20" s="58" t="s">
        <v>118</v>
      </c>
      <c r="C20" s="51">
        <v>79.1</v>
      </c>
      <c r="D20" s="51">
        <v>67</v>
      </c>
      <c r="E20" s="62">
        <f t="shared" si="0"/>
        <v>12.099999999999994</v>
      </c>
      <c r="H20" s="51">
        <v>8</v>
      </c>
      <c r="I20" s="58" t="s">
        <v>118</v>
      </c>
      <c r="J20" s="63">
        <v>81.4</v>
      </c>
      <c r="K20" s="63">
        <v>65.4</v>
      </c>
      <c r="L20" s="62">
        <f t="shared" si="1"/>
        <v>16</v>
      </c>
      <c r="N20" s="58" t="s">
        <v>299</v>
      </c>
      <c r="P20" s="65">
        <v>2008</v>
      </c>
      <c r="Q20" s="65"/>
      <c r="R20" s="66" t="s">
        <v>290</v>
      </c>
      <c r="S20" s="65">
        <v>78.6</v>
      </c>
      <c r="T20" s="65">
        <v>6.200000000000003</v>
      </c>
    </row>
    <row r="21" spans="1:20" ht="14.25">
      <c r="A21" s="51">
        <v>9</v>
      </c>
      <c r="B21" s="58" t="s">
        <v>129</v>
      </c>
      <c r="C21" s="51">
        <v>67.7</v>
      </c>
      <c r="D21" s="51">
        <v>48</v>
      </c>
      <c r="E21" s="62">
        <f t="shared" si="0"/>
        <v>19.700000000000003</v>
      </c>
      <c r="H21" s="51">
        <v>9</v>
      </c>
      <c r="I21" s="58" t="s">
        <v>129</v>
      </c>
      <c r="J21" s="63">
        <v>80.1</v>
      </c>
      <c r="K21" s="63">
        <v>52.6</v>
      </c>
      <c r="L21" s="62">
        <f t="shared" si="1"/>
        <v>27.499999999999993</v>
      </c>
      <c r="N21" s="58" t="s">
        <v>277</v>
      </c>
      <c r="P21" s="65">
        <v>2017</v>
      </c>
      <c r="Q21" s="65"/>
      <c r="R21" s="65"/>
      <c r="S21" s="65">
        <v>76.2</v>
      </c>
      <c r="T21" s="65">
        <v>4</v>
      </c>
    </row>
    <row r="22" spans="1:20" ht="14.25">
      <c r="A22" s="51">
        <v>10</v>
      </c>
      <c r="B22" s="58" t="s">
        <v>141</v>
      </c>
      <c r="C22" s="51">
        <v>71.5</v>
      </c>
      <c r="D22" s="51">
        <v>59.6</v>
      </c>
      <c r="E22" s="62">
        <f t="shared" si="0"/>
        <v>11.899999999999999</v>
      </c>
      <c r="H22" s="51">
        <v>10</v>
      </c>
      <c r="I22" s="58" t="s">
        <v>141</v>
      </c>
      <c r="J22" s="63">
        <v>77.9</v>
      </c>
      <c r="K22" s="63">
        <v>58.9</v>
      </c>
      <c r="L22" s="62">
        <f t="shared" si="1"/>
        <v>19.000000000000007</v>
      </c>
      <c r="N22" s="66" t="s">
        <v>290</v>
      </c>
      <c r="P22" s="65"/>
      <c r="Q22" s="65"/>
      <c r="R22" s="67"/>
      <c r="S22" s="65"/>
      <c r="T22" s="65"/>
    </row>
    <row r="23" spans="1:20" ht="14.25">
      <c r="A23" s="51">
        <v>11</v>
      </c>
      <c r="B23" s="58" t="s">
        <v>153</v>
      </c>
      <c r="C23" s="51">
        <v>75</v>
      </c>
      <c r="D23" s="51">
        <v>67.2</v>
      </c>
      <c r="E23" s="62">
        <f t="shared" si="0"/>
        <v>7.799999999999997</v>
      </c>
      <c r="H23" s="51">
        <v>11</v>
      </c>
      <c r="I23" s="58" t="s">
        <v>153</v>
      </c>
      <c r="J23" s="63">
        <v>75.6</v>
      </c>
      <c r="K23" s="63">
        <v>65.5</v>
      </c>
      <c r="L23" s="62">
        <f t="shared" si="1"/>
        <v>10.099999999999994</v>
      </c>
      <c r="N23" s="58" t="s">
        <v>213</v>
      </c>
      <c r="P23" s="65"/>
      <c r="Q23" s="65"/>
      <c r="R23" s="65"/>
      <c r="S23" s="65"/>
      <c r="T23" s="65"/>
    </row>
    <row r="24" spans="1:20" ht="14.25">
      <c r="A24" s="51">
        <v>12</v>
      </c>
      <c r="B24" s="58" t="s">
        <v>159</v>
      </c>
      <c r="C24" s="51">
        <v>68.9</v>
      </c>
      <c r="D24" s="51">
        <v>58.3</v>
      </c>
      <c r="E24" s="62">
        <f t="shared" si="0"/>
        <v>10.600000000000009</v>
      </c>
      <c r="H24" s="51">
        <v>12</v>
      </c>
      <c r="I24" s="58" t="s">
        <v>159</v>
      </c>
      <c r="J24" s="63">
        <v>72.9</v>
      </c>
      <c r="K24" s="63">
        <v>57</v>
      </c>
      <c r="L24" s="62">
        <f t="shared" si="1"/>
        <v>15.900000000000006</v>
      </c>
      <c r="N24" s="58" t="s">
        <v>172</v>
      </c>
      <c r="P24" s="51">
        <v>2008</v>
      </c>
      <c r="R24" s="58" t="s">
        <v>213</v>
      </c>
      <c r="S24" s="51">
        <v>39.4</v>
      </c>
      <c r="T24" s="51">
        <v>39.1</v>
      </c>
    </row>
    <row r="25" spans="1:20" ht="14.25">
      <c r="A25" s="51">
        <v>13</v>
      </c>
      <c r="B25" s="58" t="s">
        <v>172</v>
      </c>
      <c r="C25" s="51">
        <v>72.3</v>
      </c>
      <c r="D25" s="51">
        <v>52.5</v>
      </c>
      <c r="E25" s="62">
        <f t="shared" si="0"/>
        <v>19.799999999999997</v>
      </c>
      <c r="H25" s="51">
        <v>13</v>
      </c>
      <c r="I25" s="58" t="s">
        <v>172</v>
      </c>
      <c r="J25" s="63">
        <v>75.3</v>
      </c>
      <c r="K25" s="63">
        <v>50.6</v>
      </c>
      <c r="L25" s="62">
        <f t="shared" si="1"/>
        <v>24.699999999999996</v>
      </c>
      <c r="N25" s="58" t="s">
        <v>129</v>
      </c>
      <c r="P25" s="51">
        <v>2017</v>
      </c>
      <c r="S25" s="51">
        <v>58</v>
      </c>
      <c r="T25" s="57">
        <v>26.099999999999994</v>
      </c>
    </row>
    <row r="26" spans="1:20" ht="14.25">
      <c r="A26" s="51">
        <v>14</v>
      </c>
      <c r="B26" s="58" t="s">
        <v>182</v>
      </c>
      <c r="C26" s="51">
        <v>75.6</v>
      </c>
      <c r="D26" s="51">
        <v>66.2</v>
      </c>
      <c r="E26" s="62">
        <f t="shared" si="0"/>
        <v>9.399999999999991</v>
      </c>
      <c r="H26" s="51">
        <v>14</v>
      </c>
      <c r="I26" s="58" t="s">
        <v>182</v>
      </c>
      <c r="J26" s="63">
        <v>85.2</v>
      </c>
      <c r="K26" s="63">
        <v>68.2</v>
      </c>
      <c r="L26" s="62">
        <f t="shared" si="1"/>
        <v>17</v>
      </c>
      <c r="N26" s="58" t="s">
        <v>247</v>
      </c>
      <c r="R26" s="56"/>
    </row>
    <row r="27" spans="1:20" ht="14.25">
      <c r="A27" s="51">
        <v>15</v>
      </c>
      <c r="B27" s="58" t="s">
        <v>190</v>
      </c>
      <c r="C27" s="51">
        <v>77</v>
      </c>
      <c r="D27" s="51">
        <v>72.7</v>
      </c>
      <c r="E27" s="62">
        <f t="shared" si="0"/>
        <v>4.299999999999997</v>
      </c>
      <c r="H27" s="51">
        <v>15</v>
      </c>
      <c r="I27" s="58" t="s">
        <v>190</v>
      </c>
      <c r="J27" s="63">
        <v>79.3</v>
      </c>
      <c r="K27" s="63">
        <v>71.9</v>
      </c>
      <c r="L27" s="62">
        <f t="shared" si="1"/>
        <v>7.3999999999999915</v>
      </c>
      <c r="N27" s="58" t="s">
        <v>71</v>
      </c>
      <c r="P27" s="51">
        <v>2008</v>
      </c>
      <c r="R27" s="58" t="s">
        <v>172</v>
      </c>
      <c r="S27" s="51">
        <v>50.6</v>
      </c>
      <c r="T27" s="51">
        <v>24.699999999999996</v>
      </c>
    </row>
    <row r="28" spans="1:20" ht="14.25">
      <c r="A28" s="51">
        <v>16</v>
      </c>
      <c r="B28" s="58" t="s">
        <v>197</v>
      </c>
      <c r="C28" s="51">
        <v>76.5</v>
      </c>
      <c r="D28" s="51">
        <v>75.5</v>
      </c>
      <c r="E28" s="62">
        <f t="shared" si="0"/>
        <v>1</v>
      </c>
      <c r="H28" s="51">
        <v>16</v>
      </c>
      <c r="I28" s="58" t="s">
        <v>197</v>
      </c>
      <c r="J28" s="63">
        <v>75.6</v>
      </c>
      <c r="K28" s="63">
        <v>68.7</v>
      </c>
      <c r="L28" s="62">
        <f t="shared" si="1"/>
        <v>6.8999999999999915</v>
      </c>
      <c r="N28" s="58" t="s">
        <v>206</v>
      </c>
      <c r="P28" s="51">
        <v>2017</v>
      </c>
      <c r="S28" s="51">
        <v>52.5</v>
      </c>
      <c r="T28" s="57">
        <v>19.799999999999997</v>
      </c>
    </row>
    <row r="29" spans="1:20" ht="14.25">
      <c r="A29" s="51">
        <v>17</v>
      </c>
      <c r="B29" s="58" t="s">
        <v>202</v>
      </c>
      <c r="C29" s="51">
        <v>75.4</v>
      </c>
      <c r="D29" s="51">
        <v>67.5</v>
      </c>
      <c r="E29" s="62">
        <f t="shared" si="0"/>
        <v>7.900000000000006</v>
      </c>
      <c r="H29" s="51">
        <v>17</v>
      </c>
      <c r="I29" s="58" t="s">
        <v>202</v>
      </c>
      <c r="J29" s="63">
        <v>77.2</v>
      </c>
      <c r="K29" s="63">
        <v>60.1</v>
      </c>
      <c r="L29" s="62">
        <f t="shared" si="1"/>
        <v>17.1</v>
      </c>
      <c r="N29" s="58" t="s">
        <v>237</v>
      </c>
      <c r="R29" s="56"/>
    </row>
    <row r="30" spans="1:20" ht="14.25">
      <c r="A30" s="51">
        <v>18</v>
      </c>
      <c r="B30" s="58" t="s">
        <v>206</v>
      </c>
      <c r="C30" s="51">
        <v>81</v>
      </c>
      <c r="D30" s="51">
        <v>65.7</v>
      </c>
      <c r="E30" s="62">
        <f t="shared" si="0"/>
        <v>15.299999999999997</v>
      </c>
      <c r="H30" s="51">
        <v>18</v>
      </c>
      <c r="I30" s="58" t="s">
        <v>206</v>
      </c>
      <c r="J30" s="63">
        <v>68.7</v>
      </c>
      <c r="K30" s="63">
        <v>54.8</v>
      </c>
      <c r="L30" s="62">
        <f t="shared" si="1"/>
        <v>13.900000000000006</v>
      </c>
      <c r="N30" s="58" t="s">
        <v>255</v>
      </c>
      <c r="P30" s="51">
        <v>2008</v>
      </c>
      <c r="R30" s="58" t="s">
        <v>129</v>
      </c>
      <c r="S30" s="51">
        <v>52.6</v>
      </c>
      <c r="T30" s="51">
        <v>27.499999999999993</v>
      </c>
    </row>
    <row r="31" spans="1:20" ht="14.25">
      <c r="A31" s="51">
        <v>19</v>
      </c>
      <c r="B31" s="58" t="s">
        <v>213</v>
      </c>
      <c r="C31" s="51">
        <v>84.1</v>
      </c>
      <c r="D31" s="51">
        <v>58</v>
      </c>
      <c r="E31" s="62">
        <f t="shared" si="0"/>
        <v>26.099999999999994</v>
      </c>
      <c r="H31" s="51">
        <v>19</v>
      </c>
      <c r="I31" s="58" t="s">
        <v>213</v>
      </c>
      <c r="J31" s="63">
        <v>78.5</v>
      </c>
      <c r="K31" s="63">
        <v>39.4</v>
      </c>
      <c r="L31" s="62">
        <f t="shared" si="1"/>
        <v>39.1</v>
      </c>
      <c r="N31" s="58" t="s">
        <v>118</v>
      </c>
      <c r="P31" s="51">
        <v>2017</v>
      </c>
      <c r="S31" s="51">
        <v>48</v>
      </c>
      <c r="T31" s="57">
        <v>19.700000000000003</v>
      </c>
    </row>
    <row r="32" spans="1:20" ht="14.25">
      <c r="A32" s="51">
        <v>20</v>
      </c>
      <c r="B32" s="58" t="s">
        <v>222</v>
      </c>
      <c r="C32" s="51">
        <v>83.3</v>
      </c>
      <c r="D32" s="51">
        <v>72.8</v>
      </c>
      <c r="E32" s="62">
        <f t="shared" si="0"/>
        <v>10.5</v>
      </c>
      <c r="H32" s="51">
        <v>20</v>
      </c>
      <c r="I32" s="58" t="s">
        <v>222</v>
      </c>
      <c r="J32" s="63">
        <v>85.5</v>
      </c>
      <c r="K32" s="63">
        <v>72.2</v>
      </c>
      <c r="L32" s="62">
        <f t="shared" si="1"/>
        <v>13.299999999999997</v>
      </c>
      <c r="N32" s="58" t="s">
        <v>141</v>
      </c>
      <c r="R32" s="56"/>
    </row>
    <row r="33" spans="1:20" ht="14.25">
      <c r="A33" s="51">
        <v>21</v>
      </c>
      <c r="B33" s="58" t="s">
        <v>231</v>
      </c>
      <c r="C33" s="51">
        <v>79.4</v>
      </c>
      <c r="D33" s="51">
        <v>71.4</v>
      </c>
      <c r="E33" s="62">
        <f t="shared" si="0"/>
        <v>8</v>
      </c>
      <c r="H33" s="51">
        <v>21</v>
      </c>
      <c r="I33" s="58" t="s">
        <v>231</v>
      </c>
      <c r="J33" s="63">
        <v>80.1</v>
      </c>
      <c r="K33" s="63">
        <v>67.6</v>
      </c>
      <c r="L33" s="62">
        <f t="shared" si="1"/>
        <v>12.5</v>
      </c>
      <c r="N33" s="58" t="s">
        <v>159</v>
      </c>
      <c r="P33" s="51">
        <v>2008</v>
      </c>
      <c r="R33" s="58" t="s">
        <v>247</v>
      </c>
      <c r="S33" s="51">
        <v>57.3</v>
      </c>
      <c r="T33" s="51">
        <v>14.299999999999997</v>
      </c>
    </row>
    <row r="34" spans="1:20" ht="14.25">
      <c r="A34" s="51">
        <v>22</v>
      </c>
      <c r="B34" s="58" t="s">
        <v>237</v>
      </c>
      <c r="C34" s="51">
        <v>78.2</v>
      </c>
      <c r="D34" s="51">
        <v>63.6</v>
      </c>
      <c r="E34" s="62">
        <f t="shared" si="0"/>
        <v>14.600000000000001</v>
      </c>
      <c r="H34" s="51">
        <v>22</v>
      </c>
      <c r="I34" s="58" t="s">
        <v>237</v>
      </c>
      <c r="J34" s="63">
        <v>73</v>
      </c>
      <c r="K34" s="63">
        <v>57.3</v>
      </c>
      <c r="L34" s="62">
        <f t="shared" si="1"/>
        <v>15.700000000000003</v>
      </c>
      <c r="N34" s="58" t="s">
        <v>222</v>
      </c>
      <c r="P34" s="51">
        <v>2017</v>
      </c>
      <c r="S34" s="51">
        <v>60.2</v>
      </c>
      <c r="T34" s="57">
        <v>17.099999999999994</v>
      </c>
    </row>
    <row r="35" spans="1:20" ht="14.25">
      <c r="A35" s="51">
        <v>23</v>
      </c>
      <c r="B35" s="58" t="s">
        <v>244</v>
      </c>
      <c r="C35" s="51">
        <v>77.3</v>
      </c>
      <c r="D35" s="51">
        <v>69.8</v>
      </c>
      <c r="E35" s="62">
        <f t="shared" si="0"/>
        <v>7.5</v>
      </c>
      <c r="H35" s="51">
        <v>23</v>
      </c>
      <c r="I35" s="58" t="s">
        <v>244</v>
      </c>
      <c r="J35" s="63">
        <v>79.4</v>
      </c>
      <c r="K35" s="63">
        <v>67.1</v>
      </c>
      <c r="L35" s="62">
        <f t="shared" si="1"/>
        <v>12.300000000000011</v>
      </c>
      <c r="N35" s="58" t="s">
        <v>271</v>
      </c>
      <c r="R35" s="56"/>
    </row>
    <row r="36" spans="1:20" ht="14.25">
      <c r="A36" s="51">
        <v>24</v>
      </c>
      <c r="B36" s="58" t="s">
        <v>247</v>
      </c>
      <c r="C36" s="51">
        <v>77.3</v>
      </c>
      <c r="D36" s="51">
        <v>60.2</v>
      </c>
      <c r="E36" s="62">
        <f t="shared" si="0"/>
        <v>17.099999999999994</v>
      </c>
      <c r="H36" s="51">
        <v>24</v>
      </c>
      <c r="I36" s="58" t="s">
        <v>247</v>
      </c>
      <c r="J36" s="63">
        <v>71.6</v>
      </c>
      <c r="K36" s="63">
        <v>57.3</v>
      </c>
      <c r="L36" s="62">
        <f t="shared" si="1"/>
        <v>14.299999999999997</v>
      </c>
      <c r="N36" s="58" t="s">
        <v>50</v>
      </c>
      <c r="P36" s="51">
        <v>2008</v>
      </c>
      <c r="R36" s="58" t="s">
        <v>71</v>
      </c>
      <c r="S36" s="51">
        <v>62.5</v>
      </c>
      <c r="T36" s="51">
        <v>19.5</v>
      </c>
    </row>
    <row r="37" spans="1:20" ht="14.25">
      <c r="A37" s="51">
        <v>25</v>
      </c>
      <c r="B37" s="58" t="s">
        <v>251</v>
      </c>
      <c r="C37" s="51">
        <v>76.9</v>
      </c>
      <c r="D37" s="51">
        <v>69.7</v>
      </c>
      <c r="E37" s="62">
        <f t="shared" si="0"/>
        <v>7.200000000000003</v>
      </c>
      <c r="H37" s="51">
        <v>25</v>
      </c>
      <c r="I37" s="58" t="s">
        <v>251</v>
      </c>
      <c r="J37" s="63">
        <v>77.4</v>
      </c>
      <c r="K37" s="63">
        <v>68.5</v>
      </c>
      <c r="L37" s="62">
        <f t="shared" si="1"/>
        <v>8.900000000000006</v>
      </c>
      <c r="N37" s="58" t="s">
        <v>182</v>
      </c>
      <c r="P37" s="51">
        <v>2017</v>
      </c>
      <c r="S37" s="51">
        <v>70.5</v>
      </c>
      <c r="T37" s="57">
        <v>15.799999999999997</v>
      </c>
    </row>
    <row r="38" spans="1:20" ht="14.25">
      <c r="A38" s="51">
        <v>26</v>
      </c>
      <c r="B38" s="58" t="s">
        <v>255</v>
      </c>
      <c r="C38" s="51">
        <v>77.5</v>
      </c>
      <c r="D38" s="51">
        <v>64.7</v>
      </c>
      <c r="E38" s="62">
        <f t="shared" si="0"/>
        <v>12.799999999999997</v>
      </c>
      <c r="H38" s="51">
        <v>26</v>
      </c>
      <c r="I38" s="58" t="s">
        <v>255</v>
      </c>
      <c r="J38" s="63">
        <v>77.4</v>
      </c>
      <c r="K38" s="63">
        <v>60.3</v>
      </c>
      <c r="L38" s="62">
        <f t="shared" si="1"/>
        <v>17.10000000000001</v>
      </c>
      <c r="N38" s="58" t="s">
        <v>60</v>
      </c>
      <c r="R38" s="56"/>
    </row>
    <row r="39" spans="1:20" ht="14.25">
      <c r="A39" s="51">
        <v>27</v>
      </c>
      <c r="B39" s="58" t="s">
        <v>258</v>
      </c>
      <c r="C39" s="51">
        <v>75.9</v>
      </c>
      <c r="D39" s="51">
        <v>72.4</v>
      </c>
      <c r="E39" s="62">
        <f t="shared" si="0"/>
        <v>3.5</v>
      </c>
      <c r="H39" s="51">
        <v>27</v>
      </c>
      <c r="I39" s="58" t="s">
        <v>258</v>
      </c>
      <c r="J39" s="63">
        <v>78.4</v>
      </c>
      <c r="K39" s="63">
        <v>73.1</v>
      </c>
      <c r="L39" s="62">
        <f t="shared" si="1"/>
        <v>5.300000000000011</v>
      </c>
      <c r="N39" s="58" t="s">
        <v>231</v>
      </c>
      <c r="P39" s="51">
        <v>2008</v>
      </c>
      <c r="R39" s="58" t="s">
        <v>206</v>
      </c>
      <c r="S39" s="51">
        <v>54.8</v>
      </c>
      <c r="T39" s="51">
        <v>13.900000000000006</v>
      </c>
    </row>
    <row r="40" spans="1:20" ht="14.25">
      <c r="A40" s="51">
        <v>28</v>
      </c>
      <c r="B40" s="58" t="s">
        <v>260</v>
      </c>
      <c r="C40" s="51">
        <v>83.8</v>
      </c>
      <c r="D40" s="51">
        <v>79.8</v>
      </c>
      <c r="E40" s="62">
        <f t="shared" si="0"/>
        <v>4</v>
      </c>
      <c r="H40" s="51">
        <v>28</v>
      </c>
      <c r="I40" s="58" t="s">
        <v>260</v>
      </c>
      <c r="J40" s="63">
        <v>83.5</v>
      </c>
      <c r="K40" s="63">
        <v>77.2</v>
      </c>
      <c r="L40" s="62">
        <f t="shared" si="1"/>
        <v>6.299999999999997</v>
      </c>
      <c r="N40" s="58" t="s">
        <v>97</v>
      </c>
      <c r="P40" s="51">
        <v>2017</v>
      </c>
      <c r="S40" s="51">
        <v>65.7</v>
      </c>
      <c r="T40" s="57">
        <v>15.299999999999997</v>
      </c>
    </row>
    <row r="41" spans="1:20" ht="14.25">
      <c r="A41" s="51">
        <v>29</v>
      </c>
      <c r="B41" s="58" t="s">
        <v>271</v>
      </c>
      <c r="C41" s="51">
        <v>83.4</v>
      </c>
      <c r="D41" s="51">
        <v>73.1</v>
      </c>
      <c r="E41" s="62">
        <f t="shared" si="0"/>
        <v>10.300000000000011</v>
      </c>
      <c r="H41" s="51">
        <v>29</v>
      </c>
      <c r="I41" s="58" t="s">
        <v>271</v>
      </c>
      <c r="J41" s="63">
        <v>81.9</v>
      </c>
      <c r="K41" s="63">
        <v>68.8</v>
      </c>
      <c r="L41" s="62">
        <f t="shared" si="1"/>
        <v>13.100000000000009</v>
      </c>
      <c r="N41" s="58" t="s">
        <v>202</v>
      </c>
      <c r="R41" s="56"/>
    </row>
    <row r="42" spans="1:20" ht="14.25">
      <c r="A42" s="51">
        <v>30</v>
      </c>
      <c r="B42" s="58" t="s">
        <v>277</v>
      </c>
      <c r="C42" s="51">
        <v>90.5</v>
      </c>
      <c r="D42" s="51">
        <v>84.5</v>
      </c>
      <c r="E42" s="62">
        <f t="shared" si="0"/>
        <v>6</v>
      </c>
      <c r="H42" s="51">
        <v>30</v>
      </c>
      <c r="I42" s="58" t="s">
        <v>277</v>
      </c>
      <c r="J42" s="63">
        <v>89.9</v>
      </c>
      <c r="K42" s="63">
        <v>80.4</v>
      </c>
      <c r="L42" s="62">
        <f t="shared" si="1"/>
        <v>9.5</v>
      </c>
      <c r="N42" s="58" t="s">
        <v>338</v>
      </c>
      <c r="P42" s="51">
        <v>2008</v>
      </c>
      <c r="R42" s="58" t="s">
        <v>237</v>
      </c>
      <c r="S42" s="51">
        <v>57.3</v>
      </c>
      <c r="T42" s="51">
        <v>15.700000000000003</v>
      </c>
    </row>
    <row r="43" spans="1:20" ht="14.25">
      <c r="A43" s="51">
        <v>31</v>
      </c>
      <c r="B43" s="58" t="s">
        <v>290</v>
      </c>
      <c r="C43" s="51">
        <v>80.2</v>
      </c>
      <c r="D43" s="51">
        <v>76.2</v>
      </c>
      <c r="E43" s="62">
        <f t="shared" si="0"/>
        <v>4</v>
      </c>
      <c r="H43" s="51">
        <v>31</v>
      </c>
      <c r="I43" s="58" t="s">
        <v>290</v>
      </c>
      <c r="J43" s="63">
        <v>84.8</v>
      </c>
      <c r="K43" s="63">
        <v>78.6</v>
      </c>
      <c r="L43" s="62">
        <f t="shared" si="1"/>
        <v>6.200000000000003</v>
      </c>
      <c r="N43" s="58" t="s">
        <v>244</v>
      </c>
      <c r="P43" s="51">
        <v>2017</v>
      </c>
      <c r="S43" s="51">
        <v>63.6</v>
      </c>
      <c r="T43" s="57">
        <v>14.600000000000001</v>
      </c>
    </row>
    <row r="44" spans="1:20" ht="14.25">
      <c r="A44" s="51">
        <v>32</v>
      </c>
      <c r="B44" s="58" t="s">
        <v>299</v>
      </c>
      <c r="C44" s="51">
        <v>86.8</v>
      </c>
      <c r="D44" s="51">
        <v>77.4</v>
      </c>
      <c r="E44" s="62">
        <f t="shared" si="0"/>
        <v>9.399999999999991</v>
      </c>
      <c r="H44" s="51">
        <v>32</v>
      </c>
      <c r="I44" s="58" t="s">
        <v>299</v>
      </c>
      <c r="J44" s="68" t="s">
        <v>339</v>
      </c>
      <c r="K44" s="68" t="s">
        <v>339</v>
      </c>
      <c r="L44" s="62" t="e">
        <f t="shared" si="1"/>
        <v>#VALUE!</v>
      </c>
      <c r="N44" s="58" t="s">
        <v>108</v>
      </c>
      <c r="R44" s="56"/>
    </row>
    <row r="45" spans="1:20" ht="14.25">
      <c r="A45" s="51">
        <v>33</v>
      </c>
      <c r="B45" s="58" t="s">
        <v>340</v>
      </c>
      <c r="C45" s="51">
        <v>65.6</v>
      </c>
      <c r="D45" s="51">
        <v>43.7</v>
      </c>
      <c r="E45" s="62">
        <f t="shared" si="0"/>
        <v>21.89999999999999</v>
      </c>
      <c r="H45" s="51">
        <v>33</v>
      </c>
      <c r="I45" s="58" t="s">
        <v>340</v>
      </c>
      <c r="J45" s="63">
        <v>56.2</v>
      </c>
      <c r="K45" s="63">
        <v>36.2</v>
      </c>
      <c r="L45" s="62">
        <f t="shared" si="1"/>
        <v>20</v>
      </c>
      <c r="N45" s="58" t="s">
        <v>251</v>
      </c>
      <c r="P45" s="51">
        <v>2008</v>
      </c>
      <c r="R45" s="58" t="s">
        <v>255</v>
      </c>
      <c r="S45" s="51">
        <v>60.3</v>
      </c>
      <c r="T45" s="51">
        <v>17.10000000000001</v>
      </c>
    </row>
    <row r="46" spans="1:20" ht="14.25">
      <c r="A46" s="51">
        <v>34</v>
      </c>
      <c r="B46" s="58" t="s">
        <v>318</v>
      </c>
      <c r="C46" s="51">
        <v>76.1</v>
      </c>
      <c r="D46" s="51">
        <v>34.5</v>
      </c>
      <c r="E46" s="62">
        <f t="shared" si="0"/>
        <v>41.599999999999994</v>
      </c>
      <c r="H46" s="51">
        <v>34</v>
      </c>
      <c r="I46" s="58" t="s">
        <v>318</v>
      </c>
      <c r="J46" s="63">
        <v>72.7</v>
      </c>
      <c r="K46" s="63">
        <v>24.9</v>
      </c>
      <c r="L46" s="62">
        <f t="shared" si="1"/>
        <v>47.800000000000004</v>
      </c>
      <c r="N46" s="58" t="s">
        <v>82</v>
      </c>
      <c r="P46" s="51">
        <v>2017</v>
      </c>
      <c r="S46" s="51">
        <v>64.7</v>
      </c>
      <c r="T46" s="57">
        <v>12.799999999999997</v>
      </c>
    </row>
    <row r="47" spans="1:20" ht="14.25">
      <c r="A47" s="51">
        <v>35</v>
      </c>
      <c r="B47" s="58" t="s">
        <v>330</v>
      </c>
      <c r="C47" s="51">
        <v>65.2</v>
      </c>
      <c r="D47" s="51">
        <v>51.4</v>
      </c>
      <c r="E47" s="62">
        <f t="shared" si="0"/>
        <v>13.800000000000004</v>
      </c>
      <c r="F47" s="69"/>
      <c r="G47" s="69"/>
      <c r="H47" s="51">
        <v>35</v>
      </c>
      <c r="I47" s="58" t="s">
        <v>330</v>
      </c>
      <c r="J47" s="68" t="s">
        <v>339</v>
      </c>
      <c r="K47" s="68" t="s">
        <v>339</v>
      </c>
      <c r="L47" s="62" t="e">
        <f t="shared" si="1"/>
        <v>#VALUE!</v>
      </c>
      <c r="N47" s="58" t="s">
        <v>190</v>
      </c>
      <c r="R47" s="56"/>
    </row>
    <row r="48" spans="1:20" ht="14.25">
      <c r="A48" s="69"/>
      <c r="B48" s="52"/>
      <c r="C48" s="70"/>
      <c r="D48" s="70"/>
      <c r="E48" s="71"/>
      <c r="F48" s="69"/>
      <c r="G48" s="69"/>
      <c r="H48" s="69"/>
      <c r="I48" s="52"/>
      <c r="J48" s="72"/>
      <c r="K48" s="72"/>
      <c r="L48" s="62"/>
      <c r="N48" s="58" t="s">
        <v>260</v>
      </c>
      <c r="P48" s="51">
        <v>2008</v>
      </c>
      <c r="R48" s="58" t="s">
        <v>118</v>
      </c>
      <c r="S48" s="51">
        <v>65.4</v>
      </c>
      <c r="T48" s="51">
        <v>16</v>
      </c>
    </row>
    <row r="49" spans="1:20" ht="14.25">
      <c r="A49" s="69"/>
      <c r="B49" s="52"/>
      <c r="C49" s="72"/>
      <c r="D49" s="72"/>
      <c r="E49" s="71"/>
      <c r="F49" s="69"/>
      <c r="G49" s="69"/>
      <c r="H49" s="69"/>
      <c r="I49" s="69"/>
      <c r="J49" s="69"/>
      <c r="K49" s="69"/>
      <c r="N49" s="58" t="s">
        <v>258</v>
      </c>
      <c r="P49" s="51">
        <v>2017</v>
      </c>
      <c r="S49" s="51">
        <v>67</v>
      </c>
      <c r="T49" s="57">
        <v>12.099999999999994</v>
      </c>
    </row>
    <row r="50" spans="1:20" ht="14.25">
      <c r="A50" s="69"/>
      <c r="B50" s="52"/>
      <c r="C50" s="72"/>
      <c r="D50" s="72"/>
      <c r="E50" s="71"/>
      <c r="F50" s="69"/>
      <c r="G50" s="69"/>
      <c r="H50" s="69"/>
      <c r="I50" s="52"/>
      <c r="J50" s="69"/>
      <c r="K50" s="69"/>
      <c r="N50" s="58" t="s">
        <v>197</v>
      </c>
      <c r="R50" s="56"/>
    </row>
    <row r="51" spans="1:20" ht="14.25">
      <c r="A51" s="69"/>
      <c r="B51" s="52"/>
      <c r="C51" s="72"/>
      <c r="D51" s="72"/>
      <c r="E51" s="71"/>
      <c r="F51" s="69"/>
      <c r="G51" s="69"/>
      <c r="H51" s="69"/>
      <c r="I51" s="52"/>
      <c r="J51" s="52"/>
      <c r="K51" s="69"/>
      <c r="N51" s="58" t="s">
        <v>14</v>
      </c>
      <c r="P51" s="51">
        <v>2008</v>
      </c>
      <c r="R51" s="58" t="s">
        <v>141</v>
      </c>
      <c r="S51" s="51">
        <v>58.9</v>
      </c>
      <c r="T51" s="51">
        <v>19.000000000000007</v>
      </c>
    </row>
    <row r="52" spans="1:20" ht="14.2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P52" s="51">
        <v>2017</v>
      </c>
      <c r="S52" s="51">
        <v>59.6</v>
      </c>
      <c r="T52" s="57">
        <v>11.899999999999999</v>
      </c>
    </row>
    <row r="53" spans="1:20" ht="14.25">
      <c r="A53" s="69"/>
      <c r="B53" s="52"/>
      <c r="C53" s="69"/>
      <c r="D53" s="69"/>
      <c r="E53" s="69"/>
      <c r="F53" s="69"/>
      <c r="G53" s="69"/>
      <c r="H53" s="69"/>
      <c r="I53" s="69"/>
      <c r="J53" s="69"/>
      <c r="K53" s="69"/>
      <c r="R53" s="56"/>
    </row>
    <row r="54" spans="1:20" ht="14.25">
      <c r="A54" s="69"/>
      <c r="B54" s="52"/>
      <c r="C54" s="52"/>
      <c r="D54" s="69"/>
      <c r="E54" s="69"/>
      <c r="F54" s="69"/>
      <c r="G54" s="69"/>
      <c r="H54" s="69"/>
      <c r="I54" s="69"/>
      <c r="J54" s="69"/>
      <c r="K54" s="69"/>
      <c r="P54" s="51">
        <v>2008</v>
      </c>
      <c r="R54" s="58" t="s">
        <v>159</v>
      </c>
      <c r="S54" s="51">
        <v>57</v>
      </c>
      <c r="T54" s="51">
        <v>15.900000000000006</v>
      </c>
    </row>
    <row r="55" spans="1:20" ht="14.2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P55" s="51">
        <v>2017</v>
      </c>
      <c r="S55" s="51">
        <v>58.3</v>
      </c>
      <c r="T55" s="57">
        <v>10.600000000000009</v>
      </c>
    </row>
    <row r="56" spans="1:20" ht="14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R56" s="56"/>
    </row>
    <row r="57" spans="1:20" ht="14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P57" s="51">
        <v>2008</v>
      </c>
      <c r="R57" s="58" t="s">
        <v>222</v>
      </c>
      <c r="S57" s="51">
        <v>72.2</v>
      </c>
      <c r="T57" s="51">
        <v>13.299999999999997</v>
      </c>
    </row>
    <row r="58" spans="1:20" ht="14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P58" s="51">
        <v>2017</v>
      </c>
      <c r="S58" s="51">
        <v>72.8</v>
      </c>
      <c r="T58" s="57">
        <v>10.5</v>
      </c>
    </row>
    <row r="59" spans="1:20" ht="14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R59" s="56"/>
    </row>
    <row r="60" spans="1:20" ht="14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P60" s="51">
        <v>2008</v>
      </c>
      <c r="R60" s="58" t="s">
        <v>271</v>
      </c>
      <c r="S60" s="51">
        <v>68.8</v>
      </c>
      <c r="T60" s="51">
        <v>13.100000000000009</v>
      </c>
    </row>
    <row r="61" spans="1:26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P61" s="51">
        <v>2017</v>
      </c>
      <c r="R61" s="73"/>
      <c r="S61" s="51">
        <v>73.1</v>
      </c>
      <c r="T61" s="57">
        <v>10.300000000000011</v>
      </c>
      <c r="Z61" s="74" t="s">
        <v>341</v>
      </c>
    </row>
    <row r="62" spans="6:20" ht="14.25">
      <c r="F62" s="69"/>
      <c r="G62" s="69"/>
      <c r="H62" s="69"/>
    </row>
    <row r="63" spans="16:20" ht="14.25">
      <c r="P63" s="51">
        <v>2008</v>
      </c>
      <c r="R63" s="58" t="s">
        <v>50</v>
      </c>
      <c r="S63" s="51">
        <v>61.3</v>
      </c>
      <c r="T63" s="51">
        <v>13.400000000000006</v>
      </c>
    </row>
    <row r="64" spans="16:26" ht="15" customHeight="1">
      <c r="P64" s="51">
        <v>2017</v>
      </c>
      <c r="S64" s="51">
        <v>63.6</v>
      </c>
      <c r="T64" s="57">
        <v>9.800000000000004</v>
      </c>
      <c r="Z64" s="75" t="s">
        <v>342</v>
      </c>
    </row>
    <row r="65" spans="18:20" ht="14.25">
      <c r="R65" s="56"/>
    </row>
    <row r="66" spans="16:20" ht="14.25">
      <c r="P66" s="51">
        <v>2008</v>
      </c>
      <c r="R66" s="58" t="s">
        <v>182</v>
      </c>
      <c r="S66" s="51">
        <v>68.2</v>
      </c>
      <c r="T66" s="51">
        <v>17</v>
      </c>
    </row>
    <row r="67" spans="16:20" ht="14.25">
      <c r="P67" s="51">
        <v>2017</v>
      </c>
      <c r="S67" s="51">
        <v>66.2</v>
      </c>
      <c r="T67" s="57">
        <v>9.399999999999991</v>
      </c>
    </row>
    <row r="68" spans="18:20" ht="14.25">
      <c r="R68" s="56"/>
    </row>
    <row r="69" spans="16:20" ht="14.25">
      <c r="P69" s="51">
        <v>2008</v>
      </c>
      <c r="R69" s="58" t="s">
        <v>60</v>
      </c>
      <c r="S69" s="51">
        <v>65.4</v>
      </c>
      <c r="T69" s="51">
        <v>10.699999999999989</v>
      </c>
    </row>
    <row r="70" spans="16:20" ht="14.25">
      <c r="P70" s="51">
        <v>2017</v>
      </c>
      <c r="S70" s="51">
        <v>67.3</v>
      </c>
      <c r="T70" s="57">
        <v>8</v>
      </c>
    </row>
    <row r="71" spans="18:26" ht="15.75">
      <c r="R71" s="56"/>
      <c r="Z71" s="74" t="s">
        <v>341</v>
      </c>
    </row>
    <row r="72" spans="16:29" ht="14.25">
      <c r="P72" s="51">
        <v>2008</v>
      </c>
      <c r="R72" s="58" t="s">
        <v>231</v>
      </c>
      <c r="S72" s="51">
        <v>67.6</v>
      </c>
      <c r="T72" s="51">
        <v>12.5</v>
      </c>
      <c r="W72" s="64"/>
      <c r="X72" s="64"/>
      <c r="Y72" s="64"/>
      <c r="Z72" s="64"/>
      <c r="AA72" s="64"/>
      <c r="AB72" s="64"/>
      <c r="AC72" s="64"/>
    </row>
    <row r="73" spans="16:29" ht="14.25">
      <c r="P73" s="51">
        <v>2017</v>
      </c>
      <c r="S73" s="51">
        <v>71.4</v>
      </c>
      <c r="T73" s="57">
        <v>8</v>
      </c>
      <c r="W73" s="64"/>
      <c r="X73" s="64"/>
      <c r="Y73" s="64"/>
      <c r="Z73" s="64"/>
      <c r="AA73" s="64"/>
      <c r="AB73" s="64"/>
      <c r="AC73" s="64"/>
    </row>
    <row r="74" spans="18:29" ht="14.25">
      <c r="R74" s="56"/>
      <c r="W74" s="64"/>
      <c r="X74" s="64"/>
      <c r="Y74" s="64"/>
      <c r="Z74" s="64"/>
      <c r="AA74" s="64"/>
      <c r="AB74" s="64"/>
      <c r="AC74" s="64"/>
    </row>
    <row r="75" spans="16:29" ht="14.25">
      <c r="P75" s="51">
        <v>2008</v>
      </c>
      <c r="R75" s="58" t="s">
        <v>97</v>
      </c>
      <c r="S75" s="51">
        <v>67.8</v>
      </c>
      <c r="T75" s="51">
        <v>12.299999999999997</v>
      </c>
      <c r="W75" s="64"/>
      <c r="X75" s="64"/>
      <c r="Y75" s="64"/>
      <c r="Z75" s="64"/>
      <c r="AA75" s="64"/>
      <c r="AB75" s="64"/>
      <c r="AC75" s="64"/>
    </row>
    <row r="76" spans="16:29" ht="14.25">
      <c r="P76" s="51">
        <v>2017</v>
      </c>
      <c r="S76" s="51">
        <v>75.2</v>
      </c>
      <c r="T76" s="57">
        <v>7.8999999999999915</v>
      </c>
      <c r="W76" s="64"/>
      <c r="X76" s="64"/>
      <c r="Y76" s="64"/>
      <c r="Z76" s="64"/>
      <c r="AA76" s="64"/>
      <c r="AB76" s="64"/>
      <c r="AC76" s="64"/>
    </row>
    <row r="77" spans="18:29" ht="14.25">
      <c r="R77" s="56"/>
      <c r="W77" s="64"/>
      <c r="X77" s="64"/>
      <c r="Y77" s="64"/>
      <c r="Z77" s="64"/>
      <c r="AA77" s="64"/>
      <c r="AB77" s="64"/>
      <c r="AC77" s="64"/>
    </row>
    <row r="78" spans="16:20" ht="14.25">
      <c r="P78" s="51">
        <v>2008</v>
      </c>
      <c r="R78" s="58" t="s">
        <v>202</v>
      </c>
      <c r="S78" s="51">
        <v>60.1</v>
      </c>
      <c r="T78" s="51">
        <v>17.1</v>
      </c>
    </row>
    <row r="79" spans="16:20" ht="14.25">
      <c r="P79" s="51">
        <v>2017</v>
      </c>
      <c r="S79" s="51">
        <v>67.5</v>
      </c>
      <c r="T79" s="57">
        <v>7.900000000000006</v>
      </c>
    </row>
    <row r="80" spans="18:20" ht="14.25">
      <c r="R80" s="56"/>
    </row>
    <row r="81" spans="16:20" ht="14.25">
      <c r="P81" s="51">
        <v>2008</v>
      </c>
      <c r="R81" s="58" t="s">
        <v>338</v>
      </c>
      <c r="S81" s="51">
        <v>65.5</v>
      </c>
      <c r="T81" s="51">
        <v>10.099999999999994</v>
      </c>
    </row>
    <row r="82" spans="16:20" ht="14.25">
      <c r="P82" s="51">
        <v>2017</v>
      </c>
      <c r="S82" s="51">
        <v>67.2</v>
      </c>
      <c r="T82" s="57">
        <v>7.799999999999997</v>
      </c>
    </row>
    <row r="83" spans="18:20" ht="14.25">
      <c r="R83" s="56"/>
    </row>
    <row r="84" spans="16:20" ht="14.25">
      <c r="P84" s="51">
        <v>2008</v>
      </c>
      <c r="R84" s="58" t="s">
        <v>244</v>
      </c>
      <c r="S84" s="51">
        <v>67.1</v>
      </c>
      <c r="T84" s="51">
        <v>12.300000000000011</v>
      </c>
    </row>
    <row r="85" spans="16:20" ht="14.25">
      <c r="P85" s="51">
        <v>2017</v>
      </c>
      <c r="S85" s="51">
        <v>69.8</v>
      </c>
      <c r="T85" s="57">
        <v>7.5</v>
      </c>
    </row>
    <row r="86" spans="18:20" ht="15" customHeight="1">
      <c r="R86" s="56"/>
    </row>
    <row r="87" spans="16:20" ht="14.25">
      <c r="P87" s="51">
        <v>2008</v>
      </c>
      <c r="R87" s="58" t="s">
        <v>108</v>
      </c>
      <c r="S87" s="51">
        <v>72.9</v>
      </c>
      <c r="T87" s="51">
        <v>8.599999999999994</v>
      </c>
    </row>
    <row r="88" spans="16:20" ht="14.25">
      <c r="P88" s="51">
        <v>2017</v>
      </c>
      <c r="S88" s="76">
        <v>75.1</v>
      </c>
      <c r="T88" s="77">
        <v>7.300000000000011</v>
      </c>
    </row>
    <row r="89" spans="18:20" ht="14.25">
      <c r="R89" s="56"/>
    </row>
    <row r="90" spans="16:20" ht="14.25">
      <c r="P90" s="51">
        <v>2008</v>
      </c>
      <c r="R90" s="58" t="s">
        <v>251</v>
      </c>
      <c r="S90" s="51">
        <v>68.5</v>
      </c>
      <c r="T90" s="51">
        <v>8.900000000000006</v>
      </c>
    </row>
    <row r="91" spans="16:20" ht="14.25">
      <c r="P91" s="51">
        <v>2017</v>
      </c>
      <c r="S91" s="51">
        <v>69.7</v>
      </c>
      <c r="T91" s="57">
        <v>7.200000000000003</v>
      </c>
    </row>
    <row r="92" spans="18:20" ht="14.25">
      <c r="R92" s="56"/>
    </row>
    <row r="93" spans="16:20" ht="14.25">
      <c r="P93" s="51">
        <v>2008</v>
      </c>
      <c r="R93" s="58" t="s">
        <v>82</v>
      </c>
      <c r="S93" s="51">
        <v>75.5</v>
      </c>
      <c r="T93" s="51">
        <v>8.400000000000006</v>
      </c>
    </row>
    <row r="94" spans="16:20" ht="14.25">
      <c r="P94" s="51">
        <v>2017</v>
      </c>
      <c r="S94" s="51">
        <v>73.7</v>
      </c>
      <c r="T94" s="57">
        <v>6.5</v>
      </c>
    </row>
    <row r="95" spans="18:20" ht="14.25">
      <c r="R95" s="56"/>
    </row>
    <row r="96" spans="16:20" ht="14.25">
      <c r="P96" s="51">
        <v>2008</v>
      </c>
      <c r="R96" s="58" t="s">
        <v>190</v>
      </c>
      <c r="S96" s="51">
        <v>71.9</v>
      </c>
      <c r="T96" s="51">
        <v>7.3999999999999915</v>
      </c>
    </row>
    <row r="97" spans="16:20" ht="14.25">
      <c r="P97" s="51">
        <v>2017</v>
      </c>
      <c r="S97" s="51">
        <v>72.7</v>
      </c>
      <c r="T97" s="57">
        <v>4.299999999999997</v>
      </c>
    </row>
    <row r="98" spans="18:20" ht="14.25">
      <c r="R98" s="56"/>
    </row>
    <row r="99" spans="16:20" ht="14.25">
      <c r="P99" s="51">
        <v>2008</v>
      </c>
      <c r="R99" s="58" t="s">
        <v>260</v>
      </c>
      <c r="S99" s="51">
        <v>77.2</v>
      </c>
      <c r="T99" s="51">
        <v>6.299999999999997</v>
      </c>
    </row>
    <row r="100" spans="16:20" ht="14.25">
      <c r="P100" s="51">
        <v>2017</v>
      </c>
      <c r="S100" s="51">
        <v>79.8</v>
      </c>
      <c r="T100" s="57">
        <v>4</v>
      </c>
    </row>
    <row r="101" spans="18:20" ht="14.25">
      <c r="R101" s="56"/>
    </row>
    <row r="102" spans="16:20" ht="14.25">
      <c r="P102" s="51">
        <v>2008</v>
      </c>
      <c r="R102" s="58" t="s">
        <v>258</v>
      </c>
      <c r="S102" s="51">
        <v>73.1</v>
      </c>
      <c r="T102" s="51">
        <v>5.300000000000011</v>
      </c>
    </row>
    <row r="103" spans="16:20" ht="14.25">
      <c r="P103" s="51">
        <v>2017</v>
      </c>
      <c r="S103" s="51">
        <v>72.4</v>
      </c>
      <c r="T103" s="57">
        <v>3.5</v>
      </c>
    </row>
    <row r="104" spans="18:20" ht="14.25">
      <c r="R104" s="56"/>
    </row>
    <row r="105" spans="16:20" ht="14.25">
      <c r="P105" s="51">
        <v>2008</v>
      </c>
      <c r="R105" s="58" t="s">
        <v>197</v>
      </c>
      <c r="S105" s="51">
        <v>68.7</v>
      </c>
      <c r="T105" s="51">
        <v>6.8999999999999915</v>
      </c>
    </row>
    <row r="106" spans="16:20" ht="14.25">
      <c r="P106" s="51">
        <v>2017</v>
      </c>
      <c r="S106" s="51">
        <v>75.5</v>
      </c>
      <c r="T106" s="57">
        <v>1</v>
      </c>
    </row>
    <row r="107" spans="18:20" ht="14.25">
      <c r="R107" s="56"/>
    </row>
    <row r="108" ht="12"/>
    <row r="109" spans="16:20" ht="14.25">
      <c r="P109" s="51">
        <v>2008</v>
      </c>
      <c r="R109" s="58" t="s">
        <v>14</v>
      </c>
      <c r="S109" s="51">
        <v>62.8</v>
      </c>
      <c r="T109" s="51">
        <v>15.100000000000009</v>
      </c>
    </row>
    <row r="110" spans="16:20" ht="14.25">
      <c r="P110" s="51">
        <v>2017</v>
      </c>
      <c r="S110" s="51">
        <v>66.5</v>
      </c>
      <c r="T110" s="51">
        <v>11.5</v>
      </c>
    </row>
    <row r="112" ht="14.25">
      <c r="R112" s="56"/>
    </row>
    <row r="125" ht="12"/>
    <row r="126" ht="12"/>
    <row r="127" ht="12"/>
    <row r="128" ht="14.25">
      <c r="Z128" s="75"/>
    </row>
    <row r="130" ht="12"/>
    <row r="131" ht="12"/>
  </sheetData>
  <conditionalFormatting sqref="E13:E47">
    <cfRule type="cellIs" priority="3" dxfId="2" operator="greaterThan" stopIfTrue="1">
      <formula>15</formula>
    </cfRule>
    <cfRule type="cellIs" priority="4" dxfId="0" operator="lessThan" stopIfTrue="1">
      <formula>5</formula>
    </cfRule>
  </conditionalFormatting>
  <conditionalFormatting sqref="T88">
    <cfRule type="cellIs" priority="1" dxfId="2" operator="greaterThan" stopIfTrue="1">
      <formula>15</formula>
    </cfRule>
    <cfRule type="cellIs" priority="2" dxfId="0" operator="lessThan" stopIfTrue="1">
      <formula>5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zoomScale="120" zoomScaleNormal="120" workbookViewId="0" topLeftCell="E7">
      <selection activeCell="I58" sqref="I58"/>
    </sheetView>
  </sheetViews>
  <sheetFormatPr defaultColWidth="9.00390625" defaultRowHeight="14.25"/>
  <cols>
    <col min="1" max="1" width="9.00390625" style="51" customWidth="1"/>
    <col min="2" max="2" width="24.00390625" style="51" customWidth="1"/>
    <col min="3" max="3" width="9.00390625" style="51" customWidth="1"/>
    <col min="4" max="4" width="11.75390625" style="51" customWidth="1"/>
    <col min="5" max="16384" width="9.00390625" style="51" customWidth="1"/>
  </cols>
  <sheetData>
    <row r="1" ht="12">
      <c r="B1" s="52" t="s">
        <v>343</v>
      </c>
    </row>
    <row r="2" ht="12">
      <c r="B2" s="60" t="s">
        <v>344</v>
      </c>
    </row>
    <row r="3" spans="2:3" ht="12">
      <c r="B3" s="52" t="s">
        <v>21</v>
      </c>
      <c r="C3" s="54">
        <v>42780.474027777775</v>
      </c>
    </row>
    <row r="4" spans="2:3" ht="12">
      <c r="B4" s="52" t="s">
        <v>22</v>
      </c>
      <c r="C4" s="54">
        <v>42795.580544490746</v>
      </c>
    </row>
    <row r="5" spans="2:3" ht="12">
      <c r="B5" s="52" t="s">
        <v>24</v>
      </c>
      <c r="C5" s="52" t="s">
        <v>25</v>
      </c>
    </row>
    <row r="6" spans="2:3" ht="12">
      <c r="B6" s="52" t="s">
        <v>30</v>
      </c>
      <c r="C6" s="52" t="s">
        <v>31</v>
      </c>
    </row>
    <row r="7" spans="2:3" ht="12">
      <c r="B7" s="52" t="s">
        <v>345</v>
      </c>
      <c r="C7" s="52" t="s">
        <v>346</v>
      </c>
    </row>
    <row r="8" spans="2:3" ht="12">
      <c r="B8" s="52" t="s">
        <v>347</v>
      </c>
      <c r="C8" s="52" t="s">
        <v>31</v>
      </c>
    </row>
    <row r="9" spans="2:3" ht="12">
      <c r="B9" s="52" t="s">
        <v>28</v>
      </c>
      <c r="C9" s="52" t="s">
        <v>348</v>
      </c>
    </row>
    <row r="10" ht="12">
      <c r="B10" s="51" t="s">
        <v>349</v>
      </c>
    </row>
    <row r="11" ht="12">
      <c r="B11" s="51" t="s">
        <v>350</v>
      </c>
    </row>
    <row r="12" spans="2:4" ht="12.75" thickBot="1">
      <c r="B12" s="58" t="s">
        <v>351</v>
      </c>
      <c r="C12" s="58" t="s">
        <v>1</v>
      </c>
      <c r="D12" s="78" t="s">
        <v>329</v>
      </c>
    </row>
    <row r="13" spans="1:7" ht="12">
      <c r="A13" s="51">
        <v>9</v>
      </c>
      <c r="B13" s="58" t="s">
        <v>352</v>
      </c>
      <c r="C13" s="79">
        <v>24.9</v>
      </c>
      <c r="D13" s="80">
        <v>42.546499096</v>
      </c>
      <c r="E13" s="62">
        <f aca="true" t="shared" si="0" ref="E13:E21">D13-C13</f>
        <v>17.646499096</v>
      </c>
      <c r="F13" s="81">
        <v>24.9</v>
      </c>
      <c r="G13" s="82">
        <f aca="true" t="shared" si="1" ref="G13:G21">ABS(E13)</f>
        <v>17.646499096</v>
      </c>
    </row>
    <row r="14" spans="1:7" ht="12">
      <c r="A14" s="51">
        <v>8</v>
      </c>
      <c r="B14" s="58" t="s">
        <v>353</v>
      </c>
      <c r="C14" s="79">
        <v>53.5</v>
      </c>
      <c r="D14" s="80">
        <v>70.334240411</v>
      </c>
      <c r="E14" s="62">
        <f t="shared" si="0"/>
        <v>16.834240410999996</v>
      </c>
      <c r="F14" s="83">
        <v>53.5</v>
      </c>
      <c r="G14" s="84">
        <f t="shared" si="1"/>
        <v>16.834240410999996</v>
      </c>
    </row>
    <row r="15" spans="1:7" ht="12">
      <c r="A15" s="51">
        <v>7</v>
      </c>
      <c r="B15" s="58" t="s">
        <v>354</v>
      </c>
      <c r="C15" s="79">
        <v>70.7</v>
      </c>
      <c r="D15" s="80">
        <v>78.825311126</v>
      </c>
      <c r="E15" s="62">
        <f t="shared" si="0"/>
        <v>8.125311126</v>
      </c>
      <c r="F15" s="83">
        <v>70.7</v>
      </c>
      <c r="G15" s="84">
        <f t="shared" si="1"/>
        <v>8.125311126</v>
      </c>
    </row>
    <row r="16" spans="1:7" ht="12">
      <c r="A16" s="51">
        <v>6</v>
      </c>
      <c r="B16" s="58" t="s">
        <v>355</v>
      </c>
      <c r="C16" s="79">
        <v>77.3</v>
      </c>
      <c r="D16" s="80">
        <v>81.65501281</v>
      </c>
      <c r="E16" s="62">
        <f t="shared" si="0"/>
        <v>4.355012810000005</v>
      </c>
      <c r="F16" s="83">
        <v>77.3</v>
      </c>
      <c r="G16" s="84">
        <f t="shared" si="1"/>
        <v>4.355012810000005</v>
      </c>
    </row>
    <row r="17" spans="1:7" ht="12.75" thickBot="1">
      <c r="A17" s="51">
        <v>5</v>
      </c>
      <c r="B17" s="58" t="s">
        <v>356</v>
      </c>
      <c r="C17" s="85">
        <v>79.4</v>
      </c>
      <c r="D17" s="80">
        <v>82.051832573</v>
      </c>
      <c r="E17" s="62">
        <f t="shared" si="0"/>
        <v>2.651832572999993</v>
      </c>
      <c r="F17" s="86">
        <v>79.4</v>
      </c>
      <c r="G17" s="84">
        <f t="shared" si="1"/>
        <v>2.651832572999993</v>
      </c>
    </row>
    <row r="18" spans="1:7" ht="12.75" thickBot="1">
      <c r="A18" s="51">
        <v>4</v>
      </c>
      <c r="B18" s="87" t="s">
        <v>357</v>
      </c>
      <c r="C18" s="88">
        <v>79.6</v>
      </c>
      <c r="D18" s="80">
        <v>81.317801651</v>
      </c>
      <c r="E18" s="62">
        <f t="shared" si="0"/>
        <v>1.717801651000002</v>
      </c>
      <c r="F18" s="88">
        <v>79.6</v>
      </c>
      <c r="G18" s="84">
        <f t="shared" si="1"/>
        <v>1.717801651000002</v>
      </c>
    </row>
    <row r="19" spans="1:7" ht="12">
      <c r="A19" s="51">
        <v>3</v>
      </c>
      <c r="B19" s="58" t="s">
        <v>358</v>
      </c>
      <c r="C19" s="89">
        <v>77.8</v>
      </c>
      <c r="D19" s="80">
        <v>79.047948598</v>
      </c>
      <c r="E19" s="62">
        <f t="shared" si="0"/>
        <v>1.2479485980000078</v>
      </c>
      <c r="F19" s="90">
        <v>77.8</v>
      </c>
      <c r="G19" s="84">
        <f t="shared" si="1"/>
        <v>1.2479485980000078</v>
      </c>
    </row>
    <row r="20" spans="1:7" ht="12">
      <c r="A20" s="51">
        <v>2</v>
      </c>
      <c r="B20" s="58" t="s">
        <v>359</v>
      </c>
      <c r="C20" s="79">
        <v>72.7</v>
      </c>
      <c r="D20" s="80">
        <v>74.29034982</v>
      </c>
      <c r="E20" s="62">
        <f t="shared" si="0"/>
        <v>1.5903498200000001</v>
      </c>
      <c r="F20" s="83">
        <v>72.7</v>
      </c>
      <c r="G20" s="84">
        <f t="shared" si="1"/>
        <v>1.5903498200000001</v>
      </c>
    </row>
    <row r="21" spans="1:7" ht="12.75" thickBot="1">
      <c r="A21" s="51">
        <v>1</v>
      </c>
      <c r="B21" s="58" t="s">
        <v>360</v>
      </c>
      <c r="C21" s="63">
        <v>52.7</v>
      </c>
      <c r="D21" s="80">
        <v>52.148736539</v>
      </c>
      <c r="E21" s="62">
        <f t="shared" si="0"/>
        <v>-0.5512634610000049</v>
      </c>
      <c r="F21" s="91">
        <v>50.7</v>
      </c>
      <c r="G21" s="92">
        <f t="shared" si="1"/>
        <v>0.5512634610000049</v>
      </c>
    </row>
    <row r="22" ht="12"/>
    <row r="23" ht="12">
      <c r="B23" s="52"/>
    </row>
    <row r="24" spans="2:3" ht="12">
      <c r="B24" s="52"/>
      <c r="C24" s="52"/>
    </row>
    <row r="25" ht="12"/>
    <row r="26" ht="12"/>
    <row r="27" ht="12"/>
    <row r="28" ht="12"/>
    <row r="29" ht="12"/>
    <row r="30" ht="12">
      <c r="D30" s="80"/>
    </row>
    <row r="31" ht="12">
      <c r="D31" s="80"/>
    </row>
    <row r="32" ht="12">
      <c r="D32" s="80"/>
    </row>
    <row r="33" ht="12">
      <c r="D33" s="80"/>
    </row>
    <row r="34" ht="12">
      <c r="D34" s="80"/>
    </row>
    <row r="35" ht="12">
      <c r="D35" s="80"/>
    </row>
    <row r="36" ht="12">
      <c r="D36" s="80"/>
    </row>
    <row r="37" ht="12">
      <c r="D37" s="80"/>
    </row>
    <row r="38" ht="12">
      <c r="D38" s="80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5" ht="14.25">
      <c r="J55" s="51" t="s">
        <v>361</v>
      </c>
    </row>
    <row r="56" ht="14.25">
      <c r="J56" s="51" t="s">
        <v>362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zoomScale="110" zoomScaleNormal="110" workbookViewId="0" topLeftCell="B22">
      <selection activeCell="B22" sqref="B22"/>
    </sheetView>
  </sheetViews>
  <sheetFormatPr defaultColWidth="9.00390625" defaultRowHeight="14.25"/>
  <cols>
    <col min="1" max="1" width="9.00390625" style="51" customWidth="1"/>
    <col min="2" max="2" width="63.50390625" style="51" customWidth="1"/>
    <col min="3" max="15" width="9.00390625" style="51" customWidth="1"/>
    <col min="16" max="16" width="9.625" style="51" customWidth="1"/>
    <col min="17" max="16384" width="9.00390625" style="51" customWidth="1"/>
  </cols>
  <sheetData>
    <row r="1" ht="14.25">
      <c r="B1" s="52" t="s">
        <v>363</v>
      </c>
    </row>
    <row r="3" spans="2:3" ht="14.25">
      <c r="B3" s="52" t="s">
        <v>21</v>
      </c>
      <c r="C3" s="54">
        <v>42753.63556712963</v>
      </c>
    </row>
    <row r="4" spans="2:3" ht="14.25">
      <c r="B4" s="52" t="s">
        <v>22</v>
      </c>
      <c r="C4" s="54">
        <v>42802.47229873843</v>
      </c>
    </row>
    <row r="5" spans="2:3" ht="14.25">
      <c r="B5" s="52" t="s">
        <v>24</v>
      </c>
      <c r="C5" s="52" t="s">
        <v>25</v>
      </c>
    </row>
    <row r="7" spans="2:3" ht="14.25">
      <c r="B7" s="52" t="s">
        <v>26</v>
      </c>
      <c r="C7" s="52" t="s">
        <v>27</v>
      </c>
    </row>
    <row r="8" spans="2:3" ht="14.25">
      <c r="B8" s="52" t="s">
        <v>28</v>
      </c>
      <c r="C8" s="52" t="s">
        <v>364</v>
      </c>
    </row>
    <row r="9" spans="2:3" ht="14.25">
      <c r="B9" s="52" t="s">
        <v>345</v>
      </c>
      <c r="C9" s="52" t="s">
        <v>346</v>
      </c>
    </row>
    <row r="10" spans="17:18" ht="14.25">
      <c r="Q10" s="51" t="s">
        <v>365</v>
      </c>
      <c r="R10" s="51" t="s">
        <v>366</v>
      </c>
    </row>
    <row r="11" spans="2:16" ht="14.25">
      <c r="B11" s="58" t="s">
        <v>367</v>
      </c>
      <c r="C11" s="58" t="s">
        <v>368</v>
      </c>
      <c r="D11" s="58" t="s">
        <v>1</v>
      </c>
      <c r="E11" s="58" t="s">
        <v>2</v>
      </c>
      <c r="F11" s="58" t="s">
        <v>3</v>
      </c>
      <c r="G11" s="58" t="s">
        <v>4</v>
      </c>
      <c r="H11" s="58" t="s">
        <v>5</v>
      </c>
      <c r="I11" s="58" t="s">
        <v>6</v>
      </c>
      <c r="J11" s="58" t="s">
        <v>7</v>
      </c>
      <c r="K11" s="58" t="s">
        <v>8</v>
      </c>
      <c r="L11" s="58" t="s">
        <v>9</v>
      </c>
      <c r="M11" s="58" t="s">
        <v>10</v>
      </c>
      <c r="N11" s="58" t="s">
        <v>11</v>
      </c>
      <c r="O11" s="58" t="s">
        <v>12</v>
      </c>
      <c r="P11" s="78" t="s">
        <v>329</v>
      </c>
    </row>
    <row r="12" spans="1:20" ht="14.25">
      <c r="A12" s="51">
        <v>6</v>
      </c>
      <c r="B12" s="58" t="s">
        <v>369</v>
      </c>
      <c r="C12" s="58" t="s">
        <v>335</v>
      </c>
      <c r="D12" s="93">
        <v>22595</v>
      </c>
      <c r="E12" s="94">
        <v>24181</v>
      </c>
      <c r="F12" s="94">
        <v>25436</v>
      </c>
      <c r="G12" s="94">
        <v>26621</v>
      </c>
      <c r="H12" s="94">
        <v>27762</v>
      </c>
      <c r="I12" s="94">
        <v>29156</v>
      </c>
      <c r="J12" s="94">
        <v>30317</v>
      </c>
      <c r="K12" s="94">
        <v>30990</v>
      </c>
      <c r="L12" s="94">
        <v>32072</v>
      </c>
      <c r="M12" s="94">
        <v>33296</v>
      </c>
      <c r="N12" s="94">
        <v>34494</v>
      </c>
      <c r="O12" s="94">
        <v>35406</v>
      </c>
      <c r="P12" s="95">
        <v>39403.2891</v>
      </c>
      <c r="Q12" s="96">
        <f>P12-D12</f>
        <v>16808.2891</v>
      </c>
      <c r="R12" s="97">
        <f aca="true" t="shared" si="0" ref="R12:R18">((P12-D12)/D12)*100</f>
        <v>74.38941845541049</v>
      </c>
      <c r="T12" s="51">
        <f>ABS(Q12)</f>
        <v>16808.2891</v>
      </c>
    </row>
    <row r="13" spans="1:20" ht="14.25">
      <c r="A13" s="51">
        <v>5</v>
      </c>
      <c r="B13" s="58" t="s">
        <v>370</v>
      </c>
      <c r="C13" s="58" t="s">
        <v>334</v>
      </c>
      <c r="D13" s="93">
        <v>25184</v>
      </c>
      <c r="E13" s="94">
        <v>26373</v>
      </c>
      <c r="F13" s="94">
        <v>27253</v>
      </c>
      <c r="G13" s="94">
        <v>27885</v>
      </c>
      <c r="H13" s="94">
        <v>28692</v>
      </c>
      <c r="I13" s="94">
        <v>29516</v>
      </c>
      <c r="J13" s="94">
        <v>30008</v>
      </c>
      <c r="K13" s="94">
        <v>30567</v>
      </c>
      <c r="L13" s="94">
        <v>31405</v>
      </c>
      <c r="M13" s="94">
        <v>32254</v>
      </c>
      <c r="N13" s="94">
        <v>32961</v>
      </c>
      <c r="O13" s="94">
        <v>34038</v>
      </c>
      <c r="P13" s="95">
        <v>36964.6920325</v>
      </c>
      <c r="Q13" s="96">
        <f aca="true" t="shared" si="1" ref="Q13:Q18">P13-D13</f>
        <v>11780.692032500003</v>
      </c>
      <c r="R13" s="80">
        <f t="shared" si="0"/>
        <v>46.77847852803369</v>
      </c>
      <c r="T13" s="51">
        <f aca="true" t="shared" si="2" ref="T13:T17">ABS(Q13)</f>
        <v>11780.692032500003</v>
      </c>
    </row>
    <row r="14" spans="1:20" ht="14.25">
      <c r="A14" s="51">
        <v>4</v>
      </c>
      <c r="B14" s="58" t="s">
        <v>371</v>
      </c>
      <c r="C14" s="58" t="s">
        <v>335</v>
      </c>
      <c r="D14" s="93">
        <v>42260</v>
      </c>
      <c r="E14" s="94">
        <v>43091</v>
      </c>
      <c r="F14" s="94">
        <v>44155</v>
      </c>
      <c r="G14" s="94">
        <v>45212</v>
      </c>
      <c r="H14" s="94">
        <v>46222</v>
      </c>
      <c r="I14" s="94">
        <v>46913</v>
      </c>
      <c r="J14" s="94">
        <v>46165</v>
      </c>
      <c r="K14" s="94">
        <v>45447</v>
      </c>
      <c r="L14" s="94">
        <v>45301</v>
      </c>
      <c r="M14" s="94">
        <v>45047</v>
      </c>
      <c r="N14" s="94">
        <v>44805</v>
      </c>
      <c r="O14" s="94">
        <v>45454</v>
      </c>
      <c r="P14" s="95">
        <v>46389.8768875</v>
      </c>
      <c r="Q14" s="96">
        <f t="shared" si="1"/>
        <v>4129.876887500002</v>
      </c>
      <c r="R14" s="80">
        <f t="shared" si="0"/>
        <v>9.772543510411742</v>
      </c>
      <c r="T14" s="51">
        <f t="shared" si="2"/>
        <v>4129.876887500002</v>
      </c>
    </row>
    <row r="15" spans="1:20" ht="14.25">
      <c r="A15" s="51">
        <v>3</v>
      </c>
      <c r="B15" s="58" t="s">
        <v>372</v>
      </c>
      <c r="C15" s="58" t="s">
        <v>334</v>
      </c>
      <c r="D15" s="93">
        <v>54494</v>
      </c>
      <c r="E15" s="94">
        <v>55227</v>
      </c>
      <c r="F15" s="94">
        <v>56608</v>
      </c>
      <c r="G15" s="94">
        <v>57833</v>
      </c>
      <c r="H15" s="94">
        <v>59033</v>
      </c>
      <c r="I15" s="94">
        <v>59671</v>
      </c>
      <c r="J15" s="94">
        <v>58012</v>
      </c>
      <c r="K15" s="94">
        <v>57151</v>
      </c>
      <c r="L15" s="94">
        <v>56936</v>
      </c>
      <c r="M15" s="94">
        <v>56570</v>
      </c>
      <c r="N15" s="94">
        <v>56365</v>
      </c>
      <c r="O15" s="94">
        <v>56774</v>
      </c>
      <c r="P15" s="95">
        <v>58188.644434999995</v>
      </c>
      <c r="Q15" s="96">
        <f t="shared" si="1"/>
        <v>3694.6444349999947</v>
      </c>
      <c r="R15" s="80">
        <f t="shared" si="0"/>
        <v>6.779910513083999</v>
      </c>
      <c r="T15" s="51">
        <f t="shared" si="2"/>
        <v>3694.6444349999947</v>
      </c>
    </row>
    <row r="16" spans="1:20" ht="14.25">
      <c r="A16" s="51">
        <v>2</v>
      </c>
      <c r="B16" s="58" t="s">
        <v>373</v>
      </c>
      <c r="C16" s="58" t="s">
        <v>335</v>
      </c>
      <c r="D16" s="94">
        <v>21422</v>
      </c>
      <c r="E16" s="94">
        <v>20794</v>
      </c>
      <c r="F16" s="94">
        <v>20453</v>
      </c>
      <c r="G16" s="94">
        <v>20310</v>
      </c>
      <c r="H16" s="94">
        <v>20132</v>
      </c>
      <c r="I16" s="94">
        <v>19614</v>
      </c>
      <c r="J16" s="94">
        <v>18738</v>
      </c>
      <c r="K16" s="94">
        <v>17913</v>
      </c>
      <c r="L16" s="94">
        <v>17285</v>
      </c>
      <c r="M16" s="94">
        <v>16461</v>
      </c>
      <c r="N16" s="94">
        <v>15557</v>
      </c>
      <c r="O16" s="94">
        <v>15136</v>
      </c>
      <c r="P16" s="95">
        <v>14458.643005</v>
      </c>
      <c r="Q16" s="96">
        <f t="shared" si="1"/>
        <v>-6963.356995</v>
      </c>
      <c r="R16" s="80">
        <f t="shared" si="0"/>
        <v>-32.50563437120717</v>
      </c>
      <c r="T16" s="51">
        <f t="shared" si="2"/>
        <v>6963.356995</v>
      </c>
    </row>
    <row r="17" spans="1:20" ht="14.25">
      <c r="A17" s="51">
        <v>1</v>
      </c>
      <c r="B17" s="58" t="s">
        <v>374</v>
      </c>
      <c r="C17" s="58" t="s">
        <v>334</v>
      </c>
      <c r="D17" s="94">
        <v>29902</v>
      </c>
      <c r="E17" s="94">
        <v>28998</v>
      </c>
      <c r="F17" s="94">
        <v>28750</v>
      </c>
      <c r="G17" s="94">
        <v>28765</v>
      </c>
      <c r="H17" s="94">
        <v>28582</v>
      </c>
      <c r="I17" s="94">
        <v>28002</v>
      </c>
      <c r="J17" s="94">
        <v>26295</v>
      </c>
      <c r="K17" s="94">
        <v>25052</v>
      </c>
      <c r="L17" s="94">
        <v>24247</v>
      </c>
      <c r="M17" s="94">
        <v>23123</v>
      </c>
      <c r="N17" s="94">
        <v>21977</v>
      </c>
      <c r="O17" s="94">
        <v>21464</v>
      </c>
      <c r="P17" s="95">
        <v>21795.932505</v>
      </c>
      <c r="Q17" s="96">
        <f t="shared" si="1"/>
        <v>-8106.067494999999</v>
      </c>
      <c r="R17" s="80">
        <f t="shared" si="0"/>
        <v>-27.108780332419236</v>
      </c>
      <c r="T17" s="51">
        <f t="shared" si="2"/>
        <v>8106.067494999999</v>
      </c>
    </row>
    <row r="18" spans="4:18" s="98" customFormat="1" ht="14.25">
      <c r="D18" s="99">
        <f>SUM(D12:D17)</f>
        <v>195857</v>
      </c>
      <c r="E18" s="99">
        <f aca="true" t="shared" si="3" ref="E18:P18">SUM(E12:E17)</f>
        <v>198664</v>
      </c>
      <c r="F18" s="99">
        <f t="shared" si="3"/>
        <v>202655</v>
      </c>
      <c r="G18" s="99">
        <f t="shared" si="3"/>
        <v>206626</v>
      </c>
      <c r="H18" s="99">
        <f t="shared" si="3"/>
        <v>210423</v>
      </c>
      <c r="I18" s="99">
        <f t="shared" si="3"/>
        <v>212872</v>
      </c>
      <c r="J18" s="99">
        <f t="shared" si="3"/>
        <v>209535</v>
      </c>
      <c r="K18" s="99">
        <f t="shared" si="3"/>
        <v>207120</v>
      </c>
      <c r="L18" s="99">
        <f t="shared" si="3"/>
        <v>207246</v>
      </c>
      <c r="M18" s="99">
        <f t="shared" si="3"/>
        <v>206751</v>
      </c>
      <c r="N18" s="99">
        <f t="shared" si="3"/>
        <v>206159</v>
      </c>
      <c r="O18" s="99">
        <f t="shared" si="3"/>
        <v>208272</v>
      </c>
      <c r="P18" s="99">
        <f t="shared" si="3"/>
        <v>217201.077965</v>
      </c>
      <c r="Q18" s="99">
        <f t="shared" si="1"/>
        <v>21344.077965000004</v>
      </c>
      <c r="R18" s="100">
        <f t="shared" si="0"/>
        <v>10.89778663259419</v>
      </c>
    </row>
    <row r="19" spans="2:16" ht="14.25">
      <c r="B19" s="52"/>
      <c r="C19" s="51" t="s">
        <v>375</v>
      </c>
      <c r="D19" s="51">
        <f>(D12+D13)/D18</f>
        <v>0.24394839091786355</v>
      </c>
      <c r="P19" s="51">
        <f>(P12+P13)/P18</f>
        <v>0.35160037808286576</v>
      </c>
    </row>
    <row r="20" spans="3:16" s="64" customFormat="1" ht="14.25">
      <c r="C20" s="52" t="s">
        <v>376</v>
      </c>
      <c r="D20" s="64">
        <f>(D14+D15)/D18</f>
        <v>0.49400327790173443</v>
      </c>
      <c r="P20" s="64">
        <f>(P14+P15)/P18</f>
        <v>0.4814825151988973</v>
      </c>
    </row>
    <row r="21" spans="3:16" ht="14.25">
      <c r="C21" s="51" t="s">
        <v>377</v>
      </c>
      <c r="D21" s="51">
        <f>(D16+D17)/D18</f>
        <v>0.26204833118040205</v>
      </c>
      <c r="P21" s="51">
        <f>(P16+P17)/P18</f>
        <v>0.16691710671823692</v>
      </c>
    </row>
    <row r="24" ht="12"/>
    <row r="25" ht="12"/>
    <row r="26" ht="12"/>
    <row r="27" ht="12"/>
    <row r="28" ht="12">
      <c r="Q28" s="95"/>
    </row>
    <row r="29" ht="12">
      <c r="Q29" s="95"/>
    </row>
    <row r="30" ht="12">
      <c r="Q30" s="95"/>
    </row>
    <row r="31" ht="12">
      <c r="Q31" s="95"/>
    </row>
    <row r="32" ht="12">
      <c r="Q32" s="95"/>
    </row>
    <row r="33" ht="12">
      <c r="Q33" s="95"/>
    </row>
    <row r="34" ht="12">
      <c r="Q34" s="95"/>
    </row>
    <row r="35" ht="12">
      <c r="Q35" s="95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>
      <c r="C64" s="51" t="s">
        <v>361</v>
      </c>
    </row>
    <row r="65" ht="14.25">
      <c r="C65" s="51" t="s">
        <v>362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showGridLines="0" zoomScale="80" zoomScaleNormal="80" workbookViewId="0" topLeftCell="X1">
      <selection activeCell="AL2" sqref="AL2"/>
    </sheetView>
  </sheetViews>
  <sheetFormatPr defaultColWidth="9.00390625" defaultRowHeight="14.25"/>
  <cols>
    <col min="1" max="1" width="15.25390625" style="51" customWidth="1"/>
    <col min="2" max="18" width="9.00390625" style="51" customWidth="1"/>
    <col min="19" max="19" width="10.625" style="51" customWidth="1"/>
    <col min="20" max="20" width="15.75390625" style="51" customWidth="1"/>
    <col min="21" max="21" width="16.25390625" style="51" bestFit="1" customWidth="1"/>
    <col min="22" max="22" width="16.25390625" style="64" customWidth="1"/>
    <col min="23" max="16384" width="9.00390625" style="51" customWidth="1"/>
  </cols>
  <sheetData>
    <row r="1" ht="14.25">
      <c r="A1" s="52" t="s">
        <v>378</v>
      </c>
    </row>
    <row r="2" spans="25:36" ht="15.75">
      <c r="Y2" s="74" t="s">
        <v>379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58" ht="14.25">
      <c r="A3" s="52" t="s">
        <v>21</v>
      </c>
      <c r="B3" s="54">
        <v>43187.65167824074</v>
      </c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</row>
    <row r="4" spans="1:58" ht="12">
      <c r="A4" s="52" t="s">
        <v>22</v>
      </c>
      <c r="B4" s="54">
        <v>43194.59522239583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1:58" ht="12">
      <c r="A5" s="52" t="s">
        <v>24</v>
      </c>
      <c r="B5" s="52" t="s">
        <v>25</v>
      </c>
      <c r="X5" s="64"/>
      <c r="Y5" s="64"/>
      <c r="Z5" s="64" t="s">
        <v>380</v>
      </c>
      <c r="AA5" s="64"/>
      <c r="AB5" s="64"/>
      <c r="AC5" s="64"/>
      <c r="AD5" s="64" t="s">
        <v>381</v>
      </c>
      <c r="AE5" s="64"/>
      <c r="AF5" s="64"/>
      <c r="AG5" s="64" t="s">
        <v>382</v>
      </c>
      <c r="AH5" s="64"/>
      <c r="AI5" s="64"/>
      <c r="AJ5" s="64" t="s">
        <v>383</v>
      </c>
      <c r="AK5" s="64"/>
      <c r="AL5" s="64"/>
      <c r="AM5" s="64"/>
      <c r="AN5" s="64" t="s">
        <v>384</v>
      </c>
      <c r="AO5" s="64"/>
      <c r="AP5" s="64"/>
      <c r="AQ5" s="64" t="s">
        <v>385</v>
      </c>
      <c r="AR5" s="64"/>
      <c r="AS5" s="64"/>
      <c r="AT5" s="64"/>
      <c r="AU5" s="64" t="s">
        <v>386</v>
      </c>
      <c r="AV5" s="64"/>
      <c r="AW5" s="64"/>
      <c r="AX5" s="64" t="s">
        <v>387</v>
      </c>
      <c r="AY5" s="64"/>
      <c r="AZ5" s="64"/>
      <c r="BA5" s="64"/>
      <c r="BB5" s="64" t="s">
        <v>388</v>
      </c>
      <c r="BC5" s="64"/>
      <c r="BD5" s="64"/>
      <c r="BE5" s="64"/>
      <c r="BF5" s="64"/>
    </row>
    <row r="6" spans="24:58" ht="12"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1:58" ht="12">
      <c r="A7" s="52" t="s">
        <v>30</v>
      </c>
      <c r="B7" s="101" t="s">
        <v>334</v>
      </c>
      <c r="S7" s="102" t="s">
        <v>389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</row>
    <row r="8" spans="1:58" ht="12">
      <c r="A8" s="52" t="s">
        <v>345</v>
      </c>
      <c r="B8" s="52" t="s">
        <v>336</v>
      </c>
      <c r="S8" s="103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1:58" ht="12">
      <c r="A9" s="52" t="s">
        <v>28</v>
      </c>
      <c r="B9" s="52" t="s">
        <v>390</v>
      </c>
      <c r="S9" s="103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19:58" ht="12">
      <c r="S10" s="103"/>
      <c r="T10" s="51" t="s">
        <v>391</v>
      </c>
      <c r="U10" s="51" t="s">
        <v>392</v>
      </c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</row>
    <row r="11" spans="1:58" ht="12">
      <c r="A11" s="58" t="s">
        <v>26</v>
      </c>
      <c r="B11" s="58" t="s">
        <v>393</v>
      </c>
      <c r="C11" s="58" t="s">
        <v>394</v>
      </c>
      <c r="D11" s="58" t="s">
        <v>1</v>
      </c>
      <c r="E11" s="58" t="s">
        <v>2</v>
      </c>
      <c r="F11" s="58" t="s">
        <v>3</v>
      </c>
      <c r="G11" s="58" t="s">
        <v>4</v>
      </c>
      <c r="H11" s="58" t="s">
        <v>5</v>
      </c>
      <c r="I11" s="58" t="s">
        <v>6</v>
      </c>
      <c r="J11" s="58" t="s">
        <v>7</v>
      </c>
      <c r="K11" s="58" t="s">
        <v>8</v>
      </c>
      <c r="L11" s="58" t="s">
        <v>9</v>
      </c>
      <c r="M11" s="58" t="s">
        <v>10</v>
      </c>
      <c r="N11" s="58" t="s">
        <v>11</v>
      </c>
      <c r="O11" s="58" t="s">
        <v>12</v>
      </c>
      <c r="P11" s="58" t="s">
        <v>13</v>
      </c>
      <c r="Q11" s="58" t="s">
        <v>395</v>
      </c>
      <c r="R11" s="51">
        <v>2017</v>
      </c>
      <c r="S11" s="103"/>
      <c r="W11" s="51" t="s">
        <v>376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</row>
    <row r="12" spans="1:58" ht="12">
      <c r="A12" s="58" t="s">
        <v>360</v>
      </c>
      <c r="B12" s="58" t="s">
        <v>396</v>
      </c>
      <c r="C12" s="63">
        <v>2579.1</v>
      </c>
      <c r="D12" s="63">
        <v>2518.2</v>
      </c>
      <c r="E12" s="63">
        <v>2517.6</v>
      </c>
      <c r="F12" s="63">
        <v>2438.7</v>
      </c>
      <c r="G12" s="63">
        <v>2426.8</v>
      </c>
      <c r="H12" s="63">
        <v>2428.9</v>
      </c>
      <c r="I12" s="63">
        <v>2338.1</v>
      </c>
      <c r="J12" s="63">
        <v>2084.3</v>
      </c>
      <c r="K12" s="63">
        <v>1925</v>
      </c>
      <c r="L12" s="63">
        <v>1833</v>
      </c>
      <c r="M12" s="63">
        <v>1683</v>
      </c>
      <c r="N12" s="63">
        <v>1563.3</v>
      </c>
      <c r="O12" s="63">
        <v>1427.8</v>
      </c>
      <c r="P12" s="63">
        <v>1392.2</v>
      </c>
      <c r="Q12" s="63">
        <v>1359</v>
      </c>
      <c r="R12" s="62">
        <v>1378.6351125</v>
      </c>
      <c r="S12" s="104">
        <f>100-((-1*T12)*1.9)</f>
        <v>11.56282089682449</v>
      </c>
      <c r="T12" s="105">
        <f>((R12-C12)/C12)*100</f>
        <v>-46.545883738513425</v>
      </c>
      <c r="U12" s="62">
        <f>R12-C12</f>
        <v>-1200.4648874999998</v>
      </c>
      <c r="V12" s="106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</row>
    <row r="13" spans="1:58" ht="12">
      <c r="A13" s="58" t="s">
        <v>360</v>
      </c>
      <c r="B13" s="58" t="s">
        <v>397</v>
      </c>
      <c r="C13" s="63">
        <v>5500</v>
      </c>
      <c r="D13" s="63">
        <v>5401.8</v>
      </c>
      <c r="E13" s="63">
        <v>5290.6</v>
      </c>
      <c r="F13" s="63">
        <v>5505.6</v>
      </c>
      <c r="G13" s="63">
        <v>5648</v>
      </c>
      <c r="H13" s="63">
        <v>5782.9</v>
      </c>
      <c r="I13" s="63">
        <v>5839.4</v>
      </c>
      <c r="J13" s="63">
        <v>5417</v>
      </c>
      <c r="K13" s="63">
        <v>5255.2</v>
      </c>
      <c r="L13" s="63">
        <v>5218.9</v>
      </c>
      <c r="M13" s="63">
        <v>5070.7</v>
      </c>
      <c r="N13" s="63">
        <v>4950</v>
      </c>
      <c r="O13" s="63">
        <v>5012.4</v>
      </c>
      <c r="P13" s="63">
        <v>5042.9</v>
      </c>
      <c r="Q13" s="63">
        <v>5122</v>
      </c>
      <c r="R13" s="62">
        <v>5136.96215</v>
      </c>
      <c r="S13" s="104">
        <f aca="true" t="shared" si="0" ref="S13:S33">100-((-1*T13)*1.9)</f>
        <v>87.45869245454547</v>
      </c>
      <c r="T13" s="62">
        <f aca="true" t="shared" si="1" ref="T13:T38">((R13-C13)/C13)*100</f>
        <v>-6.600688181818176</v>
      </c>
      <c r="U13" s="62">
        <f aca="true" t="shared" si="2" ref="U13:U38">R13-C13</f>
        <v>-363.0378499999997</v>
      </c>
      <c r="V13" s="106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</row>
    <row r="14" spans="1:58" ht="12">
      <c r="A14" s="58" t="s">
        <v>360</v>
      </c>
      <c r="B14" s="58" t="s">
        <v>398</v>
      </c>
      <c r="C14" s="63">
        <v>866</v>
      </c>
      <c r="D14" s="63">
        <v>903.9</v>
      </c>
      <c r="E14" s="63">
        <v>932.8</v>
      </c>
      <c r="F14" s="63">
        <v>984</v>
      </c>
      <c r="G14" s="63">
        <v>999.8</v>
      </c>
      <c r="H14" s="63">
        <v>1033.6</v>
      </c>
      <c r="I14" s="63">
        <v>1020.6</v>
      </c>
      <c r="J14" s="63">
        <v>961.4</v>
      </c>
      <c r="K14" s="63">
        <v>987.9</v>
      </c>
      <c r="L14" s="63">
        <v>998.7</v>
      </c>
      <c r="M14" s="63">
        <v>1043.5</v>
      </c>
      <c r="N14" s="63">
        <v>1083.3</v>
      </c>
      <c r="O14" s="63">
        <v>1170.5</v>
      </c>
      <c r="P14" s="63">
        <v>1200.1</v>
      </c>
      <c r="Q14" s="63">
        <v>1229</v>
      </c>
      <c r="R14" s="105">
        <v>1286.6686225</v>
      </c>
      <c r="S14" s="104">
        <f>100-(T14)</f>
        <v>51.42394659353348</v>
      </c>
      <c r="T14" s="62">
        <f t="shared" si="1"/>
        <v>48.57605340646652</v>
      </c>
      <c r="U14" s="62">
        <f t="shared" si="2"/>
        <v>420.6686225000001</v>
      </c>
      <c r="V14" s="106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</row>
    <row r="15" spans="1:58" ht="12">
      <c r="A15" s="58" t="s">
        <v>359</v>
      </c>
      <c r="B15" s="58" t="s">
        <v>396</v>
      </c>
      <c r="C15" s="63">
        <v>3020.9</v>
      </c>
      <c r="D15" s="63">
        <v>2875.2</v>
      </c>
      <c r="E15" s="63">
        <v>2809.1</v>
      </c>
      <c r="F15" s="63">
        <v>2781</v>
      </c>
      <c r="G15" s="63">
        <v>2751.9</v>
      </c>
      <c r="H15" s="63">
        <v>2726.6</v>
      </c>
      <c r="I15" s="63">
        <v>2595</v>
      </c>
      <c r="J15" s="63">
        <v>2314.7</v>
      </c>
      <c r="K15" s="63">
        <v>2160.2</v>
      </c>
      <c r="L15" s="63">
        <v>2085.4</v>
      </c>
      <c r="M15" s="63">
        <v>1940.7</v>
      </c>
      <c r="N15" s="63">
        <v>1841.4</v>
      </c>
      <c r="O15" s="63">
        <v>1797</v>
      </c>
      <c r="P15" s="63">
        <v>1755.4</v>
      </c>
      <c r="Q15" s="63">
        <v>1818</v>
      </c>
      <c r="R15" s="62">
        <v>1786.1497225</v>
      </c>
      <c r="S15" s="104">
        <f t="shared" si="0"/>
        <v>22.34017917673542</v>
      </c>
      <c r="T15" s="62">
        <f t="shared" si="1"/>
        <v>-40.87358990698136</v>
      </c>
      <c r="U15" s="62">
        <f t="shared" si="2"/>
        <v>-1234.7502775</v>
      </c>
      <c r="V15" s="106"/>
      <c r="X15" s="64" t="s">
        <v>399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</row>
    <row r="16" spans="1:58" ht="12">
      <c r="A16" s="58" t="s">
        <v>359</v>
      </c>
      <c r="B16" s="58" t="s">
        <v>397</v>
      </c>
      <c r="C16" s="63">
        <v>7188.4</v>
      </c>
      <c r="D16" s="63">
        <v>6995.4</v>
      </c>
      <c r="E16" s="63">
        <v>7005.3</v>
      </c>
      <c r="F16" s="63">
        <v>7185.1</v>
      </c>
      <c r="G16" s="63">
        <v>7253.8</v>
      </c>
      <c r="H16" s="63">
        <v>7337.5</v>
      </c>
      <c r="I16" s="63">
        <v>7299.6</v>
      </c>
      <c r="J16" s="63">
        <v>6891</v>
      </c>
      <c r="K16" s="63">
        <v>6634</v>
      </c>
      <c r="L16" s="63">
        <v>6441.5</v>
      </c>
      <c r="M16" s="63">
        <v>6267</v>
      </c>
      <c r="N16" s="63">
        <v>6128.6</v>
      </c>
      <c r="O16" s="63">
        <v>6188.6</v>
      </c>
      <c r="P16" s="63">
        <v>6282.5</v>
      </c>
      <c r="Q16" s="63">
        <v>6449.4</v>
      </c>
      <c r="R16" s="62">
        <v>6467.1513125</v>
      </c>
      <c r="S16" s="104">
        <f t="shared" si="0"/>
        <v>80.93633484155029</v>
      </c>
      <c r="T16" s="62">
        <f t="shared" si="1"/>
        <v>-10.033507978131427</v>
      </c>
      <c r="U16" s="62">
        <f t="shared" si="2"/>
        <v>-721.2486874999995</v>
      </c>
      <c r="V16" s="106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</row>
    <row r="17" spans="1:58" ht="12">
      <c r="A17" s="58" t="s">
        <v>359</v>
      </c>
      <c r="B17" s="58" t="s">
        <v>398</v>
      </c>
      <c r="C17" s="63">
        <v>3146.4</v>
      </c>
      <c r="D17" s="63">
        <v>3269.9</v>
      </c>
      <c r="E17" s="63">
        <v>3408.7</v>
      </c>
      <c r="F17" s="63">
        <v>3515.1</v>
      </c>
      <c r="G17" s="63">
        <v>3672.3</v>
      </c>
      <c r="H17" s="63">
        <v>3711.7</v>
      </c>
      <c r="I17" s="63">
        <v>3821.1</v>
      </c>
      <c r="J17" s="63">
        <v>3838.1</v>
      </c>
      <c r="K17" s="63">
        <v>3722</v>
      </c>
      <c r="L17" s="63">
        <v>3809.6</v>
      </c>
      <c r="M17" s="63">
        <v>3848.6</v>
      </c>
      <c r="N17" s="63">
        <v>3858.9</v>
      </c>
      <c r="O17" s="63">
        <v>3990</v>
      </c>
      <c r="P17" s="63">
        <v>4080.1</v>
      </c>
      <c r="Q17" s="63">
        <v>4291</v>
      </c>
      <c r="R17" s="62">
        <v>4385.5076425</v>
      </c>
      <c r="S17" s="104">
        <f>100-(T17)</f>
        <v>60.61824172069668</v>
      </c>
      <c r="T17" s="62">
        <f t="shared" si="1"/>
        <v>39.38175827930332</v>
      </c>
      <c r="U17" s="62">
        <f t="shared" si="2"/>
        <v>1239.1076424999997</v>
      </c>
      <c r="V17" s="106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</row>
    <row r="18" spans="1:58" ht="12">
      <c r="A18" s="58" t="s">
        <v>358</v>
      </c>
      <c r="B18" s="58" t="s">
        <v>396</v>
      </c>
      <c r="C18" s="63">
        <v>3844.8</v>
      </c>
      <c r="D18" s="63">
        <v>3721.8</v>
      </c>
      <c r="E18" s="63">
        <v>3513.6</v>
      </c>
      <c r="F18" s="63">
        <v>3373.5</v>
      </c>
      <c r="G18" s="63">
        <v>3351.2</v>
      </c>
      <c r="H18" s="63">
        <v>3221.6</v>
      </c>
      <c r="I18" s="63">
        <v>3099.8</v>
      </c>
      <c r="J18" s="63">
        <v>2861</v>
      </c>
      <c r="K18" s="63">
        <v>2611.6</v>
      </c>
      <c r="L18" s="63">
        <v>2516.7</v>
      </c>
      <c r="M18" s="63">
        <v>2367.4</v>
      </c>
      <c r="N18" s="63">
        <v>2164.8</v>
      </c>
      <c r="O18" s="63">
        <v>2110</v>
      </c>
      <c r="P18" s="63">
        <v>2155.9</v>
      </c>
      <c r="Q18" s="63">
        <v>2166.4</v>
      </c>
      <c r="R18" s="62">
        <v>2176.3890175</v>
      </c>
      <c r="S18" s="104">
        <f t="shared" si="0"/>
        <v>17.551475583905543</v>
      </c>
      <c r="T18" s="62">
        <f t="shared" si="1"/>
        <v>-43.39396021899709</v>
      </c>
      <c r="U18" s="62">
        <f t="shared" si="2"/>
        <v>-1668.4109825</v>
      </c>
      <c r="V18" s="106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</row>
    <row r="19" spans="1:58" ht="12">
      <c r="A19" s="58" t="s">
        <v>358</v>
      </c>
      <c r="B19" s="58" t="s">
        <v>397</v>
      </c>
      <c r="C19" s="63">
        <v>8209.7</v>
      </c>
      <c r="D19" s="63">
        <v>7896.8</v>
      </c>
      <c r="E19" s="63">
        <v>7793.6</v>
      </c>
      <c r="F19" s="63">
        <v>7811.4</v>
      </c>
      <c r="G19" s="63">
        <v>7772.3</v>
      </c>
      <c r="H19" s="63">
        <v>7807.8</v>
      </c>
      <c r="I19" s="63">
        <v>7749.4</v>
      </c>
      <c r="J19" s="63">
        <v>7402.4</v>
      </c>
      <c r="K19" s="63">
        <v>7234.9</v>
      </c>
      <c r="L19" s="63">
        <v>7099.9</v>
      </c>
      <c r="M19" s="63">
        <v>6929.2</v>
      </c>
      <c r="N19" s="63">
        <v>6807.6</v>
      </c>
      <c r="O19" s="63">
        <v>6817.5</v>
      </c>
      <c r="P19" s="63">
        <v>6731.1</v>
      </c>
      <c r="Q19" s="63">
        <v>6663.3</v>
      </c>
      <c r="R19" s="62">
        <v>6636.3981775</v>
      </c>
      <c r="S19" s="104">
        <f t="shared" si="0"/>
        <v>63.58851769553089</v>
      </c>
      <c r="T19" s="62">
        <f t="shared" si="1"/>
        <v>-19.163938054983742</v>
      </c>
      <c r="U19" s="62">
        <f t="shared" si="2"/>
        <v>-1573.3018225000005</v>
      </c>
      <c r="V19" s="106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</row>
    <row r="20" spans="1:58" ht="12">
      <c r="A20" s="58" t="s">
        <v>358</v>
      </c>
      <c r="B20" s="58" t="s">
        <v>398</v>
      </c>
      <c r="C20" s="63">
        <v>3799.1</v>
      </c>
      <c r="D20" s="63">
        <v>3993.3</v>
      </c>
      <c r="E20" s="63">
        <v>4128.2</v>
      </c>
      <c r="F20" s="63">
        <v>4289.3</v>
      </c>
      <c r="G20" s="63">
        <v>4311.7</v>
      </c>
      <c r="H20" s="63">
        <v>4467.4</v>
      </c>
      <c r="I20" s="63">
        <v>4594.2</v>
      </c>
      <c r="J20" s="63">
        <v>4671.9</v>
      </c>
      <c r="K20" s="63">
        <v>4771</v>
      </c>
      <c r="L20" s="63">
        <v>4823.1</v>
      </c>
      <c r="M20" s="63">
        <v>4896.7</v>
      </c>
      <c r="N20" s="63">
        <v>5001.6</v>
      </c>
      <c r="O20" s="63">
        <v>5095.2</v>
      </c>
      <c r="P20" s="63">
        <v>5129.7</v>
      </c>
      <c r="Q20" s="63">
        <v>5188</v>
      </c>
      <c r="R20" s="62">
        <v>5283.2167775</v>
      </c>
      <c r="S20" s="104">
        <f>100-(T20)</f>
        <v>60.935043102313706</v>
      </c>
      <c r="T20" s="62">
        <f t="shared" si="1"/>
        <v>39.064956897686294</v>
      </c>
      <c r="U20" s="62">
        <f t="shared" si="2"/>
        <v>1484.1167775</v>
      </c>
      <c r="V20" s="106"/>
      <c r="W20" s="51" t="s">
        <v>400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1:58" ht="12">
      <c r="A21" s="58" t="s">
        <v>357</v>
      </c>
      <c r="B21" s="58" t="s">
        <v>396</v>
      </c>
      <c r="C21" s="63">
        <v>4202.2</v>
      </c>
      <c r="D21" s="63">
        <v>4128.2</v>
      </c>
      <c r="E21" s="63">
        <v>4028.8</v>
      </c>
      <c r="F21" s="63">
        <v>3903.3</v>
      </c>
      <c r="G21" s="63">
        <v>3863.9</v>
      </c>
      <c r="H21" s="63">
        <v>3793.1</v>
      </c>
      <c r="I21" s="63">
        <v>3657</v>
      </c>
      <c r="J21" s="63">
        <v>3328.5</v>
      </c>
      <c r="K21" s="63">
        <v>3126.4</v>
      </c>
      <c r="L21" s="63">
        <v>3027.5</v>
      </c>
      <c r="M21" s="63">
        <v>2791.9</v>
      </c>
      <c r="N21" s="63">
        <v>2642.2</v>
      </c>
      <c r="O21" s="63">
        <v>2520</v>
      </c>
      <c r="P21" s="63">
        <v>2521.6</v>
      </c>
      <c r="Q21" s="63">
        <v>2545.6</v>
      </c>
      <c r="R21" s="62">
        <v>2480.9021225</v>
      </c>
      <c r="S21" s="104">
        <f t="shared" si="0"/>
        <v>22.172529454809407</v>
      </c>
      <c r="T21" s="62">
        <f t="shared" si="1"/>
        <v>-40.9618266027319</v>
      </c>
      <c r="U21" s="105">
        <f t="shared" si="2"/>
        <v>-1721.2978774999997</v>
      </c>
      <c r="V21" s="106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</row>
    <row r="22" spans="1:58" ht="12">
      <c r="A22" s="58" t="s">
        <v>357</v>
      </c>
      <c r="B22" s="58" t="s">
        <v>397</v>
      </c>
      <c r="C22" s="63">
        <v>8170.7</v>
      </c>
      <c r="D22" s="63">
        <v>8168.3</v>
      </c>
      <c r="E22" s="63">
        <v>8288.8</v>
      </c>
      <c r="F22" s="63">
        <v>8381.4</v>
      </c>
      <c r="G22" s="63">
        <v>8473</v>
      </c>
      <c r="H22" s="63">
        <v>8514.7</v>
      </c>
      <c r="I22" s="63">
        <v>8391.2</v>
      </c>
      <c r="J22" s="63">
        <v>8005.1</v>
      </c>
      <c r="K22" s="63">
        <v>7646.9</v>
      </c>
      <c r="L22" s="63">
        <v>7465.5</v>
      </c>
      <c r="M22" s="63">
        <v>7302.9</v>
      </c>
      <c r="N22" s="63">
        <v>7165.2</v>
      </c>
      <c r="O22" s="63">
        <v>7147.5</v>
      </c>
      <c r="P22" s="63">
        <v>7097.1</v>
      </c>
      <c r="Q22" s="63">
        <v>7056.6</v>
      </c>
      <c r="R22" s="62">
        <v>7049.6027325</v>
      </c>
      <c r="S22" s="104">
        <f t="shared" si="0"/>
        <v>73.93020416549378</v>
      </c>
      <c r="T22" s="62">
        <f t="shared" si="1"/>
        <v>-13.72094517605591</v>
      </c>
      <c r="U22" s="62">
        <f t="shared" si="2"/>
        <v>-1121.0972675000003</v>
      </c>
      <c r="V22" s="106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</row>
    <row r="23" spans="1:58" ht="12">
      <c r="A23" s="58" t="s">
        <v>357</v>
      </c>
      <c r="B23" s="58" t="s">
        <v>398</v>
      </c>
      <c r="C23" s="63">
        <v>3834.6</v>
      </c>
      <c r="D23" s="63">
        <v>3987.9</v>
      </c>
      <c r="E23" s="63">
        <v>4064</v>
      </c>
      <c r="F23" s="63">
        <v>4280.2</v>
      </c>
      <c r="G23" s="63">
        <v>4340.5</v>
      </c>
      <c r="H23" s="63">
        <v>4432.8</v>
      </c>
      <c r="I23" s="63">
        <v>4540.8</v>
      </c>
      <c r="J23" s="63">
        <v>4590.5</v>
      </c>
      <c r="K23" s="63">
        <v>4722.2</v>
      </c>
      <c r="L23" s="63">
        <v>4864.8</v>
      </c>
      <c r="M23" s="63">
        <v>4959.1</v>
      </c>
      <c r="N23" s="63">
        <v>5038.8</v>
      </c>
      <c r="O23" s="63">
        <v>5255.8</v>
      </c>
      <c r="P23" s="63">
        <v>5356.2</v>
      </c>
      <c r="Q23" s="63">
        <v>5465.8</v>
      </c>
      <c r="R23" s="62">
        <v>5628.0896725</v>
      </c>
      <c r="S23" s="104">
        <f>100-(T23)</f>
        <v>53.228767733270736</v>
      </c>
      <c r="T23" s="62">
        <f t="shared" si="1"/>
        <v>46.771232266729264</v>
      </c>
      <c r="U23" s="62">
        <f t="shared" si="2"/>
        <v>1793.4896725000003</v>
      </c>
      <c r="V23" s="106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</row>
    <row r="24" spans="1:58" ht="12">
      <c r="A24" s="58" t="s">
        <v>356</v>
      </c>
      <c r="B24" s="58" t="s">
        <v>396</v>
      </c>
      <c r="C24" s="63">
        <v>4157.5</v>
      </c>
      <c r="D24" s="63">
        <v>4122.3</v>
      </c>
      <c r="E24" s="63">
        <v>4025.6</v>
      </c>
      <c r="F24" s="63">
        <v>4103</v>
      </c>
      <c r="G24" s="63">
        <v>4145</v>
      </c>
      <c r="H24" s="63">
        <v>4096.1</v>
      </c>
      <c r="I24" s="63">
        <v>4037.9</v>
      </c>
      <c r="J24" s="63">
        <v>3846.2</v>
      </c>
      <c r="K24" s="63">
        <v>3658.1</v>
      </c>
      <c r="L24" s="63">
        <v>3482.8</v>
      </c>
      <c r="M24" s="63">
        <v>3275.6</v>
      </c>
      <c r="N24" s="63">
        <v>3031.7</v>
      </c>
      <c r="O24" s="63">
        <v>2945.8</v>
      </c>
      <c r="P24" s="63">
        <v>2922.6</v>
      </c>
      <c r="Q24" s="63">
        <v>2878</v>
      </c>
      <c r="R24" s="62">
        <v>2849.662435</v>
      </c>
      <c r="S24" s="104">
        <f t="shared" si="0"/>
        <v>40.23111549007818</v>
      </c>
      <c r="T24" s="62">
        <f t="shared" si="1"/>
        <v>-31.45730763680096</v>
      </c>
      <c r="U24" s="62">
        <f t="shared" si="2"/>
        <v>-1307.8375649999998</v>
      </c>
      <c r="V24" s="106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</row>
    <row r="25" spans="1:58" ht="12">
      <c r="A25" s="58" t="s">
        <v>356</v>
      </c>
      <c r="B25" s="58" t="s">
        <v>397</v>
      </c>
      <c r="C25" s="63">
        <v>7811.4</v>
      </c>
      <c r="D25" s="63">
        <v>7806</v>
      </c>
      <c r="E25" s="63">
        <v>7941.4</v>
      </c>
      <c r="F25" s="63">
        <v>8259.6</v>
      </c>
      <c r="G25" s="63">
        <v>8420.4</v>
      </c>
      <c r="H25" s="63">
        <v>8567.2</v>
      </c>
      <c r="I25" s="63">
        <v>8649.5</v>
      </c>
      <c r="J25" s="63">
        <v>8428.5</v>
      </c>
      <c r="K25" s="63">
        <v>8278</v>
      </c>
      <c r="L25" s="63">
        <v>8137.3</v>
      </c>
      <c r="M25" s="63">
        <v>7993.1</v>
      </c>
      <c r="N25" s="63">
        <v>7796.9</v>
      </c>
      <c r="O25" s="63">
        <v>7706.6</v>
      </c>
      <c r="P25" s="63">
        <v>7581.7</v>
      </c>
      <c r="Q25" s="63">
        <v>7459.5</v>
      </c>
      <c r="R25" s="62">
        <v>7411.600335</v>
      </c>
      <c r="S25" s="104">
        <f t="shared" si="0"/>
        <v>90.27550293801369</v>
      </c>
      <c r="T25" s="62">
        <f t="shared" si="1"/>
        <v>-5.1181563484138515</v>
      </c>
      <c r="U25" s="62">
        <f t="shared" si="2"/>
        <v>-399.79966499999955</v>
      </c>
      <c r="V25" s="106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</row>
    <row r="26" spans="1:58" ht="12">
      <c r="A26" s="58" t="s">
        <v>356</v>
      </c>
      <c r="B26" s="58" t="s">
        <v>398</v>
      </c>
      <c r="C26" s="63">
        <v>3470.1</v>
      </c>
      <c r="D26" s="63">
        <v>3558.2</v>
      </c>
      <c r="E26" s="63">
        <v>3853.3</v>
      </c>
      <c r="F26" s="63">
        <v>3934.6</v>
      </c>
      <c r="G26" s="63">
        <v>4073.3</v>
      </c>
      <c r="H26" s="63">
        <v>4229.8</v>
      </c>
      <c r="I26" s="63">
        <v>4332.9</v>
      </c>
      <c r="J26" s="63">
        <v>4390</v>
      </c>
      <c r="K26" s="63">
        <v>4467</v>
      </c>
      <c r="L26" s="63">
        <v>4591.5</v>
      </c>
      <c r="M26" s="63">
        <v>4721.8</v>
      </c>
      <c r="N26" s="63">
        <v>4847</v>
      </c>
      <c r="O26" s="63">
        <v>4981.2</v>
      </c>
      <c r="P26" s="63">
        <v>5101.1</v>
      </c>
      <c r="Q26" s="63">
        <v>5212.2</v>
      </c>
      <c r="R26" s="62">
        <v>5271.474745</v>
      </c>
      <c r="S26" s="104">
        <f>100-(T26)</f>
        <v>48.088679144693224</v>
      </c>
      <c r="T26" s="62">
        <f t="shared" si="1"/>
        <v>51.911320855306776</v>
      </c>
      <c r="U26" s="62">
        <f t="shared" si="2"/>
        <v>1801.3747450000005</v>
      </c>
      <c r="V26" s="106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</row>
    <row r="27" spans="1:58" ht="12">
      <c r="A27" s="58" t="s">
        <v>355</v>
      </c>
      <c r="B27" s="58" t="s">
        <v>396</v>
      </c>
      <c r="C27" s="63">
        <v>4071.9</v>
      </c>
      <c r="D27" s="63">
        <v>3941.6</v>
      </c>
      <c r="E27" s="63">
        <v>3932.7</v>
      </c>
      <c r="F27" s="63">
        <v>3918.6</v>
      </c>
      <c r="G27" s="63">
        <v>3943.9</v>
      </c>
      <c r="H27" s="63">
        <v>3975</v>
      </c>
      <c r="I27" s="63">
        <v>3965.7</v>
      </c>
      <c r="J27" s="63">
        <v>3799.5</v>
      </c>
      <c r="K27" s="63">
        <v>3694.7</v>
      </c>
      <c r="L27" s="63">
        <v>3621</v>
      </c>
      <c r="M27" s="63">
        <v>3531.1</v>
      </c>
      <c r="N27" s="63">
        <v>3380.2</v>
      </c>
      <c r="O27" s="63">
        <v>3297.6</v>
      </c>
      <c r="P27" s="63">
        <v>3235.7</v>
      </c>
      <c r="Q27" s="63">
        <v>3234.4</v>
      </c>
      <c r="R27" s="62">
        <v>3208.250575</v>
      </c>
      <c r="S27" s="104">
        <f t="shared" si="0"/>
        <v>59.70102636361404</v>
      </c>
      <c r="T27" s="62">
        <f t="shared" si="1"/>
        <v>-21.209986124413664</v>
      </c>
      <c r="U27" s="62">
        <f t="shared" si="2"/>
        <v>-863.6494250000001</v>
      </c>
      <c r="V27" s="106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</row>
    <row r="28" spans="1:58" ht="12">
      <c r="A28" s="58" t="s">
        <v>355</v>
      </c>
      <c r="B28" s="58" t="s">
        <v>397</v>
      </c>
      <c r="C28" s="63">
        <v>6905.7</v>
      </c>
      <c r="D28" s="63">
        <v>7010.8</v>
      </c>
      <c r="E28" s="63">
        <v>7291</v>
      </c>
      <c r="F28" s="63">
        <v>7469.9</v>
      </c>
      <c r="G28" s="63">
        <v>7665</v>
      </c>
      <c r="H28" s="63">
        <v>7805.1</v>
      </c>
      <c r="I28" s="63">
        <v>8008.4</v>
      </c>
      <c r="J28" s="63">
        <v>7899.8</v>
      </c>
      <c r="K28" s="63">
        <v>7831.7</v>
      </c>
      <c r="L28" s="63">
        <v>7860.6</v>
      </c>
      <c r="M28" s="63">
        <v>7835.5</v>
      </c>
      <c r="N28" s="63">
        <v>7867.4</v>
      </c>
      <c r="O28" s="63">
        <v>7906.5</v>
      </c>
      <c r="P28" s="63">
        <v>7869.6</v>
      </c>
      <c r="Q28" s="63">
        <v>7832</v>
      </c>
      <c r="R28" s="107">
        <v>7847.05267</v>
      </c>
      <c r="S28" s="104">
        <f>100-(T28)</f>
        <v>86.36846851151947</v>
      </c>
      <c r="T28" s="62">
        <f t="shared" si="1"/>
        <v>13.631531488480533</v>
      </c>
      <c r="U28" s="62">
        <f t="shared" si="2"/>
        <v>941.3526700000002</v>
      </c>
      <c r="V28" s="106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</row>
    <row r="29" spans="1:58" ht="12">
      <c r="A29" s="58" t="s">
        <v>355</v>
      </c>
      <c r="B29" s="58" t="s">
        <v>398</v>
      </c>
      <c r="C29" s="63">
        <v>3143.6</v>
      </c>
      <c r="D29" s="63">
        <v>3263.9</v>
      </c>
      <c r="E29" s="63">
        <v>3394.8</v>
      </c>
      <c r="F29" s="63">
        <v>3486.8</v>
      </c>
      <c r="G29" s="63">
        <v>3612.2</v>
      </c>
      <c r="H29" s="63">
        <v>3678.4</v>
      </c>
      <c r="I29" s="63">
        <v>3746</v>
      </c>
      <c r="J29" s="63">
        <v>3895.1</v>
      </c>
      <c r="K29" s="63">
        <v>4018.8</v>
      </c>
      <c r="L29" s="63">
        <v>4138.6</v>
      </c>
      <c r="M29" s="63">
        <v>4261.7</v>
      </c>
      <c r="N29" s="63">
        <v>4359.1</v>
      </c>
      <c r="O29" s="63">
        <v>4501.2</v>
      </c>
      <c r="P29" s="63">
        <v>4629.7</v>
      </c>
      <c r="Q29" s="63">
        <v>4755.1</v>
      </c>
      <c r="R29" s="62">
        <v>4909.0448225</v>
      </c>
      <c r="S29" s="104">
        <f>100-(T29)</f>
        <v>43.8400298224965</v>
      </c>
      <c r="T29" s="62">
        <f t="shared" si="1"/>
        <v>56.1599701775035</v>
      </c>
      <c r="U29" s="62">
        <f t="shared" si="2"/>
        <v>1765.4448225</v>
      </c>
      <c r="V29" s="106"/>
      <c r="W29" s="51" t="s">
        <v>376</v>
      </c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</row>
    <row r="30" spans="1:58" ht="12">
      <c r="A30" s="58" t="s">
        <v>354</v>
      </c>
      <c r="B30" s="58" t="s">
        <v>396</v>
      </c>
      <c r="C30" s="63">
        <v>4080.3</v>
      </c>
      <c r="D30" s="63">
        <v>3992.9</v>
      </c>
      <c r="E30" s="63">
        <v>3744.1</v>
      </c>
      <c r="F30" s="63">
        <v>3729</v>
      </c>
      <c r="G30" s="63">
        <v>3763</v>
      </c>
      <c r="H30" s="63">
        <v>3761.2</v>
      </c>
      <c r="I30" s="63">
        <v>3731.9</v>
      </c>
      <c r="J30" s="63">
        <v>3604.2</v>
      </c>
      <c r="K30" s="63">
        <v>3472.4</v>
      </c>
      <c r="L30" s="63">
        <v>3407.5</v>
      </c>
      <c r="M30" s="63">
        <v>3347.9</v>
      </c>
      <c r="N30" s="63">
        <v>3221.6</v>
      </c>
      <c r="O30" s="63">
        <v>3265.9</v>
      </c>
      <c r="P30" s="63">
        <v>3298</v>
      </c>
      <c r="Q30" s="63">
        <v>3330.9</v>
      </c>
      <c r="R30" s="62">
        <v>3403.5939175</v>
      </c>
      <c r="S30" s="104">
        <f t="shared" si="0"/>
        <v>68.4890435323383</v>
      </c>
      <c r="T30" s="62">
        <f t="shared" si="1"/>
        <v>-16.584713930348265</v>
      </c>
      <c r="U30" s="62">
        <f t="shared" si="2"/>
        <v>-676.7060825000003</v>
      </c>
      <c r="V30" s="106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</row>
    <row r="31" spans="1:58" ht="12">
      <c r="A31" s="58" t="s">
        <v>354</v>
      </c>
      <c r="B31" s="58" t="s">
        <v>397</v>
      </c>
      <c r="C31" s="63">
        <v>5713.1</v>
      </c>
      <c r="D31" s="63">
        <v>5754.4</v>
      </c>
      <c r="E31" s="63">
        <v>5872.8</v>
      </c>
      <c r="F31" s="63">
        <v>6174.6</v>
      </c>
      <c r="G31" s="63">
        <v>6360.7</v>
      </c>
      <c r="H31" s="63">
        <v>6602.8</v>
      </c>
      <c r="I31" s="63">
        <v>6755</v>
      </c>
      <c r="J31" s="63">
        <v>6820.9</v>
      </c>
      <c r="K31" s="63">
        <v>6890.9</v>
      </c>
      <c r="L31" s="63">
        <v>6981</v>
      </c>
      <c r="M31" s="63">
        <v>7077.5</v>
      </c>
      <c r="N31" s="63">
        <v>7186.2</v>
      </c>
      <c r="O31" s="63">
        <v>7286</v>
      </c>
      <c r="P31" s="63">
        <v>7406.3</v>
      </c>
      <c r="Q31" s="63">
        <v>7522.3</v>
      </c>
      <c r="R31" s="62">
        <v>7615.27366</v>
      </c>
      <c r="S31" s="104">
        <f>100-(T31)</f>
        <v>66.70505224834153</v>
      </c>
      <c r="T31" s="62">
        <f t="shared" si="1"/>
        <v>33.29494775165846</v>
      </c>
      <c r="U31" s="62">
        <f t="shared" si="2"/>
        <v>1902.1736599999995</v>
      </c>
      <c r="V31" s="106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</row>
    <row r="32" spans="1:58" ht="12">
      <c r="A32" s="58" t="s">
        <v>354</v>
      </c>
      <c r="B32" s="58" t="s">
        <v>398</v>
      </c>
      <c r="C32" s="63">
        <v>2822</v>
      </c>
      <c r="D32" s="63">
        <v>2907.2</v>
      </c>
      <c r="E32" s="63">
        <v>3029</v>
      </c>
      <c r="F32" s="63">
        <v>3096.8</v>
      </c>
      <c r="G32" s="63">
        <v>3105.1</v>
      </c>
      <c r="H32" s="63">
        <v>3197.2</v>
      </c>
      <c r="I32" s="63">
        <v>3279.1</v>
      </c>
      <c r="J32" s="63">
        <v>3321.3</v>
      </c>
      <c r="K32" s="63">
        <v>3442</v>
      </c>
      <c r="L32" s="63">
        <v>3573.7</v>
      </c>
      <c r="M32" s="63">
        <v>3679.6</v>
      </c>
      <c r="N32" s="63">
        <v>3774.9</v>
      </c>
      <c r="O32" s="63">
        <v>3903.4</v>
      </c>
      <c r="P32" s="63">
        <v>4073.3</v>
      </c>
      <c r="Q32" s="63">
        <v>4273.3</v>
      </c>
      <c r="R32" s="62">
        <v>4352.350605</v>
      </c>
      <c r="S32" s="104">
        <f>100-(T32)</f>
        <v>45.770708540042534</v>
      </c>
      <c r="T32" s="62">
        <f t="shared" si="1"/>
        <v>54.229291459957466</v>
      </c>
      <c r="U32" s="62">
        <f t="shared" si="2"/>
        <v>1530.3506049999996</v>
      </c>
      <c r="V32" s="106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</row>
    <row r="33" spans="1:58" ht="12">
      <c r="A33" s="58" t="s">
        <v>353</v>
      </c>
      <c r="B33" s="58" t="s">
        <v>396</v>
      </c>
      <c r="C33" s="63">
        <v>2902.4</v>
      </c>
      <c r="D33" s="63">
        <v>3025.8</v>
      </c>
      <c r="E33" s="63">
        <v>2992</v>
      </c>
      <c r="F33" s="63">
        <v>3002.8</v>
      </c>
      <c r="G33" s="63">
        <v>3007</v>
      </c>
      <c r="H33" s="63">
        <v>2990</v>
      </c>
      <c r="I33" s="63">
        <v>2920.8</v>
      </c>
      <c r="J33" s="63">
        <v>2860.9</v>
      </c>
      <c r="K33" s="63">
        <v>2805.3</v>
      </c>
      <c r="L33" s="63">
        <v>2739.2</v>
      </c>
      <c r="M33" s="63">
        <v>2720.4</v>
      </c>
      <c r="N33" s="63">
        <v>2665.5</v>
      </c>
      <c r="O33" s="63">
        <v>2704.6</v>
      </c>
      <c r="P33" s="63">
        <v>2698.6</v>
      </c>
      <c r="Q33" s="63">
        <v>2795.2</v>
      </c>
      <c r="R33" s="62">
        <v>2857.5731575</v>
      </c>
      <c r="S33" s="104">
        <f t="shared" si="0"/>
        <v>97.06549749345369</v>
      </c>
      <c r="T33" s="108">
        <f t="shared" si="1"/>
        <v>-1.5444750034454284</v>
      </c>
      <c r="U33" s="62">
        <f t="shared" si="2"/>
        <v>-44.82684250000011</v>
      </c>
      <c r="V33" s="106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</row>
    <row r="34" spans="1:58" ht="12">
      <c r="A34" s="58" t="s">
        <v>353</v>
      </c>
      <c r="B34" s="58" t="s">
        <v>397</v>
      </c>
      <c r="C34" s="63">
        <v>3366.5</v>
      </c>
      <c r="D34" s="63">
        <v>3500</v>
      </c>
      <c r="E34" s="63">
        <v>3881.7</v>
      </c>
      <c r="F34" s="63">
        <v>4237.3</v>
      </c>
      <c r="G34" s="63">
        <v>4560.9</v>
      </c>
      <c r="H34" s="63">
        <v>4753.4</v>
      </c>
      <c r="I34" s="63">
        <v>4953.2</v>
      </c>
      <c r="J34" s="63">
        <v>5033</v>
      </c>
      <c r="K34" s="63">
        <v>5163.5</v>
      </c>
      <c r="L34" s="63">
        <v>5345.7</v>
      </c>
      <c r="M34" s="63">
        <v>5533.8</v>
      </c>
      <c r="N34" s="63">
        <v>5709.6</v>
      </c>
      <c r="O34" s="63">
        <v>5895.5</v>
      </c>
      <c r="P34" s="63">
        <v>6107.4</v>
      </c>
      <c r="Q34" s="63">
        <v>6303.2</v>
      </c>
      <c r="R34" s="62">
        <v>6488.9619275</v>
      </c>
      <c r="S34" s="104">
        <f>100-(T34)</f>
        <v>7.249014480914909</v>
      </c>
      <c r="T34" s="62">
        <f t="shared" si="1"/>
        <v>92.75098551908509</v>
      </c>
      <c r="U34" s="107">
        <f t="shared" si="2"/>
        <v>3122.4619274999995</v>
      </c>
      <c r="V34" s="106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</row>
    <row r="35" spans="1:58" ht="12">
      <c r="A35" s="58" t="s">
        <v>353</v>
      </c>
      <c r="B35" s="58" t="s">
        <v>398</v>
      </c>
      <c r="C35" s="63">
        <v>1968.1</v>
      </c>
      <c r="D35" s="63">
        <v>2116</v>
      </c>
      <c r="E35" s="63">
        <v>2265.7</v>
      </c>
      <c r="F35" s="63">
        <v>2489.7</v>
      </c>
      <c r="G35" s="63">
        <v>2543.9</v>
      </c>
      <c r="H35" s="63">
        <v>2616.1</v>
      </c>
      <c r="I35" s="63">
        <v>2750.4</v>
      </c>
      <c r="J35" s="63">
        <v>2796.8</v>
      </c>
      <c r="K35" s="63">
        <v>2833.6</v>
      </c>
      <c r="L35" s="63">
        <v>2873.8</v>
      </c>
      <c r="M35" s="63">
        <v>3017.1</v>
      </c>
      <c r="N35" s="63">
        <v>3104</v>
      </c>
      <c r="O35" s="63">
        <v>3220.4</v>
      </c>
      <c r="P35" s="63">
        <v>3315.7</v>
      </c>
      <c r="Q35" s="63">
        <v>3421.4</v>
      </c>
      <c r="R35" s="62">
        <v>3544.3936225</v>
      </c>
      <c r="S35" s="104">
        <f>100-(T35)</f>
        <v>19.90784906762866</v>
      </c>
      <c r="T35" s="62">
        <f t="shared" si="1"/>
        <v>80.09215093237134</v>
      </c>
      <c r="U35" s="62">
        <f t="shared" si="2"/>
        <v>1576.2936225000003</v>
      </c>
      <c r="V35" s="106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</row>
    <row r="36" spans="1:58" ht="12">
      <c r="A36" s="58" t="s">
        <v>352</v>
      </c>
      <c r="B36" s="58" t="s">
        <v>396</v>
      </c>
      <c r="C36" s="63">
        <v>1599.5</v>
      </c>
      <c r="D36" s="63">
        <v>1609.1</v>
      </c>
      <c r="E36" s="63">
        <v>1519.4</v>
      </c>
      <c r="F36" s="63">
        <v>1494.1</v>
      </c>
      <c r="G36" s="63">
        <v>1507.7</v>
      </c>
      <c r="H36" s="63">
        <v>1582.8</v>
      </c>
      <c r="I36" s="63">
        <v>1651.4</v>
      </c>
      <c r="J36" s="63">
        <v>1594.3</v>
      </c>
      <c r="K36" s="63">
        <v>1598.4</v>
      </c>
      <c r="L36" s="63">
        <v>1533.6</v>
      </c>
      <c r="M36" s="63">
        <v>1465.1</v>
      </c>
      <c r="N36" s="63">
        <v>1466.5</v>
      </c>
      <c r="O36" s="63">
        <v>1500.6</v>
      </c>
      <c r="P36" s="63">
        <v>1519.5</v>
      </c>
      <c r="Q36" s="63">
        <v>1607.8</v>
      </c>
      <c r="R36" s="62">
        <v>1654.776445</v>
      </c>
      <c r="S36" s="104">
        <f>100-(T36)</f>
        <v>96.54414223194749</v>
      </c>
      <c r="T36" s="62">
        <f t="shared" si="1"/>
        <v>3.4558577680525144</v>
      </c>
      <c r="U36" s="62">
        <f t="shared" si="2"/>
        <v>55.27644499999997</v>
      </c>
      <c r="V36" s="106"/>
      <c r="X36" s="64" t="s">
        <v>401</v>
      </c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</row>
    <row r="37" spans="1:58" ht="12">
      <c r="A37" s="58" t="s">
        <v>352</v>
      </c>
      <c r="B37" s="58" t="s">
        <v>397</v>
      </c>
      <c r="C37" s="63">
        <v>1309.7</v>
      </c>
      <c r="D37" s="63">
        <v>1358.2</v>
      </c>
      <c r="E37" s="63">
        <v>1498</v>
      </c>
      <c r="F37" s="63">
        <v>1580</v>
      </c>
      <c r="G37" s="63">
        <v>1682.2</v>
      </c>
      <c r="H37" s="63">
        <v>1864.7</v>
      </c>
      <c r="I37" s="63">
        <v>2027.9</v>
      </c>
      <c r="J37" s="63">
        <v>2115.9</v>
      </c>
      <c r="K37" s="63">
        <v>2217.4</v>
      </c>
      <c r="L37" s="63">
        <v>2387.9</v>
      </c>
      <c r="M37" s="63">
        <v>2562.9</v>
      </c>
      <c r="N37" s="63">
        <v>2758.7</v>
      </c>
      <c r="O37" s="63">
        <v>2931.2</v>
      </c>
      <c r="P37" s="63">
        <v>3070.1</v>
      </c>
      <c r="Q37" s="63">
        <v>3280.9</v>
      </c>
      <c r="R37" s="62">
        <v>3535.64147</v>
      </c>
      <c r="S37" s="104">
        <v>0</v>
      </c>
      <c r="T37" s="107">
        <f t="shared" si="1"/>
        <v>169.958117889593</v>
      </c>
      <c r="U37" s="62">
        <f t="shared" si="2"/>
        <v>2225.9414699999998</v>
      </c>
      <c r="V37" s="106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</row>
    <row r="38" spans="1:58" ht="12">
      <c r="A38" s="58" t="s">
        <v>352</v>
      </c>
      <c r="B38" s="58" t="s">
        <v>398</v>
      </c>
      <c r="C38" s="63">
        <v>918.1</v>
      </c>
      <c r="D38" s="63">
        <v>1063.1</v>
      </c>
      <c r="E38" s="63">
        <v>1134.1</v>
      </c>
      <c r="F38" s="63">
        <v>1192</v>
      </c>
      <c r="G38" s="63">
        <v>1226.3</v>
      </c>
      <c r="H38" s="63">
        <v>1345.6</v>
      </c>
      <c r="I38" s="63">
        <v>1449.9</v>
      </c>
      <c r="J38" s="63">
        <v>1556.2</v>
      </c>
      <c r="K38" s="63">
        <v>1610.9</v>
      </c>
      <c r="L38" s="63">
        <v>1739.9</v>
      </c>
      <c r="M38" s="63">
        <v>1835.3</v>
      </c>
      <c r="N38" s="63">
        <v>1908.5</v>
      </c>
      <c r="O38" s="63">
        <v>2008.9</v>
      </c>
      <c r="P38" s="63">
        <v>2119.5</v>
      </c>
      <c r="Q38" s="63">
        <v>2223.7</v>
      </c>
      <c r="R38" s="62">
        <v>2303.9455225</v>
      </c>
      <c r="S38" s="104">
        <v>0</v>
      </c>
      <c r="T38" s="62">
        <f t="shared" si="1"/>
        <v>150.94712150092585</v>
      </c>
      <c r="U38" s="62">
        <f t="shared" si="2"/>
        <v>1385.8455225000002</v>
      </c>
      <c r="V38" s="106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</row>
    <row r="39" spans="19:58" ht="12">
      <c r="S39" s="103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</row>
    <row r="40" spans="1:58" ht="12">
      <c r="A40" s="52" t="s">
        <v>402</v>
      </c>
      <c r="S40" s="103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</row>
    <row r="41" spans="1:58" ht="12">
      <c r="A41" s="52" t="s">
        <v>339</v>
      </c>
      <c r="B41" s="52" t="s">
        <v>403</v>
      </c>
      <c r="S41" s="103"/>
      <c r="W41" s="51" t="s">
        <v>400</v>
      </c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</row>
    <row r="42" spans="19:58" ht="12">
      <c r="S42" s="103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</row>
    <row r="43" spans="1:58" ht="12">
      <c r="A43" s="52" t="s">
        <v>30</v>
      </c>
      <c r="B43" s="101" t="s">
        <v>335</v>
      </c>
      <c r="S43" s="103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</row>
    <row r="44" spans="1:58" ht="12">
      <c r="A44" s="52" t="s">
        <v>345</v>
      </c>
      <c r="B44" s="52" t="s">
        <v>336</v>
      </c>
      <c r="S44" s="103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</row>
    <row r="45" spans="1:58" ht="12">
      <c r="A45" s="52" t="s">
        <v>28</v>
      </c>
      <c r="B45" s="52" t="s">
        <v>390</v>
      </c>
      <c r="S45" s="103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</row>
    <row r="46" spans="19:58" ht="12">
      <c r="S46" s="103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</row>
    <row r="47" spans="1:58" ht="12">
      <c r="A47" s="58" t="s">
        <v>26</v>
      </c>
      <c r="B47" s="58" t="s">
        <v>393</v>
      </c>
      <c r="C47" s="58" t="s">
        <v>394</v>
      </c>
      <c r="D47" s="58" t="s">
        <v>1</v>
      </c>
      <c r="E47" s="58" t="s">
        <v>2</v>
      </c>
      <c r="F47" s="58" t="s">
        <v>3</v>
      </c>
      <c r="G47" s="58" t="s">
        <v>4</v>
      </c>
      <c r="H47" s="58" t="s">
        <v>5</v>
      </c>
      <c r="I47" s="58" t="s">
        <v>6</v>
      </c>
      <c r="J47" s="58" t="s">
        <v>7</v>
      </c>
      <c r="K47" s="58" t="s">
        <v>8</v>
      </c>
      <c r="L47" s="58" t="s">
        <v>9</v>
      </c>
      <c r="M47" s="58" t="s">
        <v>10</v>
      </c>
      <c r="N47" s="58" t="s">
        <v>11</v>
      </c>
      <c r="O47" s="58" t="s">
        <v>12</v>
      </c>
      <c r="P47" s="58" t="s">
        <v>13</v>
      </c>
      <c r="Q47" s="58" t="s">
        <v>395</v>
      </c>
      <c r="R47" s="51">
        <v>2017</v>
      </c>
      <c r="S47" s="103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</row>
    <row r="48" spans="1:58" ht="12">
      <c r="A48" s="58" t="s">
        <v>360</v>
      </c>
      <c r="B48" s="58" t="s">
        <v>396</v>
      </c>
      <c r="C48" s="63">
        <v>1470.5</v>
      </c>
      <c r="D48" s="63">
        <v>1458.2</v>
      </c>
      <c r="E48" s="63">
        <v>1409.2</v>
      </c>
      <c r="F48" s="63">
        <v>1359.1</v>
      </c>
      <c r="G48" s="63">
        <v>1318.4</v>
      </c>
      <c r="H48" s="63">
        <v>1312.8</v>
      </c>
      <c r="I48" s="63">
        <v>1274.5</v>
      </c>
      <c r="J48" s="63">
        <v>1198.1</v>
      </c>
      <c r="K48" s="63">
        <v>1097.7</v>
      </c>
      <c r="L48" s="63">
        <v>1024.5</v>
      </c>
      <c r="M48" s="63">
        <v>928.4</v>
      </c>
      <c r="N48" s="63">
        <v>837.6</v>
      </c>
      <c r="O48" s="63">
        <v>784.6</v>
      </c>
      <c r="P48" s="63">
        <v>763.4</v>
      </c>
      <c r="Q48" s="63">
        <v>730</v>
      </c>
      <c r="R48" s="105">
        <v>745.3900975</v>
      </c>
      <c r="S48" s="104">
        <f aca="true" t="shared" si="3" ref="S48:S69">100-((-1*T48)*1.9)</f>
        <v>6.310179207752483</v>
      </c>
      <c r="T48" s="62">
        <f aca="true" t="shared" si="4" ref="T48:T74">((R48-C48)/C48)*100</f>
        <v>-49.31043199591975</v>
      </c>
      <c r="U48" s="62">
        <f aca="true" t="shared" si="5" ref="U48:U73">R48-C48</f>
        <v>-725.1099025</v>
      </c>
      <c r="V48" s="106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</row>
    <row r="49" spans="1:58" ht="12">
      <c r="A49" s="58" t="s">
        <v>360</v>
      </c>
      <c r="B49" s="58" t="s">
        <v>397</v>
      </c>
      <c r="C49" s="63">
        <v>4861.1</v>
      </c>
      <c r="D49" s="63">
        <v>4751.4</v>
      </c>
      <c r="E49" s="63">
        <v>4707.4</v>
      </c>
      <c r="F49" s="63">
        <v>4720.7</v>
      </c>
      <c r="G49" s="63">
        <v>4789.7</v>
      </c>
      <c r="H49" s="63">
        <v>4877</v>
      </c>
      <c r="I49" s="63">
        <v>4866.9</v>
      </c>
      <c r="J49" s="63">
        <v>4671.1</v>
      </c>
      <c r="K49" s="63">
        <v>4417.2</v>
      </c>
      <c r="L49" s="63">
        <v>4317.4</v>
      </c>
      <c r="M49" s="63">
        <v>4183.2</v>
      </c>
      <c r="N49" s="63">
        <v>4084.7</v>
      </c>
      <c r="O49" s="63">
        <v>4094.7</v>
      </c>
      <c r="P49" s="63">
        <v>4095.6</v>
      </c>
      <c r="Q49" s="63">
        <v>4146.7</v>
      </c>
      <c r="R49" s="62">
        <v>4188.1330325</v>
      </c>
      <c r="S49" s="104">
        <f t="shared" si="3"/>
        <v>73.69654526238915</v>
      </c>
      <c r="T49" s="62">
        <f t="shared" si="4"/>
        <v>-13.84392354611097</v>
      </c>
      <c r="U49" s="62">
        <f t="shared" si="5"/>
        <v>-672.9669675000005</v>
      </c>
      <c r="V49" s="106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</row>
    <row r="50" spans="1:58" ht="12">
      <c r="A50" s="58" t="s">
        <v>360</v>
      </c>
      <c r="B50" s="58" t="s">
        <v>398</v>
      </c>
      <c r="C50" s="63">
        <v>1255.1</v>
      </c>
      <c r="D50" s="63">
        <v>1317.2</v>
      </c>
      <c r="E50" s="63">
        <v>1367.8</v>
      </c>
      <c r="F50" s="63">
        <v>1438.8</v>
      </c>
      <c r="G50" s="63">
        <v>1479.7</v>
      </c>
      <c r="H50" s="63">
        <v>1525.4</v>
      </c>
      <c r="I50" s="63">
        <v>1601.5</v>
      </c>
      <c r="J50" s="63">
        <v>1537.9</v>
      </c>
      <c r="K50" s="63">
        <v>1520.2</v>
      </c>
      <c r="L50" s="63">
        <v>1510.1</v>
      </c>
      <c r="M50" s="63">
        <v>1526.1</v>
      </c>
      <c r="N50" s="63">
        <v>1551.3</v>
      </c>
      <c r="O50" s="63">
        <v>1616.3</v>
      </c>
      <c r="P50" s="63">
        <v>1672.2</v>
      </c>
      <c r="Q50" s="63">
        <v>1721.3</v>
      </c>
      <c r="R50" s="62">
        <v>1772.56476</v>
      </c>
      <c r="S50" s="104">
        <f>100-(T50)</f>
        <v>58.77103338379411</v>
      </c>
      <c r="T50" s="62">
        <f t="shared" si="4"/>
        <v>41.22896661620589</v>
      </c>
      <c r="U50" s="62">
        <f t="shared" si="5"/>
        <v>517.4647600000001</v>
      </c>
      <c r="V50" s="106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</row>
    <row r="51" spans="1:58" ht="12">
      <c r="A51" s="58" t="s">
        <v>359</v>
      </c>
      <c r="B51" s="58" t="s">
        <v>396</v>
      </c>
      <c r="C51" s="63">
        <v>1656.8</v>
      </c>
      <c r="D51" s="63">
        <v>1564.5</v>
      </c>
      <c r="E51" s="63">
        <v>1545.6</v>
      </c>
      <c r="F51" s="63">
        <v>1408.9</v>
      </c>
      <c r="G51" s="63">
        <v>1384.4</v>
      </c>
      <c r="H51" s="63">
        <v>1382.1</v>
      </c>
      <c r="I51" s="63">
        <v>1358.9</v>
      </c>
      <c r="J51" s="63">
        <v>1258.8</v>
      </c>
      <c r="K51" s="63">
        <v>1172.7</v>
      </c>
      <c r="L51" s="63">
        <v>1115.9</v>
      </c>
      <c r="M51" s="63">
        <v>1004.4</v>
      </c>
      <c r="N51" s="63">
        <v>931.7</v>
      </c>
      <c r="O51" s="63">
        <v>919.4</v>
      </c>
      <c r="P51" s="63">
        <v>863.4</v>
      </c>
      <c r="Q51" s="63">
        <v>893.2</v>
      </c>
      <c r="R51" s="62">
        <v>877.3454</v>
      </c>
      <c r="S51" s="104">
        <f t="shared" si="3"/>
        <v>10.613004587155984</v>
      </c>
      <c r="T51" s="62">
        <f t="shared" si="4"/>
        <v>-47.04578705939159</v>
      </c>
      <c r="U51" s="62">
        <f t="shared" si="5"/>
        <v>-779.4545999999999</v>
      </c>
      <c r="V51" s="106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</row>
    <row r="52" spans="1:58" ht="12">
      <c r="A52" s="58" t="s">
        <v>359</v>
      </c>
      <c r="B52" s="58" t="s">
        <v>397</v>
      </c>
      <c r="C52" s="63">
        <v>5402.7</v>
      </c>
      <c r="D52" s="63">
        <v>5357.4</v>
      </c>
      <c r="E52" s="63">
        <v>5233.3</v>
      </c>
      <c r="F52" s="63">
        <v>5323.5</v>
      </c>
      <c r="G52" s="63">
        <v>5426.8</v>
      </c>
      <c r="H52" s="63">
        <v>5420.2</v>
      </c>
      <c r="I52" s="63">
        <v>5377.1</v>
      </c>
      <c r="J52" s="63">
        <v>5055.6</v>
      </c>
      <c r="K52" s="63">
        <v>4807.3</v>
      </c>
      <c r="L52" s="63">
        <v>4644.9</v>
      </c>
      <c r="M52" s="63">
        <v>4499.8</v>
      </c>
      <c r="N52" s="63">
        <v>4379.5</v>
      </c>
      <c r="O52" s="63">
        <v>4458.1</v>
      </c>
      <c r="P52" s="63">
        <v>4469.2</v>
      </c>
      <c r="Q52" s="63">
        <v>4482.7</v>
      </c>
      <c r="R52" s="62">
        <v>4456.6121875</v>
      </c>
      <c r="S52" s="104">
        <f t="shared" si="3"/>
        <v>66.72836093527312</v>
      </c>
      <c r="T52" s="62">
        <f t="shared" si="4"/>
        <v>-17.511388981435207</v>
      </c>
      <c r="U52" s="62">
        <f t="shared" si="5"/>
        <v>-946.0878124999999</v>
      </c>
      <c r="V52" s="106"/>
      <c r="W52" s="51" t="s">
        <v>376</v>
      </c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</row>
    <row r="53" spans="1:58" ht="12">
      <c r="A53" s="58" t="s">
        <v>359</v>
      </c>
      <c r="B53" s="58" t="s">
        <v>398</v>
      </c>
      <c r="C53" s="63">
        <v>3694.1</v>
      </c>
      <c r="D53" s="63">
        <v>3898.5</v>
      </c>
      <c r="E53" s="63">
        <v>4061.6</v>
      </c>
      <c r="F53" s="63">
        <v>4264.1</v>
      </c>
      <c r="G53" s="63">
        <v>4502.5</v>
      </c>
      <c r="H53" s="63">
        <v>4654.2</v>
      </c>
      <c r="I53" s="63">
        <v>4804</v>
      </c>
      <c r="J53" s="63">
        <v>4942</v>
      </c>
      <c r="K53" s="63">
        <v>4843</v>
      </c>
      <c r="L53" s="63">
        <v>4853</v>
      </c>
      <c r="M53" s="63">
        <v>4874.8</v>
      </c>
      <c r="N53" s="63">
        <v>4913.9</v>
      </c>
      <c r="O53" s="63">
        <v>4974.8</v>
      </c>
      <c r="P53" s="63">
        <v>5132.6</v>
      </c>
      <c r="Q53" s="63">
        <v>5200</v>
      </c>
      <c r="R53" s="62">
        <v>5341.3310825</v>
      </c>
      <c r="S53" s="104">
        <f>100-(T53)</f>
        <v>55.40913666386941</v>
      </c>
      <c r="T53" s="62">
        <f t="shared" si="4"/>
        <v>44.59086333613059</v>
      </c>
      <c r="U53" s="62">
        <f t="shared" si="5"/>
        <v>1647.2310825</v>
      </c>
      <c r="V53" s="106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</row>
    <row r="54" spans="1:58" ht="12">
      <c r="A54" s="58" t="s">
        <v>358</v>
      </c>
      <c r="B54" s="58" t="s">
        <v>396</v>
      </c>
      <c r="C54" s="63">
        <v>2297.9</v>
      </c>
      <c r="D54" s="63">
        <v>2253.2</v>
      </c>
      <c r="E54" s="63">
        <v>1997.5</v>
      </c>
      <c r="F54" s="63">
        <v>1879.9</v>
      </c>
      <c r="G54" s="63">
        <v>1775.3</v>
      </c>
      <c r="H54" s="63">
        <v>1734.6</v>
      </c>
      <c r="I54" s="63">
        <v>1646.5</v>
      </c>
      <c r="J54" s="63">
        <v>1545.5</v>
      </c>
      <c r="K54" s="63">
        <v>1393.2</v>
      </c>
      <c r="L54" s="63">
        <v>1365.5</v>
      </c>
      <c r="M54" s="63">
        <v>1302.2</v>
      </c>
      <c r="N54" s="63">
        <v>1217.2</v>
      </c>
      <c r="O54" s="63">
        <v>1151.1</v>
      </c>
      <c r="P54" s="63">
        <v>1122</v>
      </c>
      <c r="Q54" s="63">
        <v>1100.5</v>
      </c>
      <c r="R54" s="62">
        <v>1082.3219575</v>
      </c>
      <c r="S54" s="104">
        <v>0</v>
      </c>
      <c r="T54" s="105">
        <f t="shared" si="4"/>
        <v>-52.8995187997737</v>
      </c>
      <c r="U54" s="62">
        <f t="shared" si="5"/>
        <v>-1215.5780425</v>
      </c>
      <c r="V54" s="106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</row>
    <row r="55" spans="1:58" ht="12">
      <c r="A55" s="58" t="s">
        <v>358</v>
      </c>
      <c r="B55" s="58" t="s">
        <v>397</v>
      </c>
      <c r="C55" s="63">
        <v>6333.2</v>
      </c>
      <c r="D55" s="63">
        <v>6010</v>
      </c>
      <c r="E55" s="63">
        <v>6017.8</v>
      </c>
      <c r="F55" s="63">
        <v>5857.5</v>
      </c>
      <c r="G55" s="63">
        <v>5785.2</v>
      </c>
      <c r="H55" s="63">
        <v>5722.6</v>
      </c>
      <c r="I55" s="63">
        <v>5721.2</v>
      </c>
      <c r="J55" s="63">
        <v>5446.3</v>
      </c>
      <c r="K55" s="63">
        <v>5218.4</v>
      </c>
      <c r="L55" s="63">
        <v>5092.2</v>
      </c>
      <c r="M55" s="63">
        <v>4948.7</v>
      </c>
      <c r="N55" s="63">
        <v>4825.8</v>
      </c>
      <c r="O55" s="63">
        <v>4828.4</v>
      </c>
      <c r="P55" s="63">
        <v>4691.3</v>
      </c>
      <c r="Q55" s="63">
        <v>4606.5</v>
      </c>
      <c r="R55" s="62">
        <v>4563.3399475</v>
      </c>
      <c r="S55" s="104">
        <f t="shared" si="3"/>
        <v>46.90308059511779</v>
      </c>
      <c r="T55" s="62">
        <f t="shared" si="4"/>
        <v>-27.945747055201164</v>
      </c>
      <c r="U55" s="105">
        <f t="shared" si="5"/>
        <v>-1769.8600525000002</v>
      </c>
      <c r="V55" s="106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</row>
    <row r="56" spans="1:58" ht="12">
      <c r="A56" s="58" t="s">
        <v>358</v>
      </c>
      <c r="B56" s="58" t="s">
        <v>398</v>
      </c>
      <c r="C56" s="63">
        <v>3667.3</v>
      </c>
      <c r="D56" s="63">
        <v>3843.4</v>
      </c>
      <c r="E56" s="63">
        <v>4111.8</v>
      </c>
      <c r="F56" s="63">
        <v>4369.5</v>
      </c>
      <c r="G56" s="63">
        <v>4613.3</v>
      </c>
      <c r="H56" s="63">
        <v>4806.4</v>
      </c>
      <c r="I56" s="63">
        <v>5006.5</v>
      </c>
      <c r="J56" s="63">
        <v>5129.5</v>
      </c>
      <c r="K56" s="63">
        <v>5262.9</v>
      </c>
      <c r="L56" s="63">
        <v>5413.5</v>
      </c>
      <c r="M56" s="63">
        <v>5544</v>
      </c>
      <c r="N56" s="63">
        <v>5667.8</v>
      </c>
      <c r="O56" s="63">
        <v>5767.6</v>
      </c>
      <c r="P56" s="63">
        <v>5858.4</v>
      </c>
      <c r="Q56" s="63">
        <v>5888.5</v>
      </c>
      <c r="R56" s="62">
        <v>6022.9872675</v>
      </c>
      <c r="S56" s="104">
        <f>100-(T56)</f>
        <v>35.765078736400085</v>
      </c>
      <c r="T56" s="62">
        <f t="shared" si="4"/>
        <v>64.23492126359992</v>
      </c>
      <c r="U56" s="62">
        <f t="shared" si="5"/>
        <v>2355.6872674999995</v>
      </c>
      <c r="V56" s="106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</row>
    <row r="57" spans="1:58" ht="12">
      <c r="A57" s="58" t="s">
        <v>357</v>
      </c>
      <c r="B57" s="58" t="s">
        <v>396</v>
      </c>
      <c r="C57" s="63">
        <v>2809.9</v>
      </c>
      <c r="D57" s="63">
        <v>2787.5</v>
      </c>
      <c r="E57" s="63">
        <v>2638.5</v>
      </c>
      <c r="F57" s="63">
        <v>2501.6</v>
      </c>
      <c r="G57" s="63">
        <v>2453.1</v>
      </c>
      <c r="H57" s="63">
        <v>2440.2</v>
      </c>
      <c r="I57" s="63">
        <v>2291.4</v>
      </c>
      <c r="J57" s="63">
        <v>2093.8</v>
      </c>
      <c r="K57" s="63">
        <v>1921.4</v>
      </c>
      <c r="L57" s="63">
        <v>1789.7</v>
      </c>
      <c r="M57" s="63">
        <v>1627.9</v>
      </c>
      <c r="N57" s="63">
        <v>1519.4</v>
      </c>
      <c r="O57" s="63">
        <v>1442.9</v>
      </c>
      <c r="P57" s="63">
        <v>1403.4</v>
      </c>
      <c r="Q57" s="63">
        <v>1340.8</v>
      </c>
      <c r="R57" s="62">
        <v>1344.62329</v>
      </c>
      <c r="S57" s="104">
        <f t="shared" si="3"/>
        <v>0.9208246200932422</v>
      </c>
      <c r="T57" s="62">
        <f t="shared" si="4"/>
        <v>-52.14693441047724</v>
      </c>
      <c r="U57" s="62">
        <f t="shared" si="5"/>
        <v>-1465.27671</v>
      </c>
      <c r="V57" s="106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</row>
    <row r="58" spans="1:58" ht="12">
      <c r="A58" s="58" t="s">
        <v>357</v>
      </c>
      <c r="B58" s="58" t="s">
        <v>397</v>
      </c>
      <c r="C58" s="79">
        <v>6502.1</v>
      </c>
      <c r="D58" s="63">
        <v>6588.5</v>
      </c>
      <c r="E58" s="63">
        <v>6625</v>
      </c>
      <c r="F58" s="63">
        <v>6708</v>
      </c>
      <c r="G58" s="63">
        <v>6794.2</v>
      </c>
      <c r="H58" s="63">
        <v>6763.2</v>
      </c>
      <c r="I58" s="63">
        <v>6661.9</v>
      </c>
      <c r="J58" s="63">
        <v>6384</v>
      </c>
      <c r="K58" s="63">
        <v>6102.3</v>
      </c>
      <c r="L58" s="63">
        <v>5878.9</v>
      </c>
      <c r="M58" s="63">
        <v>5685.7</v>
      </c>
      <c r="N58" s="63">
        <v>5533.4</v>
      </c>
      <c r="O58" s="63">
        <v>5475.1</v>
      </c>
      <c r="P58" s="63">
        <v>5320.9</v>
      </c>
      <c r="Q58" s="63">
        <v>5242.9</v>
      </c>
      <c r="R58" s="62">
        <v>5208.9643</v>
      </c>
      <c r="S58" s="104">
        <f t="shared" si="3"/>
        <v>62.21285692314789</v>
      </c>
      <c r="T58" s="62">
        <f t="shared" si="4"/>
        <v>-19.88797004044848</v>
      </c>
      <c r="U58" s="62">
        <f t="shared" si="5"/>
        <v>-1293.1357000000007</v>
      </c>
      <c r="V58" s="106"/>
      <c r="X58" s="64" t="s">
        <v>404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</row>
    <row r="59" spans="1:58" ht="12">
      <c r="A59" s="58" t="s">
        <v>357</v>
      </c>
      <c r="B59" s="58" t="s">
        <v>398</v>
      </c>
      <c r="C59" s="63">
        <v>3336.3</v>
      </c>
      <c r="D59" s="63">
        <v>3433.8</v>
      </c>
      <c r="E59" s="63">
        <v>3727.1</v>
      </c>
      <c r="F59" s="63">
        <v>3920.1</v>
      </c>
      <c r="G59" s="63">
        <v>4051.5</v>
      </c>
      <c r="H59" s="63">
        <v>4270</v>
      </c>
      <c r="I59" s="63">
        <v>4499.8</v>
      </c>
      <c r="J59" s="63">
        <v>4732.7</v>
      </c>
      <c r="K59" s="63">
        <v>4831.4</v>
      </c>
      <c r="L59" s="63">
        <v>5052.2</v>
      </c>
      <c r="M59" s="63">
        <v>5260.2</v>
      </c>
      <c r="N59" s="63">
        <v>5445.2</v>
      </c>
      <c r="O59" s="63">
        <v>5649.9</v>
      </c>
      <c r="P59" s="63">
        <v>5922.6</v>
      </c>
      <c r="Q59" s="63">
        <v>6049.7</v>
      </c>
      <c r="R59" s="62">
        <v>6194.937155</v>
      </c>
      <c r="S59" s="104">
        <f>100-(T59)</f>
        <v>14.31714309264757</v>
      </c>
      <c r="T59" s="62">
        <f t="shared" si="4"/>
        <v>85.68285690735243</v>
      </c>
      <c r="U59" s="62">
        <f t="shared" si="5"/>
        <v>2858.6371549999994</v>
      </c>
      <c r="V59" s="106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</row>
    <row r="60" spans="1:58" ht="12">
      <c r="A60" s="58" t="s">
        <v>356</v>
      </c>
      <c r="B60" s="58" t="s">
        <v>396</v>
      </c>
      <c r="C60" s="63">
        <v>3282</v>
      </c>
      <c r="D60" s="63">
        <v>3133.1</v>
      </c>
      <c r="E60" s="63">
        <v>3086.3</v>
      </c>
      <c r="F60" s="63">
        <v>3028.2</v>
      </c>
      <c r="G60" s="63">
        <v>3005.8</v>
      </c>
      <c r="H60" s="63">
        <v>2966.1</v>
      </c>
      <c r="I60" s="63">
        <v>2866.2</v>
      </c>
      <c r="J60" s="63">
        <v>2702.6</v>
      </c>
      <c r="K60" s="63">
        <v>2576</v>
      </c>
      <c r="L60" s="63">
        <v>2407.1</v>
      </c>
      <c r="M60" s="63">
        <v>2265.6</v>
      </c>
      <c r="N60" s="63">
        <v>2071.8</v>
      </c>
      <c r="O60" s="63">
        <v>1988.3</v>
      </c>
      <c r="P60" s="63">
        <v>1871.5</v>
      </c>
      <c r="Q60" s="63">
        <v>1793.5</v>
      </c>
      <c r="R60" s="62">
        <v>1726.53275</v>
      </c>
      <c r="S60" s="104">
        <f t="shared" si="3"/>
        <v>9.951621724558208</v>
      </c>
      <c r="T60" s="62">
        <f t="shared" si="4"/>
        <v>-47.393883302864104</v>
      </c>
      <c r="U60" s="62">
        <f t="shared" si="5"/>
        <v>-1555.46725</v>
      </c>
      <c r="V60" s="106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</row>
    <row r="61" spans="1:58" ht="12">
      <c r="A61" s="58" t="s">
        <v>356</v>
      </c>
      <c r="B61" s="58" t="s">
        <v>397</v>
      </c>
      <c r="C61" s="63">
        <v>6283.8</v>
      </c>
      <c r="D61" s="63">
        <v>6337.6</v>
      </c>
      <c r="E61" s="63">
        <v>6546.9</v>
      </c>
      <c r="F61" s="63">
        <v>6855.3</v>
      </c>
      <c r="G61" s="63">
        <v>7005.7</v>
      </c>
      <c r="H61" s="63">
        <v>7225.3</v>
      </c>
      <c r="I61" s="63">
        <v>7311</v>
      </c>
      <c r="J61" s="63">
        <v>7252.5</v>
      </c>
      <c r="K61" s="63">
        <v>7070.7</v>
      </c>
      <c r="L61" s="63">
        <v>6894.8</v>
      </c>
      <c r="M61" s="63">
        <v>6739.6</v>
      </c>
      <c r="N61" s="63">
        <v>6479.6</v>
      </c>
      <c r="O61" s="63">
        <v>6314.1</v>
      </c>
      <c r="P61" s="63">
        <v>6181.1</v>
      </c>
      <c r="Q61" s="63">
        <v>6112.4</v>
      </c>
      <c r="R61" s="62">
        <v>5928.1451975</v>
      </c>
      <c r="S61" s="104">
        <f t="shared" si="3"/>
        <v>89.24625028247239</v>
      </c>
      <c r="T61" s="62">
        <f t="shared" si="4"/>
        <v>-5.659868272382956</v>
      </c>
      <c r="U61" s="62">
        <f t="shared" si="5"/>
        <v>-355.6548025000002</v>
      </c>
      <c r="V61" s="106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58" ht="12">
      <c r="A62" s="58" t="s">
        <v>356</v>
      </c>
      <c r="B62" s="58" t="s">
        <v>398</v>
      </c>
      <c r="C62" s="63">
        <v>3002.7</v>
      </c>
      <c r="D62" s="63">
        <v>3180.5</v>
      </c>
      <c r="E62" s="63">
        <v>3355.2</v>
      </c>
      <c r="F62" s="63">
        <v>3558.7</v>
      </c>
      <c r="G62" s="63">
        <v>3739</v>
      </c>
      <c r="H62" s="63">
        <v>3854.7</v>
      </c>
      <c r="I62" s="63">
        <v>4059.9</v>
      </c>
      <c r="J62" s="63">
        <v>4196.8</v>
      </c>
      <c r="K62" s="63">
        <v>4308.3</v>
      </c>
      <c r="L62" s="63">
        <v>4506.7</v>
      </c>
      <c r="M62" s="63">
        <v>4687.5</v>
      </c>
      <c r="N62" s="63">
        <v>4895.3</v>
      </c>
      <c r="O62" s="63">
        <v>5131.7</v>
      </c>
      <c r="P62" s="63">
        <v>5350.1</v>
      </c>
      <c r="Q62" s="63">
        <v>5534.7</v>
      </c>
      <c r="R62" s="62">
        <v>5723.9887575</v>
      </c>
      <c r="S62" s="104">
        <f>100-(T62)</f>
        <v>9.371940003996386</v>
      </c>
      <c r="T62" s="62">
        <f t="shared" si="4"/>
        <v>90.62805999600361</v>
      </c>
      <c r="U62" s="62">
        <f t="shared" si="5"/>
        <v>2721.2887575000004</v>
      </c>
      <c r="V62" s="106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</row>
    <row r="63" spans="1:58" ht="12">
      <c r="A63" s="58" t="s">
        <v>355</v>
      </c>
      <c r="B63" s="58" t="s">
        <v>396</v>
      </c>
      <c r="C63" s="63">
        <v>3396</v>
      </c>
      <c r="D63" s="63">
        <v>3411.1</v>
      </c>
      <c r="E63" s="63">
        <v>3333.8</v>
      </c>
      <c r="F63" s="63">
        <v>3300.2</v>
      </c>
      <c r="G63" s="63">
        <v>3285.3</v>
      </c>
      <c r="H63" s="63">
        <v>3230.8</v>
      </c>
      <c r="I63" s="63">
        <v>3184.6</v>
      </c>
      <c r="J63" s="63">
        <v>3022.8</v>
      </c>
      <c r="K63" s="63">
        <v>2926.7</v>
      </c>
      <c r="L63" s="63">
        <v>2807.6</v>
      </c>
      <c r="M63" s="63">
        <v>2695.2</v>
      </c>
      <c r="N63" s="63">
        <v>2537.1</v>
      </c>
      <c r="O63" s="63">
        <v>2471.1</v>
      </c>
      <c r="P63" s="63">
        <v>2403.5</v>
      </c>
      <c r="Q63" s="63">
        <v>2354.1</v>
      </c>
      <c r="R63" s="62">
        <v>2268.7170175</v>
      </c>
      <c r="S63" s="104">
        <f t="shared" si="3"/>
        <v>36.93057518404006</v>
      </c>
      <c r="T63" s="62">
        <f t="shared" si="4"/>
        <v>-33.19443411366313</v>
      </c>
      <c r="U63" s="62">
        <f t="shared" si="5"/>
        <v>-1127.2829825</v>
      </c>
      <c r="V63" s="106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</row>
    <row r="64" spans="1:58" ht="12">
      <c r="A64" s="58" t="s">
        <v>355</v>
      </c>
      <c r="B64" s="58" t="s">
        <v>397</v>
      </c>
      <c r="C64" s="63">
        <v>5482</v>
      </c>
      <c r="D64" s="63">
        <v>5574.7</v>
      </c>
      <c r="E64" s="63">
        <v>5950.6</v>
      </c>
      <c r="F64" s="63">
        <v>6149.6</v>
      </c>
      <c r="G64" s="63">
        <v>6391.1</v>
      </c>
      <c r="H64" s="63">
        <v>6622.4</v>
      </c>
      <c r="I64" s="63">
        <v>6849</v>
      </c>
      <c r="J64" s="63">
        <v>6850</v>
      </c>
      <c r="K64" s="63">
        <v>6825.4</v>
      </c>
      <c r="L64" s="63">
        <v>6899</v>
      </c>
      <c r="M64" s="63">
        <v>6875.1</v>
      </c>
      <c r="N64" s="63">
        <v>6894.2</v>
      </c>
      <c r="O64" s="63">
        <v>6976.7</v>
      </c>
      <c r="P64" s="63">
        <v>6883.8</v>
      </c>
      <c r="Q64" s="63">
        <v>6929.7</v>
      </c>
      <c r="R64" s="107">
        <v>6899.5927575</v>
      </c>
      <c r="S64" s="104">
        <f>100-(T64)</f>
        <v>74.14095663079169</v>
      </c>
      <c r="T64" s="62">
        <f t="shared" si="4"/>
        <v>25.85904336920831</v>
      </c>
      <c r="U64" s="62">
        <f t="shared" si="5"/>
        <v>1417.5927574999996</v>
      </c>
      <c r="V64" s="106"/>
      <c r="W64" s="51" t="s">
        <v>400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  <row r="65" spans="1:58" ht="14.25">
      <c r="A65" s="58" t="s">
        <v>355</v>
      </c>
      <c r="B65" s="58" t="s">
        <v>398</v>
      </c>
      <c r="C65" s="63">
        <v>2739.2</v>
      </c>
      <c r="D65" s="63">
        <v>2860.7</v>
      </c>
      <c r="E65" s="63">
        <v>2942.5</v>
      </c>
      <c r="F65" s="63">
        <v>3129.9</v>
      </c>
      <c r="G65" s="63">
        <v>3235.9</v>
      </c>
      <c r="H65" s="63">
        <v>3340.4</v>
      </c>
      <c r="I65" s="63">
        <v>3462.4</v>
      </c>
      <c r="J65" s="63">
        <v>3693.5</v>
      </c>
      <c r="K65" s="63">
        <v>3837.7</v>
      </c>
      <c r="L65" s="63">
        <v>3953.3</v>
      </c>
      <c r="M65" s="63">
        <v>4177.9</v>
      </c>
      <c r="N65" s="63">
        <v>4339.9</v>
      </c>
      <c r="O65" s="63">
        <v>4412.2</v>
      </c>
      <c r="P65" s="63">
        <v>4569.9</v>
      </c>
      <c r="Q65" s="63">
        <v>4817.8</v>
      </c>
      <c r="R65" s="62">
        <v>4970.1264425</v>
      </c>
      <c r="S65" s="104">
        <f>100-(T65)</f>
        <v>18.555547513872654</v>
      </c>
      <c r="T65" s="62">
        <f t="shared" si="4"/>
        <v>81.44445248612735</v>
      </c>
      <c r="U65" s="62">
        <f t="shared" si="5"/>
        <v>2230.9264425</v>
      </c>
      <c r="V65" s="106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</row>
    <row r="66" spans="1:58" ht="12">
      <c r="A66" s="58" t="s">
        <v>354</v>
      </c>
      <c r="B66" s="58" t="s">
        <v>396</v>
      </c>
      <c r="C66" s="63">
        <v>3404.6</v>
      </c>
      <c r="D66" s="63">
        <v>3385.6</v>
      </c>
      <c r="E66" s="63">
        <v>3280.6</v>
      </c>
      <c r="F66" s="63">
        <v>3206.5</v>
      </c>
      <c r="G66" s="63">
        <v>3214.4</v>
      </c>
      <c r="H66" s="63">
        <v>3184.4</v>
      </c>
      <c r="I66" s="63">
        <v>3160.2</v>
      </c>
      <c r="J66" s="63">
        <v>3073.9</v>
      </c>
      <c r="K66" s="63">
        <v>2990</v>
      </c>
      <c r="L66" s="63">
        <v>2900.4</v>
      </c>
      <c r="M66" s="63">
        <v>2797.6</v>
      </c>
      <c r="N66" s="63">
        <v>2688.8</v>
      </c>
      <c r="O66" s="63">
        <v>2627.5</v>
      </c>
      <c r="P66" s="63">
        <v>2571.4</v>
      </c>
      <c r="Q66" s="63">
        <v>2526.8</v>
      </c>
      <c r="R66" s="62">
        <v>2525.74122</v>
      </c>
      <c r="S66" s="104">
        <f t="shared" si="3"/>
        <v>50.953660283146334</v>
      </c>
      <c r="T66" s="62">
        <f t="shared" si="4"/>
        <v>-25.813863008870353</v>
      </c>
      <c r="U66" s="62">
        <f t="shared" si="5"/>
        <v>-878.85878</v>
      </c>
      <c r="V66" s="106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</row>
    <row r="67" spans="1:58" ht="12">
      <c r="A67" s="58" t="s">
        <v>354</v>
      </c>
      <c r="B67" s="58" t="s">
        <v>397</v>
      </c>
      <c r="C67" s="63">
        <v>4216.6</v>
      </c>
      <c r="D67" s="63">
        <v>4384.3</v>
      </c>
      <c r="E67" s="63">
        <v>4519.1</v>
      </c>
      <c r="F67" s="63">
        <v>4805.8</v>
      </c>
      <c r="G67" s="63">
        <v>5026.1</v>
      </c>
      <c r="H67" s="63">
        <v>5275.2</v>
      </c>
      <c r="I67" s="63">
        <v>5503.8</v>
      </c>
      <c r="J67" s="63">
        <v>5630.8</v>
      </c>
      <c r="K67" s="63">
        <v>5833.1</v>
      </c>
      <c r="L67" s="63">
        <v>6019.3</v>
      </c>
      <c r="M67" s="63">
        <v>6137.6</v>
      </c>
      <c r="N67" s="63">
        <v>6206.3</v>
      </c>
      <c r="O67" s="63">
        <v>6523.9</v>
      </c>
      <c r="P67" s="63">
        <v>6630.2</v>
      </c>
      <c r="Q67" s="63">
        <v>6766.5</v>
      </c>
      <c r="R67" s="62">
        <v>6880.8894725</v>
      </c>
      <c r="S67" s="104">
        <f>100-(T67)</f>
        <v>36.81427044301097</v>
      </c>
      <c r="T67" s="62">
        <f t="shared" si="4"/>
        <v>63.18572955698903</v>
      </c>
      <c r="U67" s="62">
        <f t="shared" si="5"/>
        <v>2664.2894724999996</v>
      </c>
      <c r="V67" s="106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</row>
    <row r="68" spans="1:58" ht="12">
      <c r="A68" s="58" t="s">
        <v>354</v>
      </c>
      <c r="B68" s="58" t="s">
        <v>398</v>
      </c>
      <c r="C68" s="63">
        <v>2101.4</v>
      </c>
      <c r="D68" s="63">
        <v>2220.6</v>
      </c>
      <c r="E68" s="63">
        <v>2412.1</v>
      </c>
      <c r="F68" s="63">
        <v>2576</v>
      </c>
      <c r="G68" s="63">
        <v>2638.6</v>
      </c>
      <c r="H68" s="63">
        <v>2769.2</v>
      </c>
      <c r="I68" s="63">
        <v>2954.4</v>
      </c>
      <c r="J68" s="63">
        <v>3091.7</v>
      </c>
      <c r="K68" s="63">
        <v>3195.8</v>
      </c>
      <c r="L68" s="63">
        <v>3315.4</v>
      </c>
      <c r="M68" s="63">
        <v>3490.4</v>
      </c>
      <c r="N68" s="63">
        <v>3643.3</v>
      </c>
      <c r="O68" s="63">
        <v>3726.4</v>
      </c>
      <c r="P68" s="63">
        <v>3935.2</v>
      </c>
      <c r="Q68" s="63">
        <v>4131.3</v>
      </c>
      <c r="R68" s="62">
        <v>4259.4872575</v>
      </c>
      <c r="S68" s="104">
        <v>0</v>
      </c>
      <c r="T68" s="62">
        <f t="shared" si="4"/>
        <v>102.69759481774055</v>
      </c>
      <c r="U68" s="62">
        <f t="shared" si="5"/>
        <v>2158.0872575</v>
      </c>
      <c r="V68" s="106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</row>
    <row r="69" spans="1:58" ht="12">
      <c r="A69" s="58" t="s">
        <v>353</v>
      </c>
      <c r="B69" s="58" t="s">
        <v>396</v>
      </c>
      <c r="C69" s="63">
        <v>2385.3</v>
      </c>
      <c r="D69" s="63">
        <v>2495.5</v>
      </c>
      <c r="E69" s="63">
        <v>2492.4</v>
      </c>
      <c r="F69" s="63">
        <v>2639.2</v>
      </c>
      <c r="G69" s="63">
        <v>2686.4</v>
      </c>
      <c r="H69" s="63">
        <v>2643.4</v>
      </c>
      <c r="I69" s="63">
        <v>2571.5</v>
      </c>
      <c r="J69" s="63">
        <v>2556.2</v>
      </c>
      <c r="K69" s="63">
        <v>2508.1</v>
      </c>
      <c r="L69" s="63">
        <v>2552.7</v>
      </c>
      <c r="M69" s="63">
        <v>2502.7</v>
      </c>
      <c r="N69" s="63">
        <v>2431.8</v>
      </c>
      <c r="O69" s="63">
        <v>2436.5</v>
      </c>
      <c r="P69" s="63">
        <v>2348.4</v>
      </c>
      <c r="Q69" s="63">
        <v>2371.4</v>
      </c>
      <c r="R69" s="62">
        <v>2387.18166</v>
      </c>
      <c r="S69" s="104">
        <f t="shared" si="3"/>
        <v>100.14988278204</v>
      </c>
      <c r="T69" s="109">
        <f>((R69-C69)/C69)*100</f>
        <v>0.07888567475789253</v>
      </c>
      <c r="U69" s="62">
        <f t="shared" si="5"/>
        <v>1.8816600000000108</v>
      </c>
      <c r="V69" s="106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</row>
    <row r="70" spans="1:58" ht="12">
      <c r="A70" s="58" t="s">
        <v>353</v>
      </c>
      <c r="B70" s="58" t="s">
        <v>397</v>
      </c>
      <c r="C70" s="63">
        <v>2015.9</v>
      </c>
      <c r="D70" s="63">
        <v>2280.5</v>
      </c>
      <c r="E70" s="63">
        <v>2536.9</v>
      </c>
      <c r="F70" s="63">
        <v>2853.8</v>
      </c>
      <c r="G70" s="63">
        <v>3095.7</v>
      </c>
      <c r="H70" s="63">
        <v>3318.8</v>
      </c>
      <c r="I70" s="63">
        <v>3509.4</v>
      </c>
      <c r="J70" s="63">
        <v>3655.5</v>
      </c>
      <c r="K70" s="63">
        <v>3851.1</v>
      </c>
      <c r="L70" s="63">
        <v>4064.7</v>
      </c>
      <c r="M70" s="63">
        <v>4359.4</v>
      </c>
      <c r="N70" s="63">
        <v>4594.8</v>
      </c>
      <c r="O70" s="63">
        <v>4861.5</v>
      </c>
      <c r="P70" s="63">
        <v>5174.5</v>
      </c>
      <c r="Q70" s="63">
        <v>5411.6</v>
      </c>
      <c r="R70" s="62">
        <v>5636.3603275</v>
      </c>
      <c r="S70" s="104">
        <v>0</v>
      </c>
      <c r="T70" s="62">
        <f t="shared" si="4"/>
        <v>179.5952342626122</v>
      </c>
      <c r="U70" s="107">
        <f t="shared" si="5"/>
        <v>3620.4603274999995</v>
      </c>
      <c r="V70" s="106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</row>
    <row r="71" spans="1:58" ht="15.75">
      <c r="A71" s="58" t="s">
        <v>353</v>
      </c>
      <c r="B71" s="58" t="s">
        <v>398</v>
      </c>
      <c r="C71" s="63">
        <v>1157.2</v>
      </c>
      <c r="D71" s="63">
        <v>1255.9</v>
      </c>
      <c r="E71" s="63">
        <v>1436.5</v>
      </c>
      <c r="F71" s="63">
        <v>1663.7</v>
      </c>
      <c r="G71" s="63">
        <v>1770.6</v>
      </c>
      <c r="H71" s="63">
        <v>1867.4</v>
      </c>
      <c r="I71" s="63">
        <v>2012.7</v>
      </c>
      <c r="J71" s="63">
        <v>2157.3</v>
      </c>
      <c r="K71" s="63">
        <v>2274.3</v>
      </c>
      <c r="L71" s="63">
        <v>2453.6</v>
      </c>
      <c r="M71" s="63">
        <v>2616.7</v>
      </c>
      <c r="N71" s="63">
        <v>2796.2</v>
      </c>
      <c r="O71" s="63">
        <v>2847</v>
      </c>
      <c r="P71" s="63">
        <v>2999.8</v>
      </c>
      <c r="Q71" s="63">
        <v>3162.1</v>
      </c>
      <c r="R71" s="62">
        <v>3323.0833875</v>
      </c>
      <c r="S71" s="104">
        <v>0</v>
      </c>
      <c r="T71" s="62">
        <f t="shared" si="4"/>
        <v>187.1658648029727</v>
      </c>
      <c r="U71" s="62">
        <f t="shared" si="5"/>
        <v>2165.8833875</v>
      </c>
      <c r="V71" s="106"/>
      <c r="X71" s="64"/>
      <c r="Y71" s="7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</row>
    <row r="72" spans="1:58" ht="14.25">
      <c r="A72" s="58" t="s">
        <v>352</v>
      </c>
      <c r="B72" s="58" t="s">
        <v>396</v>
      </c>
      <c r="C72" s="63">
        <v>1120.7</v>
      </c>
      <c r="D72" s="63">
        <v>1156.7</v>
      </c>
      <c r="E72" s="63">
        <v>1074.8</v>
      </c>
      <c r="F72" s="63">
        <v>1124.7</v>
      </c>
      <c r="G72" s="63">
        <v>1184.4</v>
      </c>
      <c r="H72" s="63">
        <v>1238.9</v>
      </c>
      <c r="I72" s="63">
        <v>1261.5</v>
      </c>
      <c r="J72" s="63">
        <v>1288.4</v>
      </c>
      <c r="K72" s="63">
        <v>1329.3</v>
      </c>
      <c r="L72" s="63">
        <v>1322.7</v>
      </c>
      <c r="M72" s="63">
        <v>1337.9</v>
      </c>
      <c r="N72" s="63">
        <v>1323.8</v>
      </c>
      <c r="O72" s="63">
        <v>1395.3</v>
      </c>
      <c r="P72" s="63">
        <v>1402.5</v>
      </c>
      <c r="Q72" s="63">
        <v>1473.4</v>
      </c>
      <c r="R72" s="62">
        <v>1500.7896125</v>
      </c>
      <c r="S72" s="104">
        <f>100-(T72)</f>
        <v>66.08462456500402</v>
      </c>
      <c r="T72" s="62">
        <f t="shared" si="4"/>
        <v>33.91537543499597</v>
      </c>
      <c r="U72" s="62">
        <f t="shared" si="5"/>
        <v>380.08961249999993</v>
      </c>
      <c r="V72" s="106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</row>
    <row r="73" spans="1:22" ht="14.25">
      <c r="A73" s="58" t="s">
        <v>352</v>
      </c>
      <c r="B73" s="58" t="s">
        <v>397</v>
      </c>
      <c r="C73" s="63">
        <v>607.6</v>
      </c>
      <c r="D73" s="63">
        <v>659.3</v>
      </c>
      <c r="E73" s="63">
        <v>792</v>
      </c>
      <c r="F73" s="63">
        <v>880.3</v>
      </c>
      <c r="G73" s="63">
        <v>897.8</v>
      </c>
      <c r="H73" s="63">
        <v>1003.6</v>
      </c>
      <c r="I73" s="63">
        <v>1119.3</v>
      </c>
      <c r="J73" s="63">
        <v>1226.2</v>
      </c>
      <c r="K73" s="63">
        <v>1327.4</v>
      </c>
      <c r="L73" s="63">
        <v>1494.6</v>
      </c>
      <c r="M73" s="63">
        <v>1624.1</v>
      </c>
      <c r="N73" s="63">
        <v>1818.3</v>
      </c>
      <c r="O73" s="63">
        <v>2038.6</v>
      </c>
      <c r="P73" s="63">
        <v>2212.9</v>
      </c>
      <c r="Q73" s="63">
        <v>2401</v>
      </c>
      <c r="R73" s="62">
        <v>2627.839665</v>
      </c>
      <c r="S73" s="104">
        <v>0</v>
      </c>
      <c r="T73" s="62">
        <f t="shared" si="4"/>
        <v>332.4950074061883</v>
      </c>
      <c r="U73" s="62">
        <f t="shared" si="5"/>
        <v>2020.239665</v>
      </c>
      <c r="V73" s="106"/>
    </row>
    <row r="74" spans="1:25" ht="15" customHeight="1">
      <c r="A74" s="58" t="s">
        <v>352</v>
      </c>
      <c r="B74" s="58" t="s">
        <v>398</v>
      </c>
      <c r="C74" s="63">
        <v>360</v>
      </c>
      <c r="D74" s="63">
        <v>421</v>
      </c>
      <c r="E74" s="63">
        <v>482.2</v>
      </c>
      <c r="F74" s="63">
        <v>528.3</v>
      </c>
      <c r="G74" s="63">
        <v>591.4</v>
      </c>
      <c r="H74" s="63">
        <v>683.7</v>
      </c>
      <c r="I74" s="63">
        <v>763.5</v>
      </c>
      <c r="J74" s="63">
        <v>841.7</v>
      </c>
      <c r="K74" s="63">
        <v>921.9</v>
      </c>
      <c r="L74" s="63">
        <v>1019.1</v>
      </c>
      <c r="M74" s="63">
        <v>1124.4</v>
      </c>
      <c r="N74" s="63">
        <v>1252.9</v>
      </c>
      <c r="O74" s="63">
        <v>1383.6</v>
      </c>
      <c r="P74" s="63">
        <v>1511.3</v>
      </c>
      <c r="Q74" s="63">
        <v>1648.5</v>
      </c>
      <c r="R74" s="62">
        <v>1794.78299</v>
      </c>
      <c r="S74" s="104">
        <v>0</v>
      </c>
      <c r="T74" s="107">
        <f t="shared" si="4"/>
        <v>398.55083055555554</v>
      </c>
      <c r="U74" s="62">
        <f>R74-C74</f>
        <v>1434.78299</v>
      </c>
      <c r="V74" s="106"/>
      <c r="Y74" s="75" t="s">
        <v>405</v>
      </c>
    </row>
    <row r="76" ht="14.25">
      <c r="A76" s="52" t="s">
        <v>402</v>
      </c>
    </row>
    <row r="77" spans="1:2" ht="14.25">
      <c r="A77" s="52" t="s">
        <v>339</v>
      </c>
      <c r="B77" s="52" t="s">
        <v>403</v>
      </c>
    </row>
    <row r="81" ht="14.25">
      <c r="S81" s="104"/>
    </row>
  </sheetData>
  <conditionalFormatting sqref="C12:C38">
    <cfRule type="cellIs" priority="1" dxfId="0" operator="greaterThan" stopIfTrue="1">
      <formula>8000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LIEN Havard (ESTAT)</cp:lastModifiedBy>
  <dcterms:created xsi:type="dcterms:W3CDTF">2018-04-18T11:36:53Z</dcterms:created>
  <dcterms:modified xsi:type="dcterms:W3CDTF">2018-04-18T11:49:12Z</dcterms:modified>
  <cp:category/>
  <cp:version/>
  <cp:contentType/>
  <cp:contentStatus/>
</cp:coreProperties>
</file>