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0" yWindow="0" windowWidth="18768" windowHeight="8616" activeTab="0"/>
  </bookViews>
  <sheets>
    <sheet name="Figure 1" sheetId="8" r:id="rId1"/>
    <sheet name="Figure 2" sheetId="12" r:id="rId2"/>
    <sheet name="Table 1" sheetId="10" r:id="rId3"/>
    <sheet name="Figure 3" sheetId="9" r:id="rId4"/>
    <sheet name="Figure 4 " sheetId="1" r:id="rId5"/>
    <sheet name="Figure 5" sheetId="2" r:id="rId6"/>
    <sheet name="Table 2" sheetId="3" r:id="rId7"/>
    <sheet name="Figure 6" sheetId="4" r:id="rId8"/>
  </sheets>
  <definedNames>
    <definedName name="_xlnm._FilterDatabase" localSheetId="3" hidden="1">'Figure 3'!$B$7:$G$7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<sst xmlns="http://schemas.openxmlformats.org/spreadsheetml/2006/main" count="302" uniqueCount="170">
  <si>
    <t>All causes of death (A00-Y89) excluding S00-T98</t>
  </si>
  <si>
    <t>Ischaemic heart diseases</t>
  </si>
  <si>
    <t>Cerebrovascular diseases</t>
  </si>
  <si>
    <t>Time frequency</t>
  </si>
  <si>
    <t>Annual</t>
  </si>
  <si>
    <t>Unit of measure</t>
  </si>
  <si>
    <t>Number</t>
  </si>
  <si>
    <t>Sex</t>
  </si>
  <si>
    <t>Total</t>
  </si>
  <si>
    <t>Age class</t>
  </si>
  <si>
    <t>Place of residence</t>
  </si>
  <si>
    <t>All deaths of residents in or outside their home country</t>
  </si>
  <si>
    <t>Geopolitical entity (reporting)</t>
  </si>
  <si>
    <t>European Union - 27 countries (from 2020)</t>
  </si>
  <si>
    <t>All remaining causes of death</t>
  </si>
  <si>
    <t>Causes of death</t>
  </si>
  <si>
    <t>Cancer</t>
  </si>
  <si>
    <t>Circulatory diseases</t>
  </si>
  <si>
    <t>Diseases of the digestive system</t>
  </si>
  <si>
    <t>Diseases of the nervous system</t>
  </si>
  <si>
    <t>Mental and behavioural disorders</t>
  </si>
  <si>
    <t>Endocrine, nutritional and metabolic diseases</t>
  </si>
  <si>
    <t>External causes of death</t>
  </si>
  <si>
    <t>(%)</t>
  </si>
  <si>
    <t xml:space="preserve">Dataset: </t>
  </si>
  <si>
    <t>TIME</t>
  </si>
  <si>
    <t>ICD10 (Labels)</t>
  </si>
  <si>
    <t/>
  </si>
  <si>
    <t>Special value</t>
  </si>
  <si>
    <t>:</t>
  </si>
  <si>
    <t>not available</t>
  </si>
  <si>
    <t>Other circulatory diseases</t>
  </si>
  <si>
    <t>Malignant neoplasms (C00-C97)</t>
  </si>
  <si>
    <t>Malignant neoplasm of colon, rectosigmoid junction, rectum, anus and anal canal</t>
  </si>
  <si>
    <t>Malignant neoplasm of trachea, bronchus and lung</t>
  </si>
  <si>
    <t>Malignant melanoma of skin</t>
  </si>
  <si>
    <t>Malignant neoplasm of breast</t>
  </si>
  <si>
    <t>Malignant neoplasm of prostate</t>
  </si>
  <si>
    <t>Skin cancer</t>
  </si>
  <si>
    <t>Breast cancer</t>
  </si>
  <si>
    <t>Prostate cancer</t>
  </si>
  <si>
    <t>Other cancers</t>
  </si>
  <si>
    <t>Diseases of the circulatory system (I00-I99)</t>
  </si>
  <si>
    <t>Women</t>
  </si>
  <si>
    <t>Men</t>
  </si>
  <si>
    <t>Chronic liver disease</t>
  </si>
  <si>
    <t>Intentional self-harm</t>
  </si>
  <si>
    <t>Chronic lower respiratory diseases</t>
  </si>
  <si>
    <t>Dementia</t>
  </si>
  <si>
    <t>Accidents</t>
  </si>
  <si>
    <t>Heart attack</t>
  </si>
  <si>
    <t>Cause of death</t>
  </si>
  <si>
    <t>Below 65 years old</t>
  </si>
  <si>
    <t>Age 65 and above</t>
  </si>
  <si>
    <t>Rate</t>
  </si>
  <si>
    <t>Rate for male inhabitants</t>
  </si>
  <si>
    <t>Rate for female inhabitants</t>
  </si>
  <si>
    <t>(¹) Malignant neoplasms of the trachea, bronchus and lung</t>
  </si>
  <si>
    <t>(²) Malignant neoplasms of the colon, rectosigmoid junction, rectum, anus and anal canal</t>
  </si>
  <si>
    <t>Lung cancer(¹)</t>
  </si>
  <si>
    <t>Colorectal cancer(²)</t>
  </si>
  <si>
    <t>Transport accidents</t>
  </si>
  <si>
    <r>
      <t>Source:</t>
    </r>
    <r>
      <rPr>
        <sz val="9"/>
        <color theme="1"/>
        <rFont val="Arial"/>
        <family val="2"/>
      </rPr>
      <t xml:space="preserve"> Eurostat (online data code: hlth_cd_asdr2)</t>
    </r>
  </si>
  <si>
    <t>(standardised death rate per 100 000 inhabitants)</t>
  </si>
  <si>
    <t>difference (%)</t>
  </si>
  <si>
    <r>
      <t>Source:</t>
    </r>
    <r>
      <rPr>
        <sz val="9"/>
        <color theme="1"/>
        <rFont val="Arial"/>
        <family val="2"/>
      </rPr>
      <t xml:space="preserve"> Eurostat (online data code: hlth_cd_aro)</t>
    </r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</si>
  <si>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</si>
  <si>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</si>
  <si>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</si>
  <si>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</si>
  <si>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</si>
  <si>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</si>
  <si>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</si>
  <si>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</si>
  <si>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</si>
  <si>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</si>
  <si>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</si>
  <si>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</si>
  <si>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</si>
  <si>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</si>
  <si>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</si>
  <si>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</si>
  <si>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</si>
  <si>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</si>
  <si>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</si>
  <si>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</si>
  <si>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</si>
  <si>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</si>
  <si>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</si>
  <si>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</si>
  <si>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</si>
  <si>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</si>
  <si>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</si>
  <si>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</si>
  <si>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</si>
  <si>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RS</t>
  </si>
  <si>
    <t>Country</t>
  </si>
  <si>
    <t>Bulgaria</t>
  </si>
  <si>
    <t>Romania</t>
  </si>
  <si>
    <t>Latvia</t>
  </si>
  <si>
    <t>Lithuania</t>
  </si>
  <si>
    <t>Hungary</t>
  </si>
  <si>
    <t>Croatia</t>
  </si>
  <si>
    <t>Slovakia</t>
  </si>
  <si>
    <t>Czechia</t>
  </si>
  <si>
    <t>Poland</t>
  </si>
  <si>
    <t>Slovenia</t>
  </si>
  <si>
    <t>Austria</t>
  </si>
  <si>
    <t>Germany</t>
  </si>
  <si>
    <t>Greece</t>
  </si>
  <si>
    <t>Finland</t>
  </si>
  <si>
    <t>Malta</t>
  </si>
  <si>
    <t>Portugal</t>
  </si>
  <si>
    <t>Sweden</t>
  </si>
  <si>
    <t>Cyprus</t>
  </si>
  <si>
    <t>Italy</t>
  </si>
  <si>
    <t>Ireland</t>
  </si>
  <si>
    <t>Netherlands</t>
  </si>
  <si>
    <t>Luxembourg</t>
  </si>
  <si>
    <t>Belgium</t>
  </si>
  <si>
    <t>Denmark</t>
  </si>
  <si>
    <t>Spain</t>
  </si>
  <si>
    <t>Estonia</t>
  </si>
  <si>
    <t>2011 and 2020</t>
  </si>
  <si>
    <t>France</t>
  </si>
  <si>
    <t>Number of COVID deaths</t>
  </si>
  <si>
    <t>Notes:</t>
  </si>
  <si>
    <t>Causes of death by frequency, EU, 2020</t>
  </si>
  <si>
    <t>Respiratory diseases (¹)</t>
  </si>
  <si>
    <t>(¹) Respiratory diseases does not include COVID-19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</si>
  <si>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hlth_cd_aro)</t>
    </r>
  </si>
  <si>
    <t>FR</t>
  </si>
  <si>
    <t>All Causes</t>
  </si>
  <si>
    <t>2016-2019 average</t>
  </si>
  <si>
    <t>COVID-19</t>
  </si>
  <si>
    <t>Deaths from circulatory diseases and cancer, EU, 2020</t>
  </si>
  <si>
    <t>NO(¹)</t>
  </si>
  <si>
    <t xml:space="preserve">Causes of death, EU, 2011 and 2020 </t>
  </si>
  <si>
    <t>COVID-19(²)</t>
  </si>
  <si>
    <t>(³) Malignant neoplasms of the colon, rectosigmoid junction, rectum, anus and anal canal</t>
  </si>
  <si>
    <t>Table 2: Main causes of death by age and sex, EU, 2020</t>
  </si>
  <si>
    <t>Lung cancer(²)</t>
  </si>
  <si>
    <t>(²) Malignant neoplasms of the trachea, bronchus and lung</t>
  </si>
  <si>
    <t>Notes</t>
  </si>
  <si>
    <t xml:space="preserve">Bulgaria </t>
  </si>
  <si>
    <t xml:space="preserve">Ireland </t>
  </si>
  <si>
    <t>Iceland</t>
  </si>
  <si>
    <t>Switzerland</t>
  </si>
  <si>
    <t>Serbia</t>
  </si>
  <si>
    <t>Causes of death - deaths by country of residence and occurrence [HLTH_CD_ARO]</t>
  </si>
  <si>
    <t>Causes of death - standardised death rate by NUTS 2 region of residence [HLTH_CD_ASDR2]</t>
  </si>
  <si>
    <t>EU</t>
  </si>
  <si>
    <t>Liechtenstein</t>
  </si>
  <si>
    <t>Norway</t>
  </si>
  <si>
    <t>Colorectal cancer(³)</t>
  </si>
  <si>
    <t>Other EU countries</t>
  </si>
  <si>
    <t>Figure 1: EU Countries with the highest number of deaths from COVID-19 in 2020</t>
  </si>
  <si>
    <t>65 years and older</t>
  </si>
  <si>
    <t>Under 65 years</t>
  </si>
  <si>
    <t>Total population</t>
  </si>
  <si>
    <t>for details on how COVID-19 deaths were calculated.</t>
  </si>
  <si>
    <t xml:space="preserve">Note: See section 'Classification of the causes of death' </t>
  </si>
  <si>
    <t>Standardised Death Rate</t>
  </si>
  <si>
    <t>Figure 2: Standardised death rates from COVID-19 in 2020</t>
  </si>
  <si>
    <t>Table 1: Standardised death rate for COVID-19 by age group, 2020</t>
  </si>
  <si>
    <t>Additional deaths (n)</t>
  </si>
  <si>
    <t>Figure 3: Ratio of COVID-19 deaths and additional deaths, 2020</t>
  </si>
  <si>
    <t>Ratio (%)</t>
  </si>
  <si>
    <t>(¹) Norway is the only country that did nothave any additional deaths in 2020, in comparison to the baseline.</t>
  </si>
  <si>
    <t>(²) See section 'Classification of the causes of death' for details on how COVID-19 deaths were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</si>
</sst>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i"/>
    <numFmt numFmtId="165" formatCode="#,##0_i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9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0" tint="-0.4999699890613556"/>
      <name val="Arial"/>
      <family val="2"/>
    </font>
    <font>
      <u val="single"/>
      <sz val="9"/>
      <color theme="10"/>
      <name val="Arial"/>
      <family val="2"/>
    </font>
    <font>
      <sz val="9"/>
      <color rgb="FFC00000"/>
      <name val="Arial"/>
      <family val="2"/>
    </font>
    <font>
      <b/>
      <sz val="9"/>
      <color theme="0" tint="-0.4999699890613556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3" fontId="2" fillId="0" borderId="0" xfId="0" applyNumberFormat="1" applyFont="1" applyFill="1"/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164" fontId="5" fillId="3" borderId="2" xfId="20" applyFont="1" applyFill="1" applyBorder="1" applyAlignment="1">
      <alignment horizontal="center" vertical="center"/>
    </xf>
    <xf numFmtId="164" fontId="5" fillId="0" borderId="3" xfId="20" applyFont="1" applyBorder="1" applyAlignment="1">
      <alignment horizontal="left"/>
    </xf>
    <xf numFmtId="164" fontId="5" fillId="0" borderId="4" xfId="20" applyFont="1" applyBorder="1" applyAlignment="1">
      <alignment horizontal="left"/>
    </xf>
    <xf numFmtId="164" fontId="5" fillId="0" borderId="2" xfId="20" applyFont="1" applyBorder="1" applyAlignment="1">
      <alignment horizontal="left"/>
    </xf>
    <xf numFmtId="164" fontId="5" fillId="0" borderId="0" xfId="2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 shrinkToFit="1"/>
    </xf>
    <xf numFmtId="3" fontId="4" fillId="5" borderId="0" xfId="0" applyNumberFormat="1" applyFont="1" applyFill="1" applyAlignment="1">
      <alignment horizontal="right" vertical="center" shrinkToFit="1"/>
    </xf>
    <xf numFmtId="164" fontId="2" fillId="0" borderId="0" xfId="20" applyFont="1" applyAlignment="1">
      <alignment horizontal="right"/>
    </xf>
    <xf numFmtId="164" fontId="9" fillId="0" borderId="0" xfId="20" applyFont="1" applyAlignment="1">
      <alignment horizontal="right"/>
    </xf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2" fontId="9" fillId="0" borderId="0" xfId="0" applyNumberFormat="1" applyFont="1"/>
    <xf numFmtId="0" fontId="10" fillId="0" borderId="0" xfId="21" applyFont="1"/>
    <xf numFmtId="0" fontId="3" fillId="6" borderId="1" xfId="0" applyFont="1" applyFill="1" applyBorder="1" applyAlignment="1">
      <alignment horizontal="left" vertical="center"/>
    </xf>
    <xf numFmtId="0" fontId="2" fillId="7" borderId="0" xfId="0" applyFont="1" applyFill="1"/>
    <xf numFmtId="164" fontId="2" fillId="0" borderId="3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0" xfId="20" applyFont="1" applyBorder="1" applyAlignment="1">
      <alignment horizontal="right"/>
    </xf>
    <xf numFmtId="0" fontId="2" fillId="0" borderId="0" xfId="0" applyFont="1" applyBorder="1"/>
    <xf numFmtId="0" fontId="11" fillId="0" borderId="0" xfId="0" applyFont="1"/>
    <xf numFmtId="165" fontId="9" fillId="0" borderId="0" xfId="20" applyNumberFormat="1" applyFont="1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5" fillId="0" borderId="0" xfId="0" applyFont="1" applyAlignment="1">
      <alignment wrapText="1"/>
    </xf>
    <xf numFmtId="165" fontId="2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3" fontId="2" fillId="0" borderId="0" xfId="0" applyNumberFormat="1" applyFont="1"/>
    <xf numFmtId="49" fontId="2" fillId="0" borderId="0" xfId="0" applyNumberFormat="1" applyFont="1" applyAlignment="1">
      <alignment horizontal="left"/>
    </xf>
    <xf numFmtId="165" fontId="2" fillId="0" borderId="0" xfId="20" applyNumberFormat="1" applyFont="1" applyAlignment="1">
      <alignment horizontal="right"/>
    </xf>
    <xf numFmtId="0" fontId="2" fillId="0" borderId="0" xfId="0" applyNumberFormat="1" applyFont="1"/>
    <xf numFmtId="0" fontId="9" fillId="0" borderId="0" xfId="0" applyFont="1" applyAlignment="1">
      <alignment horizontal="left"/>
    </xf>
    <xf numFmtId="3" fontId="11" fillId="0" borderId="0" xfId="0" applyNumberFormat="1" applyFont="1"/>
    <xf numFmtId="165" fontId="2" fillId="0" borderId="0" xfId="20" applyNumberFormat="1" applyFont="1" applyFill="1" applyAlignment="1">
      <alignment horizontal="right"/>
    </xf>
    <xf numFmtId="164" fontId="2" fillId="0" borderId="4" xfId="20" applyFont="1" applyBorder="1" applyAlignment="1">
      <alignment horizontal="right"/>
    </xf>
    <xf numFmtId="0" fontId="2" fillId="0" borderId="5" xfId="0" applyNumberFormat="1" applyFont="1" applyBorder="1"/>
    <xf numFmtId="0" fontId="5" fillId="0" borderId="6" xfId="0" applyFont="1" applyBorder="1" applyAlignment="1">
      <alignment horizontal="left"/>
    </xf>
    <xf numFmtId="0" fontId="2" fillId="0" borderId="6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5" fillId="3" borderId="9" xfId="2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2" fontId="2" fillId="0" borderId="0" xfId="0" applyNumberFormat="1" applyFont="1"/>
    <xf numFmtId="9" fontId="2" fillId="0" borderId="0" xfId="15" applyFont="1"/>
    <xf numFmtId="164" fontId="2" fillId="5" borderId="0" xfId="20" applyFont="1" applyFill="1" applyAlignment="1">
      <alignment horizontal="right"/>
    </xf>
    <xf numFmtId="164" fontId="5" fillId="3" borderId="7" xfId="20" applyFont="1" applyFill="1" applyBorder="1" applyAlignment="1">
      <alignment horizontal="center" vertical="center"/>
    </xf>
    <xf numFmtId="2" fontId="2" fillId="0" borderId="6" xfId="0" applyNumberFormat="1" applyFont="1" applyBorder="1"/>
    <xf numFmtId="0" fontId="2" fillId="0" borderId="10" xfId="0" applyNumberFormat="1" applyFont="1" applyBorder="1"/>
    <xf numFmtId="2" fontId="2" fillId="0" borderId="0" xfId="15" applyNumberFormat="1" applyFont="1"/>
    <xf numFmtId="0" fontId="12" fillId="0" borderId="0" xfId="0" applyFont="1" applyAlignment="1">
      <alignment wrapText="1"/>
    </xf>
    <xf numFmtId="0" fontId="2" fillId="0" borderId="0" xfId="0" applyFont="1"/>
    <xf numFmtId="0" fontId="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9" borderId="12" xfId="0" applyFont="1" applyFill="1" applyBorder="1" applyAlignment="1">
      <alignment horizontal="left" vertical="center"/>
    </xf>
    <xf numFmtId="0" fontId="5" fillId="9" borderId="13" xfId="0" applyFont="1" applyFill="1" applyBorder="1" applyAlignment="1">
      <alignment horizontal="center" vertical="center"/>
    </xf>
    <xf numFmtId="164" fontId="2" fillId="8" borderId="14" xfId="20" applyFill="1" applyBorder="1" applyAlignment="1">
      <alignment horizontal="right"/>
    </xf>
    <xf numFmtId="164" fontId="2" fillId="0" borderId="3" xfId="20" applyBorder="1" applyAlignment="1">
      <alignment horizontal="right"/>
    </xf>
    <xf numFmtId="164" fontId="2" fillId="0" borderId="4" xfId="20" applyBorder="1" applyAlignment="1">
      <alignment horizontal="right"/>
    </xf>
    <xf numFmtId="164" fontId="2" fillId="0" borderId="15" xfId="20" applyBorder="1" applyAlignment="1">
      <alignment horizontal="right"/>
    </xf>
    <xf numFmtId="164" fontId="2" fillId="0" borderId="14" xfId="20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2" fillId="0" borderId="2" xfId="20" applyBorder="1" applyAlignment="1">
      <alignment horizontal="right"/>
    </xf>
    <xf numFmtId="0" fontId="2" fillId="0" borderId="0" xfId="0" applyFont="1" applyAlignment="1">
      <alignment horizontal="left" wrapText="1"/>
    </xf>
    <xf numFmtId="3" fontId="0" fillId="0" borderId="0" xfId="0" applyNumberFormat="1"/>
    <xf numFmtId="164" fontId="2" fillId="0" borderId="0" xfId="20" applyAlignment="1">
      <alignment horizontal="right"/>
    </xf>
    <xf numFmtId="164" fontId="2" fillId="0" borderId="0" xfId="20" applyAlignment="1">
      <alignment horizontal="righ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164" fontId="5" fillId="3" borderId="9" xfId="20" applyFont="1" applyFill="1" applyBorder="1" applyAlignment="1">
      <alignment horizontal="center" vertical="center"/>
    </xf>
    <xf numFmtId="164" fontId="5" fillId="3" borderId="5" xfId="20" applyFont="1" applyFill="1" applyBorder="1" applyAlignment="1">
      <alignment horizontal="center" vertical="center"/>
    </xf>
    <xf numFmtId="0" fontId="2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ountries with the highest number of deaths from COVID-19 in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495"/>
        </c:manualLayout>
      </c:layout>
      <c:pieChart>
        <c:varyColors val="1"/>
        <c:ser>
          <c:idx val="0"/>
          <c:order val="0"/>
          <c:tx>
            <c:strRef>
              <c:f>'Figure 1'!$B$2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AA519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1'!$A$5:$A$10</c:f>
              <c:strCache/>
            </c:strRef>
          </c:cat>
          <c:val>
            <c:numRef>
              <c:f>'Figure 1'!$B$5:$B$11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from COVID-19 in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5"/>
          <c:w val="0.9707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Standardised Death Rate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2'!$A$4:$A$39</c:f>
              <c:strCache/>
            </c:strRef>
          </c:cat>
          <c:val>
            <c:numRef>
              <c:f>'Figure 2'!$B$4:$B$39</c:f>
              <c:numCache/>
            </c:numRef>
          </c:val>
        </c:ser>
        <c:axId val="5894742"/>
        <c:axId val="53052679"/>
      </c:barChart>
      <c:catAx>
        <c:axId val="589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2679"/>
        <c:crosses val="autoZero"/>
        <c:auto val="1"/>
        <c:lblOffset val="100"/>
        <c:noMultiLvlLbl val="0"/>
      </c:catAx>
      <c:valAx>
        <c:axId val="530526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58947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by frequency,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775"/>
          <c:w val="0.84575"/>
          <c:h val="0.45925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FCC975"/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F6A27B"/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175"/>
                  <c:y val="-0.01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.02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175"/>
                  <c:y val="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092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 '!$B$62:$B$71</c:f>
              <c:strCache/>
            </c:strRef>
          </c:cat>
          <c:val>
            <c:numRef>
              <c:f>'Figure 4 '!$C$62:$C$71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5"/>
          <c:y val="0.67575"/>
          <c:w val="0.721"/>
          <c:h val="0.18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circulatory diseases and cancer,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75"/>
          <c:y val="0.12225"/>
          <c:w val="0.90475"/>
          <c:h val="0.5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5'!$B$82</c:f>
              <c:strCache>
                <c:ptCount val="1"/>
                <c:pt idx="0">
                  <c:v>Other circulatory diseases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5'!$B$83:$B$84</c:f>
              <c:numCache/>
            </c:numRef>
          </c:val>
        </c:ser>
        <c:ser>
          <c:idx val="1"/>
          <c:order val="1"/>
          <c:tx>
            <c:strRef>
              <c:f>'Figure 5'!$C$82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5'!$C$83:$C$84</c:f>
              <c:numCache/>
            </c:numRef>
          </c:val>
        </c:ser>
        <c:ser>
          <c:idx val="2"/>
          <c:order val="2"/>
          <c:tx>
            <c:strRef>
              <c:f>'Figure 5'!$D$82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5'!$D$83:$D$84</c:f>
              <c:numCache/>
            </c:numRef>
          </c:val>
        </c:ser>
        <c:ser>
          <c:idx val="3"/>
          <c:order val="3"/>
          <c:tx>
            <c:strRef>
              <c:f>'Figure 5'!$E$82</c:f>
              <c:strCache>
                <c:ptCount val="1"/>
                <c:pt idx="0">
                  <c:v>Other cancers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5'!$E$83:$E$84</c:f>
              <c:numCache/>
            </c:numRef>
          </c:val>
        </c:ser>
        <c:ser>
          <c:idx val="4"/>
          <c:order val="4"/>
          <c:tx>
            <c:strRef>
              <c:f>'Figure 5'!$F$82</c:f>
              <c:strCache>
                <c:ptCount val="1"/>
                <c:pt idx="0">
                  <c:v>Lung cancer(¹)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5'!$F$83:$F$84</c:f>
              <c:numCache/>
            </c:numRef>
          </c:val>
        </c:ser>
        <c:ser>
          <c:idx val="5"/>
          <c:order val="5"/>
          <c:tx>
            <c:strRef>
              <c:f>'Figure 5'!$G$82</c:f>
              <c:strCache>
                <c:ptCount val="1"/>
                <c:pt idx="0">
                  <c:v>Colorectal cancer(²)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5'!$G$83:$G$84</c:f>
              <c:numCache/>
            </c:numRef>
          </c:val>
        </c:ser>
        <c:ser>
          <c:idx val="6"/>
          <c:order val="6"/>
          <c:tx>
            <c:strRef>
              <c:f>'Figure 5'!$H$82</c:f>
              <c:strCache>
                <c:ptCount val="1"/>
                <c:pt idx="0">
                  <c:v>Breast cancer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5'!$H$83:$H$84</c:f>
              <c:numCache/>
            </c:numRef>
          </c:val>
        </c:ser>
        <c:ser>
          <c:idx val="7"/>
          <c:order val="7"/>
          <c:tx>
            <c:strRef>
              <c:f>'Figure 5'!$I$82</c:f>
              <c:strCache>
                <c:ptCount val="1"/>
                <c:pt idx="0">
                  <c:v>Prostate cancer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5'!$I$83:$I$84</c:f>
              <c:numCache/>
            </c:numRef>
          </c:val>
        </c:ser>
        <c:ser>
          <c:idx val="8"/>
          <c:order val="8"/>
          <c:tx>
            <c:strRef>
              <c:f>'Figure 5'!$J$82</c:f>
              <c:strCache>
                <c:ptCount val="1"/>
                <c:pt idx="0">
                  <c:v>Skin cancer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05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5'!$A$83:$A$84</c:f>
              <c:strCache/>
            </c:strRef>
          </c:cat>
          <c:val>
            <c:numRef>
              <c:f>'Figure 5'!$J$83:$J$84</c:f>
              <c:numCache/>
            </c:numRef>
          </c:val>
        </c:ser>
        <c:overlap val="100"/>
        <c:gapWidth val="55"/>
        <c:axId val="7712064"/>
        <c:axId val="2299713"/>
      </c:barChart>
      <c:catAx>
        <c:axId val="771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99713"/>
        <c:crosses val="autoZero"/>
        <c:auto val="1"/>
        <c:lblOffset val="100"/>
        <c:noMultiLvlLbl val="0"/>
      </c:catAx>
      <c:valAx>
        <c:axId val="229971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77120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25"/>
          <c:y val="0.77175"/>
          <c:w val="0.65125"/>
          <c:h val="0.10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death, EU, 2011 and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825"/>
          <c:w val="0.99325"/>
          <c:h val="0.52"/>
        </c:manualLayout>
      </c:layout>
      <c:barChart>
        <c:barDir val="bar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6'!$A$48:$A$55</c:f>
              <c:strCache/>
            </c:strRef>
          </c:cat>
          <c:val>
            <c:numRef>
              <c:f>'Figure 6'!$B$48:$B$55</c:f>
              <c:numCache/>
            </c:numRef>
          </c:val>
        </c:ser>
        <c:ser>
          <c:idx val="1"/>
          <c:order val="1"/>
          <c:tx>
            <c:strRef>
              <c:f>'Figure 6'!$C$47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6'!$A$48:$A$55</c:f>
              <c:strCache/>
            </c:strRef>
          </c:cat>
          <c:val>
            <c:numRef>
              <c:f>'Figure 6'!$C$48:$C$55</c:f>
              <c:numCache/>
            </c:numRef>
          </c:val>
        </c:ser>
        <c:axId val="20697418"/>
        <c:axId val="52059035"/>
      </c:barChart>
      <c:catAx>
        <c:axId val="20697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059035"/>
        <c:crosses val="autoZero"/>
        <c:auto val="1"/>
        <c:lblOffset val="100"/>
        <c:noMultiLvlLbl val="0"/>
      </c:catAx>
      <c:valAx>
        <c:axId val="5205903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6974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3525"/>
          <c:w val="0.124"/>
          <c:h val="0.06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0.83025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337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Respiratory diseases does not include COVID-19</a:t>
          </a:r>
        </a:p>
        <a:p>
          <a:r>
            <a:rPr lang="en-US" sz="1200">
              <a:latin typeface="Arial" panose="020B0604020202020204" pitchFamily="34" charset="0"/>
            </a:rPr>
            <a:t>(²) Malignant neoplasms of the trachea, bronchus and lung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19050</xdr:rowOff>
    </xdr:from>
    <xdr:to>
      <xdr:col>19</xdr:col>
      <xdr:colOff>19050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4171950" y="171450"/>
        <a:ext cx="92202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38100</xdr:rowOff>
    </xdr:from>
    <xdr:to>
      <xdr:col>17</xdr:col>
      <xdr:colOff>28575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5638800" y="190500"/>
        <a:ext cx="49720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See section 'Classification of the causes of death' </a:t>
          </a:r>
        </a:p>
        <a:p>
          <a:r>
            <a:rPr lang="en-US" sz="1200">
              <a:latin typeface="Arial" panose="020B0604020202020204" pitchFamily="34" charset="0"/>
            </a:rPr>
            <a:t>for details on how COVID-19 deaths were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19050</xdr:rowOff>
    </xdr:from>
    <xdr:to>
      <xdr:col>21</xdr:col>
      <xdr:colOff>247650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4543425" y="171450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21</xdr:col>
      <xdr:colOff>485775</xdr:colOff>
      <xdr:row>45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85800"/>
          <a:ext cx="6353175" cy="6819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0.85975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Notes: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Respiratory diseases does not include COVID-19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57150</xdr:rowOff>
    </xdr:from>
    <xdr:to>
      <xdr:col>21</xdr:col>
      <xdr:colOff>142875</xdr:colOff>
      <xdr:row>48</xdr:row>
      <xdr:rowOff>57150</xdr:rowOff>
    </xdr:to>
    <xdr:graphicFrame macro="">
      <xdr:nvGraphicFramePr>
        <xdr:cNvPr id="6" name="Chart 5"/>
        <xdr:cNvGraphicFramePr/>
      </xdr:nvGraphicFramePr>
      <xdr:xfrm>
        <a:off x="6657975" y="419100"/>
        <a:ext cx="93535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0.8815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Malignant neoplasms of the trachea, bronchus and lung</a:t>
          </a:r>
        </a:p>
        <a:p>
          <a:r>
            <a:rPr lang="en-IE" sz="1200">
              <a:latin typeface="Arial" panose="020B0604020202020204" pitchFamily="34" charset="0"/>
            </a:rPr>
            <a:t>(²) Malignant neoplasms of the colon, rectosigmoid junction, rectum, anus and anal canal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7</xdr:row>
      <xdr:rowOff>104775</xdr:rowOff>
    </xdr:from>
    <xdr:to>
      <xdr:col>13</xdr:col>
      <xdr:colOff>438150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2962275" y="1238250"/>
        <a:ext cx="96964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tabSelected="1" workbookViewId="0" topLeftCell="A1"/>
  </sheetViews>
  <sheetFormatPr defaultColWidth="9.140625" defaultRowHeight="15"/>
  <cols>
    <col min="1" max="1" width="12.140625" style="1" customWidth="1"/>
    <col min="2" max="2" width="13.7109375" style="1" customWidth="1"/>
    <col min="3" max="21" width="8.8515625" style="1" customWidth="1"/>
    <col min="22" max="22" width="11.28125" style="1" bestFit="1" customWidth="1"/>
    <col min="23" max="16384" width="8.8515625" style="1" customWidth="1"/>
  </cols>
  <sheetData>
    <row r="1" ht="12"/>
    <row r="2" ht="12">
      <c r="A2" s="6" t="s">
        <v>156</v>
      </c>
    </row>
    <row r="3" ht="12">
      <c r="A3" s="4" t="s">
        <v>23</v>
      </c>
    </row>
    <row r="4" spans="1:21" ht="24">
      <c r="A4" s="1" t="s">
        <v>96</v>
      </c>
      <c r="B4" s="17" t="s">
        <v>125</v>
      </c>
      <c r="T4" s="17"/>
      <c r="U4" s="17"/>
    </row>
    <row r="5" spans="1:5" ht="12">
      <c r="A5" s="1" t="s">
        <v>115</v>
      </c>
      <c r="B5" s="45">
        <v>78478</v>
      </c>
      <c r="C5" s="35"/>
      <c r="E5" s="4"/>
    </row>
    <row r="6" spans="1:5" ht="12">
      <c r="A6" s="1" t="s">
        <v>121</v>
      </c>
      <c r="B6" s="45">
        <v>74757</v>
      </c>
      <c r="C6" s="35"/>
      <c r="E6" s="4"/>
    </row>
    <row r="7" spans="1:22" ht="12">
      <c r="A7" s="1" t="s">
        <v>124</v>
      </c>
      <c r="B7" s="45">
        <v>69328</v>
      </c>
      <c r="C7" s="35"/>
      <c r="E7" s="4"/>
      <c r="S7" s="23"/>
      <c r="T7" s="23"/>
      <c r="U7" s="24"/>
      <c r="V7" s="21"/>
    </row>
    <row r="8" spans="1:22" ht="12">
      <c r="A8" s="1" t="s">
        <v>105</v>
      </c>
      <c r="B8" s="45">
        <v>41469</v>
      </c>
      <c r="C8" s="35"/>
      <c r="E8" s="4"/>
      <c r="S8" s="23"/>
      <c r="T8" s="23"/>
      <c r="U8" s="24"/>
      <c r="V8" s="21"/>
    </row>
    <row r="9" spans="1:22" ht="12">
      <c r="A9" s="1" t="s">
        <v>108</v>
      </c>
      <c r="B9" s="45">
        <v>39837</v>
      </c>
      <c r="C9" s="35"/>
      <c r="E9" s="4"/>
      <c r="S9" s="23"/>
      <c r="T9" s="23"/>
      <c r="U9" s="24"/>
      <c r="V9" s="21"/>
    </row>
    <row r="10" spans="1:22" ht="12">
      <c r="A10" s="1" t="s">
        <v>155</v>
      </c>
      <c r="B10" s="45">
        <f>SUM(B12:B33)</f>
        <v>134864</v>
      </c>
      <c r="C10" s="35"/>
      <c r="E10" s="4"/>
      <c r="S10" s="23"/>
      <c r="T10" s="23"/>
      <c r="U10" s="24"/>
      <c r="V10" s="21"/>
    </row>
    <row r="11" spans="2:22" ht="12">
      <c r="B11" s="45"/>
      <c r="E11" s="4"/>
      <c r="S11" s="23"/>
      <c r="T11" s="23"/>
      <c r="U11" s="24"/>
      <c r="V11" s="21"/>
    </row>
    <row r="12" spans="1:22" ht="12">
      <c r="A12" s="25" t="s">
        <v>119</v>
      </c>
      <c r="B12" s="36">
        <v>22053</v>
      </c>
      <c r="C12" s="35"/>
      <c r="E12" s="4"/>
      <c r="S12" s="23"/>
      <c r="T12" s="25"/>
      <c r="U12" s="24"/>
      <c r="V12" s="21"/>
    </row>
    <row r="13" spans="1:22" ht="12">
      <c r="A13" s="25" t="s">
        <v>117</v>
      </c>
      <c r="B13" s="36">
        <v>20206</v>
      </c>
      <c r="E13" s="4"/>
      <c r="S13" s="23"/>
      <c r="T13" s="25"/>
      <c r="U13" s="24"/>
      <c r="V13" s="21"/>
    </row>
    <row r="14" spans="1:22" ht="12">
      <c r="A14" s="25" t="s">
        <v>98</v>
      </c>
      <c r="B14" s="36">
        <v>17199</v>
      </c>
      <c r="E14" s="4"/>
      <c r="S14" s="23"/>
      <c r="T14" s="25"/>
      <c r="U14" s="24"/>
      <c r="V14" s="21"/>
    </row>
    <row r="15" spans="1:22" ht="12">
      <c r="A15" s="25" t="s">
        <v>104</v>
      </c>
      <c r="B15" s="36">
        <v>10545</v>
      </c>
      <c r="E15" s="4"/>
      <c r="F15" s="46"/>
      <c r="S15" s="23"/>
      <c r="T15" s="25"/>
      <c r="U15" s="24"/>
      <c r="V15" s="21"/>
    </row>
    <row r="16" spans="1:22" ht="12">
      <c r="A16" s="25" t="s">
        <v>113</v>
      </c>
      <c r="B16" s="36">
        <v>9549</v>
      </c>
      <c r="E16" s="4"/>
      <c r="F16" s="46"/>
      <c r="S16" s="23"/>
      <c r="T16" s="25"/>
      <c r="U16" s="24"/>
      <c r="V16" s="21"/>
    </row>
    <row r="17" spans="1:22" ht="12">
      <c r="A17" s="25" t="s">
        <v>101</v>
      </c>
      <c r="B17" s="36">
        <v>8970</v>
      </c>
      <c r="C17" s="35"/>
      <c r="E17" s="4"/>
      <c r="F17" s="46"/>
      <c r="S17" s="23"/>
      <c r="T17" s="23"/>
      <c r="U17" s="24"/>
      <c r="V17" s="21"/>
    </row>
    <row r="18" spans="1:22" ht="12">
      <c r="A18" s="25" t="s">
        <v>97</v>
      </c>
      <c r="B18" s="36">
        <v>8565</v>
      </c>
      <c r="E18" s="4"/>
      <c r="F18" s="46"/>
      <c r="S18" s="25"/>
      <c r="T18" s="25"/>
      <c r="U18" s="26"/>
      <c r="V18" s="22"/>
    </row>
    <row r="19" spans="1:22" ht="12">
      <c r="A19" s="25" t="s">
        <v>112</v>
      </c>
      <c r="B19" s="36">
        <v>7121</v>
      </c>
      <c r="E19" s="4"/>
      <c r="F19" s="46"/>
      <c r="S19" s="25"/>
      <c r="T19" s="25"/>
      <c r="U19" s="26"/>
      <c r="V19" s="22"/>
    </row>
    <row r="20" spans="1:22" ht="12">
      <c r="A20" s="25" t="s">
        <v>107</v>
      </c>
      <c r="B20" s="36">
        <v>6503</v>
      </c>
      <c r="E20" s="4"/>
      <c r="F20" s="46"/>
      <c r="S20" s="25"/>
      <c r="T20" s="25"/>
      <c r="U20" s="26"/>
      <c r="V20" s="22"/>
    </row>
    <row r="21" spans="1:22" ht="12">
      <c r="A21" s="25" t="s">
        <v>109</v>
      </c>
      <c r="B21" s="36">
        <v>5023</v>
      </c>
      <c r="E21" s="4"/>
      <c r="F21" s="46"/>
      <c r="S21" s="25"/>
      <c r="T21" s="25"/>
      <c r="U21" s="26"/>
      <c r="V21" s="22"/>
    </row>
    <row r="22" spans="1:22" ht="12">
      <c r="A22" s="25" t="s">
        <v>102</v>
      </c>
      <c r="B22" s="36">
        <v>4481</v>
      </c>
      <c r="E22" s="4"/>
      <c r="S22" s="25"/>
      <c r="T22" s="25"/>
      <c r="U22" s="26"/>
      <c r="V22" s="22"/>
    </row>
    <row r="23" spans="1:22" ht="12">
      <c r="A23" s="25" t="s">
        <v>103</v>
      </c>
      <c r="B23" s="36">
        <v>3733</v>
      </c>
      <c r="E23" s="4"/>
      <c r="S23" s="25"/>
      <c r="T23" s="25"/>
      <c r="U23" s="26"/>
      <c r="V23" s="22"/>
    </row>
    <row r="24" spans="1:22" ht="12">
      <c r="A24" s="25" t="s">
        <v>106</v>
      </c>
      <c r="B24" s="36">
        <v>3399</v>
      </c>
      <c r="E24" s="4"/>
      <c r="S24" s="25"/>
      <c r="T24" s="25"/>
      <c r="U24" s="26"/>
      <c r="V24" s="22"/>
    </row>
    <row r="25" spans="1:22" ht="12">
      <c r="A25" s="25" t="s">
        <v>100</v>
      </c>
      <c r="B25" s="36">
        <v>2257</v>
      </c>
      <c r="E25" s="4"/>
      <c r="S25" s="25"/>
      <c r="T25" s="25"/>
      <c r="U25" s="26"/>
      <c r="V25" s="22"/>
    </row>
    <row r="26" spans="1:22" ht="12">
      <c r="A26" s="25" t="s">
        <v>116</v>
      </c>
      <c r="B26" s="36">
        <v>1929</v>
      </c>
      <c r="E26" s="4"/>
      <c r="S26" s="25"/>
      <c r="T26" s="25"/>
      <c r="U26" s="26"/>
      <c r="V26" s="22"/>
    </row>
    <row r="27" spans="1:22" ht="12">
      <c r="A27" s="25" t="s">
        <v>120</v>
      </c>
      <c r="B27" s="36">
        <v>1075</v>
      </c>
      <c r="E27" s="4"/>
      <c r="S27" s="25"/>
      <c r="T27" s="25"/>
      <c r="U27" s="26"/>
      <c r="V27" s="22"/>
    </row>
    <row r="28" spans="1:22" ht="12">
      <c r="A28" s="25" t="s">
        <v>99</v>
      </c>
      <c r="B28" s="36">
        <v>700</v>
      </c>
      <c r="E28" s="4"/>
      <c r="S28" s="25"/>
      <c r="T28" s="25"/>
      <c r="U28" s="26"/>
      <c r="V28" s="22"/>
    </row>
    <row r="29" spans="1:22" ht="12">
      <c r="A29" s="25" t="s">
        <v>110</v>
      </c>
      <c r="B29" s="36">
        <v>553</v>
      </c>
      <c r="E29" s="4"/>
      <c r="S29" s="25"/>
      <c r="T29" s="25"/>
      <c r="U29" s="26"/>
      <c r="V29" s="22"/>
    </row>
    <row r="30" spans="1:22" ht="12">
      <c r="A30" s="25" t="s">
        <v>118</v>
      </c>
      <c r="B30" s="36">
        <v>477</v>
      </c>
      <c r="E30" s="4"/>
      <c r="S30" s="25"/>
      <c r="T30" s="25"/>
      <c r="U30" s="26"/>
      <c r="V30" s="22"/>
    </row>
    <row r="31" spans="1:22" ht="12">
      <c r="A31" s="25" t="s">
        <v>122</v>
      </c>
      <c r="B31" s="36">
        <v>203</v>
      </c>
      <c r="E31" s="4"/>
      <c r="S31" s="25"/>
      <c r="T31" s="25"/>
      <c r="U31" s="26"/>
      <c r="V31" s="22"/>
    </row>
    <row r="32" spans="1:22" ht="12">
      <c r="A32" s="25" t="s">
        <v>111</v>
      </c>
      <c r="B32" s="36">
        <v>191</v>
      </c>
      <c r="E32" s="4"/>
      <c r="S32" s="25"/>
      <c r="T32" s="25"/>
      <c r="U32" s="26"/>
      <c r="V32" s="22"/>
    </row>
    <row r="33" spans="1:22" ht="12">
      <c r="A33" s="25" t="s">
        <v>114</v>
      </c>
      <c r="B33" s="36">
        <v>132</v>
      </c>
      <c r="S33" s="25"/>
      <c r="T33" s="25"/>
      <c r="U33" s="26"/>
      <c r="V33" s="22"/>
    </row>
    <row r="34" spans="5:22" ht="12">
      <c r="E34" s="4"/>
      <c r="F34" s="46"/>
      <c r="S34" s="25"/>
      <c r="T34" s="25"/>
      <c r="U34" s="26"/>
      <c r="V34" s="22"/>
    </row>
    <row r="35" spans="1:6" ht="12">
      <c r="A35" s="1" t="s">
        <v>130</v>
      </c>
      <c r="E35" s="4"/>
      <c r="F35" s="46"/>
    </row>
    <row r="36" spans="5:6" ht="12">
      <c r="E36" s="4"/>
      <c r="F36" s="46"/>
    </row>
    <row r="37" ht="12">
      <c r="A37" s="3"/>
    </row>
    <row r="38" ht="15">
      <c r="A38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 topLeftCell="A1"/>
  </sheetViews>
  <sheetFormatPr defaultColWidth="9.140625" defaultRowHeight="15"/>
  <cols>
    <col min="1" max="1" width="15.28125" style="0" customWidth="1"/>
    <col min="2" max="2" width="18.28125" style="83" customWidth="1"/>
  </cols>
  <sheetData>
    <row r="1" ht="12">
      <c r="A1" s="6" t="s">
        <v>163</v>
      </c>
    </row>
    <row r="2" ht="12">
      <c r="A2" s="4" t="s">
        <v>63</v>
      </c>
    </row>
    <row r="3" spans="1:2" ht="24">
      <c r="A3" s="83" t="s">
        <v>96</v>
      </c>
      <c r="B3" s="84" t="s">
        <v>162</v>
      </c>
    </row>
    <row r="4" spans="1:2" ht="15">
      <c r="A4" s="83" t="s">
        <v>151</v>
      </c>
      <c r="B4" s="83">
        <v>89.2971011648</v>
      </c>
    </row>
    <row r="5" ht="12">
      <c r="A5" s="83"/>
    </row>
    <row r="6" spans="1:2" ht="15">
      <c r="A6" s="83" t="s">
        <v>119</v>
      </c>
      <c r="B6" s="83">
        <v>181.4796745382</v>
      </c>
    </row>
    <row r="7" spans="1:2" ht="15">
      <c r="A7" s="83" t="s">
        <v>106</v>
      </c>
      <c r="B7" s="83">
        <v>161.73</v>
      </c>
    </row>
    <row r="8" spans="1:2" ht="15">
      <c r="A8" s="83" t="s">
        <v>121</v>
      </c>
      <c r="B8" s="83">
        <v>138.0125728339</v>
      </c>
    </row>
    <row r="9" spans="1:2" ht="15">
      <c r="A9" s="83" t="s">
        <v>117</v>
      </c>
      <c r="B9" s="83">
        <v>124.7325493997</v>
      </c>
    </row>
    <row r="10" spans="1:2" ht="15">
      <c r="A10" s="83" t="s">
        <v>105</v>
      </c>
      <c r="B10" s="83">
        <v>121.1392168771</v>
      </c>
    </row>
    <row r="11" spans="1:2" ht="15">
      <c r="A11" s="83" t="s">
        <v>144</v>
      </c>
      <c r="B11" s="83">
        <v>113.7685792708</v>
      </c>
    </row>
    <row r="12" spans="1:2" ht="15">
      <c r="A12" s="83" t="s">
        <v>104</v>
      </c>
      <c r="B12" s="83">
        <v>109.9184647746</v>
      </c>
    </row>
    <row r="13" spans="1:2" ht="15">
      <c r="A13" s="83" t="s">
        <v>102</v>
      </c>
      <c r="B13" s="83">
        <v>107.4212066854</v>
      </c>
    </row>
    <row r="14" spans="1:2" ht="15">
      <c r="A14" s="83" t="s">
        <v>115</v>
      </c>
      <c r="B14" s="83">
        <v>100.7168055451</v>
      </c>
    </row>
    <row r="15" spans="1:2" ht="15">
      <c r="A15" s="83" t="s">
        <v>118</v>
      </c>
      <c r="B15" s="83">
        <v>99.5494683319</v>
      </c>
    </row>
    <row r="16" spans="1:2" ht="15">
      <c r="A16" s="83" t="s">
        <v>101</v>
      </c>
      <c r="B16" s="83">
        <v>96.2028104805</v>
      </c>
    </row>
    <row r="17" spans="1:2" ht="15">
      <c r="A17" s="83" t="s">
        <v>98</v>
      </c>
      <c r="B17" s="83">
        <v>92.0234114453</v>
      </c>
    </row>
    <row r="18" spans="1:2" ht="15">
      <c r="A18" s="83" t="s">
        <v>113</v>
      </c>
      <c r="B18" s="83">
        <v>89.8921595253</v>
      </c>
    </row>
    <row r="19" spans="1:2" ht="15">
      <c r="A19" s="83" t="s">
        <v>103</v>
      </c>
      <c r="B19" s="83">
        <v>86.98</v>
      </c>
    </row>
    <row r="20" spans="1:2" ht="15">
      <c r="A20" s="83" t="s">
        <v>124</v>
      </c>
      <c r="B20" s="83">
        <v>86.7494346742</v>
      </c>
    </row>
    <row r="21" spans="1:2" ht="15">
      <c r="A21" s="83" t="s">
        <v>100</v>
      </c>
      <c r="B21" s="83">
        <v>76.2070638382</v>
      </c>
    </row>
    <row r="22" spans="1:2" ht="15">
      <c r="A22" s="83" t="s">
        <v>107</v>
      </c>
      <c r="B22" s="83">
        <v>71.3975601946</v>
      </c>
    </row>
    <row r="23" spans="1:2" ht="15">
      <c r="A23" s="83" t="s">
        <v>112</v>
      </c>
      <c r="B23" s="83">
        <v>59.2773593014</v>
      </c>
    </row>
    <row r="24" spans="1:2" ht="15">
      <c r="A24" s="83" t="s">
        <v>145</v>
      </c>
      <c r="B24" s="83">
        <v>54.9367577919</v>
      </c>
    </row>
    <row r="25" spans="1:2" ht="15">
      <c r="A25" s="83" t="s">
        <v>111</v>
      </c>
      <c r="B25" s="83">
        <v>43.5708865309</v>
      </c>
    </row>
    <row r="26" spans="1:2" ht="15">
      <c r="A26" s="83" t="s">
        <v>108</v>
      </c>
      <c r="B26" s="83">
        <v>40.2284570205</v>
      </c>
    </row>
    <row r="27" spans="1:2" ht="15">
      <c r="A27" s="83" t="s">
        <v>109</v>
      </c>
      <c r="B27" s="83">
        <v>38.7827719207</v>
      </c>
    </row>
    <row r="28" spans="1:2" ht="15">
      <c r="A28" s="83" t="s">
        <v>99</v>
      </c>
      <c r="B28" s="83">
        <v>34.754111137</v>
      </c>
    </row>
    <row r="29" spans="1:2" ht="15">
      <c r="A29" s="83" t="s">
        <v>114</v>
      </c>
      <c r="B29" s="83">
        <v>19.4516294206</v>
      </c>
    </row>
    <row r="30" spans="1:2" ht="15">
      <c r="A30" s="83" t="s">
        <v>120</v>
      </c>
      <c r="B30" s="83">
        <v>19.3031267064</v>
      </c>
    </row>
    <row r="31" spans="1:2" ht="15">
      <c r="A31" s="83" t="s">
        <v>122</v>
      </c>
      <c r="B31" s="83">
        <v>14.4509884882</v>
      </c>
    </row>
    <row r="32" spans="1:2" ht="15">
      <c r="A32" s="83" t="s">
        <v>110</v>
      </c>
      <c r="B32" s="83">
        <v>9.1588392536</v>
      </c>
    </row>
    <row r="33" ht="12">
      <c r="A33" s="83"/>
    </row>
    <row r="34" spans="1:2" ht="15">
      <c r="A34" s="83" t="s">
        <v>152</v>
      </c>
      <c r="B34" s="83">
        <v>130.3230557621</v>
      </c>
    </row>
    <row r="35" spans="1:2" ht="15">
      <c r="A35" s="83" t="s">
        <v>147</v>
      </c>
      <c r="B35" s="83">
        <v>105.944326608</v>
      </c>
    </row>
    <row r="36" spans="1:2" ht="15">
      <c r="A36" s="83" t="s">
        <v>146</v>
      </c>
      <c r="B36" s="83">
        <v>11.9133477794</v>
      </c>
    </row>
    <row r="37" spans="1:2" ht="15">
      <c r="A37" s="83" t="s">
        <v>153</v>
      </c>
      <c r="B37" s="83">
        <v>8.7248274648</v>
      </c>
    </row>
    <row r="38" ht="15">
      <c r="A38" s="83"/>
    </row>
    <row r="39" spans="1:2" ht="15">
      <c r="A39" s="83" t="s">
        <v>148</v>
      </c>
      <c r="B39" s="83">
        <v>145.2341140337</v>
      </c>
    </row>
    <row r="41" spans="1:4" ht="15">
      <c r="A41" s="85" t="s">
        <v>161</v>
      </c>
      <c r="B41" s="85"/>
      <c r="C41" s="85"/>
      <c r="D41" s="85"/>
    </row>
    <row r="42" spans="1:4" ht="15">
      <c r="A42" s="4" t="s">
        <v>160</v>
      </c>
      <c r="B42" s="4"/>
      <c r="C42" s="4"/>
      <c r="D42" s="4"/>
    </row>
    <row r="43" spans="1:4" ht="15">
      <c r="A43" s="5" t="s">
        <v>62</v>
      </c>
      <c r="B43" s="81"/>
      <c r="C43" s="81"/>
      <c r="D43" s="81"/>
    </row>
  </sheetData>
  <mergeCells count="1">
    <mergeCell ref="A41:D4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workbookViewId="0" topLeftCell="A1"/>
  </sheetViews>
  <sheetFormatPr defaultColWidth="9.140625" defaultRowHeight="15"/>
  <cols>
    <col min="1" max="1" width="8.8515625" style="1" customWidth="1"/>
    <col min="2" max="2" width="11.57421875" style="1" customWidth="1"/>
    <col min="3" max="3" width="24.140625" style="1" customWidth="1"/>
    <col min="4" max="4" width="26.57421875" style="1" customWidth="1"/>
    <col min="5" max="5" width="26.28125" style="1" customWidth="1"/>
    <col min="6" max="6" width="8.8515625" style="1" customWidth="1"/>
    <col min="7" max="7" width="12.28125" style="1" customWidth="1"/>
    <col min="8" max="8" width="13.57421875" style="1" customWidth="1"/>
    <col min="9" max="16384" width="8.8515625" style="1" customWidth="1"/>
  </cols>
  <sheetData>
    <row r="2" ht="15.6">
      <c r="B2" s="68" t="s">
        <v>164</v>
      </c>
    </row>
    <row r="3" ht="13.2">
      <c r="B3" s="69" t="s">
        <v>63</v>
      </c>
    </row>
    <row r="4" ht="15">
      <c r="B4" s="4"/>
    </row>
    <row r="5" spans="2:5" ht="12">
      <c r="B5" s="72"/>
      <c r="C5" s="73" t="s">
        <v>159</v>
      </c>
      <c r="D5" s="73" t="s">
        <v>157</v>
      </c>
      <c r="E5" s="73" t="s">
        <v>158</v>
      </c>
    </row>
    <row r="6" spans="2:7" ht="12">
      <c r="B6" s="70" t="s">
        <v>151</v>
      </c>
      <c r="C6" s="74">
        <v>89.2971011648</v>
      </c>
      <c r="D6" s="74">
        <v>414.2816906552</v>
      </c>
      <c r="E6" s="74">
        <v>10.5741260708</v>
      </c>
      <c r="G6" s="64"/>
    </row>
    <row r="7" spans="2:7" ht="12">
      <c r="B7" s="71" t="s">
        <v>119</v>
      </c>
      <c r="C7" s="75">
        <v>181.4796745382</v>
      </c>
      <c r="D7" s="75">
        <v>871.9903880136</v>
      </c>
      <c r="E7" s="75">
        <v>14.2131041933</v>
      </c>
      <c r="G7" s="64"/>
    </row>
    <row r="8" spans="2:7" ht="12">
      <c r="B8" s="52" t="s">
        <v>144</v>
      </c>
      <c r="C8" s="76">
        <v>113.7685792708</v>
      </c>
      <c r="D8" s="76">
        <v>420.123861357</v>
      </c>
      <c r="E8" s="76">
        <v>39.558293548</v>
      </c>
      <c r="G8" s="64"/>
    </row>
    <row r="9" spans="2:7" ht="12">
      <c r="B9" s="52" t="s">
        <v>104</v>
      </c>
      <c r="C9" s="76">
        <v>109.9184647746</v>
      </c>
      <c r="D9" s="76">
        <v>521.8992493702</v>
      </c>
      <c r="E9" s="76">
        <v>10.1218772018</v>
      </c>
      <c r="G9" s="64"/>
    </row>
    <row r="10" spans="2:7" ht="12">
      <c r="B10" s="52" t="s">
        <v>120</v>
      </c>
      <c r="C10" s="76">
        <v>19.3031267064</v>
      </c>
      <c r="D10" s="76">
        <v>92.6492057185</v>
      </c>
      <c r="E10" s="76">
        <v>1.5360640886</v>
      </c>
      <c r="G10" s="64"/>
    </row>
    <row r="11" spans="2:7" ht="12">
      <c r="B11" s="52" t="s">
        <v>108</v>
      </c>
      <c r="C11" s="76">
        <v>40.2284570205</v>
      </c>
      <c r="D11" s="76">
        <v>192.8264940387</v>
      </c>
      <c r="E11" s="76">
        <v>3.2637151341</v>
      </c>
      <c r="G11" s="64"/>
    </row>
    <row r="12" spans="2:7" ht="12">
      <c r="B12" s="52" t="s">
        <v>122</v>
      </c>
      <c r="C12" s="76">
        <v>14.4509884882</v>
      </c>
      <c r="D12" s="76">
        <v>66.9635102666</v>
      </c>
      <c r="E12" s="76">
        <v>1.730563958</v>
      </c>
      <c r="G12" s="64"/>
    </row>
    <row r="13" spans="2:7" ht="12">
      <c r="B13" s="52" t="s">
        <v>145</v>
      </c>
      <c r="C13" s="76">
        <v>54.9367577919</v>
      </c>
      <c r="D13" s="76">
        <v>267.9920277771</v>
      </c>
      <c r="E13" s="76">
        <v>3.3270961184</v>
      </c>
      <c r="G13" s="64"/>
    </row>
    <row r="14" spans="2:7" ht="12">
      <c r="B14" s="52" t="s">
        <v>109</v>
      </c>
      <c r="C14" s="76">
        <v>38.7827719207</v>
      </c>
      <c r="D14" s="76">
        <v>165.8271278842</v>
      </c>
      <c r="E14" s="76">
        <v>8.0080521532</v>
      </c>
      <c r="G14" s="64"/>
    </row>
    <row r="15" spans="2:7" ht="12">
      <c r="B15" s="52" t="s">
        <v>121</v>
      </c>
      <c r="C15" s="76">
        <v>138.0125728339</v>
      </c>
      <c r="D15" s="76">
        <v>655.3296077117</v>
      </c>
      <c r="E15" s="76">
        <v>12.6997507206</v>
      </c>
      <c r="G15" s="64"/>
    </row>
    <row r="16" spans="2:7" ht="12">
      <c r="B16" s="52" t="s">
        <v>124</v>
      </c>
      <c r="C16" s="76">
        <v>86.7494346742</v>
      </c>
      <c r="D16" s="76">
        <v>411.58891799</v>
      </c>
      <c r="E16" s="76">
        <v>8.0616095232</v>
      </c>
      <c r="G16" s="64"/>
    </row>
    <row r="17" spans="2:7" ht="12">
      <c r="B17" s="52" t="s">
        <v>102</v>
      </c>
      <c r="C17" s="76">
        <v>107.4212066854</v>
      </c>
      <c r="D17" s="76">
        <v>484.5325088518</v>
      </c>
      <c r="E17" s="76">
        <v>16.0712639246</v>
      </c>
      <c r="G17" s="64"/>
    </row>
    <row r="18" spans="2:7" ht="12">
      <c r="B18" s="52" t="s">
        <v>115</v>
      </c>
      <c r="C18" s="76">
        <v>100.7168055451</v>
      </c>
      <c r="D18" s="76">
        <v>470.235574881</v>
      </c>
      <c r="E18" s="76">
        <v>11.2060477557</v>
      </c>
      <c r="G18" s="64"/>
    </row>
    <row r="19" spans="2:7" ht="12">
      <c r="B19" s="52" t="s">
        <v>114</v>
      </c>
      <c r="C19" s="76">
        <v>19.4516294206</v>
      </c>
      <c r="D19" s="76">
        <v>91.681873146</v>
      </c>
      <c r="E19" s="76">
        <v>1.954862307</v>
      </c>
      <c r="G19" s="64"/>
    </row>
    <row r="20" spans="2:7" ht="12">
      <c r="B20" s="52" t="s">
        <v>99</v>
      </c>
      <c r="C20" s="76">
        <v>34.754111137</v>
      </c>
      <c r="D20" s="76">
        <v>144.8250352754</v>
      </c>
      <c r="E20" s="76">
        <v>8.0909680227</v>
      </c>
      <c r="G20" s="64"/>
    </row>
    <row r="21" spans="2:7" ht="12">
      <c r="B21" s="52" t="s">
        <v>100</v>
      </c>
      <c r="C21" s="76">
        <v>76.2070638382</v>
      </c>
      <c r="D21" s="76">
        <v>326.3861317704</v>
      </c>
      <c r="E21" s="76">
        <v>15.6046809229</v>
      </c>
      <c r="G21" s="64"/>
    </row>
    <row r="22" spans="2:7" ht="12">
      <c r="B22" s="52" t="s">
        <v>118</v>
      </c>
      <c r="C22" s="76">
        <v>99.5494683319</v>
      </c>
      <c r="D22" s="76">
        <v>487.6755312343</v>
      </c>
      <c r="E22" s="76">
        <v>5.5313537158</v>
      </c>
      <c r="G22" s="64"/>
    </row>
    <row r="23" spans="2:7" ht="12">
      <c r="B23" s="52" t="s">
        <v>101</v>
      </c>
      <c r="C23" s="76">
        <v>96.2028104805</v>
      </c>
      <c r="D23" s="76">
        <v>423.4897627893</v>
      </c>
      <c r="E23" s="76">
        <v>16.9221201697</v>
      </c>
      <c r="G23" s="64"/>
    </row>
    <row r="24" spans="2:7" ht="12">
      <c r="B24" s="52" t="s">
        <v>111</v>
      </c>
      <c r="C24" s="76">
        <v>43.5708865309</v>
      </c>
      <c r="D24" s="76">
        <v>213.6837549244</v>
      </c>
      <c r="E24" s="76">
        <v>2.3634215163</v>
      </c>
      <c r="G24" s="64"/>
    </row>
    <row r="25" spans="2:7" ht="12">
      <c r="B25" s="52" t="s">
        <v>117</v>
      </c>
      <c r="C25" s="76">
        <v>124.7325493997</v>
      </c>
      <c r="D25" s="76">
        <v>610.1992872724</v>
      </c>
      <c r="E25" s="76">
        <v>7.135016623</v>
      </c>
      <c r="G25" s="64"/>
    </row>
    <row r="26" spans="2:7" ht="12">
      <c r="B26" s="52" t="s">
        <v>107</v>
      </c>
      <c r="C26" s="76">
        <v>71.3975601946</v>
      </c>
      <c r="D26" s="76">
        <v>345.3786855699</v>
      </c>
      <c r="E26" s="76">
        <v>5.0294615011</v>
      </c>
      <c r="G26" s="64"/>
    </row>
    <row r="27" spans="2:7" ht="12">
      <c r="B27" s="52" t="s">
        <v>105</v>
      </c>
      <c r="C27" s="76">
        <v>121.1392168771</v>
      </c>
      <c r="D27" s="76">
        <v>532.8105760171</v>
      </c>
      <c r="E27" s="76">
        <v>21.4175832966</v>
      </c>
      <c r="G27" s="64"/>
    </row>
    <row r="28" spans="2:7" ht="12">
      <c r="B28" s="52" t="s">
        <v>112</v>
      </c>
      <c r="C28" s="76">
        <v>59.2773593014</v>
      </c>
      <c r="D28" s="76">
        <v>280.4572800724</v>
      </c>
      <c r="E28" s="76">
        <v>5.6996145184</v>
      </c>
      <c r="G28" s="64"/>
    </row>
    <row r="29" spans="2:7" ht="12">
      <c r="B29" s="52" t="s">
        <v>98</v>
      </c>
      <c r="C29" s="76">
        <v>92.0234114453</v>
      </c>
      <c r="D29" s="76">
        <v>360.7329138449</v>
      </c>
      <c r="E29" s="76">
        <v>26.932289746</v>
      </c>
      <c r="G29" s="64"/>
    </row>
    <row r="30" spans="2:7" ht="12">
      <c r="B30" s="52" t="s">
        <v>106</v>
      </c>
      <c r="C30" s="76">
        <v>161.73</v>
      </c>
      <c r="D30" s="76">
        <v>794.26</v>
      </c>
      <c r="E30" s="76">
        <v>8.51</v>
      </c>
      <c r="G30" s="64"/>
    </row>
    <row r="31" spans="2:7" ht="12">
      <c r="B31" s="52" t="s">
        <v>103</v>
      </c>
      <c r="C31" s="76">
        <v>86.98</v>
      </c>
      <c r="D31" s="76">
        <v>394.97</v>
      </c>
      <c r="E31" s="76">
        <v>12.38</v>
      </c>
      <c r="G31" s="64"/>
    </row>
    <row r="32" spans="2:7" ht="12">
      <c r="B32" s="54" t="s">
        <v>110</v>
      </c>
      <c r="C32" s="77">
        <v>9.1588392536</v>
      </c>
      <c r="D32" s="77">
        <v>43.2232578912</v>
      </c>
      <c r="E32" s="77">
        <v>0.9072098941</v>
      </c>
      <c r="G32" s="64"/>
    </row>
    <row r="33" spans="2:7" ht="12">
      <c r="B33" s="79" t="s">
        <v>113</v>
      </c>
      <c r="C33" s="80">
        <v>89.8921595253</v>
      </c>
      <c r="D33" s="80">
        <v>433.4336770806</v>
      </c>
      <c r="E33" s="80">
        <v>6.6740279435</v>
      </c>
      <c r="G33" s="64"/>
    </row>
    <row r="34" spans="2:7" ht="12">
      <c r="B34" s="71" t="s">
        <v>146</v>
      </c>
      <c r="C34" s="75">
        <v>11.9133477794</v>
      </c>
      <c r="D34" s="75">
        <v>61.0940911762</v>
      </c>
      <c r="E34" s="75">
        <v>0</v>
      </c>
      <c r="G34" s="64"/>
    </row>
    <row r="35" spans="2:7" ht="12">
      <c r="B35" s="52" t="s">
        <v>152</v>
      </c>
      <c r="C35" s="76">
        <v>130.3230557621</v>
      </c>
      <c r="D35" s="76">
        <v>656.9167898449</v>
      </c>
      <c r="E35" s="76">
        <v>2.7630829098</v>
      </c>
      <c r="G35" s="64"/>
    </row>
    <row r="36" spans="2:7" ht="12">
      <c r="B36" s="54" t="s">
        <v>153</v>
      </c>
      <c r="C36" s="77">
        <v>8.7248274648</v>
      </c>
      <c r="D36" s="77">
        <v>40.8025965859</v>
      </c>
      <c r="E36" s="77">
        <v>0.954436187</v>
      </c>
      <c r="G36" s="64"/>
    </row>
    <row r="37" spans="2:7" ht="12">
      <c r="B37" s="54" t="s">
        <v>147</v>
      </c>
      <c r="C37" s="77">
        <v>105.944326608</v>
      </c>
      <c r="D37" s="77">
        <v>525.6751010808</v>
      </c>
      <c r="E37" s="77">
        <v>4.2704122947</v>
      </c>
      <c r="G37" s="64"/>
    </row>
    <row r="38" spans="2:7" ht="12">
      <c r="B38" s="55" t="s">
        <v>148</v>
      </c>
      <c r="C38" s="78">
        <v>145.2341140337</v>
      </c>
      <c r="D38" s="78">
        <v>580.4359317052</v>
      </c>
      <c r="E38" s="78">
        <v>39.8125557158</v>
      </c>
      <c r="G38" s="64"/>
    </row>
    <row r="39" ht="12">
      <c r="B39" s="6"/>
    </row>
    <row r="40" spans="2:5" s="66" customFormat="1" ht="15">
      <c r="B40" s="85" t="s">
        <v>161</v>
      </c>
      <c r="C40" s="85"/>
      <c r="D40" s="85"/>
      <c r="E40" s="85"/>
    </row>
    <row r="41" spans="2:5" ht="15">
      <c r="B41" s="4" t="s">
        <v>160</v>
      </c>
      <c r="C41" s="4"/>
      <c r="D41" s="4"/>
      <c r="E41" s="4"/>
    </row>
    <row r="42" spans="2:5" ht="14.4" customHeight="1">
      <c r="B42" s="5" t="s">
        <v>62</v>
      </c>
      <c r="C42" s="57"/>
      <c r="D42" s="57"/>
      <c r="E42" s="57"/>
    </row>
    <row r="43" spans="2:5" ht="15">
      <c r="B43" s="4"/>
      <c r="C43" s="4"/>
      <c r="D43" s="4"/>
      <c r="E43" s="4"/>
    </row>
  </sheetData>
  <mergeCells count="1">
    <mergeCell ref="B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zoomScale="85" zoomScaleNormal="85" workbookViewId="0" topLeftCell="A1"/>
  </sheetViews>
  <sheetFormatPr defaultColWidth="9.140625" defaultRowHeight="15"/>
  <cols>
    <col min="1" max="1" width="10.00390625" style="1" customWidth="1"/>
    <col min="2" max="2" width="8.8515625" style="1" customWidth="1"/>
    <col min="3" max="3" width="9.57421875" style="1" bestFit="1" customWidth="1"/>
    <col min="4" max="4" width="10.7109375" style="1" customWidth="1"/>
    <col min="5" max="5" width="8.8515625" style="1" customWidth="1"/>
    <col min="6" max="6" width="9.8515625" style="1" customWidth="1"/>
    <col min="7" max="7" width="17.28125" style="1" customWidth="1"/>
    <col min="8" max="16384" width="8.8515625" style="1" customWidth="1"/>
  </cols>
  <sheetData>
    <row r="2" ht="12">
      <c r="B2" s="6" t="s">
        <v>166</v>
      </c>
    </row>
    <row r="3" spans="2:11" ht="15">
      <c r="B3" s="4" t="s">
        <v>23</v>
      </c>
      <c r="H3" s="58"/>
      <c r="I3" s="59"/>
      <c r="K3" s="58"/>
    </row>
    <row r="4" spans="2:7" ht="12">
      <c r="B4" s="3"/>
      <c r="C4" s="86" t="s">
        <v>132</v>
      </c>
      <c r="D4" s="86"/>
      <c r="E4" s="3"/>
      <c r="F4" s="3"/>
      <c r="G4" s="3"/>
    </row>
    <row r="5" spans="2:7" ht="37.2" customHeight="1">
      <c r="B5" s="3"/>
      <c r="C5" s="37" t="s">
        <v>133</v>
      </c>
      <c r="D5" s="38">
        <v>2020</v>
      </c>
      <c r="E5" s="38" t="s">
        <v>134</v>
      </c>
      <c r="F5" s="65" t="s">
        <v>165</v>
      </c>
      <c r="G5" s="39" t="s">
        <v>167</v>
      </c>
    </row>
    <row r="6" spans="2:9" ht="12">
      <c r="B6" s="4" t="s">
        <v>151</v>
      </c>
      <c r="C6" s="36">
        <v>4629031.75</v>
      </c>
      <c r="D6" s="36">
        <v>5181325</v>
      </c>
      <c r="E6" s="36">
        <v>438733</v>
      </c>
      <c r="F6" s="36">
        <f aca="true" t="shared" si="0" ref="F6">D6-C6</f>
        <v>552293.25</v>
      </c>
      <c r="G6" s="21">
        <f>(E6/F6)*100</f>
        <v>79.43841428444037</v>
      </c>
      <c r="I6" s="3"/>
    </row>
    <row r="7" spans="2:7" ht="12">
      <c r="B7" s="4"/>
      <c r="C7" s="36"/>
      <c r="D7" s="36"/>
      <c r="E7" s="36"/>
      <c r="F7" s="36"/>
      <c r="G7" s="21"/>
    </row>
    <row r="8" spans="2:7" ht="12">
      <c r="B8" s="4" t="s">
        <v>78</v>
      </c>
      <c r="C8" s="36">
        <v>28242.25</v>
      </c>
      <c r="D8" s="36">
        <v>28654</v>
      </c>
      <c r="E8" s="36">
        <v>700</v>
      </c>
      <c r="F8" s="36">
        <f aca="true" t="shared" si="1" ref="F8:F34">D8-C8</f>
        <v>411.75</v>
      </c>
      <c r="G8" s="21">
        <f aca="true" t="shared" si="2" ref="G8:G34">(E8/F8)*100</f>
        <v>170.00607164541591</v>
      </c>
    </row>
    <row r="9" spans="2:7" ht="12">
      <c r="B9" s="4" t="s">
        <v>66</v>
      </c>
      <c r="C9" s="36">
        <v>108471.75</v>
      </c>
      <c r="D9" s="36">
        <v>126111</v>
      </c>
      <c r="E9" s="36">
        <v>22053</v>
      </c>
      <c r="F9" s="36">
        <f t="shared" si="1"/>
        <v>17639.25</v>
      </c>
      <c r="G9" s="21">
        <f t="shared" si="2"/>
        <v>125.02232237765212</v>
      </c>
    </row>
    <row r="10" spans="2:7" ht="12">
      <c r="B10" s="4" t="s">
        <v>80</v>
      </c>
      <c r="C10" s="36">
        <v>4059</v>
      </c>
      <c r="D10" s="36">
        <v>4445</v>
      </c>
      <c r="E10" s="36">
        <v>477</v>
      </c>
      <c r="F10" s="36">
        <f t="shared" si="1"/>
        <v>386</v>
      </c>
      <c r="G10" s="21">
        <f t="shared" si="2"/>
        <v>123.57512953367875</v>
      </c>
    </row>
    <row r="11" spans="2:7" ht="13.2" customHeight="1">
      <c r="B11" s="4" t="s">
        <v>91</v>
      </c>
      <c r="C11" s="36">
        <v>90437.5</v>
      </c>
      <c r="D11" s="36">
        <v>98734</v>
      </c>
      <c r="E11" s="36">
        <v>9549</v>
      </c>
      <c r="F11" s="36">
        <f t="shared" si="1"/>
        <v>8296.5</v>
      </c>
      <c r="G11" s="21">
        <f t="shared" si="2"/>
        <v>115.09672753570783</v>
      </c>
    </row>
    <row r="12" spans="2:7" ht="14.4" customHeight="1">
      <c r="B12" s="4" t="s">
        <v>69</v>
      </c>
      <c r="C12" s="36">
        <v>53651.5</v>
      </c>
      <c r="D12" s="36">
        <v>54587</v>
      </c>
      <c r="E12" s="36">
        <v>1075</v>
      </c>
      <c r="F12" s="36">
        <f t="shared" si="1"/>
        <v>935.5</v>
      </c>
      <c r="G12" s="21">
        <f t="shared" si="2"/>
        <v>114.91181186531267</v>
      </c>
    </row>
    <row r="13" spans="2:7" ht="12">
      <c r="B13" s="4" t="s">
        <v>83</v>
      </c>
      <c r="C13" s="36">
        <v>150049</v>
      </c>
      <c r="D13" s="36">
        <v>167735</v>
      </c>
      <c r="E13" s="36">
        <v>20206</v>
      </c>
      <c r="F13" s="36">
        <f t="shared" si="1"/>
        <v>17686</v>
      </c>
      <c r="G13" s="21">
        <f t="shared" si="2"/>
        <v>114.24855818161257</v>
      </c>
    </row>
    <row r="14" spans="2:7" ht="12">
      <c r="B14" s="4" t="s">
        <v>131</v>
      </c>
      <c r="C14" s="36">
        <v>604988.75</v>
      </c>
      <c r="D14" s="36">
        <v>668400</v>
      </c>
      <c r="E14" s="36">
        <v>69328</v>
      </c>
      <c r="F14" s="36">
        <f t="shared" si="1"/>
        <v>63411.25</v>
      </c>
      <c r="G14" s="21">
        <f t="shared" si="2"/>
        <v>109.3307575548503</v>
      </c>
    </row>
    <row r="15" spans="2:7" ht="15.6" customHeight="1">
      <c r="B15" s="4" t="s">
        <v>74</v>
      </c>
      <c r="C15" s="36">
        <v>418178.5</v>
      </c>
      <c r="D15" s="36">
        <v>492710</v>
      </c>
      <c r="E15" s="36">
        <v>74757</v>
      </c>
      <c r="F15" s="36">
        <f t="shared" si="1"/>
        <v>74531.5</v>
      </c>
      <c r="G15" s="21">
        <f t="shared" si="2"/>
        <v>100.3025566371266</v>
      </c>
    </row>
    <row r="16" spans="2:7" ht="15.6" customHeight="1">
      <c r="B16" s="4" t="s">
        <v>72</v>
      </c>
      <c r="C16" s="36">
        <v>30818.75</v>
      </c>
      <c r="D16" s="36">
        <v>32814</v>
      </c>
      <c r="E16" s="36">
        <v>1929</v>
      </c>
      <c r="F16" s="36">
        <f t="shared" si="1"/>
        <v>1995.25</v>
      </c>
      <c r="G16" s="21">
        <f t="shared" si="2"/>
        <v>96.67961408344819</v>
      </c>
    </row>
    <row r="17" spans="2:7" ht="12">
      <c r="B17" s="4" t="s">
        <v>75</v>
      </c>
      <c r="C17" s="36">
        <v>52463.5</v>
      </c>
      <c r="D17" s="36">
        <v>57110</v>
      </c>
      <c r="E17" s="36">
        <v>4481</v>
      </c>
      <c r="F17" s="36">
        <f t="shared" si="1"/>
        <v>4646.5</v>
      </c>
      <c r="G17" s="21">
        <f t="shared" si="2"/>
        <v>96.43817927472291</v>
      </c>
    </row>
    <row r="18" spans="2:7" ht="12">
      <c r="B18" s="4" t="s">
        <v>88</v>
      </c>
      <c r="C18" s="36">
        <v>20083</v>
      </c>
      <c r="D18" s="36">
        <v>23684</v>
      </c>
      <c r="E18" s="36">
        <v>3399</v>
      </c>
      <c r="F18" s="36">
        <f t="shared" si="1"/>
        <v>3601</v>
      </c>
      <c r="G18" s="21">
        <f t="shared" si="2"/>
        <v>94.39044709802833</v>
      </c>
    </row>
    <row r="19" spans="2:7" ht="12">
      <c r="B19" s="4" t="s">
        <v>81</v>
      </c>
      <c r="C19" s="36">
        <v>129640.5</v>
      </c>
      <c r="D19" s="36">
        <v>140781</v>
      </c>
      <c r="E19" s="36">
        <v>8970</v>
      </c>
      <c r="F19" s="36">
        <f t="shared" si="1"/>
        <v>11140.5</v>
      </c>
      <c r="G19" s="21">
        <f t="shared" si="2"/>
        <v>80.51703244917195</v>
      </c>
    </row>
    <row r="20" spans="2:7" ht="12">
      <c r="B20" s="4" t="s">
        <v>70</v>
      </c>
      <c r="C20" s="36">
        <v>937522.5</v>
      </c>
      <c r="D20" s="36">
        <v>987616</v>
      </c>
      <c r="E20" s="36">
        <v>39837</v>
      </c>
      <c r="F20" s="36">
        <f t="shared" si="1"/>
        <v>50093.5</v>
      </c>
      <c r="G20" s="21">
        <f t="shared" si="2"/>
        <v>79.52528771197859</v>
      </c>
    </row>
    <row r="21" spans="2:7" ht="12">
      <c r="B21" s="4" t="s">
        <v>84</v>
      </c>
      <c r="C21" s="36">
        <v>81599.5</v>
      </c>
      <c r="D21" s="36">
        <v>90225</v>
      </c>
      <c r="E21" s="36">
        <v>6503</v>
      </c>
      <c r="F21" s="36">
        <f t="shared" si="1"/>
        <v>8625.5</v>
      </c>
      <c r="G21" s="21">
        <f t="shared" si="2"/>
        <v>75.39273085618225</v>
      </c>
    </row>
    <row r="22" spans="2:7" ht="12">
      <c r="B22" s="4" t="s">
        <v>76</v>
      </c>
      <c r="C22" s="36">
        <v>632517.25</v>
      </c>
      <c r="D22" s="36">
        <v>743361</v>
      </c>
      <c r="E22" s="36">
        <v>78478</v>
      </c>
      <c r="F22" s="36">
        <f t="shared" si="1"/>
        <v>110843.75</v>
      </c>
      <c r="G22" s="21">
        <f t="shared" si="2"/>
        <v>70.80056385678037</v>
      </c>
    </row>
    <row r="23" spans="2:7" ht="12">
      <c r="B23" s="4" t="s">
        <v>71</v>
      </c>
      <c r="C23" s="36">
        <v>15424.75</v>
      </c>
      <c r="D23" s="36">
        <v>15723</v>
      </c>
      <c r="E23" s="36">
        <v>203</v>
      </c>
      <c r="F23" s="36">
        <f t="shared" si="1"/>
        <v>298.25</v>
      </c>
      <c r="G23" s="21">
        <f t="shared" si="2"/>
        <v>68.0637049455155</v>
      </c>
    </row>
    <row r="24" spans="2:7" ht="12">
      <c r="B24" s="4" t="s">
        <v>89</v>
      </c>
      <c r="C24" s="36">
        <v>53238.5</v>
      </c>
      <c r="D24" s="36">
        <v>58974</v>
      </c>
      <c r="E24" s="36">
        <v>3733</v>
      </c>
      <c r="F24" s="36">
        <f t="shared" si="1"/>
        <v>5735.5</v>
      </c>
      <c r="G24" s="21">
        <f t="shared" si="2"/>
        <v>65.08586871240519</v>
      </c>
    </row>
    <row r="25" spans="2:7" ht="12">
      <c r="B25" s="4" t="s">
        <v>79</v>
      </c>
      <c r="C25" s="36">
        <v>39334</v>
      </c>
      <c r="D25" s="36">
        <v>43087</v>
      </c>
      <c r="E25" s="36">
        <v>2257</v>
      </c>
      <c r="F25" s="36">
        <f t="shared" si="1"/>
        <v>3753</v>
      </c>
      <c r="G25" s="21">
        <f t="shared" si="2"/>
        <v>60.13855582200905</v>
      </c>
    </row>
    <row r="26" spans="2:7" ht="12">
      <c r="B26" s="4" t="s">
        <v>86</v>
      </c>
      <c r="C26" s="36">
        <v>111460.25</v>
      </c>
      <c r="D26" s="36">
        <v>123565</v>
      </c>
      <c r="E26" s="36">
        <v>7121</v>
      </c>
      <c r="F26" s="36">
        <f t="shared" si="1"/>
        <v>12104.75</v>
      </c>
      <c r="G26" s="21">
        <f t="shared" si="2"/>
        <v>58.82814597575332</v>
      </c>
    </row>
    <row r="27" spans="2:7" ht="12">
      <c r="B27" s="4" t="s">
        <v>68</v>
      </c>
      <c r="C27" s="36">
        <v>110796</v>
      </c>
      <c r="D27" s="36">
        <v>129090</v>
      </c>
      <c r="E27" s="36">
        <v>10545</v>
      </c>
      <c r="F27" s="36">
        <f t="shared" si="1"/>
        <v>18294</v>
      </c>
      <c r="G27" s="21">
        <f t="shared" si="2"/>
        <v>57.64184978681535</v>
      </c>
    </row>
    <row r="28" spans="2:7" ht="12">
      <c r="B28" s="4" t="s">
        <v>85</v>
      </c>
      <c r="C28" s="36">
        <v>404692.5</v>
      </c>
      <c r="D28" s="36">
        <v>478322</v>
      </c>
      <c r="E28" s="36">
        <v>41469</v>
      </c>
      <c r="F28" s="36">
        <f t="shared" si="1"/>
        <v>73629.5</v>
      </c>
      <c r="G28" s="21">
        <f t="shared" si="2"/>
        <v>56.32117561575184</v>
      </c>
    </row>
    <row r="29" spans="2:7" ht="12">
      <c r="B29" s="4" t="s">
        <v>73</v>
      </c>
      <c r="C29" s="36">
        <v>121480.5</v>
      </c>
      <c r="D29" s="36">
        <v>130797</v>
      </c>
      <c r="E29" s="36">
        <v>5023</v>
      </c>
      <c r="F29" s="36">
        <f t="shared" si="1"/>
        <v>9316.5</v>
      </c>
      <c r="G29" s="21">
        <f t="shared" si="2"/>
        <v>53.915096871142595</v>
      </c>
    </row>
    <row r="30" spans="2:7" ht="12">
      <c r="B30" s="4" t="s">
        <v>67</v>
      </c>
      <c r="C30" s="36">
        <v>107210.5</v>
      </c>
      <c r="D30" s="36">
        <v>123103</v>
      </c>
      <c r="E30" s="36">
        <v>8565</v>
      </c>
      <c r="F30" s="36">
        <f t="shared" si="1"/>
        <v>15892.5</v>
      </c>
      <c r="G30" s="21">
        <f t="shared" si="2"/>
        <v>53.893345917885796</v>
      </c>
    </row>
    <row r="31" spans="2:7" ht="12">
      <c r="B31" s="4" t="s">
        <v>87</v>
      </c>
      <c r="C31" s="36">
        <v>258860.75</v>
      </c>
      <c r="D31" s="36">
        <v>295722</v>
      </c>
      <c r="E31" s="36">
        <v>17199</v>
      </c>
      <c r="F31" s="36">
        <f t="shared" si="1"/>
        <v>36861.25</v>
      </c>
      <c r="G31" s="21">
        <f t="shared" si="2"/>
        <v>46.65875411170266</v>
      </c>
    </row>
    <row r="32" spans="2:7" ht="12">
      <c r="B32" s="4" t="s">
        <v>90</v>
      </c>
      <c r="C32" s="36">
        <v>53877.25</v>
      </c>
      <c r="D32" s="36">
        <v>55356</v>
      </c>
      <c r="E32" s="36">
        <v>553</v>
      </c>
      <c r="F32" s="36">
        <f t="shared" si="1"/>
        <v>1478.75</v>
      </c>
      <c r="G32" s="21">
        <f t="shared" si="2"/>
        <v>37.39644970414201</v>
      </c>
    </row>
    <row r="33" spans="2:7" ht="12">
      <c r="B33" s="4" t="s">
        <v>82</v>
      </c>
      <c r="C33" s="36">
        <v>3576.5</v>
      </c>
      <c r="D33" s="36">
        <v>4089</v>
      </c>
      <c r="E33" s="36">
        <v>191</v>
      </c>
      <c r="F33" s="36">
        <f t="shared" si="1"/>
        <v>512.5</v>
      </c>
      <c r="G33" s="21">
        <f t="shared" si="2"/>
        <v>37.26829268292683</v>
      </c>
    </row>
    <row r="34" spans="2:7" ht="12">
      <c r="B34" s="4" t="s">
        <v>77</v>
      </c>
      <c r="C34" s="36">
        <v>5899.75</v>
      </c>
      <c r="D34" s="36">
        <v>6530</v>
      </c>
      <c r="E34" s="36">
        <v>132</v>
      </c>
      <c r="F34" s="36">
        <f t="shared" si="1"/>
        <v>630.25</v>
      </c>
      <c r="G34" s="21">
        <f t="shared" si="2"/>
        <v>20.944069813566045</v>
      </c>
    </row>
    <row r="35" spans="2:7" ht="12">
      <c r="B35" s="4"/>
      <c r="C35" s="36"/>
      <c r="D35" s="36"/>
      <c r="E35" s="36"/>
      <c r="F35" s="36"/>
      <c r="G35" s="21"/>
    </row>
    <row r="36" spans="2:7" ht="12">
      <c r="B36" s="4" t="s">
        <v>92</v>
      </c>
      <c r="C36" s="36">
        <v>2237</v>
      </c>
      <c r="D36" s="36">
        <v>2278</v>
      </c>
      <c r="E36" s="36">
        <v>31</v>
      </c>
      <c r="F36" s="36">
        <f aca="true" t="shared" si="3" ref="F36:F42">D36-C36</f>
        <v>41</v>
      </c>
      <c r="G36" s="21">
        <f aca="true" t="shared" si="4" ref="G36:G42">(E36/F36)*100</f>
        <v>75.60975609756098</v>
      </c>
    </row>
    <row r="37" spans="2:7" ht="12">
      <c r="B37" s="4" t="s">
        <v>93</v>
      </c>
      <c r="C37" s="36">
        <v>256.5</v>
      </c>
      <c r="D37" s="36">
        <v>311</v>
      </c>
      <c r="E37" s="36">
        <v>40</v>
      </c>
      <c r="F37" s="36">
        <f t="shared" si="3"/>
        <v>54.5</v>
      </c>
      <c r="G37" s="21">
        <f t="shared" si="4"/>
        <v>73.39449541284404</v>
      </c>
    </row>
    <row r="38" spans="2:7" ht="12">
      <c r="B38" s="4" t="s">
        <v>136</v>
      </c>
      <c r="G38" s="21"/>
    </row>
    <row r="39" spans="2:7" ht="12">
      <c r="B39" s="47" t="s">
        <v>94</v>
      </c>
      <c r="C39" s="36">
        <v>40290</v>
      </c>
      <c r="D39" s="36">
        <v>39963</v>
      </c>
      <c r="E39" s="36">
        <v>415</v>
      </c>
      <c r="F39" s="36">
        <f>D39-C39</f>
        <v>-327</v>
      </c>
      <c r="G39" s="22">
        <f>(E39/F39)*100</f>
        <v>-126.91131498470949</v>
      </c>
    </row>
    <row r="40" spans="2:7" s="67" customFormat="1" ht="15">
      <c r="B40" s="82" t="s">
        <v>147</v>
      </c>
      <c r="C40" s="36">
        <v>66442.25</v>
      </c>
      <c r="D40" s="36">
        <v>76030</v>
      </c>
      <c r="E40" s="36">
        <v>9307</v>
      </c>
      <c r="F40" s="36">
        <v>9587.75</v>
      </c>
      <c r="G40" s="21">
        <f aca="true" t="shared" si="5" ref="G40">(E40/F40)*100</f>
        <v>97.07178430810148</v>
      </c>
    </row>
    <row r="41" spans="2:7" ht="12">
      <c r="B41" s="4"/>
      <c r="C41" s="36"/>
      <c r="D41" s="36"/>
      <c r="E41" s="36"/>
      <c r="F41" s="36"/>
      <c r="G41" s="21"/>
    </row>
    <row r="42" spans="2:7" ht="12">
      <c r="B42" s="4" t="s">
        <v>95</v>
      </c>
      <c r="C42" s="36">
        <v>101738.75</v>
      </c>
      <c r="D42" s="36">
        <v>116587</v>
      </c>
      <c r="E42" s="36">
        <v>10359</v>
      </c>
      <c r="F42" s="36">
        <f t="shared" si="3"/>
        <v>14848.25</v>
      </c>
      <c r="G42" s="21">
        <f t="shared" si="4"/>
        <v>69.76579731618205</v>
      </c>
    </row>
    <row r="43" ht="12">
      <c r="G43" s="21"/>
    </row>
    <row r="44" spans="2:7" ht="12">
      <c r="B44" s="1" t="s">
        <v>126</v>
      </c>
      <c r="G44" s="21"/>
    </row>
    <row r="45" ht="14.4" customHeight="1">
      <c r="B45" s="44" t="s">
        <v>168</v>
      </c>
    </row>
    <row r="46" ht="12">
      <c r="B46" s="1" t="s">
        <v>130</v>
      </c>
    </row>
    <row r="51" ht="15">
      <c r="B51" s="48"/>
    </row>
    <row r="57" ht="12">
      <c r="A57" s="3"/>
    </row>
  </sheetData>
  <autoFilter ref="B7:G7">
    <sortState ref="B8:G57">
      <sortCondition descending="1" sortBy="value" ref="G8:G57"/>
    </sortState>
  </autoFilter>
  <mergeCells count="1">
    <mergeCell ref="C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70" zoomScaleNormal="70" workbookViewId="0" topLeftCell="A1"/>
  </sheetViews>
  <sheetFormatPr defaultColWidth="8.8515625" defaultRowHeight="15"/>
  <cols>
    <col min="1" max="1" width="8.8515625" style="1" customWidth="1"/>
    <col min="2" max="2" width="55.140625" style="1" customWidth="1"/>
    <col min="3" max="3" width="14.57421875" style="1" customWidth="1"/>
    <col min="4" max="16384" width="8.8515625" style="1" customWidth="1"/>
  </cols>
  <sheetData>
    <row r="1" ht="15.75">
      <c r="A1" s="68" t="s">
        <v>127</v>
      </c>
    </row>
    <row r="2" ht="12.75">
      <c r="A2" s="69" t="s">
        <v>23</v>
      </c>
    </row>
    <row r="3" ht="12">
      <c r="A3" s="5"/>
    </row>
    <row r="4" ht="14.4" customHeight="1"/>
    <row r="5" ht="12">
      <c r="B5" s="4"/>
    </row>
    <row r="6" ht="12">
      <c r="B6" s="4"/>
    </row>
    <row r="7" ht="12">
      <c r="B7" s="4"/>
    </row>
    <row r="8" ht="12">
      <c r="B8" s="4"/>
    </row>
    <row r="9" ht="12">
      <c r="B9" s="4"/>
    </row>
    <row r="10" ht="12">
      <c r="B10" s="4"/>
    </row>
    <row r="11" ht="12">
      <c r="B11" s="4"/>
    </row>
    <row r="12" ht="12">
      <c r="B12" s="4"/>
    </row>
    <row r="13" ht="12">
      <c r="B13" s="4"/>
    </row>
    <row r="14" ht="12">
      <c r="B14" s="4"/>
    </row>
    <row r="15" ht="12">
      <c r="B15" s="4"/>
    </row>
    <row r="16" ht="12">
      <c r="B16" s="4"/>
    </row>
    <row r="17" ht="12">
      <c r="B17" s="4"/>
    </row>
    <row r="18" ht="12">
      <c r="B18" s="4"/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ht="12">
      <c r="B26" s="4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4" spans="2:4" ht="12">
      <c r="B54" s="8" t="s">
        <v>3</v>
      </c>
      <c r="D54" s="7" t="s">
        <v>4</v>
      </c>
    </row>
    <row r="55" spans="2:4" ht="12">
      <c r="B55" s="8" t="s">
        <v>5</v>
      </c>
      <c r="D55" s="7" t="s">
        <v>6</v>
      </c>
    </row>
    <row r="56" spans="2:4" ht="12">
      <c r="B56" s="8" t="s">
        <v>7</v>
      </c>
      <c r="D56" s="7" t="s">
        <v>8</v>
      </c>
    </row>
    <row r="57" spans="2:4" ht="12">
      <c r="B57" s="8" t="s">
        <v>9</v>
      </c>
      <c r="D57" s="7" t="s">
        <v>8</v>
      </c>
    </row>
    <row r="58" spans="2:4" ht="12">
      <c r="B58" s="8" t="s">
        <v>10</v>
      </c>
      <c r="D58" s="7" t="s">
        <v>11</v>
      </c>
    </row>
    <row r="59" spans="2:4" ht="12">
      <c r="B59" s="8" t="s">
        <v>12</v>
      </c>
      <c r="D59" s="7" t="s">
        <v>13</v>
      </c>
    </row>
    <row r="61" spans="2:3" ht="12">
      <c r="B61" s="3" t="s">
        <v>15</v>
      </c>
      <c r="C61" s="3">
        <v>2020</v>
      </c>
    </row>
    <row r="62" spans="2:3" ht="15">
      <c r="B62" s="18" t="s">
        <v>17</v>
      </c>
      <c r="C62" s="49">
        <v>1695013</v>
      </c>
    </row>
    <row r="63" spans="2:3" ht="15">
      <c r="B63" s="18" t="s">
        <v>16</v>
      </c>
      <c r="C63" s="49">
        <v>1165451</v>
      </c>
    </row>
    <row r="64" spans="2:3" ht="15">
      <c r="B64" s="18" t="s">
        <v>134</v>
      </c>
      <c r="C64" s="49">
        <v>438733</v>
      </c>
    </row>
    <row r="65" spans="2:3" ht="15">
      <c r="B65" s="18" t="s">
        <v>128</v>
      </c>
      <c r="C65" s="49">
        <v>347867</v>
      </c>
    </row>
    <row r="66" spans="2:3" ht="15">
      <c r="B66" s="18" t="s">
        <v>22</v>
      </c>
      <c r="C66" s="45">
        <v>221271</v>
      </c>
    </row>
    <row r="67" spans="2:3" ht="15">
      <c r="B67" s="18" t="s">
        <v>19</v>
      </c>
      <c r="C67" s="49">
        <v>206464</v>
      </c>
    </row>
    <row r="68" spans="2:3" ht="15">
      <c r="B68" s="18" t="s">
        <v>18</v>
      </c>
      <c r="C68" s="49">
        <v>202825</v>
      </c>
    </row>
    <row r="69" spans="2:3" ht="15">
      <c r="B69" s="18" t="s">
        <v>20</v>
      </c>
      <c r="C69" s="49">
        <v>193735</v>
      </c>
    </row>
    <row r="70" spans="2:3" ht="15">
      <c r="B70" s="41" t="s">
        <v>21</v>
      </c>
      <c r="C70" s="49">
        <v>172467</v>
      </c>
    </row>
    <row r="71" spans="2:5" ht="15">
      <c r="B71" s="42" t="s">
        <v>14</v>
      </c>
      <c r="C71" s="40">
        <f>C73-SUM(C62:C70)</f>
        <v>537499</v>
      </c>
      <c r="E71" s="2"/>
    </row>
    <row r="72" ht="15">
      <c r="C72" s="45"/>
    </row>
    <row r="73" spans="2:3" ht="15">
      <c r="B73" s="18" t="s">
        <v>0</v>
      </c>
      <c r="C73" s="45">
        <v>5181325</v>
      </c>
    </row>
    <row r="75" ht="15">
      <c r="B75" s="4" t="s">
        <v>126</v>
      </c>
    </row>
    <row r="76" ht="14.4" customHeight="1">
      <c r="B76" s="4" t="s">
        <v>129</v>
      </c>
    </row>
    <row r="77" ht="14.4" customHeight="1">
      <c r="B77" s="5" t="s">
        <v>65</v>
      </c>
    </row>
    <row r="79" ht="12">
      <c r="A79" s="3"/>
    </row>
    <row r="80" ht="15">
      <c r="A80" s="27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C7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="96" zoomScaleNormal="96" workbookViewId="0" topLeftCell="A1"/>
  </sheetViews>
  <sheetFormatPr defaultColWidth="9.140625" defaultRowHeight="15"/>
  <cols>
    <col min="1" max="1" width="28.28125" style="1" customWidth="1"/>
    <col min="2" max="2" width="24.7109375" style="1" customWidth="1"/>
    <col min="3" max="3" width="25.421875" style="1" customWidth="1"/>
    <col min="4" max="4" width="20.28125" style="1" customWidth="1"/>
    <col min="5" max="5" width="13.7109375" style="1" bestFit="1" customWidth="1"/>
    <col min="6" max="16384" width="8.8515625" style="1" customWidth="1"/>
  </cols>
  <sheetData>
    <row r="1" spans="1:2" ht="12">
      <c r="A1" s="6" t="s">
        <v>135</v>
      </c>
      <c r="B1" s="6"/>
    </row>
    <row r="2" spans="1:4" ht="12">
      <c r="A2" s="6" t="s">
        <v>23</v>
      </c>
      <c r="B2" s="6"/>
      <c r="D2" s="6"/>
    </row>
    <row r="3" spans="1:4" ht="12">
      <c r="A3" s="6"/>
      <c r="B3" s="6"/>
      <c r="D3" s="6"/>
    </row>
    <row r="4" spans="1:4" ht="12">
      <c r="A4" s="4" t="s">
        <v>143</v>
      </c>
      <c r="B4" s="6"/>
      <c r="D4" s="6"/>
    </row>
    <row r="5" spans="1:4" ht="12">
      <c r="A5" s="4" t="s">
        <v>57</v>
      </c>
      <c r="D5" s="6"/>
    </row>
    <row r="6" ht="17.4" customHeight="1">
      <c r="A6" s="4" t="s">
        <v>58</v>
      </c>
    </row>
    <row r="7" ht="12">
      <c r="A7" s="5" t="s">
        <v>65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6" spans="1:3" s="66" customFormat="1" ht="12">
      <c r="A56" s="8"/>
      <c r="C56" s="7"/>
    </row>
    <row r="57" spans="1:3" s="66" customFormat="1" ht="15">
      <c r="A57" s="7"/>
      <c r="B57" s="1"/>
      <c r="C57" s="1"/>
    </row>
    <row r="58" spans="1:3" s="66" customFormat="1" ht="12">
      <c r="A58" s="7" t="s">
        <v>24</v>
      </c>
      <c r="B58" s="8" t="s">
        <v>149</v>
      </c>
      <c r="C58" s="1"/>
    </row>
    <row r="59" spans="1:3" s="66" customFormat="1" ht="15">
      <c r="A59" s="7"/>
      <c r="B59" s="7"/>
      <c r="C59" s="1"/>
    </row>
    <row r="60" spans="1:3" s="66" customFormat="1" ht="12">
      <c r="A60" s="8" t="s">
        <v>3</v>
      </c>
      <c r="B60" s="1"/>
      <c r="C60" s="7" t="s">
        <v>4</v>
      </c>
    </row>
    <row r="61" spans="1:3" s="66" customFormat="1" ht="12">
      <c r="A61" s="8" t="s">
        <v>5</v>
      </c>
      <c r="B61" s="1"/>
      <c r="C61" s="7" t="s">
        <v>6</v>
      </c>
    </row>
    <row r="62" spans="1:3" s="66" customFormat="1" ht="12">
      <c r="A62" s="8" t="s">
        <v>7</v>
      </c>
      <c r="B62" s="1"/>
      <c r="C62" s="7" t="s">
        <v>8</v>
      </c>
    </row>
    <row r="63" spans="1:3" s="66" customFormat="1" ht="12">
      <c r="A63" s="8" t="s">
        <v>9</v>
      </c>
      <c r="B63" s="1"/>
      <c r="C63" s="7" t="s">
        <v>8</v>
      </c>
    </row>
    <row r="64" spans="1:3" s="66" customFormat="1" ht="12">
      <c r="A64" s="8" t="s">
        <v>10</v>
      </c>
      <c r="B64" s="1"/>
      <c r="C64" s="7" t="s">
        <v>11</v>
      </c>
    </row>
    <row r="65" spans="1:3" ht="12">
      <c r="A65" s="8" t="s">
        <v>12</v>
      </c>
      <c r="C65" s="7" t="s">
        <v>13</v>
      </c>
    </row>
    <row r="68" spans="1:2" ht="12">
      <c r="A68" s="9" t="s">
        <v>25</v>
      </c>
      <c r="B68" s="16">
        <v>2020</v>
      </c>
    </row>
    <row r="69" spans="1:2" ht="12">
      <c r="A69" s="28" t="s">
        <v>26</v>
      </c>
      <c r="B69" s="29" t="s">
        <v>27</v>
      </c>
    </row>
    <row r="70" spans="1:4" ht="12">
      <c r="A70" s="15" t="s">
        <v>32</v>
      </c>
      <c r="B70" s="20">
        <v>1165451</v>
      </c>
      <c r="D70" s="43"/>
    </row>
    <row r="71" spans="1:2" ht="12">
      <c r="A71" s="15" t="s">
        <v>33</v>
      </c>
      <c r="B71" s="19">
        <v>135545</v>
      </c>
    </row>
    <row r="72" spans="1:2" ht="12">
      <c r="A72" s="15" t="s">
        <v>34</v>
      </c>
      <c r="B72" s="20">
        <v>230718</v>
      </c>
    </row>
    <row r="73" spans="1:2" ht="12">
      <c r="A73" s="15" t="s">
        <v>35</v>
      </c>
      <c r="B73" s="19">
        <v>14692</v>
      </c>
    </row>
    <row r="74" spans="1:2" ht="12">
      <c r="A74" s="15" t="s">
        <v>36</v>
      </c>
      <c r="B74" s="20">
        <v>86399</v>
      </c>
    </row>
    <row r="75" spans="1:2" ht="12">
      <c r="A75" s="15" t="s">
        <v>37</v>
      </c>
      <c r="B75" s="19">
        <v>68947</v>
      </c>
    </row>
    <row r="76" spans="1:4" ht="12">
      <c r="A76" s="15" t="s">
        <v>42</v>
      </c>
      <c r="B76" s="20">
        <v>1695013</v>
      </c>
      <c r="D76" s="43"/>
    </row>
    <row r="77" spans="1:2" ht="12">
      <c r="A77" s="15" t="s">
        <v>1</v>
      </c>
      <c r="B77" s="19">
        <v>550360</v>
      </c>
    </row>
    <row r="78" spans="1:2" ht="12">
      <c r="A78" s="15" t="s">
        <v>2</v>
      </c>
      <c r="B78" s="20">
        <v>364282</v>
      </c>
    </row>
    <row r="79" ht="12">
      <c r="A79" s="8" t="s">
        <v>28</v>
      </c>
    </row>
    <row r="80" spans="1:2" ht="12">
      <c r="A80" s="8" t="s">
        <v>29</v>
      </c>
      <c r="B80" s="7" t="s">
        <v>30</v>
      </c>
    </row>
    <row r="82" spans="2:10" ht="12">
      <c r="B82" s="3" t="s">
        <v>31</v>
      </c>
      <c r="C82" s="3" t="s">
        <v>1</v>
      </c>
      <c r="D82" s="3" t="s">
        <v>2</v>
      </c>
      <c r="E82" s="3" t="s">
        <v>41</v>
      </c>
      <c r="F82" s="3" t="s">
        <v>59</v>
      </c>
      <c r="G82" s="3" t="s">
        <v>60</v>
      </c>
      <c r="H82" s="3" t="s">
        <v>39</v>
      </c>
      <c r="I82" s="3" t="s">
        <v>40</v>
      </c>
      <c r="J82" s="3" t="s">
        <v>38</v>
      </c>
    </row>
    <row r="83" spans="1:10" ht="12">
      <c r="A83" s="3" t="s">
        <v>17</v>
      </c>
      <c r="B83" s="45">
        <f>((B76-(B77+B78))/B76)*100</f>
        <v>46.03923391737999</v>
      </c>
      <c r="C83" s="45">
        <f>(B77/B76)*100</f>
        <v>32.46936749157676</v>
      </c>
      <c r="D83" s="45">
        <f>(B78/B76)*100</f>
        <v>21.491398591043254</v>
      </c>
      <c r="E83" s="45"/>
      <c r="F83" s="45"/>
      <c r="G83" s="45"/>
      <c r="H83" s="45"/>
      <c r="I83" s="45"/>
      <c r="J83" s="45"/>
    </row>
    <row r="84" spans="1:10" ht="12">
      <c r="A84" s="3" t="s">
        <v>16</v>
      </c>
      <c r="B84" s="45"/>
      <c r="C84" s="45"/>
      <c r="D84" s="45"/>
      <c r="E84" s="45">
        <f>((B70-SUM(B71:B75))/B70)*100</f>
        <v>53.983393553225326</v>
      </c>
      <c r="F84" s="45">
        <f>(B72/B70)*100</f>
        <v>19.796456479079772</v>
      </c>
      <c r="G84" s="45">
        <f>(B71/B70)*100</f>
        <v>11.630261589719344</v>
      </c>
      <c r="H84" s="45">
        <f>(B74/B70)*100</f>
        <v>7.413353285552117</v>
      </c>
      <c r="I84" s="45">
        <f>(B75/B70)*100</f>
        <v>5.915907232479101</v>
      </c>
      <c r="J84" s="45">
        <f>(B73/B70)*100</f>
        <v>1.2606278599443477</v>
      </c>
    </row>
    <row r="86" ht="12">
      <c r="A86" s="3"/>
    </row>
    <row r="87" ht="15">
      <c r="A87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workbookViewId="0" topLeftCell="A1"/>
  </sheetViews>
  <sheetFormatPr defaultColWidth="9.140625" defaultRowHeight="15"/>
  <cols>
    <col min="1" max="1" width="8.8515625" style="1" customWidth="1"/>
    <col min="2" max="2" width="16.421875" style="1" bestFit="1" customWidth="1"/>
    <col min="3" max="3" width="29.7109375" style="1" customWidth="1"/>
    <col min="4" max="4" width="23.57421875" style="1" customWidth="1"/>
    <col min="5" max="5" width="30.8515625" style="1" customWidth="1"/>
    <col min="6" max="6" width="25.28125" style="1" customWidth="1"/>
    <col min="7" max="11" width="8.8515625" style="1" customWidth="1"/>
    <col min="12" max="12" width="15.57421875" style="1" bestFit="1" customWidth="1"/>
    <col min="13" max="16" width="27.00390625" style="1" customWidth="1"/>
    <col min="17" max="16384" width="8.8515625" style="1" customWidth="1"/>
  </cols>
  <sheetData>
    <row r="4" ht="15.6">
      <c r="B4" s="68" t="s">
        <v>140</v>
      </c>
    </row>
    <row r="5" ht="13.2">
      <c r="B5" s="69" t="s">
        <v>63</v>
      </c>
    </row>
    <row r="7" spans="2:6" ht="48" customHeight="1">
      <c r="B7" s="56"/>
      <c r="C7" s="87" t="s">
        <v>44</v>
      </c>
      <c r="D7" s="88"/>
      <c r="E7" s="87" t="s">
        <v>43</v>
      </c>
      <c r="F7" s="88"/>
    </row>
    <row r="8" spans="2:6" ht="12">
      <c r="B8" s="10"/>
      <c r="C8" s="10" t="s">
        <v>51</v>
      </c>
      <c r="D8" s="61" t="s">
        <v>55</v>
      </c>
      <c r="E8" s="10" t="s">
        <v>51</v>
      </c>
      <c r="F8" s="61" t="s">
        <v>56</v>
      </c>
    </row>
    <row r="9" spans="2:6" ht="12">
      <c r="B9" s="11" t="s">
        <v>52</v>
      </c>
      <c r="C9" s="30" t="s">
        <v>59</v>
      </c>
      <c r="D9" s="51">
        <v>20.59</v>
      </c>
      <c r="E9" s="30" t="s">
        <v>39</v>
      </c>
      <c r="F9" s="51">
        <v>12.78</v>
      </c>
    </row>
    <row r="10" spans="2:6" ht="12">
      <c r="B10" s="12"/>
      <c r="C10" s="31" t="s">
        <v>49</v>
      </c>
      <c r="D10" s="53">
        <v>20.22</v>
      </c>
      <c r="E10" s="31" t="s">
        <v>59</v>
      </c>
      <c r="F10" s="53">
        <v>10.81</v>
      </c>
    </row>
    <row r="11" spans="2:6" ht="12">
      <c r="B11" s="12"/>
      <c r="C11" s="31" t="s">
        <v>50</v>
      </c>
      <c r="D11" s="53">
        <v>15.88</v>
      </c>
      <c r="E11" s="50" t="s">
        <v>138</v>
      </c>
      <c r="F11" s="62">
        <v>6.3096123096</v>
      </c>
    </row>
    <row r="12" spans="2:6" ht="12">
      <c r="B12" s="12"/>
      <c r="C12" s="50" t="s">
        <v>138</v>
      </c>
      <c r="D12" s="62">
        <v>15.0225225475</v>
      </c>
      <c r="E12" s="50" t="s">
        <v>154</v>
      </c>
      <c r="F12" s="53">
        <v>5.23</v>
      </c>
    </row>
    <row r="13" spans="2:6" ht="12">
      <c r="B13" s="12"/>
      <c r="C13" s="31" t="s">
        <v>45</v>
      </c>
      <c r="D13" s="53">
        <v>13.97</v>
      </c>
      <c r="E13" s="31" t="s">
        <v>2</v>
      </c>
      <c r="F13" s="53">
        <v>5.21</v>
      </c>
    </row>
    <row r="14" spans="2:6" ht="12">
      <c r="B14" s="12"/>
      <c r="C14" s="31" t="s">
        <v>46</v>
      </c>
      <c r="D14" s="53">
        <v>13.55</v>
      </c>
      <c r="E14" s="31" t="s">
        <v>49</v>
      </c>
      <c r="F14" s="53">
        <v>4.68</v>
      </c>
    </row>
    <row r="15" spans="2:6" ht="12">
      <c r="B15" s="12" t="s">
        <v>53</v>
      </c>
      <c r="C15" s="50" t="s">
        <v>138</v>
      </c>
      <c r="D15" s="62">
        <v>570.5322306621</v>
      </c>
      <c r="E15" s="31" t="s">
        <v>2</v>
      </c>
      <c r="F15" s="53">
        <v>319.47</v>
      </c>
    </row>
    <row r="16" spans="2:6" ht="12">
      <c r="B16" s="12"/>
      <c r="C16" s="31" t="s">
        <v>2</v>
      </c>
      <c r="D16" s="53">
        <v>378.87</v>
      </c>
      <c r="E16" s="50" t="s">
        <v>138</v>
      </c>
      <c r="F16" s="62">
        <v>311.1631505248</v>
      </c>
    </row>
    <row r="17" spans="2:6" ht="12">
      <c r="B17" s="12"/>
      <c r="C17" s="31" t="s">
        <v>59</v>
      </c>
      <c r="D17" s="53">
        <v>288.85</v>
      </c>
      <c r="E17" s="31" t="s">
        <v>48</v>
      </c>
      <c r="F17" s="53">
        <v>168.51</v>
      </c>
    </row>
    <row r="18" spans="2:6" ht="12">
      <c r="B18" s="12"/>
      <c r="C18" s="31" t="s">
        <v>50</v>
      </c>
      <c r="D18" s="53">
        <v>213.65</v>
      </c>
      <c r="E18" s="31" t="s">
        <v>50</v>
      </c>
      <c r="F18" s="53">
        <v>110.97</v>
      </c>
    </row>
    <row r="19" spans="2:6" ht="12">
      <c r="B19" s="12"/>
      <c r="C19" s="31" t="s">
        <v>47</v>
      </c>
      <c r="D19" s="53">
        <v>190.29</v>
      </c>
      <c r="E19" s="31" t="s">
        <v>39</v>
      </c>
      <c r="F19" s="53">
        <v>108.33</v>
      </c>
    </row>
    <row r="20" spans="2:6" ht="12">
      <c r="B20" s="13"/>
      <c r="C20" s="32" t="s">
        <v>40</v>
      </c>
      <c r="D20" s="63">
        <v>176.97</v>
      </c>
      <c r="E20" s="32" t="s">
        <v>47</v>
      </c>
      <c r="F20" s="63">
        <v>88.97</v>
      </c>
    </row>
    <row r="21" spans="2:6" ht="17.4" customHeight="1">
      <c r="B21" s="14"/>
      <c r="C21" s="33"/>
      <c r="D21" s="33"/>
      <c r="E21" s="33"/>
      <c r="F21" s="33"/>
    </row>
    <row r="22" spans="2:5" ht="14.4" customHeight="1">
      <c r="B22" s="4" t="s">
        <v>57</v>
      </c>
      <c r="C22" s="4"/>
      <c r="D22" s="4"/>
      <c r="E22" s="4"/>
    </row>
    <row r="23" spans="2:5" ht="15">
      <c r="B23" s="4" t="s">
        <v>169</v>
      </c>
      <c r="C23" s="4"/>
      <c r="D23" s="4"/>
      <c r="E23" s="4"/>
    </row>
    <row r="24" spans="2:5" ht="13.2" customHeight="1">
      <c r="B24" s="85" t="s">
        <v>139</v>
      </c>
      <c r="C24" s="85"/>
      <c r="D24" s="85"/>
      <c r="E24" s="85"/>
    </row>
    <row r="25" spans="2:4" ht="14.4" customHeight="1">
      <c r="B25" s="5" t="s">
        <v>62</v>
      </c>
      <c r="C25" s="4"/>
      <c r="D25" s="4"/>
    </row>
    <row r="27" ht="15">
      <c r="E27" s="34"/>
    </row>
    <row r="41" spans="7:10" ht="15">
      <c r="G41" s="89"/>
      <c r="H41" s="89"/>
      <c r="I41" s="89"/>
      <c r="J41" s="89"/>
    </row>
    <row r="42" spans="7:10" ht="15">
      <c r="G42" s="89"/>
      <c r="H42" s="89"/>
      <c r="I42" s="89"/>
      <c r="J42" s="89"/>
    </row>
    <row r="43" spans="3:6" ht="15">
      <c r="C43" s="89"/>
      <c r="D43" s="89"/>
      <c r="E43" s="89"/>
      <c r="F43" s="89"/>
    </row>
  </sheetData>
  <mergeCells count="8">
    <mergeCell ref="C7:D7"/>
    <mergeCell ref="E7:F7"/>
    <mergeCell ref="G41:J41"/>
    <mergeCell ref="C43:D43"/>
    <mergeCell ref="E43:F43"/>
    <mergeCell ref="G42:H42"/>
    <mergeCell ref="I42:J42"/>
    <mergeCell ref="B24:E24"/>
  </mergeCells>
  <conditionalFormatting sqref="E30:E32">
    <cfRule type="colorScale" priority="4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F30:F32">
    <cfRule type="colorScale" priority="3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I30:I32">
    <cfRule type="colorScale" priority="2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J30:J32">
    <cfRule type="colorScale" priority="1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workbookViewId="0" topLeftCell="A1"/>
  </sheetViews>
  <sheetFormatPr defaultColWidth="9.140625" defaultRowHeight="15"/>
  <cols>
    <col min="1" max="1" width="41.140625" style="1" bestFit="1" customWidth="1"/>
    <col min="2" max="16384" width="8.8515625" style="1" customWidth="1"/>
  </cols>
  <sheetData>
    <row r="1" ht="12"/>
    <row r="2" ht="12">
      <c r="A2" s="6" t="s">
        <v>137</v>
      </c>
    </row>
    <row r="3" ht="12">
      <c r="A3" s="4" t="s">
        <v>63</v>
      </c>
    </row>
    <row r="4" ht="12"/>
    <row r="5" ht="12">
      <c r="A5" s="1" t="s">
        <v>123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8" customHeight="1"/>
    <row r="21" ht="12">
      <c r="A21" s="4"/>
    </row>
    <row r="22" ht="14.4" customHeight="1">
      <c r="A22" s="4" t="s">
        <v>129</v>
      </c>
    </row>
    <row r="23" ht="12">
      <c r="A23" s="4" t="s">
        <v>142</v>
      </c>
    </row>
    <row r="24" ht="12">
      <c r="A24" s="4"/>
    </row>
    <row r="25" ht="12">
      <c r="A25" s="5" t="s">
        <v>62</v>
      </c>
    </row>
    <row r="26" ht="12"/>
    <row r="27" ht="12"/>
    <row r="28" ht="12"/>
    <row r="37" ht="15">
      <c r="A37" s="7"/>
    </row>
    <row r="38" spans="1:2" ht="12">
      <c r="A38" s="7" t="s">
        <v>24</v>
      </c>
      <c r="B38" s="8" t="s">
        <v>150</v>
      </c>
    </row>
    <row r="39" spans="1:2" ht="15">
      <c r="A39" s="7"/>
      <c r="B39" s="7"/>
    </row>
    <row r="41" spans="1:3" ht="12">
      <c r="A41" s="8" t="s">
        <v>3</v>
      </c>
      <c r="C41" s="7" t="s">
        <v>4</v>
      </c>
    </row>
    <row r="42" spans="1:3" ht="12">
      <c r="A42" s="8" t="s">
        <v>5</v>
      </c>
      <c r="C42" s="7" t="s">
        <v>54</v>
      </c>
    </row>
    <row r="43" spans="1:3" ht="12">
      <c r="A43" s="8" t="s">
        <v>7</v>
      </c>
      <c r="C43" s="7" t="s">
        <v>8</v>
      </c>
    </row>
    <row r="44" spans="1:3" ht="12">
      <c r="A44" s="8" t="s">
        <v>9</v>
      </c>
      <c r="C44" s="7" t="s">
        <v>8</v>
      </c>
    </row>
    <row r="45" spans="1:3" ht="12">
      <c r="A45" s="8" t="s">
        <v>12</v>
      </c>
      <c r="C45" s="7" t="s">
        <v>13</v>
      </c>
    </row>
    <row r="46" spans="1:3" ht="12">
      <c r="A46" s="8"/>
      <c r="C46" s="7"/>
    </row>
    <row r="47" spans="1:4" ht="12">
      <c r="A47" s="8" t="s">
        <v>15</v>
      </c>
      <c r="B47" s="1">
        <v>2011</v>
      </c>
      <c r="C47" s="1">
        <v>2020</v>
      </c>
      <c r="D47" s="1" t="s">
        <v>64</v>
      </c>
    </row>
    <row r="48" spans="1:4" ht="12">
      <c r="A48" s="15" t="s">
        <v>16</v>
      </c>
      <c r="B48" s="19">
        <v>267.9</v>
      </c>
      <c r="C48" s="21">
        <v>242.2</v>
      </c>
      <c r="D48" s="19">
        <f>100*((C48-B48)/B48)</f>
        <v>-9.59313176558417</v>
      </c>
    </row>
    <row r="49" spans="1:4" ht="12">
      <c r="A49" s="15" t="s">
        <v>1</v>
      </c>
      <c r="B49" s="19">
        <v>144.52</v>
      </c>
      <c r="C49" s="21">
        <v>112.12</v>
      </c>
      <c r="D49" s="19">
        <f aca="true" t="shared" si="0" ref="D49:D55">100*((C49-B49)/B49)</f>
        <v>-22.419042347079994</v>
      </c>
    </row>
    <row r="50" spans="1:4" ht="12">
      <c r="A50" s="15" t="s">
        <v>128</v>
      </c>
      <c r="B50" s="20">
        <v>75.76</v>
      </c>
      <c r="C50" s="60">
        <v>70.94</v>
      </c>
      <c r="D50" s="19">
        <f t="shared" si="0"/>
        <v>-6.362196409714898</v>
      </c>
    </row>
    <row r="51" spans="1:4" ht="12">
      <c r="A51" s="15" t="s">
        <v>141</v>
      </c>
      <c r="B51" s="20">
        <v>54.81</v>
      </c>
      <c r="C51" s="60">
        <v>48.44</v>
      </c>
      <c r="D51" s="19">
        <f t="shared" si="0"/>
        <v>-11.621966794380596</v>
      </c>
    </row>
    <row r="52" spans="1:4" ht="12">
      <c r="A52" s="15" t="s">
        <v>39</v>
      </c>
      <c r="B52" s="19">
        <v>19.33</v>
      </c>
      <c r="C52" s="21">
        <v>17.95</v>
      </c>
      <c r="D52" s="19">
        <f t="shared" si="0"/>
        <v>-7.139161924469732</v>
      </c>
    </row>
    <row r="53" spans="1:4" ht="12">
      <c r="A53" s="15" t="s">
        <v>40</v>
      </c>
      <c r="B53" s="20">
        <v>15.09</v>
      </c>
      <c r="C53" s="21">
        <v>14.04</v>
      </c>
      <c r="D53" s="19">
        <f t="shared" si="0"/>
        <v>-6.958250497017897</v>
      </c>
    </row>
    <row r="54" spans="1:4" ht="12">
      <c r="A54" s="15" t="s">
        <v>46</v>
      </c>
      <c r="B54" s="20">
        <v>12.39</v>
      </c>
      <c r="C54" s="21">
        <v>10.24</v>
      </c>
      <c r="D54" s="19">
        <f t="shared" si="0"/>
        <v>-17.352703793381764</v>
      </c>
    </row>
    <row r="55" spans="1:4" ht="12">
      <c r="A55" s="15" t="s">
        <v>61</v>
      </c>
      <c r="B55" s="19">
        <v>7.42</v>
      </c>
      <c r="C55" s="21">
        <v>4.92</v>
      </c>
      <c r="D55" s="19">
        <f t="shared" si="0"/>
        <v>-33.692722371967655</v>
      </c>
    </row>
    <row r="57" ht="12">
      <c r="A57" s="8" t="s">
        <v>28</v>
      </c>
    </row>
    <row r="58" spans="1:2" ht="12">
      <c r="A58" s="8" t="s">
        <v>29</v>
      </c>
      <c r="B58" s="7" t="s">
        <v>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BARANY Ebba (ESTAT)</cp:lastModifiedBy>
  <dcterms:created xsi:type="dcterms:W3CDTF">2022-02-02T16:24:03Z</dcterms:created>
  <dcterms:modified xsi:type="dcterms:W3CDTF">2023-03-06T19:40:44Z</dcterms:modified>
  <cp:category/>
  <cp:version/>
  <cp:contentType/>
  <cp:contentStatus/>
</cp:coreProperties>
</file>