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codeName="ThisWorkbook"/>
  <bookViews>
    <workbookView xWindow="28680" yWindow="0" windowWidth="29040" windowHeight="16440" tabRatio="729" activeTab="0"/>
  </bookViews>
  <sheets>
    <sheet name="Figure 1" sheetId="18" r:id="rId1"/>
    <sheet name="Figure 2" sheetId="64" r:id="rId2"/>
    <sheet name="Figure 3" sheetId="70" r:id="rId3"/>
    <sheet name="Figure 4" sheetId="71" r:id="rId4"/>
    <sheet name="Figure 5" sheetId="72" r:id="rId5"/>
    <sheet name="Figure 6" sheetId="73" r:id="rId6"/>
    <sheet name="Figure 7" sheetId="74" r:id="rId7"/>
  </sheets>
  <definedNames/>
  <calcPr calcId="191029"/>
</workbook>
</file>

<file path=xl/sharedStrings.xml><?xml version="1.0" encoding="utf-8"?>
<sst xmlns="http://schemas.openxmlformats.org/spreadsheetml/2006/main" count="132" uniqueCount="55">
  <si>
    <t/>
  </si>
  <si>
    <t>Rotterdam (NL)</t>
  </si>
  <si>
    <t>Hamburg (DE)</t>
  </si>
  <si>
    <t>Amsterdam (NL)</t>
  </si>
  <si>
    <t>Algeciras (ES)</t>
  </si>
  <si>
    <t>Antwerpen (BE)</t>
  </si>
  <si>
    <t>Y/Y-1</t>
  </si>
  <si>
    <t>A/A-1</t>
  </si>
  <si>
    <t>A</t>
  </si>
  <si>
    <t>A-1</t>
  </si>
  <si>
    <t>(million tonnes)</t>
  </si>
  <si>
    <t>Constanta (RO)</t>
  </si>
  <si>
    <t>Valencia (ES)</t>
  </si>
  <si>
    <t>(thousand TEUs)</t>
  </si>
  <si>
    <t>Calais (FR)</t>
  </si>
  <si>
    <t>Zeebrugge (BE)</t>
  </si>
  <si>
    <t>Antwerp-Bruges (BE) (¹)</t>
  </si>
  <si>
    <t>Gdansk (PL)</t>
  </si>
  <si>
    <t>Piraeus (EL)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</si>
  <si>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</si>
  <si>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mar_qg_qm_pwhl)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</si>
  <si>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mar_qg_qm_pwhb)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</si>
  <si>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mar_qg_qm_pwhc)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</si>
  <si>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mar_qg_qm_pvh)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</si>
  <si>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mar_qg_qm_pwhr)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</si>
  <si>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mar_qg_qm_pwho)</t>
    </r>
  </si>
  <si>
    <t>Le Havre (FR)</t>
  </si>
  <si>
    <t>Rouen (FR)</t>
  </si>
  <si>
    <t>HAROPA (FR) (²)</t>
  </si>
  <si>
    <t>(¹) Starting from the first quarter of 2022, the ports Antwerpen and Zeebrugge have been merged and the data are reported under the new port name Antwerp-Bruges.</t>
  </si>
  <si>
    <t>(²) Starting from the first quarter of 2022, the ports Le Havre and Rouen have been merged and the data are reported under the new port name HAROPA.</t>
  </si>
  <si>
    <t>2021Q4</t>
  </si>
  <si>
    <t>2022Q1</t>
  </si>
  <si>
    <t>2022Q2</t>
  </si>
  <si>
    <t>2022Q3</t>
  </si>
  <si>
    <t>2022Q4</t>
  </si>
  <si>
    <t>2023Q1</t>
  </si>
  <si>
    <t>2023Q2</t>
  </si>
  <si>
    <t>Marseille (FR)</t>
  </si>
  <si>
    <t>Ravenna (IT)</t>
  </si>
  <si>
    <t>Note: ports are ranked based on gross weight of goods handled during the third quarter of 2023. The percentages indicate the 'annual' change rate.</t>
  </si>
  <si>
    <t>Note: ports are ranked based on number of containers handled (in TEUs) during the third quarter of 2023. The percentages indicate the 'annual' change rate.</t>
  </si>
  <si>
    <t>Antwerp-Bruges (BE)</t>
  </si>
  <si>
    <t>2023Q3</t>
  </si>
  <si>
    <t>Figure 1: Top 5 EU maritime ports, 2022Q3-2023Q3</t>
  </si>
  <si>
    <t>Trieste (IT)</t>
  </si>
  <si>
    <t>Figure 2: Top 5 EU maritime ports for liquid bulk, 2022Q3-2023Q3</t>
  </si>
  <si>
    <t>Figure 3: Top 5 EU maritime ports for dry bulk, 2022Q3-2023Q3</t>
  </si>
  <si>
    <t>Figure 4: Top 5 EU maritime ports for large containers, 2022Q3-2023Q3</t>
  </si>
  <si>
    <t>Figure 5: Top 5 EU maritime ports for large containers, 2022Q3-2023Q3</t>
  </si>
  <si>
    <t>Dublin (IE)</t>
  </si>
  <si>
    <t>Lubeck (DE)</t>
  </si>
  <si>
    <t>Figure 6: Top 5 EU maritime ports for Ro-Ro mobile units, 2022Q3-2023Q3</t>
  </si>
  <si>
    <t>Figure 7: Top 5 EU maritime ports for other general cargo, 2022Q3-2023Q3</t>
  </si>
  <si>
    <t>Gent (Ghent) (BE)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</si>
</sst>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%"/>
    <numFmt numFmtId="166" formatCode="#,##0.0"/>
    <numFmt numFmtId="167" formatCode="###\ ###\ ###\ ##0"/>
    <numFmt numFmtId="168" formatCode="###\ ###\ ###\ ##0.0"/>
    <numFmt numFmtId="169" formatCode="\+0.0%;\-0.0%"/>
    <numFmt numFmtId="170" formatCode="#\ ##0"/>
    <numFmt numFmtId="171" formatCode="#,##0.0_i"/>
  </numFmts>
  <fonts count="29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Arial Narrow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333333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10"/>
      </bottom>
    </border>
    <border>
      <left/>
      <right/>
      <top/>
      <bottom style="medium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1" applyNumberFormat="0" applyAlignment="0" applyProtection="0"/>
    <xf numFmtId="0" fontId="12" fillId="0" borderId="5" applyNumberFormat="0" applyFill="0" applyAlignment="0" applyProtection="0"/>
    <xf numFmtId="0" fontId="13" fillId="15" borderId="0" applyNumberFormat="0" applyBorder="0" applyAlignment="0" applyProtection="0"/>
    <xf numFmtId="0" fontId="0" fillId="16" borderId="6" applyNumberFormat="0" applyFont="0" applyAlignment="0" applyProtection="0"/>
    <xf numFmtId="171" fontId="17" fillId="0" borderId="0" applyFill="0" applyBorder="0" applyProtection="0">
      <alignment horizontal="right"/>
    </xf>
    <xf numFmtId="0" fontId="14" fillId="2" borderId="7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/>
    <xf numFmtId="0" fontId="18" fillId="17" borderId="9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18" fillId="18" borderId="10" xfId="0" applyFont="1" applyFill="1" applyBorder="1" applyAlignment="1">
      <alignment horizontal="left" vertical="center"/>
    </xf>
    <xf numFmtId="1" fontId="18" fillId="18" borderId="10" xfId="0" applyNumberFormat="1" applyFont="1" applyFill="1" applyBorder="1" applyAlignment="1">
      <alignment horizontal="right" vertical="center"/>
    </xf>
    <xf numFmtId="0" fontId="20" fillId="19" borderId="9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right" vertical="center"/>
    </xf>
    <xf numFmtId="166" fontId="0" fillId="0" borderId="0" xfId="0" applyNumberFormat="1" applyFont="1"/>
    <xf numFmtId="166" fontId="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169" fontId="20" fillId="0" borderId="0" xfId="15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165" fontId="0" fillId="0" borderId="0" xfId="15" applyNumberFormat="1" applyFont="1"/>
    <xf numFmtId="0" fontId="0" fillId="0" borderId="0" xfId="0" applyFont="1" applyAlignment="1">
      <alignment horizontal="left" vertical="center" wrapText="1"/>
    </xf>
    <xf numFmtId="165" fontId="0" fillId="0" borderId="0" xfId="15" applyNumberFormat="1" applyFont="1" applyFill="1"/>
    <xf numFmtId="169" fontId="0" fillId="0" borderId="0" xfId="0" applyNumberFormat="1" applyFont="1"/>
    <xf numFmtId="170" fontId="0" fillId="0" borderId="0" xfId="0" applyNumberFormat="1" applyFont="1"/>
    <xf numFmtId="3" fontId="0" fillId="20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3" fillId="0" borderId="0" xfId="0" applyFont="1"/>
    <xf numFmtId="168" fontId="23" fillId="20" borderId="10" xfId="0" applyNumberFormat="1" applyFont="1" applyFill="1" applyBorder="1" applyAlignment="1">
      <alignment horizontal="right" vertical="center"/>
    </xf>
    <xf numFmtId="0" fontId="18" fillId="18" borderId="10" xfId="0" applyFont="1" applyFill="1" applyBorder="1" applyAlignment="1">
      <alignment horizontal="left" vertical="center"/>
    </xf>
    <xf numFmtId="1" fontId="18" fillId="18" borderId="10" xfId="0" applyNumberFormat="1" applyFont="1" applyFill="1" applyBorder="1" applyAlignment="1">
      <alignment horizontal="right" vertical="center"/>
    </xf>
    <xf numFmtId="168" fontId="23" fillId="0" borderId="10" xfId="0" applyNumberFormat="1" applyFont="1" applyBorder="1" applyAlignment="1">
      <alignment horizontal="right" vertical="center"/>
    </xf>
    <xf numFmtId="0" fontId="20" fillId="19" borderId="9" xfId="0" applyFont="1" applyFill="1" applyBorder="1" applyAlignment="1">
      <alignment horizontal="left" vertical="center"/>
    </xf>
    <xf numFmtId="1" fontId="20" fillId="19" borderId="9" xfId="0" applyNumberFormat="1" applyFont="1" applyFill="1" applyBorder="1" applyAlignment="1">
      <alignment horizontal="right" vertical="center"/>
    </xf>
    <xf numFmtId="167" fontId="23" fillId="21" borderId="9" xfId="0" applyNumberFormat="1" applyFont="1" applyFill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0" fillId="0" borderId="0" xfId="0" applyFont="1" applyAlignment="1">
      <alignment horizontal="left"/>
    </xf>
    <xf numFmtId="166" fontId="0" fillId="0" borderId="0" xfId="0" applyNumberFormat="1" applyFont="1" applyFill="1"/>
    <xf numFmtId="170" fontId="0" fillId="0" borderId="0" xfId="0" applyNumberFormat="1" applyFont="1" applyFill="1"/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NumberCellStyle" xfId="58"/>
    <cellStyle name="Outpu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1BBAF"/>
      <rgbColor rgb="00E1D3CC"/>
      <rgbColor rgb="0074B0B7"/>
      <rgbColor rgb="00B9D8DB"/>
      <rgbColor rgb="00912A71"/>
      <rgbColor rgb="00DC87C2"/>
      <rgbColor rgb="00006A72"/>
      <rgbColor rgb="0074BABA"/>
      <rgbColor rgb="00543F4B"/>
      <rgbColor rgb="00A38596"/>
      <rgbColor rgb="00FF0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6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1'!$F$4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1'!$A$5:$A$9</c:f>
              <c:strCache/>
            </c:strRef>
          </c:cat>
          <c:val>
            <c:numRef>
              <c:f>'Figure 1'!$F$5:$F$9</c:f>
              <c:numCache/>
            </c:numRef>
          </c:val>
        </c:ser>
        <c:ser>
          <c:idx val="1"/>
          <c:order val="1"/>
          <c:tx>
            <c:strRef>
              <c:f>'Figure 1'!$G$4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1'!$A$5:$A$9</c:f>
              <c:strCache/>
            </c:strRef>
          </c:cat>
          <c:val>
            <c:numRef>
              <c:f>'Figure 1'!$G$5:$G$9</c:f>
              <c:numCache/>
            </c:numRef>
          </c:val>
        </c:ser>
        <c:ser>
          <c:idx val="2"/>
          <c:order val="2"/>
          <c:tx>
            <c:strRef>
              <c:f>'Figure 1'!$H$4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1'!$A$5:$A$9</c:f>
              <c:strCache/>
            </c:strRef>
          </c:cat>
          <c:val>
            <c:numRef>
              <c:f>'Figure 1'!$H$5:$H$9</c:f>
              <c:numCache/>
            </c:numRef>
          </c:val>
        </c:ser>
        <c:ser>
          <c:idx val="3"/>
          <c:order val="3"/>
          <c:tx>
            <c:strRef>
              <c:f>'Figure 1'!$I$4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1'!$A$5:$A$9</c:f>
              <c:strCache/>
            </c:strRef>
          </c:cat>
          <c:val>
            <c:numRef>
              <c:f>'Figure 1'!$I$5:$I$9</c:f>
              <c:numCache/>
            </c:numRef>
          </c:val>
        </c:ser>
        <c:ser>
          <c:idx val="4"/>
          <c:order val="4"/>
          <c:tx>
            <c:strRef>
              <c:f>'Figure 1'!$J$4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1'!$A$5:$A$9</c:f>
              <c:strCache/>
            </c:strRef>
          </c:cat>
          <c:val>
            <c:numRef>
              <c:f>'Figure 1'!$J$5:$J$9</c:f>
              <c:numCache/>
            </c:numRef>
          </c:val>
        </c:ser>
        <c:overlap val="-27"/>
        <c:gapWidth val="219"/>
        <c:axId val="40818678"/>
        <c:axId val="31823783"/>
      </c:barChart>
      <c:catAx>
        <c:axId val="4081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3783"/>
        <c:crosses val="autoZero"/>
        <c:auto val="1"/>
        <c:lblOffset val="100"/>
        <c:noMultiLvlLbl val="0"/>
      </c:catAx>
      <c:valAx>
        <c:axId val="318237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08186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8775"/>
                  <c:y val="-0.2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2'!$M$6</c:f>
              <c:numCache/>
            </c:numRef>
          </c:val>
        </c:ser>
        <c:axId val="21941424"/>
        <c:axId val="63255089"/>
      </c:barChart>
      <c:catAx>
        <c:axId val="21941424"/>
        <c:scaling>
          <c:orientation val="minMax"/>
        </c:scaling>
        <c:axPos val="l"/>
        <c:delete val="1"/>
        <c:majorTickMark val="out"/>
        <c:minorTickMark val="none"/>
        <c:tickLblPos val="nextTo"/>
        <c:crossAx val="63255089"/>
        <c:crosses val="autoZero"/>
        <c:auto val="1"/>
        <c:lblOffset val="100"/>
        <c:noMultiLvlLbl val="0"/>
      </c:catAx>
      <c:valAx>
        <c:axId val="63255089"/>
        <c:scaling>
          <c:orientation val="minMax"/>
        </c:scaling>
        <c:axPos val="b"/>
        <c:delete val="1"/>
        <c:majorTickMark val="out"/>
        <c:minorTickMark val="none"/>
        <c:tickLblPos val="nextTo"/>
        <c:crossAx val="2194142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-0.2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2'!$M$7</c:f>
              <c:numCache/>
            </c:numRef>
          </c:val>
        </c:ser>
        <c:axId val="32424890"/>
        <c:axId val="23388555"/>
      </c:barChart>
      <c:catAx>
        <c:axId val="32424890"/>
        <c:scaling>
          <c:orientation val="minMax"/>
        </c:scaling>
        <c:axPos val="l"/>
        <c:delete val="1"/>
        <c:majorTickMark val="out"/>
        <c:minorTickMark val="none"/>
        <c:tickLblPos val="nextTo"/>
        <c:crossAx val="23388555"/>
        <c:crosses val="autoZero"/>
        <c:auto val="1"/>
        <c:lblOffset val="100"/>
        <c:noMultiLvlLbl val="0"/>
      </c:catAx>
      <c:valAx>
        <c:axId val="23388555"/>
        <c:scaling>
          <c:orientation val="minMax"/>
        </c:scaling>
        <c:axPos val="b"/>
        <c:delete val="1"/>
        <c:majorTickMark val="out"/>
        <c:minorTickMark val="none"/>
        <c:tickLblPos val="nextTo"/>
        <c:crossAx val="3242489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4525"/>
                  <c:y val="-0.12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2'!$M$8</c:f>
              <c:numCache/>
            </c:numRef>
          </c:val>
        </c:ser>
        <c:axId val="9170404"/>
        <c:axId val="15424773"/>
      </c:barChart>
      <c:catAx>
        <c:axId val="9170404"/>
        <c:scaling>
          <c:orientation val="minMax"/>
        </c:scaling>
        <c:axPos val="l"/>
        <c:delete val="1"/>
        <c:majorTickMark val="out"/>
        <c:minorTickMark val="none"/>
        <c:tickLblPos val="nextTo"/>
        <c:crossAx val="15424773"/>
        <c:crosses val="autoZero"/>
        <c:auto val="1"/>
        <c:lblOffset val="100"/>
        <c:noMultiLvlLbl val="0"/>
      </c:catAx>
      <c:valAx>
        <c:axId val="15424773"/>
        <c:scaling>
          <c:orientation val="minMax"/>
        </c:scaling>
        <c:axPos val="b"/>
        <c:delete val="1"/>
        <c:majorTickMark val="out"/>
        <c:minorTickMark val="none"/>
        <c:tickLblPos val="nextTo"/>
        <c:crossAx val="917040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265"/>
                  <c:y val="-0.33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2'!$M$9</c:f>
              <c:numCache/>
            </c:numRef>
          </c:val>
        </c:ser>
        <c:axId val="4605230"/>
        <c:axId val="41447071"/>
      </c:barChart>
      <c:catAx>
        <c:axId val="4605230"/>
        <c:scaling>
          <c:orientation val="minMax"/>
        </c:scaling>
        <c:axPos val="l"/>
        <c:delete val="1"/>
        <c:majorTickMark val="out"/>
        <c:minorTickMark val="none"/>
        <c:tickLblPos val="nextTo"/>
        <c:crossAx val="41447071"/>
        <c:crosses val="autoZero"/>
        <c:auto val="1"/>
        <c:lblOffset val="100"/>
        <c:noMultiLvlLbl val="0"/>
      </c:catAx>
      <c:valAx>
        <c:axId val="41447071"/>
        <c:scaling>
          <c:orientation val="minMax"/>
        </c:scaling>
        <c:axPos val="b"/>
        <c:delete val="1"/>
        <c:majorTickMark val="out"/>
        <c:minorTickMark val="none"/>
        <c:tickLblPos val="nextTo"/>
        <c:crossAx val="460523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liquid bulk,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7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2'!$A$1:$A$2</c:f>
              <c:strCache/>
            </c:strRef>
          </c:cat>
          <c:val>
            <c:numRef>
              <c:f>'Figure 2'!$B$1:$B$2</c:f>
              <c:numCache/>
            </c:numRef>
          </c:val>
        </c:ser>
        <c:axId val="37479320"/>
        <c:axId val="1769561"/>
      </c:barChart>
      <c:catAx>
        <c:axId val="37479320"/>
        <c:scaling>
          <c:orientation val="minMax"/>
        </c:scaling>
        <c:axPos val="b"/>
        <c:delete val="1"/>
        <c:majorTickMark val="out"/>
        <c:minorTickMark val="none"/>
        <c:tickLblPos val="nextTo"/>
        <c:crossAx val="1769561"/>
        <c:crosses val="autoZero"/>
        <c:auto val="1"/>
        <c:lblOffset val="100"/>
        <c:noMultiLvlLbl val="0"/>
      </c:catAx>
      <c:valAx>
        <c:axId val="1769561"/>
        <c:scaling>
          <c:orientation val="minMax"/>
        </c:scaling>
        <c:axPos val="l"/>
        <c:delete val="1"/>
        <c:majorTickMark val="out"/>
        <c:minorTickMark val="none"/>
        <c:tickLblPos val="nextTo"/>
        <c:crossAx val="3747932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3'!$F$4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3'!$A$5:$A$9</c:f>
              <c:strCache/>
            </c:strRef>
          </c:cat>
          <c:val>
            <c:numRef>
              <c:f>'Figure 3'!$F$5:$F$9</c:f>
              <c:numCache/>
            </c:numRef>
          </c:val>
        </c:ser>
        <c:ser>
          <c:idx val="1"/>
          <c:order val="1"/>
          <c:tx>
            <c:strRef>
              <c:f>'Figure 3'!$G$4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3'!$A$5:$A$9</c:f>
              <c:strCache/>
            </c:strRef>
          </c:cat>
          <c:val>
            <c:numRef>
              <c:f>'Figure 3'!$G$5:$G$9</c:f>
              <c:numCache/>
            </c:numRef>
          </c:val>
        </c:ser>
        <c:ser>
          <c:idx val="2"/>
          <c:order val="2"/>
          <c:tx>
            <c:strRef>
              <c:f>'Figure 3'!$H$4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3'!$A$5:$A$9</c:f>
              <c:strCache/>
            </c:strRef>
          </c:cat>
          <c:val>
            <c:numRef>
              <c:f>'Figure 3'!$H$5:$H$9</c:f>
              <c:numCache/>
            </c:numRef>
          </c:val>
        </c:ser>
        <c:ser>
          <c:idx val="3"/>
          <c:order val="3"/>
          <c:tx>
            <c:strRef>
              <c:f>'Figure 3'!$I$4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3'!$A$5:$A$9</c:f>
              <c:strCache/>
            </c:strRef>
          </c:cat>
          <c:val>
            <c:numRef>
              <c:f>'Figure 3'!$I$5:$I$9</c:f>
              <c:numCache/>
            </c:numRef>
          </c:val>
        </c:ser>
        <c:ser>
          <c:idx val="4"/>
          <c:order val="4"/>
          <c:tx>
            <c:strRef>
              <c:f>'Figure 3'!$J$4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3'!$A$5:$A$9</c:f>
              <c:strCache/>
            </c:strRef>
          </c:cat>
          <c:val>
            <c:numRef>
              <c:f>'Figure 3'!$J$5:$J$9</c:f>
              <c:numCache/>
            </c:numRef>
          </c:val>
        </c:ser>
        <c:overlap val="-27"/>
        <c:gapWidth val="219"/>
        <c:axId val="15926050"/>
        <c:axId val="9116723"/>
      </c:barChart>
      <c:catAx>
        <c:axId val="1592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6723"/>
        <c:crosses val="autoZero"/>
        <c:auto val="1"/>
        <c:lblOffset val="100"/>
        <c:noMultiLvlLbl val="0"/>
      </c:catAx>
      <c:valAx>
        <c:axId val="91167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59260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7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3'!$M$5</c:f>
              <c:numCache/>
            </c:numRef>
          </c:val>
        </c:ser>
        <c:axId val="14941644"/>
        <c:axId val="257069"/>
      </c:barChart>
      <c:catAx>
        <c:axId val="14941644"/>
        <c:scaling>
          <c:orientation val="minMax"/>
        </c:scaling>
        <c:axPos val="l"/>
        <c:delete val="1"/>
        <c:majorTickMark val="out"/>
        <c:minorTickMark val="none"/>
        <c:tickLblPos val="nextTo"/>
        <c:crossAx val="257069"/>
        <c:crosses val="autoZero"/>
        <c:auto val="1"/>
        <c:lblOffset val="100"/>
        <c:noMultiLvlLbl val="0"/>
      </c:catAx>
      <c:valAx>
        <c:axId val="257069"/>
        <c:scaling>
          <c:orientation val="minMax"/>
        </c:scaling>
        <c:axPos val="b"/>
        <c:delete val="1"/>
        <c:majorTickMark val="out"/>
        <c:minorTickMark val="none"/>
        <c:tickLblPos val="nextTo"/>
        <c:crossAx val="1494164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04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3'!$M$6</c:f>
              <c:numCache/>
            </c:numRef>
          </c:val>
        </c:ser>
        <c:axId val="2313622"/>
        <c:axId val="20822599"/>
      </c:barChart>
      <c:catAx>
        <c:axId val="2313622"/>
        <c:scaling>
          <c:orientation val="minMax"/>
        </c:scaling>
        <c:axPos val="l"/>
        <c:delete val="1"/>
        <c:majorTickMark val="out"/>
        <c:minorTickMark val="none"/>
        <c:tickLblPos val="nextTo"/>
        <c:crossAx val="20822599"/>
        <c:crosses val="autoZero"/>
        <c:auto val="1"/>
        <c:lblOffset val="100"/>
        <c:noMultiLvlLbl val="0"/>
      </c:catAx>
      <c:valAx>
        <c:axId val="20822599"/>
        <c:scaling>
          <c:orientation val="minMax"/>
        </c:scaling>
        <c:axPos val="b"/>
        <c:delete val="1"/>
        <c:majorTickMark val="out"/>
        <c:minorTickMark val="none"/>
        <c:tickLblPos val="nextTo"/>
        <c:crossAx val="231362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4525"/>
                  <c:y val="-0.28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3'!$M$7</c:f>
              <c:numCache/>
            </c:numRef>
          </c:val>
        </c:ser>
        <c:axId val="53185664"/>
        <c:axId val="8908929"/>
      </c:barChart>
      <c:catAx>
        <c:axId val="53185664"/>
        <c:scaling>
          <c:orientation val="minMax"/>
        </c:scaling>
        <c:axPos val="l"/>
        <c:delete val="1"/>
        <c:majorTickMark val="out"/>
        <c:minorTickMark val="none"/>
        <c:tickLblPos val="nextTo"/>
        <c:crossAx val="8908929"/>
        <c:crosses val="autoZero"/>
        <c:auto val="1"/>
        <c:lblOffset val="100"/>
        <c:noMultiLvlLbl val="0"/>
      </c:catAx>
      <c:valAx>
        <c:axId val="8908929"/>
        <c:scaling>
          <c:orientation val="minMax"/>
        </c:scaling>
        <c:axPos val="b"/>
        <c:delete val="1"/>
        <c:majorTickMark val="out"/>
        <c:minorTickMark val="none"/>
        <c:tickLblPos val="nextTo"/>
        <c:crossAx val="5318566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845"/>
                  <c:y val="-0.2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3'!$M$8</c:f>
              <c:numCache/>
            </c:numRef>
          </c:val>
        </c:ser>
        <c:axId val="13071498"/>
        <c:axId val="50534619"/>
      </c:barChart>
      <c:catAx>
        <c:axId val="13071498"/>
        <c:scaling>
          <c:orientation val="minMax"/>
        </c:scaling>
        <c:axPos val="l"/>
        <c:delete val="1"/>
        <c:majorTickMark val="out"/>
        <c:minorTickMark val="none"/>
        <c:tickLblPos val="nextTo"/>
        <c:crossAx val="50534619"/>
        <c:crosses val="autoZero"/>
        <c:auto val="1"/>
        <c:lblOffset val="100"/>
        <c:noMultiLvlLbl val="0"/>
      </c:catAx>
      <c:valAx>
        <c:axId val="50534619"/>
        <c:scaling>
          <c:orientation val="minMax"/>
        </c:scaling>
        <c:axPos val="b"/>
        <c:delete val="1"/>
        <c:majorTickMark val="out"/>
        <c:minorTickMark val="none"/>
        <c:tickLblPos val="nextTo"/>
        <c:crossAx val="1307149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02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1'!$M$5</c:f>
              <c:numCache/>
            </c:numRef>
          </c:val>
        </c:ser>
        <c:axId val="17978592"/>
        <c:axId val="27589601"/>
      </c:barChart>
      <c:catAx>
        <c:axId val="17978592"/>
        <c:scaling>
          <c:orientation val="minMax"/>
        </c:scaling>
        <c:axPos val="l"/>
        <c:delete val="1"/>
        <c:majorTickMark val="out"/>
        <c:minorTickMark val="none"/>
        <c:tickLblPos val="nextTo"/>
        <c:crossAx val="27589601"/>
        <c:crosses val="autoZero"/>
        <c:auto val="1"/>
        <c:lblOffset val="100"/>
        <c:noMultiLvlLbl val="0"/>
      </c:catAx>
      <c:valAx>
        <c:axId val="27589601"/>
        <c:scaling>
          <c:orientation val="minMax"/>
        </c:scaling>
        <c:axPos val="b"/>
        <c:delete val="1"/>
        <c:majorTickMark val="out"/>
        <c:minorTickMark val="none"/>
        <c:tickLblPos val="nextTo"/>
        <c:crossAx val="1797859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45"/>
                  <c:y val="-0.15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3'!$M$9</c:f>
              <c:numCache/>
            </c:numRef>
          </c:val>
        </c:ser>
        <c:axId val="52158388"/>
        <c:axId val="66772309"/>
      </c:barChart>
      <c:catAx>
        <c:axId val="52158388"/>
        <c:scaling>
          <c:orientation val="minMax"/>
        </c:scaling>
        <c:axPos val="l"/>
        <c:delete val="1"/>
        <c:majorTickMark val="out"/>
        <c:minorTickMark val="none"/>
        <c:tickLblPos val="nextTo"/>
        <c:crossAx val="66772309"/>
        <c:crosses val="autoZero"/>
        <c:auto val="1"/>
        <c:lblOffset val="100"/>
        <c:noMultiLvlLbl val="0"/>
      </c:catAx>
      <c:valAx>
        <c:axId val="66772309"/>
        <c:scaling>
          <c:orientation val="minMax"/>
        </c:scaling>
        <c:axPos val="b"/>
        <c:delete val="1"/>
        <c:majorTickMark val="out"/>
        <c:minorTickMark val="none"/>
        <c:tickLblPos val="nextTo"/>
        <c:crossAx val="5215838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dry bulk,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3'!$A$1:$A$2</c:f>
              <c:strCache/>
            </c:strRef>
          </c:cat>
          <c:val>
            <c:numRef>
              <c:f>'Figure 3'!$B$1:$B$2</c:f>
              <c:numCache/>
            </c:numRef>
          </c:val>
        </c:ser>
        <c:axId val="64079870"/>
        <c:axId val="39847919"/>
      </c:barChart>
      <c:catAx>
        <c:axId val="64079870"/>
        <c:scaling>
          <c:orientation val="minMax"/>
        </c:scaling>
        <c:axPos val="b"/>
        <c:delete val="1"/>
        <c:majorTickMark val="out"/>
        <c:minorTickMark val="none"/>
        <c:tickLblPos val="nextTo"/>
        <c:crossAx val="39847919"/>
        <c:crosses val="autoZero"/>
        <c:auto val="1"/>
        <c:lblOffset val="100"/>
        <c:noMultiLvlLbl val="0"/>
      </c:catAx>
      <c:valAx>
        <c:axId val="39847919"/>
        <c:scaling>
          <c:orientation val="minMax"/>
        </c:scaling>
        <c:axPos val="l"/>
        <c:delete val="1"/>
        <c:majorTickMark val="out"/>
        <c:minorTickMark val="none"/>
        <c:tickLblPos val="nextTo"/>
        <c:crossAx val="6407987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4'!$F$4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4'!$A$5:$A$9</c:f>
              <c:strCache/>
            </c:strRef>
          </c:cat>
          <c:val>
            <c:numRef>
              <c:f>'Figure 4'!$F$5:$F$9</c:f>
              <c:numCache/>
            </c:numRef>
          </c:val>
        </c:ser>
        <c:ser>
          <c:idx val="1"/>
          <c:order val="1"/>
          <c:tx>
            <c:strRef>
              <c:f>'Figure 4'!$G$4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4'!$A$5:$A$9</c:f>
              <c:strCache/>
            </c:strRef>
          </c:cat>
          <c:val>
            <c:numRef>
              <c:f>'Figure 4'!$G$5:$G$9</c:f>
              <c:numCache/>
            </c:numRef>
          </c:val>
        </c:ser>
        <c:ser>
          <c:idx val="2"/>
          <c:order val="2"/>
          <c:tx>
            <c:strRef>
              <c:f>'Figure 4'!$H$4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4'!$A$5:$A$9</c:f>
              <c:strCache/>
            </c:strRef>
          </c:cat>
          <c:val>
            <c:numRef>
              <c:f>'Figure 4'!$H$5:$H$9</c:f>
              <c:numCache/>
            </c:numRef>
          </c:val>
        </c:ser>
        <c:ser>
          <c:idx val="3"/>
          <c:order val="3"/>
          <c:tx>
            <c:strRef>
              <c:f>'Figure 4'!$I$4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4'!$A$5:$A$9</c:f>
              <c:strCache/>
            </c:strRef>
          </c:cat>
          <c:val>
            <c:numRef>
              <c:f>'Figure 4'!$I$5:$I$9</c:f>
              <c:numCache/>
            </c:numRef>
          </c:val>
        </c:ser>
        <c:ser>
          <c:idx val="4"/>
          <c:order val="4"/>
          <c:tx>
            <c:strRef>
              <c:f>'Figure 4'!$J$4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4'!$A$5:$A$9</c:f>
              <c:strCache/>
            </c:strRef>
          </c:cat>
          <c:val>
            <c:numRef>
              <c:f>'Figure 4'!$J$5:$J$9</c:f>
              <c:numCache/>
            </c:numRef>
          </c:val>
        </c:ser>
        <c:overlap val="-27"/>
        <c:gapWidth val="219"/>
        <c:axId val="23086952"/>
        <c:axId val="6455977"/>
      </c:bar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977"/>
        <c:crosses val="autoZero"/>
        <c:auto val="1"/>
        <c:lblOffset val="100"/>
        <c:noMultiLvlLbl val="0"/>
      </c:catAx>
      <c:valAx>
        <c:axId val="6455977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30869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4525"/>
                  <c:y val="-0.169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4'!$M$5</c:f>
              <c:numCache/>
            </c:numRef>
          </c:val>
        </c:ser>
        <c:axId val="58103794"/>
        <c:axId val="53172099"/>
      </c:barChart>
      <c:catAx>
        <c:axId val="58103794"/>
        <c:scaling>
          <c:orientation val="minMax"/>
        </c:scaling>
        <c:axPos val="l"/>
        <c:delete val="1"/>
        <c:majorTickMark val="out"/>
        <c:minorTickMark val="none"/>
        <c:tickLblPos val="nextTo"/>
        <c:crossAx val="53172099"/>
        <c:crosses val="autoZero"/>
        <c:auto val="1"/>
        <c:lblOffset val="100"/>
        <c:noMultiLvlLbl val="0"/>
      </c:catAx>
      <c:valAx>
        <c:axId val="53172099"/>
        <c:scaling>
          <c:orientation val="minMax"/>
        </c:scaling>
        <c:axPos val="b"/>
        <c:delete val="1"/>
        <c:majorTickMark val="out"/>
        <c:minorTickMark val="none"/>
        <c:tickLblPos val="nextTo"/>
        <c:crossAx val="5810379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075"/>
                  <c:y val="-0.2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4'!$M$6</c:f>
              <c:numCache/>
            </c:numRef>
          </c:val>
        </c:ser>
        <c:axId val="8786844"/>
        <c:axId val="11972733"/>
      </c:barChart>
      <c:catAx>
        <c:axId val="8786844"/>
        <c:scaling>
          <c:orientation val="minMax"/>
        </c:scaling>
        <c:axPos val="l"/>
        <c:delete val="1"/>
        <c:majorTickMark val="out"/>
        <c:minorTickMark val="none"/>
        <c:tickLblPos val="nextTo"/>
        <c:crossAx val="11972733"/>
        <c:crosses val="autoZero"/>
        <c:auto val="1"/>
        <c:lblOffset val="100"/>
        <c:noMultiLvlLbl val="0"/>
      </c:catAx>
      <c:valAx>
        <c:axId val="11972733"/>
        <c:scaling>
          <c:orientation val="minMax"/>
        </c:scaling>
        <c:axPos val="b"/>
        <c:delete val="1"/>
        <c:majorTickMark val="out"/>
        <c:minorTickMark val="none"/>
        <c:tickLblPos val="nextTo"/>
        <c:crossAx val="878684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75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4'!$M$7</c:f>
              <c:numCache/>
            </c:numRef>
          </c:val>
        </c:ser>
        <c:axId val="40645734"/>
        <c:axId val="30267287"/>
      </c:barChart>
      <c:catAx>
        <c:axId val="40645734"/>
        <c:scaling>
          <c:orientation val="minMax"/>
        </c:scaling>
        <c:axPos val="l"/>
        <c:delete val="1"/>
        <c:majorTickMark val="out"/>
        <c:minorTickMark val="none"/>
        <c:tickLblPos val="nextTo"/>
        <c:crossAx val="30267287"/>
        <c:crosses val="autoZero"/>
        <c:auto val="1"/>
        <c:lblOffset val="100"/>
        <c:noMultiLvlLbl val="0"/>
      </c:catAx>
      <c:valAx>
        <c:axId val="30267287"/>
        <c:scaling>
          <c:orientation val="minMax"/>
        </c:scaling>
        <c:axPos val="b"/>
        <c:delete val="1"/>
        <c:majorTickMark val="out"/>
        <c:minorTickMark val="none"/>
        <c:tickLblPos val="nextTo"/>
        <c:crossAx val="4064573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457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4'!$M$8</c:f>
              <c:numCache/>
            </c:numRef>
          </c:val>
        </c:ser>
        <c:axId val="3970128"/>
        <c:axId val="35731153"/>
      </c:barChart>
      <c:catAx>
        <c:axId val="3970128"/>
        <c:scaling>
          <c:orientation val="minMax"/>
        </c:scaling>
        <c:axPos val="l"/>
        <c:delete val="1"/>
        <c:majorTickMark val="out"/>
        <c:minorTickMark val="none"/>
        <c:tickLblPos val="nextTo"/>
        <c:crossAx val="35731153"/>
        <c:crosses val="autoZero"/>
        <c:auto val="1"/>
        <c:lblOffset val="100"/>
        <c:noMultiLvlLbl val="0"/>
      </c:catAx>
      <c:valAx>
        <c:axId val="35731153"/>
        <c:scaling>
          <c:orientation val="minMax"/>
        </c:scaling>
        <c:axPos val="b"/>
        <c:delete val="1"/>
        <c:majorTickMark val="out"/>
        <c:minorTickMark val="none"/>
        <c:tickLblPos val="nextTo"/>
        <c:crossAx val="397012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13"/>
                  <c:y val="-0.22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4'!$M$9</c:f>
              <c:numCache/>
            </c:numRef>
          </c:val>
        </c:ser>
        <c:axId val="53144922"/>
        <c:axId val="8542251"/>
      </c:barChart>
      <c:catAx>
        <c:axId val="53144922"/>
        <c:scaling>
          <c:orientation val="minMax"/>
        </c:scaling>
        <c:axPos val="l"/>
        <c:delete val="1"/>
        <c:majorTickMark val="out"/>
        <c:minorTickMark val="none"/>
        <c:tickLblPos val="nextTo"/>
        <c:crossAx val="8542251"/>
        <c:crosses val="autoZero"/>
        <c:auto val="1"/>
        <c:lblOffset val="100"/>
        <c:noMultiLvlLbl val="0"/>
      </c:catAx>
      <c:valAx>
        <c:axId val="8542251"/>
        <c:scaling>
          <c:orientation val="minMax"/>
        </c:scaling>
        <c:axPos val="b"/>
        <c:delete val="1"/>
        <c:majorTickMark val="out"/>
        <c:minorTickMark val="none"/>
        <c:tickLblPos val="nextTo"/>
        <c:crossAx val="5314492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large containers,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4'!$A$1:$A$2</c:f>
              <c:strCache/>
            </c:strRef>
          </c:cat>
          <c:val>
            <c:numRef>
              <c:f>'Figure 4'!$B$1:$B$2</c:f>
              <c:numCache/>
            </c:numRef>
          </c:val>
        </c:ser>
        <c:axId val="9771396"/>
        <c:axId val="20833701"/>
      </c:barChart>
      <c:catAx>
        <c:axId val="9771396"/>
        <c:scaling>
          <c:orientation val="minMax"/>
        </c:scaling>
        <c:axPos val="b"/>
        <c:delete val="1"/>
        <c:majorTickMark val="out"/>
        <c:minorTickMark val="none"/>
        <c:tickLblPos val="nextTo"/>
        <c:crossAx val="20833701"/>
        <c:crosses val="autoZero"/>
        <c:auto val="1"/>
        <c:lblOffset val="100"/>
        <c:noMultiLvlLbl val="0"/>
      </c:catAx>
      <c:valAx>
        <c:axId val="20833701"/>
        <c:scaling>
          <c:orientation val="minMax"/>
        </c:scaling>
        <c:axPos val="l"/>
        <c:delete val="1"/>
        <c:majorTickMark val="out"/>
        <c:minorTickMark val="none"/>
        <c:tickLblPos val="nextTo"/>
        <c:crossAx val="977139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5'!$G$5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5'!$B$6:$B$10</c:f>
              <c:strCache/>
            </c:strRef>
          </c:cat>
          <c:val>
            <c:numRef>
              <c:f>'Figure 5'!$G$6:$G$10</c:f>
              <c:numCache/>
            </c:numRef>
          </c:val>
        </c:ser>
        <c:ser>
          <c:idx val="1"/>
          <c:order val="1"/>
          <c:tx>
            <c:strRef>
              <c:f>'Figure 5'!$H$5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5'!$B$6:$B$10</c:f>
              <c:strCache/>
            </c:strRef>
          </c:cat>
          <c:val>
            <c:numRef>
              <c:f>'Figure 5'!$H$6:$H$10</c:f>
              <c:numCache/>
            </c:numRef>
          </c:val>
        </c:ser>
        <c:ser>
          <c:idx val="2"/>
          <c:order val="2"/>
          <c:tx>
            <c:strRef>
              <c:f>'Figure 5'!$I$5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5'!$B$6:$B$10</c:f>
              <c:strCache/>
            </c:strRef>
          </c:cat>
          <c:val>
            <c:numRef>
              <c:f>'Figure 5'!$I$6:$I$10</c:f>
              <c:numCache/>
            </c:numRef>
          </c:val>
        </c:ser>
        <c:ser>
          <c:idx val="3"/>
          <c:order val="3"/>
          <c:tx>
            <c:strRef>
              <c:f>'Figure 5'!$J$5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5'!$B$6:$B$10</c:f>
              <c:strCache/>
            </c:strRef>
          </c:cat>
          <c:val>
            <c:numRef>
              <c:f>'Figure 5'!$J$6:$J$10</c:f>
              <c:numCache/>
            </c:numRef>
          </c:val>
        </c:ser>
        <c:ser>
          <c:idx val="4"/>
          <c:order val="4"/>
          <c:tx>
            <c:strRef>
              <c:f>'Figure 5'!$K$5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5'!$B$6:$B$10</c:f>
              <c:strCache/>
            </c:strRef>
          </c:cat>
          <c:val>
            <c:numRef>
              <c:f>'Figure 5'!$K$6:$K$10</c:f>
              <c:numCache/>
            </c:numRef>
          </c:val>
        </c:ser>
        <c:overlap val="-27"/>
        <c:gapWidth val="219"/>
        <c:axId val="53285582"/>
        <c:axId val="9808191"/>
      </c:barChart>
      <c:catAx>
        <c:axId val="5328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08191"/>
        <c:crosses val="autoZero"/>
        <c:auto val="1"/>
        <c:lblOffset val="100"/>
        <c:noMultiLvlLbl val="0"/>
      </c:catAx>
      <c:valAx>
        <c:axId val="980819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##\ ###\ ###\ ##0" sourceLinked="1"/>
        <c:majorTickMark val="none"/>
        <c:minorTickMark val="none"/>
        <c:tickLblPos val="nextTo"/>
        <c:spPr>
          <a:noFill/>
          <a:ln>
            <a:noFill/>
          </a:ln>
        </c:spPr>
        <c:crossAx val="532855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94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1'!$M$6</c:f>
              <c:numCache/>
            </c:numRef>
          </c:val>
        </c:ser>
        <c:axId val="46979818"/>
        <c:axId val="20165179"/>
      </c:barChart>
      <c:catAx>
        <c:axId val="46979818"/>
        <c:scaling>
          <c:orientation val="minMax"/>
        </c:scaling>
        <c:axPos val="l"/>
        <c:delete val="1"/>
        <c:majorTickMark val="out"/>
        <c:minorTickMark val="none"/>
        <c:tickLblPos val="nextTo"/>
        <c:crossAx val="20165179"/>
        <c:crosses val="autoZero"/>
        <c:auto val="1"/>
        <c:lblOffset val="100"/>
        <c:noMultiLvlLbl val="0"/>
      </c:catAx>
      <c:valAx>
        <c:axId val="20165179"/>
        <c:scaling>
          <c:orientation val="minMax"/>
        </c:scaling>
        <c:axPos val="b"/>
        <c:delete val="1"/>
        <c:majorTickMark val="out"/>
        <c:minorTickMark val="none"/>
        <c:tickLblPos val="nextTo"/>
        <c:crossAx val="4697981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4975"/>
                  <c:y val="-0.22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5'!$N$6</c:f>
              <c:numCache/>
            </c:numRef>
          </c:val>
        </c:ser>
        <c:axId val="21164856"/>
        <c:axId val="56265977"/>
      </c:barChart>
      <c:catAx>
        <c:axId val="21164856"/>
        <c:scaling>
          <c:orientation val="minMax"/>
        </c:scaling>
        <c:axPos val="l"/>
        <c:delete val="1"/>
        <c:majorTickMark val="out"/>
        <c:minorTickMark val="none"/>
        <c:tickLblPos val="nextTo"/>
        <c:crossAx val="56265977"/>
        <c:crosses val="autoZero"/>
        <c:auto val="1"/>
        <c:lblOffset val="100"/>
        <c:noMultiLvlLbl val="0"/>
      </c:catAx>
      <c:valAx>
        <c:axId val="56265977"/>
        <c:scaling>
          <c:orientation val="minMax"/>
        </c:scaling>
        <c:axPos val="b"/>
        <c:delete val="1"/>
        <c:majorTickMark val="out"/>
        <c:minorTickMark val="none"/>
        <c:tickLblPos val="nextTo"/>
        <c:crossAx val="2116485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41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5'!$N$7</c:f>
              <c:numCache/>
            </c:numRef>
          </c:val>
        </c:ser>
        <c:axId val="36631746"/>
        <c:axId val="61250259"/>
      </c:barChart>
      <c:catAx>
        <c:axId val="36631746"/>
        <c:scaling>
          <c:orientation val="minMax"/>
        </c:scaling>
        <c:axPos val="l"/>
        <c:delete val="1"/>
        <c:majorTickMark val="out"/>
        <c:minorTickMark val="none"/>
        <c:tickLblPos val="nextTo"/>
        <c:crossAx val="61250259"/>
        <c:crosses val="autoZero"/>
        <c:auto val="1"/>
        <c:lblOffset val="100"/>
        <c:noMultiLvlLbl val="0"/>
      </c:catAx>
      <c:valAx>
        <c:axId val="61250259"/>
        <c:scaling>
          <c:orientation val="minMax"/>
        </c:scaling>
        <c:axPos val="b"/>
        <c:delete val="1"/>
        <c:majorTickMark val="out"/>
        <c:minorTickMark val="none"/>
        <c:tickLblPos val="nextTo"/>
        <c:crossAx val="3663174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005"/>
                  <c:y val="-0.28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5'!$N$8</c:f>
              <c:numCache/>
            </c:numRef>
          </c:val>
        </c:ser>
        <c:axId val="14381420"/>
        <c:axId val="62323917"/>
      </c:barChart>
      <c:catAx>
        <c:axId val="14381420"/>
        <c:scaling>
          <c:orientation val="minMax"/>
        </c:scaling>
        <c:axPos val="l"/>
        <c:delete val="1"/>
        <c:majorTickMark val="out"/>
        <c:minorTickMark val="none"/>
        <c:tickLblPos val="nextTo"/>
        <c:crossAx val="62323917"/>
        <c:crosses val="autoZero"/>
        <c:auto val="1"/>
        <c:lblOffset val="100"/>
        <c:noMultiLvlLbl val="0"/>
      </c:catAx>
      <c:valAx>
        <c:axId val="62323917"/>
        <c:scaling>
          <c:orientation val="minMax"/>
        </c:scaling>
        <c:axPos val="b"/>
        <c:delete val="1"/>
        <c:majorTickMark val="out"/>
        <c:minorTickMark val="none"/>
        <c:tickLblPos val="nextTo"/>
        <c:crossAx val="1438142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0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5'!$N$9</c:f>
              <c:numCache/>
            </c:numRef>
          </c:val>
        </c:ser>
        <c:axId val="24044342"/>
        <c:axId val="15072487"/>
      </c:barChart>
      <c:catAx>
        <c:axId val="24044342"/>
        <c:scaling>
          <c:orientation val="minMax"/>
        </c:scaling>
        <c:axPos val="l"/>
        <c:delete val="1"/>
        <c:majorTickMark val="out"/>
        <c:minorTickMark val="none"/>
        <c:tickLblPos val="nextTo"/>
        <c:crossAx val="15072487"/>
        <c:crosses val="autoZero"/>
        <c:auto val="1"/>
        <c:lblOffset val="100"/>
        <c:noMultiLvlLbl val="0"/>
      </c:catAx>
      <c:valAx>
        <c:axId val="15072487"/>
        <c:scaling>
          <c:orientation val="minMax"/>
        </c:scaling>
        <c:axPos val="b"/>
        <c:delete val="1"/>
        <c:majorTickMark val="out"/>
        <c:minorTickMark val="none"/>
        <c:tickLblPos val="nextTo"/>
        <c:crossAx val="2404434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55"/>
                  <c:y val="-0.28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5'!$N$10</c:f>
              <c:numCache/>
            </c:numRef>
          </c:val>
        </c:ser>
        <c:axId val="1434656"/>
        <c:axId val="12911905"/>
      </c:barChart>
      <c:catAx>
        <c:axId val="1434656"/>
        <c:scaling>
          <c:orientation val="minMax"/>
        </c:scaling>
        <c:axPos val="l"/>
        <c:delete val="1"/>
        <c:majorTickMark val="out"/>
        <c:minorTickMark val="none"/>
        <c:tickLblPos val="nextTo"/>
        <c:crossAx val="12911905"/>
        <c:crosses val="autoZero"/>
        <c:auto val="1"/>
        <c:lblOffset val="100"/>
        <c:noMultiLvlLbl val="0"/>
      </c:catAx>
      <c:valAx>
        <c:axId val="12911905"/>
        <c:scaling>
          <c:orientation val="minMax"/>
        </c:scaling>
        <c:axPos val="b"/>
        <c:delete val="1"/>
        <c:majorTickMark val="out"/>
        <c:minorTickMark val="none"/>
        <c:tickLblPos val="nextTo"/>
        <c:crossAx val="143465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large containers,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(thousand TEUs)</a:t>
            </a:r>
          </a:p>
        </c:rich>
      </c:tx>
      <c:layout>
        <c:manualLayout>
          <c:xMode val="edge"/>
          <c:yMode val="edge"/>
          <c:x val="0.006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5'!$A$1:$A$2</c:f>
              <c:strCache/>
            </c:strRef>
          </c:cat>
          <c:val>
            <c:numRef>
              <c:f>'Figure 5'!$B$1:$B$2</c:f>
              <c:numCache/>
            </c:numRef>
          </c:val>
        </c:ser>
        <c:axId val="49098282"/>
        <c:axId val="39231355"/>
      </c:barChart>
      <c:catAx>
        <c:axId val="49098282"/>
        <c:scaling>
          <c:orientation val="minMax"/>
        </c:scaling>
        <c:axPos val="b"/>
        <c:delete val="1"/>
        <c:majorTickMark val="out"/>
        <c:minorTickMark val="none"/>
        <c:tickLblPos val="nextTo"/>
        <c:crossAx val="39231355"/>
        <c:crosses val="autoZero"/>
        <c:auto val="1"/>
        <c:lblOffset val="100"/>
        <c:noMultiLvlLbl val="0"/>
      </c:catAx>
      <c:valAx>
        <c:axId val="39231355"/>
        <c:scaling>
          <c:orientation val="minMax"/>
        </c:scaling>
        <c:axPos val="l"/>
        <c:delete val="1"/>
        <c:majorTickMark val="out"/>
        <c:minorTickMark val="none"/>
        <c:tickLblPos val="nextTo"/>
        <c:crossAx val="4909828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5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6'!$F$4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6'!$A$5:$A$9</c:f>
              <c:strCache/>
            </c:strRef>
          </c:cat>
          <c:val>
            <c:numRef>
              <c:f>'Figure 6'!$F$5:$F$9</c:f>
              <c:numCache/>
            </c:numRef>
          </c:val>
        </c:ser>
        <c:ser>
          <c:idx val="1"/>
          <c:order val="1"/>
          <c:tx>
            <c:strRef>
              <c:f>'Figure 6'!$G$4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6'!$A$5:$A$9</c:f>
              <c:strCache/>
            </c:strRef>
          </c:cat>
          <c:val>
            <c:numRef>
              <c:f>'Figure 6'!$G$5:$G$9</c:f>
              <c:numCache/>
            </c:numRef>
          </c:val>
        </c:ser>
        <c:ser>
          <c:idx val="2"/>
          <c:order val="2"/>
          <c:tx>
            <c:strRef>
              <c:f>'Figure 6'!$H$4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6'!$A$5:$A$9</c:f>
              <c:strCache/>
            </c:strRef>
          </c:cat>
          <c:val>
            <c:numRef>
              <c:f>'Figure 6'!$H$5:$H$9</c:f>
              <c:numCache/>
            </c:numRef>
          </c:val>
        </c:ser>
        <c:ser>
          <c:idx val="3"/>
          <c:order val="3"/>
          <c:tx>
            <c:strRef>
              <c:f>'Figure 6'!$I$4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6'!$A$5:$A$9</c:f>
              <c:strCache/>
            </c:strRef>
          </c:cat>
          <c:val>
            <c:numRef>
              <c:f>'Figure 6'!$I$5:$I$9</c:f>
              <c:numCache/>
            </c:numRef>
          </c:val>
        </c:ser>
        <c:ser>
          <c:idx val="4"/>
          <c:order val="4"/>
          <c:tx>
            <c:strRef>
              <c:f>'Figure 6'!$J$4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6'!$A$5:$A$9</c:f>
              <c:strCache/>
            </c:strRef>
          </c:cat>
          <c:val>
            <c:numRef>
              <c:f>'Figure 6'!$J$5:$J$9</c:f>
              <c:numCache/>
            </c:numRef>
          </c:val>
        </c:ser>
        <c:overlap val="-27"/>
        <c:gapWidth val="219"/>
        <c:axId val="17537876"/>
        <c:axId val="23623157"/>
      </c:bar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3157"/>
        <c:crosses val="autoZero"/>
        <c:auto val="1"/>
        <c:lblOffset val="100"/>
        <c:noMultiLvlLbl val="0"/>
      </c:catAx>
      <c:valAx>
        <c:axId val="23623157"/>
        <c:scaling>
          <c:orientation val="minMax"/>
          <c:max val="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75378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2725"/>
                  <c:y val="-0.17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6'!$M$5</c:f>
              <c:numCache/>
            </c:numRef>
          </c:val>
        </c:ser>
        <c:axId val="11281822"/>
        <c:axId val="34427535"/>
      </c:barChart>
      <c:catAx>
        <c:axId val="11281822"/>
        <c:scaling>
          <c:orientation val="minMax"/>
        </c:scaling>
        <c:axPos val="l"/>
        <c:delete val="1"/>
        <c:majorTickMark val="out"/>
        <c:minorTickMark val="none"/>
        <c:tickLblPos val="nextTo"/>
        <c:crossAx val="34427535"/>
        <c:crosses val="autoZero"/>
        <c:auto val="1"/>
        <c:lblOffset val="100"/>
        <c:noMultiLvlLbl val="0"/>
      </c:catAx>
      <c:valAx>
        <c:axId val="34427535"/>
        <c:scaling>
          <c:orientation val="minMax"/>
        </c:scaling>
        <c:axPos val="b"/>
        <c:delete val="1"/>
        <c:majorTickMark val="out"/>
        <c:minorTickMark val="none"/>
        <c:tickLblPos val="nextTo"/>
        <c:crossAx val="1128182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02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6'!$M$6</c:f>
              <c:numCache/>
            </c:numRef>
          </c:val>
        </c:ser>
        <c:axId val="41412360"/>
        <c:axId val="37166921"/>
      </c:barChart>
      <c:catAx>
        <c:axId val="41412360"/>
        <c:scaling>
          <c:orientation val="minMax"/>
        </c:scaling>
        <c:axPos val="l"/>
        <c:delete val="1"/>
        <c:majorTickMark val="out"/>
        <c:minorTickMark val="none"/>
        <c:tickLblPos val="nextTo"/>
        <c:crossAx val="37166921"/>
        <c:crosses val="autoZero"/>
        <c:auto val="1"/>
        <c:lblOffset val="100"/>
        <c:noMultiLvlLbl val="0"/>
      </c:catAx>
      <c:valAx>
        <c:axId val="37166921"/>
        <c:scaling>
          <c:orientation val="minMax"/>
        </c:scaling>
        <c:axPos val="b"/>
        <c:delete val="1"/>
        <c:majorTickMark val="out"/>
        <c:minorTickMark val="none"/>
        <c:tickLblPos val="nextTo"/>
        <c:crossAx val="4141236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615"/>
                  <c:y val="-0.28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6'!$M$7</c:f>
              <c:numCache/>
            </c:numRef>
          </c:val>
        </c:ser>
        <c:axId val="66066834"/>
        <c:axId val="57730595"/>
      </c:barChart>
      <c:catAx>
        <c:axId val="66066834"/>
        <c:scaling>
          <c:orientation val="minMax"/>
        </c:scaling>
        <c:axPos val="l"/>
        <c:delete val="1"/>
        <c:majorTickMark val="out"/>
        <c:minorTickMark val="none"/>
        <c:tickLblPos val="nextTo"/>
        <c:crossAx val="57730595"/>
        <c:crosses val="autoZero"/>
        <c:auto val="1"/>
        <c:lblOffset val="100"/>
        <c:noMultiLvlLbl val="0"/>
      </c:catAx>
      <c:valAx>
        <c:axId val="57730595"/>
        <c:scaling>
          <c:orientation val="minMax"/>
        </c:scaling>
        <c:axPos val="b"/>
        <c:delete val="1"/>
        <c:majorTickMark val="out"/>
        <c:minorTickMark val="none"/>
        <c:tickLblPos val="nextTo"/>
        <c:crossAx val="6606683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41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1'!$M$7</c:f>
              <c:numCache/>
            </c:numRef>
          </c:val>
        </c:ser>
        <c:axId val="47268884"/>
        <c:axId val="22766773"/>
      </c:barChart>
      <c:catAx>
        <c:axId val="47268884"/>
        <c:scaling>
          <c:orientation val="minMax"/>
        </c:scaling>
        <c:axPos val="l"/>
        <c:delete val="1"/>
        <c:majorTickMark val="out"/>
        <c:minorTickMark val="none"/>
        <c:tickLblPos val="nextTo"/>
        <c:crossAx val="22766773"/>
        <c:crosses val="autoZero"/>
        <c:auto val="1"/>
        <c:lblOffset val="100"/>
        <c:noMultiLvlLbl val="0"/>
      </c:catAx>
      <c:valAx>
        <c:axId val="22766773"/>
        <c:scaling>
          <c:orientation val="minMax"/>
        </c:scaling>
        <c:axPos val="b"/>
        <c:delete val="1"/>
        <c:majorTickMark val="out"/>
        <c:minorTickMark val="none"/>
        <c:tickLblPos val="nextTo"/>
        <c:crossAx val="4726888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282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6'!$M$8</c:f>
              <c:numCache/>
            </c:numRef>
          </c:val>
        </c:ser>
        <c:axId val="49813308"/>
        <c:axId val="45666589"/>
      </c:barChart>
      <c:catAx>
        <c:axId val="49813308"/>
        <c:scaling>
          <c:orientation val="minMax"/>
        </c:scaling>
        <c:axPos val="l"/>
        <c:delete val="1"/>
        <c:majorTickMark val="out"/>
        <c:minorTickMark val="none"/>
        <c:tickLblPos val="nextTo"/>
        <c:crossAx val="45666589"/>
        <c:crosses val="autoZero"/>
        <c:auto val="1"/>
        <c:lblOffset val="100"/>
        <c:noMultiLvlLbl val="0"/>
      </c:catAx>
      <c:valAx>
        <c:axId val="45666589"/>
        <c:scaling>
          <c:orientation val="minMax"/>
        </c:scaling>
        <c:axPos val="b"/>
        <c:delete val="1"/>
        <c:majorTickMark val="out"/>
        <c:minorTickMark val="none"/>
        <c:tickLblPos val="nextTo"/>
        <c:crossAx val="4981330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0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6'!$M$9</c:f>
              <c:numCache/>
            </c:numRef>
          </c:val>
        </c:ser>
        <c:axId val="8346118"/>
        <c:axId val="8006199"/>
      </c:barChart>
      <c:catAx>
        <c:axId val="8346118"/>
        <c:scaling>
          <c:orientation val="minMax"/>
        </c:scaling>
        <c:axPos val="l"/>
        <c:delete val="1"/>
        <c:majorTickMark val="out"/>
        <c:minorTickMark val="none"/>
        <c:tickLblPos val="nextTo"/>
        <c:crossAx val="8006199"/>
        <c:crosses val="autoZero"/>
        <c:auto val="1"/>
        <c:lblOffset val="100"/>
        <c:noMultiLvlLbl val="0"/>
      </c:catAx>
      <c:valAx>
        <c:axId val="8006199"/>
        <c:scaling>
          <c:orientation val="minMax"/>
        </c:scaling>
        <c:axPos val="b"/>
        <c:delete val="1"/>
        <c:majorTickMark val="out"/>
        <c:minorTickMark val="none"/>
        <c:tickLblPos val="nextTo"/>
        <c:crossAx val="834611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Ro-Ro mobile units,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6'!$A$1:$A$2</c:f>
              <c:strCache/>
            </c:strRef>
          </c:cat>
          <c:val>
            <c:numRef>
              <c:f>'Figure 6'!$B$1:$B$2</c:f>
              <c:numCache/>
            </c:numRef>
          </c:val>
        </c:ser>
        <c:axId val="4946928"/>
        <c:axId val="44522353"/>
      </c:barChart>
      <c:catAx>
        <c:axId val="4946928"/>
        <c:scaling>
          <c:orientation val="minMax"/>
        </c:scaling>
        <c:axPos val="b"/>
        <c:delete val="1"/>
        <c:majorTickMark val="out"/>
        <c:minorTickMark val="none"/>
        <c:tickLblPos val="nextTo"/>
        <c:crossAx val="44522353"/>
        <c:crosses val="autoZero"/>
        <c:auto val="1"/>
        <c:lblOffset val="100"/>
        <c:noMultiLvlLbl val="0"/>
      </c:catAx>
      <c:valAx>
        <c:axId val="44522353"/>
        <c:scaling>
          <c:orientation val="minMax"/>
        </c:scaling>
        <c:axPos val="l"/>
        <c:delete val="1"/>
        <c:majorTickMark val="out"/>
        <c:minorTickMark val="none"/>
        <c:tickLblPos val="nextTo"/>
        <c:crossAx val="494692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6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7'!$F$4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7'!$A$5:$A$9</c:f>
              <c:strCache/>
            </c:strRef>
          </c:cat>
          <c:val>
            <c:numRef>
              <c:f>'Figure 7'!$F$5:$F$9</c:f>
              <c:numCache/>
            </c:numRef>
          </c:val>
        </c:ser>
        <c:ser>
          <c:idx val="1"/>
          <c:order val="1"/>
          <c:tx>
            <c:strRef>
              <c:f>'Figure 7'!$G$4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7'!$A$5:$A$9</c:f>
              <c:strCache/>
            </c:strRef>
          </c:cat>
          <c:val>
            <c:numRef>
              <c:f>'Figure 7'!$G$5:$G$9</c:f>
              <c:numCache/>
            </c:numRef>
          </c:val>
        </c:ser>
        <c:ser>
          <c:idx val="2"/>
          <c:order val="2"/>
          <c:tx>
            <c:strRef>
              <c:f>'Figure 7'!$H$4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7'!$A$5:$A$9</c:f>
              <c:strCache/>
            </c:strRef>
          </c:cat>
          <c:val>
            <c:numRef>
              <c:f>'Figure 7'!$H$5:$H$9</c:f>
              <c:numCache/>
            </c:numRef>
          </c:val>
        </c:ser>
        <c:ser>
          <c:idx val="3"/>
          <c:order val="3"/>
          <c:tx>
            <c:strRef>
              <c:f>'Figure 7'!$I$4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7'!$A$5:$A$9</c:f>
              <c:strCache/>
            </c:strRef>
          </c:cat>
          <c:val>
            <c:numRef>
              <c:f>'Figure 7'!$I$5:$I$9</c:f>
              <c:numCache/>
            </c:numRef>
          </c:val>
        </c:ser>
        <c:ser>
          <c:idx val="4"/>
          <c:order val="4"/>
          <c:tx>
            <c:strRef>
              <c:f>'Figure 7'!$J$4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7'!$A$5:$A$9</c:f>
              <c:strCache/>
            </c:strRef>
          </c:cat>
          <c:val>
            <c:numRef>
              <c:f>'Figure 7'!$J$5:$J$9</c:f>
              <c:numCache/>
            </c:numRef>
          </c:val>
        </c:ser>
        <c:overlap val="-27"/>
        <c:gapWidth val="219"/>
        <c:axId val="65156858"/>
        <c:axId val="49540811"/>
      </c:bar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0811"/>
        <c:crosses val="autoZero"/>
        <c:auto val="1"/>
        <c:lblOffset val="100"/>
        <c:noMultiLvlLbl val="0"/>
      </c:catAx>
      <c:valAx>
        <c:axId val="495408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51568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25"/>
          <c:y val="0.94525"/>
          <c:w val="0.50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715"/>
                  <c:y val="-0.130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7'!$M$5</c:f>
              <c:numCache/>
            </c:numRef>
          </c:val>
        </c:ser>
        <c:axId val="43214116"/>
        <c:axId val="53382725"/>
      </c:barChart>
      <c:catAx>
        <c:axId val="43214116"/>
        <c:scaling>
          <c:orientation val="minMax"/>
        </c:scaling>
        <c:axPos val="l"/>
        <c:delete val="1"/>
        <c:majorTickMark val="out"/>
        <c:minorTickMark val="none"/>
        <c:tickLblPos val="nextTo"/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</c:scaling>
        <c:axPos val="b"/>
        <c:delete val="1"/>
        <c:majorTickMark val="out"/>
        <c:minorTickMark val="none"/>
        <c:tickLblPos val="nextTo"/>
        <c:crossAx val="4321411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415"/>
                  <c:y val="-0.229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7'!$M$6</c:f>
              <c:numCache/>
            </c:numRef>
          </c:val>
        </c:ser>
        <c:axId val="10682478"/>
        <c:axId val="29033439"/>
      </c:barChart>
      <c:catAx>
        <c:axId val="10682478"/>
        <c:scaling>
          <c:orientation val="minMax"/>
        </c:scaling>
        <c:axPos val="l"/>
        <c:delete val="1"/>
        <c:majorTickMark val="out"/>
        <c:minorTickMark val="none"/>
        <c:tickLblPos val="nextTo"/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</c:scaling>
        <c:axPos val="b"/>
        <c:delete val="1"/>
        <c:majorTickMark val="out"/>
        <c:minorTickMark val="none"/>
        <c:tickLblPos val="nextTo"/>
        <c:crossAx val="106824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6875"/>
                  <c:y val="-0.22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7'!$M$7</c:f>
              <c:numCache/>
            </c:numRef>
          </c:val>
        </c:ser>
        <c:axId val="59974360"/>
        <c:axId val="2898329"/>
      </c:barChart>
      <c:catAx>
        <c:axId val="59974360"/>
        <c:scaling>
          <c:orientation val="minMax"/>
        </c:scaling>
        <c:axPos val="l"/>
        <c:delete val="1"/>
        <c:majorTickMark val="out"/>
        <c:minorTickMark val="none"/>
        <c:tickLblPos val="nextTo"/>
        <c:crossAx val="2898329"/>
        <c:crosses val="autoZero"/>
        <c:auto val="1"/>
        <c:lblOffset val="100"/>
        <c:noMultiLvlLbl val="0"/>
      </c:catAx>
      <c:valAx>
        <c:axId val="2898329"/>
        <c:scaling>
          <c:orientation val="minMax"/>
        </c:scaling>
        <c:axPos val="b"/>
        <c:delete val="1"/>
        <c:majorTickMark val="out"/>
        <c:minorTickMark val="none"/>
        <c:tickLblPos val="nextTo"/>
        <c:crossAx val="5997436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0075"/>
                  <c:y val="-0.2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7'!$M$8</c:f>
              <c:numCache/>
            </c:numRef>
          </c:val>
        </c:ser>
        <c:axId val="26084962"/>
        <c:axId val="33438067"/>
      </c:barChart>
      <c:catAx>
        <c:axId val="26084962"/>
        <c:scaling>
          <c:orientation val="minMax"/>
        </c:scaling>
        <c:axPos val="l"/>
        <c:delete val="1"/>
        <c:majorTickMark val="out"/>
        <c:minorTickMark val="none"/>
        <c:tickLblPos val="nextTo"/>
        <c:crossAx val="33438067"/>
        <c:crosses val="autoZero"/>
        <c:auto val="1"/>
        <c:lblOffset val="100"/>
        <c:noMultiLvlLbl val="0"/>
      </c:catAx>
      <c:valAx>
        <c:axId val="33438067"/>
        <c:scaling>
          <c:orientation val="minMax"/>
        </c:scaling>
        <c:axPos val="b"/>
        <c:delete val="1"/>
        <c:majorTickMark val="out"/>
        <c:minorTickMark val="none"/>
        <c:tickLblPos val="nextTo"/>
        <c:crossAx val="2608496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3575"/>
                  <c:y val="-0.28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7'!$M$9</c:f>
              <c:numCache/>
            </c:numRef>
          </c:val>
        </c:ser>
        <c:axId val="32507148"/>
        <c:axId val="24128877"/>
      </c:barChart>
      <c:catAx>
        <c:axId val="32507148"/>
        <c:scaling>
          <c:orientation val="minMax"/>
        </c:scaling>
        <c:axPos val="l"/>
        <c:delete val="1"/>
        <c:majorTickMark val="out"/>
        <c:minorTickMark val="none"/>
        <c:tickLblPos val="nextTo"/>
        <c:crossAx val="24128877"/>
        <c:crosses val="autoZero"/>
        <c:auto val="1"/>
        <c:lblOffset val="100"/>
        <c:noMultiLvlLbl val="0"/>
      </c:catAx>
      <c:valAx>
        <c:axId val="24128877"/>
        <c:scaling>
          <c:orientation val="minMax"/>
        </c:scaling>
        <c:axPos val="b"/>
        <c:delete val="1"/>
        <c:majorTickMark val="out"/>
        <c:minorTickMark val="none"/>
        <c:tickLblPos val="nextTo"/>
        <c:crossAx val="3250714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other general cargo,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7'!$A$1:$A$2</c:f>
              <c:strCache/>
            </c:strRef>
          </c:cat>
          <c:val>
            <c:numRef>
              <c:f>'Figure 7'!$B$1:$B$2</c:f>
              <c:numCache/>
            </c:numRef>
          </c:val>
        </c:ser>
        <c:axId val="15833302"/>
        <c:axId val="8281991"/>
      </c:barChart>
      <c:catAx>
        <c:axId val="15833302"/>
        <c:scaling>
          <c:orientation val="minMax"/>
        </c:scaling>
        <c:axPos val="b"/>
        <c:delete val="1"/>
        <c:majorTickMark val="out"/>
        <c:minorTickMark val="none"/>
        <c:tickLblPos val="nextTo"/>
        <c:crossAx val="8281991"/>
        <c:crosses val="autoZero"/>
        <c:auto val="1"/>
        <c:lblOffset val="100"/>
        <c:noMultiLvlLbl val="0"/>
      </c:catAx>
      <c:valAx>
        <c:axId val="8281991"/>
        <c:scaling>
          <c:orientation val="minMax"/>
        </c:scaling>
        <c:axPos val="l"/>
        <c:delete val="1"/>
        <c:majorTickMark val="out"/>
        <c:minorTickMark val="none"/>
        <c:tickLblPos val="nextTo"/>
        <c:crossAx val="1583330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48"/>
                  <c:y val="-0.2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1'!$M$8</c:f>
              <c:numCache/>
            </c:numRef>
          </c:val>
        </c:ser>
        <c:axId val="3574366"/>
        <c:axId val="32169295"/>
      </c:barChart>
      <c:catAx>
        <c:axId val="3574366"/>
        <c:scaling>
          <c:orientation val="minMax"/>
        </c:scaling>
        <c:axPos val="l"/>
        <c:delete val="1"/>
        <c:majorTickMark val="out"/>
        <c:minorTickMark val="none"/>
        <c:tickLblPos val="nextTo"/>
        <c:crossAx val="32169295"/>
        <c:crosses val="autoZero"/>
        <c:auto val="1"/>
        <c:lblOffset val="100"/>
        <c:noMultiLvlLbl val="0"/>
      </c:catAx>
      <c:valAx>
        <c:axId val="32169295"/>
        <c:scaling>
          <c:orientation val="minMax"/>
        </c:scaling>
        <c:axPos val="b"/>
        <c:delete val="1"/>
        <c:majorTickMark val="out"/>
        <c:minorTickMark val="none"/>
        <c:tickLblPos val="nextTo"/>
        <c:crossAx val="357436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64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1'!$M$9</c:f>
              <c:numCache/>
            </c:numRef>
          </c:val>
        </c:ser>
        <c:axId val="21088200"/>
        <c:axId val="55576073"/>
      </c:barChart>
      <c:catAx>
        <c:axId val="21088200"/>
        <c:scaling>
          <c:orientation val="minMax"/>
        </c:scaling>
        <c:axPos val="l"/>
        <c:delete val="1"/>
        <c:majorTickMark val="out"/>
        <c:minorTickMark val="none"/>
        <c:tickLblPos val="nextTo"/>
        <c:crossAx val="55576073"/>
        <c:crosses val="autoZero"/>
        <c:auto val="1"/>
        <c:lblOffset val="100"/>
        <c:noMultiLvlLbl val="0"/>
      </c:catAx>
      <c:valAx>
        <c:axId val="55576073"/>
        <c:scaling>
          <c:orientation val="minMax"/>
        </c:scaling>
        <c:axPos val="b"/>
        <c:delete val="1"/>
        <c:majorTickMark val="out"/>
        <c:minorTickMark val="none"/>
        <c:tickLblPos val="nextTo"/>
        <c:crossAx val="2108820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7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1'!$A$1:$A$2</c:f>
              <c:strCache/>
            </c:strRef>
          </c:cat>
          <c:val>
            <c:numRef>
              <c:f>'Figure 1'!$B$1:$B$2</c:f>
              <c:numCache/>
            </c:numRef>
          </c:val>
        </c:ser>
        <c:axId val="30422610"/>
        <c:axId val="5368035"/>
      </c:barChart>
      <c:catAx>
        <c:axId val="30422610"/>
        <c:scaling>
          <c:orientation val="minMax"/>
        </c:scaling>
        <c:axPos val="b"/>
        <c:delete val="1"/>
        <c:majorTickMark val="out"/>
        <c:minorTickMark val="none"/>
        <c:tickLblPos val="nextTo"/>
        <c:crossAx val="5368035"/>
        <c:crosses val="autoZero"/>
        <c:auto val="1"/>
        <c:lblOffset val="100"/>
        <c:noMultiLvlLbl val="0"/>
      </c:catAx>
      <c:valAx>
        <c:axId val="5368035"/>
        <c:scaling>
          <c:orientation val="minMax"/>
        </c:scaling>
        <c:axPos val="l"/>
        <c:delete val="1"/>
        <c:majorTickMark val="out"/>
        <c:minorTickMark val="none"/>
        <c:tickLblPos val="nextTo"/>
        <c:crossAx val="3042261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6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2'!$F$4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2'!$A$5:$A$9</c:f>
              <c:strCache/>
            </c:strRef>
          </c:cat>
          <c:val>
            <c:numRef>
              <c:f>'Figure 2'!$F$5:$F$9</c:f>
              <c:numCache/>
            </c:numRef>
          </c:val>
        </c:ser>
        <c:ser>
          <c:idx val="1"/>
          <c:order val="1"/>
          <c:tx>
            <c:strRef>
              <c:f>'Figure 2'!$G$4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2'!$A$5:$A$9</c:f>
              <c:strCache/>
            </c:strRef>
          </c:cat>
          <c:val>
            <c:numRef>
              <c:f>'Figure 2'!$G$5:$G$9</c:f>
              <c:numCache/>
            </c:numRef>
          </c:val>
        </c:ser>
        <c:ser>
          <c:idx val="2"/>
          <c:order val="2"/>
          <c:tx>
            <c:strRef>
              <c:f>'Figure 2'!$H$4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2'!$A$5:$A$9</c:f>
              <c:strCache/>
            </c:strRef>
          </c:cat>
          <c:val>
            <c:numRef>
              <c:f>'Figure 2'!$H$5:$H$9</c:f>
              <c:numCache/>
            </c:numRef>
          </c:val>
        </c:ser>
        <c:ser>
          <c:idx val="3"/>
          <c:order val="3"/>
          <c:tx>
            <c:strRef>
              <c:f>'Figure 2'!$I$4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2'!$A$5:$A$9</c:f>
              <c:strCache/>
            </c:strRef>
          </c:cat>
          <c:val>
            <c:numRef>
              <c:f>'Figure 2'!$I$5:$I$9</c:f>
              <c:numCache/>
            </c:numRef>
          </c:val>
        </c:ser>
        <c:ser>
          <c:idx val="4"/>
          <c:order val="4"/>
          <c:tx>
            <c:strRef>
              <c:f>'Figure 2'!$J$4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2'!$A$5:$A$9</c:f>
              <c:strCache/>
            </c:strRef>
          </c:cat>
          <c:val>
            <c:numRef>
              <c:f>'Figure 2'!$J$5:$J$9</c:f>
              <c:numCache/>
            </c:numRef>
          </c:val>
        </c:ser>
        <c:overlap val="-27"/>
        <c:gapWidth val="219"/>
        <c:axId val="48312316"/>
        <c:axId val="32157661"/>
      </c:barChart>
      <c:catAx>
        <c:axId val="4831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7661"/>
        <c:crosses val="autoZero"/>
        <c:auto val="1"/>
        <c:lblOffset val="100"/>
        <c:noMultiLvlLbl val="0"/>
      </c:catAx>
      <c:valAx>
        <c:axId val="321576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83123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9825"/>
                  <c:y val="-0.22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2'!$M$5</c:f>
              <c:numCache/>
            </c:numRef>
          </c:val>
        </c:ser>
        <c:axId val="20983494"/>
        <c:axId val="54633719"/>
      </c:barChart>
      <c:catAx>
        <c:axId val="20983494"/>
        <c:scaling>
          <c:orientation val="minMax"/>
        </c:scaling>
        <c:axPos val="l"/>
        <c:delete val="1"/>
        <c:majorTickMark val="out"/>
        <c:minorTickMark val="none"/>
        <c:tickLblPos val="nextTo"/>
        <c:crossAx val="54633719"/>
        <c:crosses val="autoZero"/>
        <c:auto val="1"/>
        <c:lblOffset val="100"/>
        <c:noMultiLvlLbl val="0"/>
      </c:catAx>
      <c:valAx>
        <c:axId val="54633719"/>
        <c:scaling>
          <c:orientation val="minMax"/>
        </c:scaling>
        <c:axPos val="b"/>
        <c:delete val="1"/>
        <c:majorTickMark val="out"/>
        <c:minorTickMark val="none"/>
        <c:tickLblPos val="nextTo"/>
        <c:crossAx val="2098349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Relationship Id="rId6" Type="http://schemas.openxmlformats.org/officeDocument/2006/relationships/chart" Target="/xl/charts/chart41.xml" /><Relationship Id="rId7" Type="http://schemas.openxmlformats.org/officeDocument/2006/relationships/chart" Target="/xl/charts/chart4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Relationship Id="rId7" Type="http://schemas.openxmlformats.org/officeDocument/2006/relationships/chart" Target="/xl/charts/chart4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0.0885</cdr:y>
    </cdr:from>
    <cdr:to>
      <cdr:x>0.98275</cdr:x>
      <cdr:y>0.83225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7915275" cy="59721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0.8245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619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Starting from the first quarter of 2022, the ports Antwerpen and Zeebrugge have been merged and the data are reported under the new port name Antwerp-Bruges.</a:t>
          </a:r>
        </a:p>
        <a:p>
          <a:r>
            <a:rPr lang="en-GB" sz="1200">
              <a:latin typeface="Arial" panose="020B0604020202020204" pitchFamily="34" charset="0"/>
            </a:rPr>
            <a:t>(²) Starting from the first quarter of 2022, the ports Le Havre and Rouen have been merged and the data are reported under the new port name HAROPA.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17</xdr:row>
      <xdr:rowOff>76200</xdr:rowOff>
    </xdr:from>
    <xdr:to>
      <xdr:col>12</xdr:col>
      <xdr:colOff>523875</xdr:colOff>
      <xdr:row>54</xdr:row>
      <xdr:rowOff>76200</xdr:rowOff>
    </xdr:to>
    <xdr:grpSp>
      <xdr:nvGrpSpPr>
        <xdr:cNvPr id="2" name="Group 1"/>
        <xdr:cNvGrpSpPr/>
      </xdr:nvGrpSpPr>
      <xdr:grpSpPr>
        <a:xfrm>
          <a:off x="438150" y="2905125"/>
          <a:ext cx="8248650" cy="5991225"/>
          <a:chOff x="428624" y="3248024"/>
          <a:chExt cx="8255929" cy="5645000"/>
        </a:xfrm>
      </xdr:grpSpPr>
      <xdr:graphicFrame macro="">
        <xdr:nvGraphicFramePr>
          <xdr:cNvPr id="3" name="Chart 2"/>
          <xdr:cNvGraphicFramePr/>
        </xdr:nvGraphicFramePr>
        <xdr:xfrm>
          <a:off x="428624" y="3248024"/>
          <a:ext cx="8255929" cy="5645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83318" y="3924013"/>
            <a:ext cx="107327" cy="86368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883728" y="5439695"/>
            <a:ext cx="107327" cy="86368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426556" y="5425583"/>
            <a:ext cx="107327" cy="86368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950809" y="4748183"/>
            <a:ext cx="107327" cy="86368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2026146" y="3590958"/>
            <a:ext cx="107327" cy="86368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9" name="Chart 16"/>
          <xdr:cNvGraphicFramePr/>
        </xdr:nvGraphicFramePr>
        <xdr:xfrm>
          <a:off x="1252153" y="3758897"/>
          <a:ext cx="2782248" cy="22438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2383215" y="4107475"/>
          <a:ext cx="2782248" cy="22438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855867" y="4914710"/>
          <a:ext cx="2782248" cy="22438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3980737" y="5570942"/>
          <a:ext cx="2782248" cy="224389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392501" y="5609045"/>
          <a:ext cx="2782248" cy="22438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55</xdr:row>
      <xdr:rowOff>0</xdr:rowOff>
    </xdr:from>
    <xdr:to>
      <xdr:col>12</xdr:col>
      <xdr:colOff>342900</xdr:colOff>
      <xdr:row>102</xdr:row>
      <xdr:rowOff>85725</xdr:rowOff>
    </xdr:to>
    <xdr:graphicFrame macro="">
      <xdr:nvGraphicFramePr>
        <xdr:cNvPr id="14" name="Chart 13"/>
        <xdr:cNvGraphicFramePr/>
      </xdr:nvGraphicFramePr>
      <xdr:xfrm>
        <a:off x="28575" y="8982075"/>
        <a:ext cx="8477250" cy="7696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0.1265</cdr:y>
    </cdr:from>
    <cdr:to>
      <cdr:x>0.98275</cdr:x>
      <cdr:y>0.87125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8591550" cy="57435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0.863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648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Starting from the first quarter of 2022, the ports Antwerpen and Zeebrugge have been merged and the data are reported under the new port name Antwerp-Bruges.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47625</xdr:rowOff>
    </xdr:from>
    <xdr:to>
      <xdr:col>12</xdr:col>
      <xdr:colOff>28575</xdr:colOff>
      <xdr:row>51</xdr:row>
      <xdr:rowOff>123825</xdr:rowOff>
    </xdr:to>
    <xdr:grpSp>
      <xdr:nvGrpSpPr>
        <xdr:cNvPr id="2" name="Group 1"/>
        <xdr:cNvGrpSpPr/>
      </xdr:nvGrpSpPr>
      <xdr:grpSpPr>
        <a:xfrm>
          <a:off x="171450" y="2695575"/>
          <a:ext cx="8020050" cy="5743575"/>
          <a:chOff x="428624" y="3248024"/>
          <a:chExt cx="8201081" cy="5411660"/>
        </a:xfrm>
      </xdr:grpSpPr>
      <xdr:graphicFrame macro="">
        <xdr:nvGraphicFramePr>
          <xdr:cNvPr id="3" name="Chart 2"/>
          <xdr:cNvGraphicFramePr/>
        </xdr:nvGraphicFramePr>
        <xdr:xfrm>
          <a:off x="428624" y="3248024"/>
          <a:ext cx="8201081" cy="541166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4914615" y="4590116"/>
            <a:ext cx="108664" cy="86451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846502" y="4876934"/>
            <a:ext cx="108664" cy="86451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GB"/>
          </a:p>
        </xdr:txBody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60056" y="4852581"/>
            <a:ext cx="108664" cy="86451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3473275" y="4226182"/>
            <a:ext cx="108664" cy="86451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fr-BE"/>
          </a:p>
        </xdr:txBody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2007332" y="3563253"/>
            <a:ext cx="108664" cy="86451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fr-BE"/>
          </a:p>
        </xdr:txBody>
      </xdr:sp>
      <xdr:graphicFrame macro="">
        <xdr:nvGraphicFramePr>
          <xdr:cNvPr id="9" name="Chart 16"/>
          <xdr:cNvGraphicFramePr/>
        </xdr:nvGraphicFramePr>
        <xdr:xfrm>
          <a:off x="1060107" y="3712074"/>
          <a:ext cx="2782217" cy="22458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1710043" y="4373649"/>
          <a:ext cx="2782217" cy="22458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519900" y="4775465"/>
          <a:ext cx="2782217" cy="224584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3965340" y="5009519"/>
          <a:ext cx="2782217" cy="224584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459987" y="5041989"/>
          <a:ext cx="2782217" cy="22458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52</xdr:row>
      <xdr:rowOff>0</xdr:rowOff>
    </xdr:from>
    <xdr:to>
      <xdr:col>12</xdr:col>
      <xdr:colOff>704850</xdr:colOff>
      <xdr:row>99</xdr:row>
      <xdr:rowOff>95250</xdr:rowOff>
    </xdr:to>
    <xdr:graphicFrame macro="">
      <xdr:nvGraphicFramePr>
        <xdr:cNvPr id="14" name="Chart 13"/>
        <xdr:cNvGraphicFramePr/>
      </xdr:nvGraphicFramePr>
      <xdr:xfrm>
        <a:off x="28575" y="8477250"/>
        <a:ext cx="8839200" cy="770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0.12525</cdr:y>
    </cdr:from>
    <cdr:to>
      <cdr:x>0.98275</cdr:x>
      <cdr:y>0.8725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971550"/>
          <a:ext cx="8677275" cy="5819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0.8645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724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Starting from the first quarter of 2022, the ports Antwerpen and Zeebrugge have been merged and the data are reported under the new port name Antwerp-Bruges.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104775</xdr:rowOff>
    </xdr:from>
    <xdr:to>
      <xdr:col>12</xdr:col>
      <xdr:colOff>57150</xdr:colOff>
      <xdr:row>52</xdr:row>
      <xdr:rowOff>95250</xdr:rowOff>
    </xdr:to>
    <xdr:grpSp>
      <xdr:nvGrpSpPr>
        <xdr:cNvPr id="2" name="Group 1"/>
        <xdr:cNvGrpSpPr/>
      </xdr:nvGrpSpPr>
      <xdr:grpSpPr>
        <a:xfrm>
          <a:off x="257175" y="2752725"/>
          <a:ext cx="7962900" cy="5819775"/>
          <a:chOff x="428625" y="3248022"/>
          <a:chExt cx="8144060" cy="5483458"/>
        </a:xfrm>
      </xdr:grpSpPr>
      <xdr:graphicFrame macro="">
        <xdr:nvGraphicFramePr>
          <xdr:cNvPr id="3" name="Chart 2"/>
          <xdr:cNvGraphicFramePr/>
        </xdr:nvGraphicFramePr>
        <xdr:xfrm>
          <a:off x="428625" y="3248022"/>
          <a:ext cx="8144060" cy="548345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35819" y="4056832"/>
            <a:ext cx="107909" cy="86364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798999" y="5461968"/>
            <a:ext cx="107909" cy="86364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20852" y="4923218"/>
            <a:ext cx="107909" cy="86364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893606" y="3816931"/>
            <a:ext cx="107909" cy="86364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2018753" y="3690811"/>
            <a:ext cx="107909" cy="86364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9" name="Chart 16"/>
          <xdr:cNvGraphicFramePr/>
        </xdr:nvGraphicFramePr>
        <xdr:xfrm>
          <a:off x="1348904" y="3812818"/>
          <a:ext cx="2944078" cy="29884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1540289" y="4233674"/>
          <a:ext cx="2781196" cy="22482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4233937" y="4003368"/>
          <a:ext cx="2862637" cy="22482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4032372" y="5105543"/>
          <a:ext cx="2980726" cy="24538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431114" y="5647035"/>
          <a:ext cx="2781196" cy="22482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53</xdr:row>
      <xdr:rowOff>0</xdr:rowOff>
    </xdr:from>
    <xdr:to>
      <xdr:col>13</xdr:col>
      <xdr:colOff>38100</xdr:colOff>
      <xdr:row>101</xdr:row>
      <xdr:rowOff>9525</xdr:rowOff>
    </xdr:to>
    <xdr:graphicFrame macro="">
      <xdr:nvGraphicFramePr>
        <xdr:cNvPr id="14" name="Chart 13"/>
        <xdr:cNvGraphicFramePr/>
      </xdr:nvGraphicFramePr>
      <xdr:xfrm>
        <a:off x="28575" y="8639175"/>
        <a:ext cx="8924925" cy="7781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11</xdr:col>
      <xdr:colOff>457200</xdr:colOff>
      <xdr:row>53</xdr:row>
      <xdr:rowOff>57150</xdr:rowOff>
    </xdr:to>
    <xdr:grpSp>
      <xdr:nvGrpSpPr>
        <xdr:cNvPr id="2" name="Group 1"/>
        <xdr:cNvGrpSpPr/>
      </xdr:nvGrpSpPr>
      <xdr:grpSpPr>
        <a:xfrm>
          <a:off x="0" y="2781300"/>
          <a:ext cx="7915275" cy="5972175"/>
          <a:chOff x="428625" y="3248025"/>
          <a:chExt cx="8193664" cy="5627049"/>
        </a:xfrm>
      </xdr:grpSpPr>
      <xdr:graphicFrame macro="">
        <xdr:nvGraphicFramePr>
          <xdr:cNvPr id="3" name="Chart 2"/>
          <xdr:cNvGraphicFramePr/>
        </xdr:nvGraphicFramePr>
        <xdr:xfrm>
          <a:off x="428625" y="3248025"/>
          <a:ext cx="8085098" cy="562704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25458" y="4734973"/>
            <a:ext cx="108566" cy="86375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739422" y="5927907"/>
            <a:ext cx="108566" cy="86375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01434" y="5958856"/>
            <a:ext cx="108566" cy="86375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fr-BE"/>
          </a:p>
        </xdr:txBody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863446" y="5766129"/>
            <a:ext cx="108566" cy="86375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1977227" y="3468887"/>
            <a:ext cx="108566" cy="86375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9" name="Chart 16"/>
          <xdr:cNvGraphicFramePr/>
        </xdr:nvGraphicFramePr>
        <xdr:xfrm>
          <a:off x="1768289" y="3643325"/>
          <a:ext cx="2781749" cy="2236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1374993" y="4881276"/>
          <a:ext cx="2781749" cy="22367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673689" y="5934941"/>
          <a:ext cx="2781749" cy="223675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4791751" y="6136108"/>
          <a:ext cx="2472438" cy="22367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840540" y="6100939"/>
          <a:ext cx="2781749" cy="22367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54</xdr:row>
      <xdr:rowOff>0</xdr:rowOff>
    </xdr:from>
    <xdr:to>
      <xdr:col>12</xdr:col>
      <xdr:colOff>104775</xdr:colOff>
      <xdr:row>103</xdr:row>
      <xdr:rowOff>95250</xdr:rowOff>
    </xdr:to>
    <xdr:graphicFrame macro="">
      <xdr:nvGraphicFramePr>
        <xdr:cNvPr id="14" name="Chart 13"/>
        <xdr:cNvGraphicFramePr/>
      </xdr:nvGraphicFramePr>
      <xdr:xfrm>
        <a:off x="28575" y="8858250"/>
        <a:ext cx="8143875" cy="8029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0.08925</cdr:y>
    </cdr:from>
    <cdr:to>
      <cdr:x>0.98325</cdr:x>
      <cdr:y>0.831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7991475" cy="59150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0.82325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562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Starting from the first quarter of 2022, the ports Antwerpen and Zeebrugge have been merged and the data are reported under the new port name Antwerp-Bruges.</a:t>
          </a:r>
        </a:p>
        <a:p>
          <a:r>
            <a:rPr lang="en-GB" sz="1200">
              <a:latin typeface="Arial" panose="020B0604020202020204" pitchFamily="34" charset="0"/>
            </a:rPr>
            <a:t>(²) Starting from the first quarter of 2022, the ports Le Havre and Rouen have been merged and the data are reported under the new port name HAROPA.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11</xdr:col>
      <xdr:colOff>447675</xdr:colOff>
      <xdr:row>52</xdr:row>
      <xdr:rowOff>142875</xdr:rowOff>
    </xdr:to>
    <xdr:grpSp>
      <xdr:nvGrpSpPr>
        <xdr:cNvPr id="2" name="Group 1"/>
        <xdr:cNvGrpSpPr/>
      </xdr:nvGrpSpPr>
      <xdr:grpSpPr>
        <a:xfrm>
          <a:off x="0" y="2705100"/>
          <a:ext cx="8001000" cy="5915025"/>
          <a:chOff x="372588" y="3230074"/>
          <a:chExt cx="8233131" cy="5573203"/>
        </a:xfrm>
      </xdr:grpSpPr>
      <xdr:graphicFrame macro="">
        <xdr:nvGraphicFramePr>
          <xdr:cNvPr id="3" name="Chart 2"/>
          <xdr:cNvGraphicFramePr/>
        </xdr:nvGraphicFramePr>
        <xdr:xfrm>
          <a:off x="372588" y="3230074"/>
          <a:ext cx="8200198" cy="557320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08555" y="5166762"/>
            <a:ext cx="107031" cy="863846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796814" y="5839726"/>
            <a:ext cx="107031" cy="863846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21025" y="5845300"/>
            <a:ext cx="107031" cy="863846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874052" y="5802107"/>
            <a:ext cx="107031" cy="863846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1951291" y="3345718"/>
            <a:ext cx="107031" cy="863846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GB"/>
          </a:p>
        </xdr:txBody>
      </xdr:sp>
      <xdr:graphicFrame macro="">
        <xdr:nvGraphicFramePr>
          <xdr:cNvPr id="9" name="Chart 16"/>
          <xdr:cNvGraphicFramePr/>
        </xdr:nvGraphicFramePr>
        <xdr:xfrm>
          <a:off x="1418196" y="3529634"/>
          <a:ext cx="2780740" cy="22432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1123861" y="5324205"/>
          <a:ext cx="2780740" cy="22432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786954" y="5988809"/>
          <a:ext cx="2780740" cy="22432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4118663" y="5986023"/>
          <a:ext cx="2780740" cy="22432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824979" y="6038968"/>
          <a:ext cx="2780740" cy="224321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53</xdr:row>
      <xdr:rowOff>0</xdr:rowOff>
    </xdr:from>
    <xdr:to>
      <xdr:col>12</xdr:col>
      <xdr:colOff>85725</xdr:colOff>
      <xdr:row>102</xdr:row>
      <xdr:rowOff>38100</xdr:rowOff>
    </xdr:to>
    <xdr:graphicFrame macro="">
      <xdr:nvGraphicFramePr>
        <xdr:cNvPr id="14" name="Chart 13"/>
        <xdr:cNvGraphicFramePr/>
      </xdr:nvGraphicFramePr>
      <xdr:xfrm>
        <a:off x="28575" y="8639175"/>
        <a:ext cx="8220075" cy="7972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0.108</cdr:y>
    </cdr:from>
    <cdr:to>
      <cdr:x>0.9825</cdr:x>
      <cdr:y>0.909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7924800" cy="52768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0.8995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76200</xdr:rowOff>
    </xdr:from>
    <xdr:to>
      <xdr:col>11</xdr:col>
      <xdr:colOff>561975</xdr:colOff>
      <xdr:row>47</xdr:row>
      <xdr:rowOff>9525</xdr:rowOff>
    </xdr:to>
    <xdr:grpSp>
      <xdr:nvGrpSpPr>
        <xdr:cNvPr id="2" name="Group 1"/>
        <xdr:cNvGrpSpPr/>
      </xdr:nvGrpSpPr>
      <xdr:grpSpPr>
        <a:xfrm>
          <a:off x="190500" y="2400300"/>
          <a:ext cx="7924800" cy="5276850"/>
          <a:chOff x="428623" y="3248024"/>
          <a:chExt cx="8106704" cy="4971908"/>
        </a:xfrm>
      </xdr:grpSpPr>
      <xdr:graphicFrame macro="">
        <xdr:nvGraphicFramePr>
          <xdr:cNvPr id="3" name="Chart 2"/>
          <xdr:cNvGraphicFramePr/>
        </xdr:nvGraphicFramePr>
        <xdr:xfrm>
          <a:off x="428623" y="3248024"/>
          <a:ext cx="8106704" cy="497190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36210" y="4810446"/>
            <a:ext cx="107414" cy="863869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751003" y="5287749"/>
            <a:ext cx="107414" cy="863869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12063" y="5431935"/>
            <a:ext cx="107414" cy="863869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GB"/>
          </a:p>
        </xdr:txBody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883257" y="4969547"/>
            <a:ext cx="107414" cy="863869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2009430" y="3794934"/>
            <a:ext cx="107414" cy="863869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GB"/>
          </a:p>
        </xdr:txBody>
      </xdr:sp>
      <xdr:graphicFrame macro="">
        <xdr:nvGraphicFramePr>
          <xdr:cNvPr id="9" name="Chart 16"/>
          <xdr:cNvGraphicFramePr/>
        </xdr:nvGraphicFramePr>
        <xdr:xfrm>
          <a:off x="959612" y="3963979"/>
          <a:ext cx="2780599" cy="22373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1291987" y="4978248"/>
          <a:ext cx="2780599" cy="22373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574873" y="5168423"/>
          <a:ext cx="2877880" cy="21254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4155680" y="5598494"/>
          <a:ext cx="2780599" cy="22373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203472" y="5429449"/>
          <a:ext cx="2879907" cy="251081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48</xdr:row>
      <xdr:rowOff>0</xdr:rowOff>
    </xdr:from>
    <xdr:to>
      <xdr:col>12</xdr:col>
      <xdr:colOff>19050</xdr:colOff>
      <xdr:row>88</xdr:row>
      <xdr:rowOff>114300</xdr:rowOff>
    </xdr:to>
    <xdr:graphicFrame macro="">
      <xdr:nvGraphicFramePr>
        <xdr:cNvPr id="14" name="Chart 13"/>
        <xdr:cNvGraphicFramePr/>
      </xdr:nvGraphicFramePr>
      <xdr:xfrm>
        <a:off x="28575" y="7829550"/>
        <a:ext cx="8153400" cy="659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0.124</cdr:y>
    </cdr:from>
    <cdr:to>
      <cdr:x>0.98275</cdr:x>
      <cdr:y>0.8735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8324850" cy="5886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0.8655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791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Starting from the first quarter of 2022, the ports Antwerpen and Zeebrugge have been merged and the data are reported under the new port name Antwerp-Bruges.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76200</xdr:rowOff>
    </xdr:from>
    <xdr:to>
      <xdr:col>11</xdr:col>
      <xdr:colOff>523875</xdr:colOff>
      <xdr:row>52</xdr:row>
      <xdr:rowOff>133350</xdr:rowOff>
    </xdr:to>
    <xdr:grpSp>
      <xdr:nvGrpSpPr>
        <xdr:cNvPr id="2" name="Group 1"/>
        <xdr:cNvGrpSpPr/>
      </xdr:nvGrpSpPr>
      <xdr:grpSpPr>
        <a:xfrm>
          <a:off x="114300" y="2724150"/>
          <a:ext cx="7962900" cy="5886450"/>
          <a:chOff x="428623" y="3248025"/>
          <a:chExt cx="8143865" cy="5546278"/>
        </a:xfrm>
      </xdr:grpSpPr>
      <xdr:graphicFrame macro="">
        <xdr:nvGraphicFramePr>
          <xdr:cNvPr id="3" name="Chart 2"/>
          <xdr:cNvGraphicFramePr/>
        </xdr:nvGraphicFramePr>
        <xdr:xfrm>
          <a:off x="428623" y="3248025"/>
          <a:ext cx="8143865" cy="55462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54069" y="4135429"/>
            <a:ext cx="107906" cy="86383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817145" y="5365317"/>
            <a:ext cx="107906" cy="86383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fr-BE"/>
          </a:p>
        </xdr:txBody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30889" y="5309854"/>
            <a:ext cx="107906" cy="86383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901641" y="4992329"/>
            <a:ext cx="107906" cy="86383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1988173" y="4206145"/>
            <a:ext cx="107906" cy="86383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9" name="Chart 16"/>
          <xdr:cNvGraphicFramePr/>
        </xdr:nvGraphicFramePr>
        <xdr:xfrm>
          <a:off x="1471038" y="4365600"/>
          <a:ext cx="2781130" cy="22462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3130350" y="4312910"/>
          <a:ext cx="2781130" cy="22462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395366" y="5158718"/>
          <a:ext cx="2781130" cy="224624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4942360" y="5449897"/>
          <a:ext cx="2781130" cy="224624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380093" y="5548344"/>
          <a:ext cx="2781130" cy="2246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53</xdr:row>
      <xdr:rowOff>0</xdr:rowOff>
    </xdr:from>
    <xdr:to>
      <xdr:col>12</xdr:col>
      <xdr:colOff>428625</xdr:colOff>
      <xdr:row>101</xdr:row>
      <xdr:rowOff>76200</xdr:rowOff>
    </xdr:to>
    <xdr:graphicFrame macro="">
      <xdr:nvGraphicFramePr>
        <xdr:cNvPr id="14" name="Chart 13"/>
        <xdr:cNvGraphicFramePr/>
      </xdr:nvGraphicFramePr>
      <xdr:xfrm>
        <a:off x="28575" y="8639175"/>
        <a:ext cx="8562975" cy="7848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0.0925</cdr:y>
    </cdr:from>
    <cdr:to>
      <cdr:x>0.9835</cdr:x>
      <cdr:y>0.871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8248650" cy="59912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0.00575</cdr:x>
      <cdr:y>0.86275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638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number of containers handled (in TEUs)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Starting from the first quarter of 2022, the ports Antwerpen and Zeebrugge have been merged and the data are reported under the new port name Antwerp-Bruges.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mar_qg_qm_pvh)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18"/>
  <sheetViews>
    <sheetView showGridLines="0" tabSelected="1" workbookViewId="0" topLeftCell="A1"/>
  </sheetViews>
  <sheetFormatPr defaultColWidth="9.140625" defaultRowHeight="12.75"/>
  <cols>
    <col min="1" max="1" width="14.140625" style="2" bestFit="1" customWidth="1"/>
    <col min="2" max="2" width="11.57421875" style="2" customWidth="1"/>
    <col min="3" max="7" width="8.7109375" style="2" customWidth="1"/>
    <col min="8" max="8" width="9.00390625" style="2" customWidth="1"/>
    <col min="9" max="9" width="10.140625" style="2" customWidth="1"/>
    <col min="10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3" width="9.421875" style="2" bestFit="1" customWidth="1"/>
    <col min="24" max="16384" width="9.140625" style="2" customWidth="1"/>
  </cols>
  <sheetData>
    <row r="1" spans="1:15" ht="15.75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O1" s="13" t="s">
        <v>0</v>
      </c>
    </row>
    <row r="2" spans="1:15" ht="14.25">
      <c r="A2" s="21" t="s">
        <v>10</v>
      </c>
      <c r="H2" s="9"/>
      <c r="I2" s="18"/>
      <c r="J2" s="18"/>
      <c r="K2" s="18"/>
      <c r="O2" s="13"/>
    </row>
    <row r="3" ht="12.75" customHeight="1"/>
    <row r="4" spans="1:14" ht="12.75">
      <c r="A4" s="13" t="s">
        <v>0</v>
      </c>
      <c r="B4" s="13" t="s">
        <v>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35</v>
      </c>
      <c r="H4" s="1" t="s">
        <v>36</v>
      </c>
      <c r="I4" s="1" t="s">
        <v>37</v>
      </c>
      <c r="J4" s="1" t="s">
        <v>43</v>
      </c>
      <c r="K4" s="7" t="s">
        <v>8</v>
      </c>
      <c r="L4" s="7" t="s">
        <v>9</v>
      </c>
      <c r="M4" s="31" t="s">
        <v>7</v>
      </c>
      <c r="N4" s="31" t="s">
        <v>6</v>
      </c>
    </row>
    <row r="5" spans="1:16" ht="12.75">
      <c r="A5" s="4" t="s">
        <v>1</v>
      </c>
      <c r="B5" s="5">
        <v>99193924</v>
      </c>
      <c r="C5" s="14">
        <v>108.483093</v>
      </c>
      <c r="D5" s="14">
        <v>103.297319</v>
      </c>
      <c r="E5" s="14">
        <v>108.926152</v>
      </c>
      <c r="F5" s="14">
        <v>108.014657</v>
      </c>
      <c r="G5" s="14">
        <v>106.724054</v>
      </c>
      <c r="H5" s="14">
        <v>101.92832</v>
      </c>
      <c r="I5" s="14">
        <v>99.193924</v>
      </c>
      <c r="J5" s="14">
        <v>99.123864</v>
      </c>
      <c r="K5" s="9">
        <f>SUM(G5:J5)</f>
        <v>406.97016199999996</v>
      </c>
      <c r="L5" s="19">
        <f>SUM(C5:F5)</f>
        <v>428.721221</v>
      </c>
      <c r="M5" s="17">
        <f>K5/L5-1</f>
        <v>-0.05073473841408016</v>
      </c>
      <c r="N5" s="17">
        <f>J5/F5-1</f>
        <v>-0.08231098673951265</v>
      </c>
      <c r="O5" s="4" t="s">
        <v>5</v>
      </c>
      <c r="P5" s="26">
        <v>54.382323</v>
      </c>
    </row>
    <row r="6" spans="1:16" ht="12.75">
      <c r="A6" s="4" t="s">
        <v>16</v>
      </c>
      <c r="B6" s="25">
        <v>62453518</v>
      </c>
      <c r="C6" s="20">
        <f>P5+P6</f>
        <v>64.844524</v>
      </c>
      <c r="D6" s="14">
        <v>64.263108</v>
      </c>
      <c r="E6" s="14">
        <v>66.94455</v>
      </c>
      <c r="F6" s="14">
        <v>61.814623</v>
      </c>
      <c r="G6" s="14">
        <v>61.23507</v>
      </c>
      <c r="H6" s="14">
        <v>61.641033</v>
      </c>
      <c r="I6" s="14">
        <v>62.453518</v>
      </c>
      <c r="J6" s="14">
        <v>58.226941</v>
      </c>
      <c r="K6" s="9">
        <f>SUM(G6:J6)</f>
        <v>243.55656199999999</v>
      </c>
      <c r="L6" s="19">
        <f>SUM(C6:F6)</f>
        <v>257.866805</v>
      </c>
      <c r="M6" s="17">
        <f aca="true" t="shared" si="0" ref="M6:M9">K6/L6-1</f>
        <v>-0.055494707820186506</v>
      </c>
      <c r="N6" s="17">
        <f aca="true" t="shared" si="1" ref="N6:N9">J6/F6-1</f>
        <v>-0.05803937362846978</v>
      </c>
      <c r="O6" s="4" t="s">
        <v>15</v>
      </c>
      <c r="P6" s="26">
        <v>10.462201</v>
      </c>
    </row>
    <row r="7" spans="1:14" ht="12.75">
      <c r="A7" s="4" t="s">
        <v>2</v>
      </c>
      <c r="B7" s="5">
        <v>26115387</v>
      </c>
      <c r="C7" s="14">
        <v>28.344145</v>
      </c>
      <c r="D7" s="14">
        <v>26.795526</v>
      </c>
      <c r="E7" s="14">
        <v>26.229491</v>
      </c>
      <c r="F7" s="14">
        <v>26.152256</v>
      </c>
      <c r="G7" s="14">
        <v>24.175797</v>
      </c>
      <c r="H7" s="14">
        <v>24.625258</v>
      </c>
      <c r="I7" s="14">
        <v>26.115387</v>
      </c>
      <c r="J7" s="14">
        <v>24.476147</v>
      </c>
      <c r="K7" s="9">
        <f>SUM(G7:J7)</f>
        <v>99.39258899999999</v>
      </c>
      <c r="L7" s="19">
        <f>SUM(C7:F7)</f>
        <v>107.52141800000001</v>
      </c>
      <c r="M7" s="17">
        <f t="shared" si="0"/>
        <v>-0.07560195123170743</v>
      </c>
      <c r="N7" s="17">
        <f t="shared" si="1"/>
        <v>-0.06409041728560627</v>
      </c>
    </row>
    <row r="8" spans="1:16" ht="12.75">
      <c r="A8" s="24" t="s">
        <v>28</v>
      </c>
      <c r="B8" s="5">
        <v>21355183</v>
      </c>
      <c r="C8" s="20">
        <f>P8+P9</f>
        <v>21.193011</v>
      </c>
      <c r="D8" s="14">
        <v>19.514563</v>
      </c>
      <c r="E8" s="14">
        <v>19.969336</v>
      </c>
      <c r="F8" s="14">
        <v>20.503927</v>
      </c>
      <c r="G8" s="14">
        <v>19.07585</v>
      </c>
      <c r="H8" s="14">
        <v>17.894323</v>
      </c>
      <c r="I8" s="14">
        <v>18.053458</v>
      </c>
      <c r="J8" s="14">
        <v>19.997012</v>
      </c>
      <c r="K8" s="9">
        <f>SUM(G8:J8)</f>
        <v>75.020643</v>
      </c>
      <c r="L8" s="19">
        <f>SUM(C8:F8)</f>
        <v>81.180837</v>
      </c>
      <c r="M8" s="17">
        <f t="shared" si="0"/>
        <v>-0.07588236617959465</v>
      </c>
      <c r="N8" s="17">
        <f t="shared" si="1"/>
        <v>-0.024722825047123864</v>
      </c>
      <c r="O8" s="24" t="s">
        <v>26</v>
      </c>
      <c r="P8" s="26">
        <v>15.264654</v>
      </c>
    </row>
    <row r="9" spans="1:16" ht="12.75">
      <c r="A9" s="24" t="s">
        <v>17</v>
      </c>
      <c r="B9" s="5">
        <v>20277596</v>
      </c>
      <c r="C9" s="14">
        <v>12.940021</v>
      </c>
      <c r="D9" s="14">
        <v>13.017261</v>
      </c>
      <c r="E9" s="14">
        <v>14.260295</v>
      </c>
      <c r="F9" s="14">
        <v>16.490849</v>
      </c>
      <c r="G9" s="14">
        <v>19.384823</v>
      </c>
      <c r="H9" s="14">
        <v>20.464611</v>
      </c>
      <c r="I9" s="14">
        <v>20.277596</v>
      </c>
      <c r="J9" s="14">
        <v>19.943546</v>
      </c>
      <c r="K9" s="9">
        <f>SUM(G9:J9)</f>
        <v>80.070576</v>
      </c>
      <c r="L9" s="19">
        <f>SUM(C9:F9)</f>
        <v>56.708426</v>
      </c>
      <c r="M9" s="17">
        <f t="shared" si="0"/>
        <v>0.4119696427476227</v>
      </c>
      <c r="N9" s="17">
        <f t="shared" si="1"/>
        <v>0.2093704817744677</v>
      </c>
      <c r="O9" s="24" t="s">
        <v>27</v>
      </c>
      <c r="P9" s="26">
        <v>5.928357</v>
      </c>
    </row>
    <row r="10" spans="4:10" ht="12.75">
      <c r="D10" s="8"/>
      <c r="E10" s="8"/>
      <c r="F10" s="8"/>
      <c r="G10" s="8"/>
      <c r="H10" s="8"/>
      <c r="I10" s="8"/>
      <c r="J10" s="8"/>
    </row>
    <row r="11" spans="4:10" ht="12.75">
      <c r="D11" s="8"/>
      <c r="E11" s="8"/>
      <c r="F11" s="8"/>
      <c r="G11" s="8"/>
      <c r="H11" s="8"/>
      <c r="I11" s="8"/>
      <c r="J11" s="8"/>
    </row>
    <row r="12" ht="12.75">
      <c r="A12" s="2" t="s">
        <v>40</v>
      </c>
    </row>
    <row r="13" ht="15" customHeight="1">
      <c r="A13" s="3" t="s">
        <v>29</v>
      </c>
    </row>
    <row r="14" ht="15" customHeight="1">
      <c r="A14" s="3" t="s">
        <v>30</v>
      </c>
    </row>
    <row r="15" spans="1:11" ht="12.75">
      <c r="A15" s="32" t="s">
        <v>19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ht="12.75"/>
    <row r="17" ht="12.75"/>
    <row r="18" spans="1:18" ht="12.75">
      <c r="A18" s="16"/>
      <c r="B18" s="10"/>
      <c r="C18" s="10"/>
      <c r="D18" s="10"/>
      <c r="E18" s="10"/>
      <c r="F18" s="10"/>
      <c r="G18" s="10"/>
      <c r="H18" s="11"/>
      <c r="I18" s="12"/>
      <c r="J18" s="12"/>
      <c r="K18" s="12"/>
      <c r="M18" s="9"/>
      <c r="N18" s="19"/>
      <c r="O18" s="19"/>
      <c r="P18" s="8"/>
      <c r="Q18" s="8"/>
      <c r="R18" s="8"/>
    </row>
  </sheetData>
  <mergeCells count="1">
    <mergeCell ref="A15:K15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18"/>
  <sheetViews>
    <sheetView showGridLines="0" workbookViewId="0" topLeftCell="A1"/>
  </sheetViews>
  <sheetFormatPr defaultColWidth="9.140625" defaultRowHeight="12.75"/>
  <cols>
    <col min="1" max="1" width="14.140625" style="2" bestFit="1" customWidth="1"/>
    <col min="2" max="7" width="8.7109375" style="2" customWidth="1"/>
    <col min="8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0" width="9.421875" style="2" bestFit="1" customWidth="1"/>
    <col min="21" max="16384" width="9.140625" style="2" customWidth="1"/>
  </cols>
  <sheetData>
    <row r="1" spans="1:15" ht="15.75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O1" s="13" t="s">
        <v>0</v>
      </c>
    </row>
    <row r="2" spans="1:15" ht="14.25">
      <c r="A2" s="21" t="s">
        <v>10</v>
      </c>
      <c r="H2" s="9"/>
      <c r="I2" s="18"/>
      <c r="J2" s="18"/>
      <c r="K2" s="18"/>
      <c r="O2" s="13"/>
    </row>
    <row r="3" ht="12.75" customHeight="1"/>
    <row r="4" spans="1:14" ht="12.75">
      <c r="A4" s="13" t="s">
        <v>0</v>
      </c>
      <c r="B4" s="13"/>
      <c r="C4" s="1" t="str">
        <f>'Figure 1'!C4</f>
        <v>2021Q4</v>
      </c>
      <c r="D4" s="1" t="str">
        <f>'Figure 1'!D4</f>
        <v>2022Q1</v>
      </c>
      <c r="E4" s="1" t="str">
        <f>'Figure 1'!E4</f>
        <v>2022Q2</v>
      </c>
      <c r="F4" s="1" t="str">
        <f>'Figure 1'!F4</f>
        <v>2022Q3</v>
      </c>
      <c r="G4" s="1" t="str">
        <f>'Figure 1'!G4</f>
        <v>2022Q4</v>
      </c>
      <c r="H4" s="1" t="str">
        <f>'Figure 1'!H4</f>
        <v>2023Q1</v>
      </c>
      <c r="I4" s="1" t="str">
        <f>'Figure 1'!I4</f>
        <v>2023Q2</v>
      </c>
      <c r="J4" s="1" t="str">
        <f>'Figure 1'!J4</f>
        <v>2023Q3</v>
      </c>
      <c r="K4" s="7" t="s">
        <v>8</v>
      </c>
      <c r="L4" s="7" t="s">
        <v>9</v>
      </c>
      <c r="M4" s="31" t="s">
        <v>7</v>
      </c>
      <c r="N4" s="31" t="s">
        <v>6</v>
      </c>
    </row>
    <row r="5" spans="1:16" ht="12.75">
      <c r="A5" s="24" t="s">
        <v>1</v>
      </c>
      <c r="B5" s="25">
        <v>49465803</v>
      </c>
      <c r="C5" s="26">
        <v>51.868227</v>
      </c>
      <c r="D5" s="26">
        <v>50.482438</v>
      </c>
      <c r="E5" s="26">
        <v>53.142563</v>
      </c>
      <c r="F5" s="26">
        <v>53.059909</v>
      </c>
      <c r="G5" s="26">
        <v>54.986962</v>
      </c>
      <c r="H5" s="26">
        <v>53.854078</v>
      </c>
      <c r="I5" s="26">
        <v>50.274946</v>
      </c>
      <c r="J5" s="26">
        <v>49.465803</v>
      </c>
      <c r="K5" s="33">
        <f>SUM(G5:J5)</f>
        <v>208.581789</v>
      </c>
      <c r="L5" s="34">
        <f>SUM(C5:F5)</f>
        <v>208.553137</v>
      </c>
      <c r="M5" s="17">
        <f>K5/L5-1</f>
        <v>0.00013738465127954846</v>
      </c>
      <c r="N5" s="17">
        <f>J5/F5-1</f>
        <v>-0.06773675393977774</v>
      </c>
      <c r="O5" s="4" t="s">
        <v>5</v>
      </c>
      <c r="P5" s="26">
        <v>18.715977</v>
      </c>
    </row>
    <row r="6" spans="1:16" ht="12.75">
      <c r="A6" s="24" t="s">
        <v>42</v>
      </c>
      <c r="B6" s="25">
        <v>20485644</v>
      </c>
      <c r="C6" s="20">
        <f>P5+P6</f>
        <v>21.964416999999997</v>
      </c>
      <c r="D6" s="26">
        <v>22.721316</v>
      </c>
      <c r="E6" s="26">
        <v>24.246585</v>
      </c>
      <c r="F6" s="26">
        <v>20.864602</v>
      </c>
      <c r="G6" s="26">
        <v>21.89619</v>
      </c>
      <c r="H6" s="26">
        <v>23.152523</v>
      </c>
      <c r="I6" s="26">
        <v>22.485943</v>
      </c>
      <c r="J6" s="26">
        <v>20.485644</v>
      </c>
      <c r="K6" s="33">
        <f>SUM(G6:J6)</f>
        <v>88.02029999999999</v>
      </c>
      <c r="L6" s="34">
        <f>SUM(C6:F6)</f>
        <v>89.79692</v>
      </c>
      <c r="M6" s="17">
        <f aca="true" t="shared" si="0" ref="M6:M9">K6/L6-1</f>
        <v>-0.019784865672452967</v>
      </c>
      <c r="N6" s="17">
        <f aca="true" t="shared" si="1" ref="N6:N9">J6/F6-1</f>
        <v>-0.018162723640738565</v>
      </c>
      <c r="O6" s="4" t="s">
        <v>15</v>
      </c>
      <c r="P6" s="26">
        <v>3.24844</v>
      </c>
    </row>
    <row r="7" spans="1:14" ht="12.75">
      <c r="A7" s="24" t="s">
        <v>38</v>
      </c>
      <c r="B7" s="25">
        <v>11871545</v>
      </c>
      <c r="C7" s="26">
        <v>10.917205</v>
      </c>
      <c r="D7" s="26">
        <v>11.462403</v>
      </c>
      <c r="E7" s="26">
        <v>8.573418</v>
      </c>
      <c r="F7" s="26">
        <v>9.986972</v>
      </c>
      <c r="G7" s="26">
        <v>9.357692</v>
      </c>
      <c r="H7" s="26">
        <v>9.078407</v>
      </c>
      <c r="I7" s="26">
        <v>11.544949</v>
      </c>
      <c r="J7" s="26">
        <v>11.871545</v>
      </c>
      <c r="K7" s="33">
        <f>SUM(G7:J7)</f>
        <v>41.852593</v>
      </c>
      <c r="L7" s="34">
        <f>SUM(C7:F7)</f>
        <v>40.939997999999996</v>
      </c>
      <c r="M7" s="17">
        <f t="shared" si="0"/>
        <v>0.022291036750905713</v>
      </c>
      <c r="N7" s="17">
        <f t="shared" si="1"/>
        <v>0.18870314245398911</v>
      </c>
    </row>
    <row r="8" spans="1:16" ht="12.75">
      <c r="A8" s="24" t="s">
        <v>28</v>
      </c>
      <c r="B8" s="25">
        <v>11330280</v>
      </c>
      <c r="C8" s="20">
        <f>P8+P9</f>
        <v>10.874120000000001</v>
      </c>
      <c r="D8" s="26">
        <v>10.403866</v>
      </c>
      <c r="E8" s="26">
        <v>10.733954</v>
      </c>
      <c r="F8" s="26">
        <v>10.684318</v>
      </c>
      <c r="G8" s="26">
        <v>9.011767</v>
      </c>
      <c r="H8" s="26">
        <v>9.726524</v>
      </c>
      <c r="I8" s="26">
        <v>9.594171</v>
      </c>
      <c r="J8" s="26">
        <v>11.33028</v>
      </c>
      <c r="K8" s="33">
        <f>SUM(G8:J8)</f>
        <v>39.662742</v>
      </c>
      <c r="L8" s="34">
        <f>SUM(C8:F8)</f>
        <v>42.696258</v>
      </c>
      <c r="M8" s="17">
        <f t="shared" si="0"/>
        <v>-0.07104875560757573</v>
      </c>
      <c r="N8" s="17">
        <f t="shared" si="1"/>
        <v>0.06045888937412758</v>
      </c>
      <c r="O8" s="4" t="s">
        <v>26</v>
      </c>
      <c r="P8" s="26">
        <v>8.604573</v>
      </c>
    </row>
    <row r="9" spans="1:16" ht="12.75">
      <c r="A9" s="24" t="s">
        <v>45</v>
      </c>
      <c r="B9" s="25">
        <v>11040544</v>
      </c>
      <c r="C9" s="26">
        <v>10.637146</v>
      </c>
      <c r="D9" s="26">
        <v>10.279673</v>
      </c>
      <c r="E9" s="26">
        <v>10.651553</v>
      </c>
      <c r="F9" s="26">
        <v>10.193316</v>
      </c>
      <c r="G9" s="26">
        <v>10.595953</v>
      </c>
      <c r="H9" s="26">
        <v>10.194364</v>
      </c>
      <c r="I9" s="26">
        <v>8.889147</v>
      </c>
      <c r="J9" s="26">
        <v>11.040544</v>
      </c>
      <c r="K9" s="33">
        <f>SUM(G9:J9)</f>
        <v>40.72000800000001</v>
      </c>
      <c r="L9" s="34">
        <f>SUM(C9:F9)</f>
        <v>41.761688</v>
      </c>
      <c r="M9" s="17">
        <f t="shared" si="0"/>
        <v>-0.024943436194437174</v>
      </c>
      <c r="N9" s="17">
        <f t="shared" si="1"/>
        <v>0.08311603407566315</v>
      </c>
      <c r="O9" s="4" t="s">
        <v>27</v>
      </c>
      <c r="P9" s="26">
        <v>2.269547</v>
      </c>
    </row>
    <row r="10" spans="4:10" ht="12.75">
      <c r="D10" s="8"/>
      <c r="E10" s="8"/>
      <c r="F10" s="8"/>
      <c r="G10" s="8"/>
      <c r="H10" s="8"/>
      <c r="I10" s="8"/>
      <c r="J10" s="8"/>
    </row>
    <row r="11" spans="4:10" ht="12.75">
      <c r="D11" s="8"/>
      <c r="E11" s="8"/>
      <c r="F11" s="8"/>
      <c r="G11" s="8"/>
      <c r="H11" s="8"/>
      <c r="I11" s="8"/>
      <c r="J11" s="8"/>
    </row>
    <row r="12" ht="12.75">
      <c r="A12" s="2" t="str">
        <f>'Figure 1'!A12</f>
        <v>Note: ports are ranked based on gross weight of goods handled during the third quarter of 2023. The percentages indicate the 'annual' change rate.</v>
      </c>
    </row>
    <row r="13" ht="12.75">
      <c r="A13" s="3" t="s">
        <v>29</v>
      </c>
    </row>
    <row r="14" s="22" customFormat="1" ht="12.75">
      <c r="A14" s="3" t="s">
        <v>30</v>
      </c>
    </row>
    <row r="15" spans="1:11" ht="12.75">
      <c r="A15" s="32" t="s">
        <v>20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ht="12.75"/>
    <row r="17" ht="12.75"/>
    <row r="18" spans="1:17" ht="12.75">
      <c r="A18" s="16"/>
      <c r="B18" s="10"/>
      <c r="C18" s="10"/>
      <c r="D18" s="10"/>
      <c r="E18" s="10"/>
      <c r="F18" s="10"/>
      <c r="G18" s="10"/>
      <c r="H18" s="11"/>
      <c r="I18" s="12"/>
      <c r="J18" s="12"/>
      <c r="K18" s="12"/>
      <c r="M18" s="9"/>
      <c r="N18" s="19"/>
      <c r="O18" s="19"/>
      <c r="P18" s="8"/>
      <c r="Q18" s="8"/>
    </row>
  </sheetData>
  <mergeCells count="1">
    <mergeCell ref="A15:K15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16"/>
  <sheetViews>
    <sheetView showGridLines="0" workbookViewId="0" topLeftCell="A1">
      <selection activeCell="A11" sqref="A11:XFD13"/>
    </sheetView>
  </sheetViews>
  <sheetFormatPr defaultColWidth="9.140625" defaultRowHeight="12.75"/>
  <cols>
    <col min="1" max="1" width="14.140625" style="2" bestFit="1" customWidth="1"/>
    <col min="2" max="7" width="8.7109375" style="2" customWidth="1"/>
    <col min="8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5" width="9.421875" style="2" bestFit="1" customWidth="1"/>
    <col min="26" max="16384" width="9.140625" style="2" customWidth="1"/>
  </cols>
  <sheetData>
    <row r="1" spans="1:15" ht="15.75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O1" s="13" t="s">
        <v>0</v>
      </c>
    </row>
    <row r="2" spans="1:15" ht="14.25">
      <c r="A2" s="21" t="s">
        <v>10</v>
      </c>
      <c r="H2" s="9"/>
      <c r="I2" s="18"/>
      <c r="J2" s="18"/>
      <c r="K2" s="18"/>
      <c r="O2" s="13"/>
    </row>
    <row r="3" ht="12.75" customHeight="1"/>
    <row r="4" spans="1:14" ht="12.75">
      <c r="A4" s="13" t="s">
        <v>0</v>
      </c>
      <c r="B4" s="13"/>
      <c r="C4" s="1" t="str">
        <f>'Figure 1'!C4</f>
        <v>2021Q4</v>
      </c>
      <c r="D4" s="1" t="str">
        <f>'Figure 1'!D4</f>
        <v>2022Q1</v>
      </c>
      <c r="E4" s="1" t="str">
        <f>'Figure 1'!E4</f>
        <v>2022Q2</v>
      </c>
      <c r="F4" s="1" t="str">
        <f>'Figure 1'!F4</f>
        <v>2022Q3</v>
      </c>
      <c r="G4" s="1" t="str">
        <f>'Figure 1'!G4</f>
        <v>2022Q4</v>
      </c>
      <c r="H4" s="1" t="str">
        <f>'Figure 1'!H4</f>
        <v>2023Q1</v>
      </c>
      <c r="I4" s="1" t="str">
        <f>'Figure 1'!I4</f>
        <v>2023Q2</v>
      </c>
      <c r="J4" s="1" t="str">
        <f>'Figure 1'!J4</f>
        <v>2023Q3</v>
      </c>
      <c r="K4" s="7" t="s">
        <v>8</v>
      </c>
      <c r="L4" s="7" t="s">
        <v>9</v>
      </c>
      <c r="M4" s="31" t="s">
        <v>7</v>
      </c>
      <c r="N4" s="31" t="s">
        <v>6</v>
      </c>
    </row>
    <row r="5" spans="1:14" ht="12.75">
      <c r="A5" s="24" t="s">
        <v>1</v>
      </c>
      <c r="B5" s="25">
        <v>17077892</v>
      </c>
      <c r="C5" s="26">
        <v>19.406601</v>
      </c>
      <c r="D5" s="26">
        <v>17.58816</v>
      </c>
      <c r="E5" s="26">
        <v>20.446846</v>
      </c>
      <c r="F5" s="26">
        <v>19.551299</v>
      </c>
      <c r="G5" s="26">
        <v>19.212171</v>
      </c>
      <c r="H5" s="26">
        <v>16.573955</v>
      </c>
      <c r="I5" s="26">
        <v>16.157418</v>
      </c>
      <c r="J5" s="26">
        <v>17.077892</v>
      </c>
      <c r="K5" s="9">
        <f>SUM(G5:J5)</f>
        <v>69.021436</v>
      </c>
      <c r="L5" s="19">
        <f>SUM(C5:F5)</f>
        <v>76.992906</v>
      </c>
      <c r="M5" s="17">
        <f>K5/L5-1</f>
        <v>-0.10353512309302904</v>
      </c>
      <c r="N5" s="17">
        <f>J5/F5-1</f>
        <v>-0.1265085762332212</v>
      </c>
    </row>
    <row r="6" spans="1:14" ht="12.75">
      <c r="A6" s="24" t="s">
        <v>11</v>
      </c>
      <c r="B6" s="25">
        <v>11532664</v>
      </c>
      <c r="C6" s="26">
        <v>7.371115</v>
      </c>
      <c r="D6" s="26">
        <v>7.737302</v>
      </c>
      <c r="E6" s="26">
        <v>7.989525</v>
      </c>
      <c r="F6" s="26">
        <v>8.69931</v>
      </c>
      <c r="G6" s="26">
        <v>7.516074</v>
      </c>
      <c r="H6" s="26">
        <v>7.342331</v>
      </c>
      <c r="I6" s="26">
        <v>9.593104</v>
      </c>
      <c r="J6" s="26">
        <v>11.532664</v>
      </c>
      <c r="K6" s="9">
        <f>SUM(G6:J6)</f>
        <v>35.984173</v>
      </c>
      <c r="L6" s="19">
        <f>SUM(C6:F6)</f>
        <v>31.797252</v>
      </c>
      <c r="M6" s="17">
        <f aca="true" t="shared" si="0" ref="M6:M9">K6/L6-1</f>
        <v>0.13167556114597567</v>
      </c>
      <c r="N6" s="17">
        <f aca="true" t="shared" si="1" ref="N6:N9">J6/F6-1</f>
        <v>0.325698704839809</v>
      </c>
    </row>
    <row r="7" spans="1:14" ht="12.75">
      <c r="A7" s="24" t="s">
        <v>3</v>
      </c>
      <c r="B7" s="25">
        <v>7770815</v>
      </c>
      <c r="C7" s="26">
        <v>11.38052</v>
      </c>
      <c r="D7" s="26">
        <v>11.958785</v>
      </c>
      <c r="E7" s="26">
        <v>12.032493</v>
      </c>
      <c r="F7" s="26">
        <v>9.802425</v>
      </c>
      <c r="G7" s="26">
        <v>10.244975</v>
      </c>
      <c r="H7" s="26">
        <v>8.850362</v>
      </c>
      <c r="I7" s="26">
        <v>8.286527</v>
      </c>
      <c r="J7" s="26">
        <v>7.770815</v>
      </c>
      <c r="K7" s="9">
        <f>SUM(G7:J7)</f>
        <v>35.152679</v>
      </c>
      <c r="L7" s="19">
        <f>SUM(C7:F7)</f>
        <v>45.174223000000005</v>
      </c>
      <c r="M7" s="17">
        <f t="shared" si="0"/>
        <v>-0.2218420890161189</v>
      </c>
      <c r="N7" s="17">
        <f t="shared" si="1"/>
        <v>-0.20725585760666365</v>
      </c>
    </row>
    <row r="8" spans="1:14" ht="12.75">
      <c r="A8" s="24" t="s">
        <v>2</v>
      </c>
      <c r="B8" s="25">
        <v>5949587</v>
      </c>
      <c r="C8" s="26">
        <v>6.948643</v>
      </c>
      <c r="D8" s="26">
        <v>6.557505</v>
      </c>
      <c r="E8" s="26">
        <v>6.48212</v>
      </c>
      <c r="F8" s="26">
        <v>6.961936</v>
      </c>
      <c r="G8" s="26">
        <v>6.074241</v>
      </c>
      <c r="H8" s="26">
        <v>6.742952</v>
      </c>
      <c r="I8" s="26">
        <v>7.023758</v>
      </c>
      <c r="J8" s="26">
        <v>5.949587</v>
      </c>
      <c r="K8" s="9">
        <f>SUM(G8:J8)</f>
        <v>25.790538</v>
      </c>
      <c r="L8" s="19">
        <f>SUM(C8:F8)</f>
        <v>26.950204</v>
      </c>
      <c r="M8" s="17">
        <f t="shared" si="0"/>
        <v>-0.04302995257475595</v>
      </c>
      <c r="N8" s="17">
        <f t="shared" si="1"/>
        <v>-0.14541199459460696</v>
      </c>
    </row>
    <row r="9" spans="1:14" ht="12.75">
      <c r="A9" s="24" t="s">
        <v>17</v>
      </c>
      <c r="B9" s="25">
        <v>4765244</v>
      </c>
      <c r="C9" s="26">
        <v>2.69781</v>
      </c>
      <c r="D9" s="26">
        <v>3.26325</v>
      </c>
      <c r="E9" s="26">
        <v>4.476139</v>
      </c>
      <c r="F9" s="26">
        <v>5.741879</v>
      </c>
      <c r="G9" s="26">
        <v>7.686103</v>
      </c>
      <c r="H9" s="26">
        <v>7.392665</v>
      </c>
      <c r="I9" s="26">
        <v>5.230232</v>
      </c>
      <c r="J9" s="26">
        <v>4.765244</v>
      </c>
      <c r="K9" s="9">
        <f>SUM(G9:J9)</f>
        <v>25.074244</v>
      </c>
      <c r="L9" s="19">
        <f>SUM(C9:F9)</f>
        <v>16.179078</v>
      </c>
      <c r="M9" s="17">
        <f t="shared" si="0"/>
        <v>0.5497943702354362</v>
      </c>
      <c r="N9" s="17">
        <f t="shared" si="1"/>
        <v>-0.17008979116418166</v>
      </c>
    </row>
    <row r="10" spans="4:10" ht="12.75">
      <c r="D10" s="8"/>
      <c r="E10" s="8"/>
      <c r="F10" s="8"/>
      <c r="G10" s="8"/>
      <c r="H10" s="8"/>
      <c r="I10" s="8"/>
      <c r="J10" s="8"/>
    </row>
    <row r="11" spans="8:10" ht="12.75">
      <c r="H11" s="8"/>
      <c r="I11" s="8"/>
      <c r="J11" s="8"/>
    </row>
    <row r="12" ht="12.75">
      <c r="A12" s="2" t="str">
        <f>'Figure 1'!A12</f>
        <v>Note: ports are ranked based on gross weight of goods handled during the third quarter of 2023. The percentages indicate the 'annual' change rate.</v>
      </c>
    </row>
    <row r="13" spans="1:11" ht="12.75">
      <c r="A13" s="32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ht="12.75"/>
    <row r="15" ht="12.75"/>
    <row r="16" spans="1:19" ht="12.75">
      <c r="A16" s="16"/>
      <c r="B16" s="10"/>
      <c r="C16" s="10"/>
      <c r="D16" s="10"/>
      <c r="E16" s="10"/>
      <c r="F16" s="10"/>
      <c r="G16" s="10"/>
      <c r="H16" s="11"/>
      <c r="I16" s="12"/>
      <c r="J16" s="12"/>
      <c r="K16" s="12"/>
      <c r="M16" s="9"/>
      <c r="N16" s="19"/>
      <c r="O16" s="19"/>
      <c r="P16" s="8"/>
      <c r="Q16" s="8"/>
      <c r="R16" s="8"/>
      <c r="S16" s="8"/>
    </row>
  </sheetData>
  <mergeCells count="1">
    <mergeCell ref="A13:K13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18"/>
  <sheetViews>
    <sheetView showGridLines="0" workbookViewId="0" topLeftCell="A1"/>
  </sheetViews>
  <sheetFormatPr defaultColWidth="9.140625" defaultRowHeight="12.75"/>
  <cols>
    <col min="1" max="1" width="14.140625" style="2" bestFit="1" customWidth="1"/>
    <col min="2" max="7" width="8.7109375" style="2" customWidth="1"/>
    <col min="8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2" width="9.421875" style="2" bestFit="1" customWidth="1"/>
    <col min="23" max="16384" width="9.140625" style="2" customWidth="1"/>
  </cols>
  <sheetData>
    <row r="1" spans="1:15" ht="15.75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O1" s="13" t="s">
        <v>0</v>
      </c>
    </row>
    <row r="2" spans="1:15" ht="14.25">
      <c r="A2" s="21" t="s">
        <v>10</v>
      </c>
      <c r="H2" s="9"/>
      <c r="I2" s="18"/>
      <c r="J2" s="18"/>
      <c r="K2" s="18"/>
      <c r="O2" s="13"/>
    </row>
    <row r="3" ht="12.75" customHeight="1"/>
    <row r="4" spans="1:14" ht="12.75">
      <c r="A4" s="13" t="s">
        <v>0</v>
      </c>
      <c r="B4" s="13"/>
      <c r="C4" s="1" t="str">
        <f>'Figure 1'!C4</f>
        <v>2021Q4</v>
      </c>
      <c r="D4" s="1" t="str">
        <f>'Figure 1'!D4</f>
        <v>2022Q1</v>
      </c>
      <c r="E4" s="1" t="str">
        <f>'Figure 1'!E4</f>
        <v>2022Q2</v>
      </c>
      <c r="F4" s="1" t="str">
        <f>'Figure 1'!F4</f>
        <v>2022Q3</v>
      </c>
      <c r="G4" s="1" t="str">
        <f>'Figure 1'!G4</f>
        <v>2022Q4</v>
      </c>
      <c r="H4" s="1" t="str">
        <f>'Figure 1'!H4</f>
        <v>2023Q1</v>
      </c>
      <c r="I4" s="1" t="str">
        <f>'Figure 1'!I4</f>
        <v>2023Q2</v>
      </c>
      <c r="J4" s="1" t="str">
        <f>'Figure 1'!J4</f>
        <v>2023Q3</v>
      </c>
      <c r="K4" s="7" t="s">
        <v>8</v>
      </c>
      <c r="L4" s="7" t="s">
        <v>9</v>
      </c>
      <c r="M4" s="31" t="s">
        <v>7</v>
      </c>
      <c r="N4" s="31" t="s">
        <v>6</v>
      </c>
    </row>
    <row r="5" spans="1:16" ht="12.75">
      <c r="A5" s="24" t="s">
        <v>1</v>
      </c>
      <c r="B5" s="25">
        <v>27013678</v>
      </c>
      <c r="C5" s="26">
        <v>29.237101</v>
      </c>
      <c r="D5" s="26">
        <v>27.615619</v>
      </c>
      <c r="E5" s="26">
        <v>27.223576</v>
      </c>
      <c r="F5" s="26">
        <v>27.402519</v>
      </c>
      <c r="G5" s="26">
        <v>25.05602</v>
      </c>
      <c r="H5" s="26">
        <v>24.378946</v>
      </c>
      <c r="I5" s="26">
        <v>25.534737</v>
      </c>
      <c r="J5" s="26">
        <v>25.93397</v>
      </c>
      <c r="K5" s="33">
        <f>SUM(G5:J5)</f>
        <v>100.90367300000001</v>
      </c>
      <c r="L5" s="34">
        <f>SUM(C5:F5)</f>
        <v>111.478815</v>
      </c>
      <c r="M5" s="17">
        <f>K5/L5-1</f>
        <v>-0.09486234671583105</v>
      </c>
      <c r="N5" s="17">
        <f>J5/F5-1</f>
        <v>-0.053591751911567065</v>
      </c>
      <c r="O5" s="4" t="s">
        <v>5</v>
      </c>
      <c r="P5" s="26">
        <v>27.013496</v>
      </c>
    </row>
    <row r="6" spans="1:16" ht="12.75">
      <c r="A6" s="4" t="s">
        <v>16</v>
      </c>
      <c r="B6" s="25">
        <v>25534737</v>
      </c>
      <c r="C6" s="20">
        <f>P5+P6</f>
        <v>28.621555</v>
      </c>
      <c r="D6" s="26">
        <v>27.677273</v>
      </c>
      <c r="E6" s="26">
        <v>28.332329</v>
      </c>
      <c r="F6" s="26">
        <v>26.870667</v>
      </c>
      <c r="G6" s="26">
        <v>26.224817</v>
      </c>
      <c r="H6" s="26">
        <v>25.822657</v>
      </c>
      <c r="I6" s="26">
        <v>27.013678</v>
      </c>
      <c r="J6" s="26">
        <v>25.402575</v>
      </c>
      <c r="K6" s="33">
        <f>SUM(G6:J6)</f>
        <v>104.46372699999999</v>
      </c>
      <c r="L6" s="34">
        <f>SUM(C6:F6)</f>
        <v>111.501824</v>
      </c>
      <c r="M6" s="17">
        <f aca="true" t="shared" si="0" ref="M6:M9">K6/L6-1</f>
        <v>-0.06312091360944916</v>
      </c>
      <c r="N6" s="17">
        <f aca="true" t="shared" si="1" ref="N6:N9">J6/F6-1</f>
        <v>-0.054635487835117846</v>
      </c>
      <c r="O6" s="4" t="s">
        <v>15</v>
      </c>
      <c r="P6" s="26">
        <v>1.608059</v>
      </c>
    </row>
    <row r="7" spans="1:14" ht="12.75">
      <c r="A7" s="24" t="s">
        <v>2</v>
      </c>
      <c r="B7" s="25">
        <v>16099846</v>
      </c>
      <c r="C7" s="26">
        <v>17.961553</v>
      </c>
      <c r="D7" s="26">
        <v>17.600618</v>
      </c>
      <c r="E7" s="26">
        <v>17.139983</v>
      </c>
      <c r="F7" s="26">
        <v>16.149189</v>
      </c>
      <c r="G7" s="26">
        <v>15.104618</v>
      </c>
      <c r="H7" s="26">
        <v>15.048594</v>
      </c>
      <c r="I7" s="26">
        <v>16.099846</v>
      </c>
      <c r="J7" s="26">
        <v>15.79225</v>
      </c>
      <c r="K7" s="33">
        <f>SUM(G7:J7)</f>
        <v>62.04530799999999</v>
      </c>
      <c r="L7" s="34">
        <f>SUM(C7:F7)</f>
        <v>68.851343</v>
      </c>
      <c r="M7" s="17">
        <f t="shared" si="0"/>
        <v>-0.09885115821197576</v>
      </c>
      <c r="N7" s="17">
        <f t="shared" si="1"/>
        <v>-0.02210259598794717</v>
      </c>
    </row>
    <row r="8" spans="1:14" ht="12.75">
      <c r="A8" s="24" t="s">
        <v>4</v>
      </c>
      <c r="B8" s="25">
        <v>12060469</v>
      </c>
      <c r="C8" s="26">
        <v>11.911105</v>
      </c>
      <c r="D8" s="26">
        <v>11.243245</v>
      </c>
      <c r="E8" s="26">
        <v>11.739084</v>
      </c>
      <c r="F8" s="26">
        <v>12.086314</v>
      </c>
      <c r="G8" s="26">
        <v>11.633064</v>
      </c>
      <c r="H8" s="26">
        <v>11.178898</v>
      </c>
      <c r="I8" s="26">
        <v>12.060469</v>
      </c>
      <c r="J8" s="26">
        <v>11.982376</v>
      </c>
      <c r="K8" s="33">
        <f>SUM(G8:J8)</f>
        <v>46.854807</v>
      </c>
      <c r="L8" s="34">
        <f>SUM(C8:F8)</f>
        <v>46.979748</v>
      </c>
      <c r="M8" s="17">
        <f t="shared" si="0"/>
        <v>-0.002659465095470548</v>
      </c>
      <c r="N8" s="17">
        <f t="shared" si="1"/>
        <v>-0.008599644192596623</v>
      </c>
    </row>
    <row r="9" spans="1:14" ht="12.75">
      <c r="A9" s="24" t="s">
        <v>12</v>
      </c>
      <c r="B9" s="25">
        <v>11682636</v>
      </c>
      <c r="C9" s="26">
        <v>12.857076</v>
      </c>
      <c r="D9" s="26">
        <v>11.55173</v>
      </c>
      <c r="E9" s="26">
        <v>13.085069</v>
      </c>
      <c r="F9" s="26">
        <v>11.375016</v>
      </c>
      <c r="G9" s="26">
        <v>9.622432</v>
      </c>
      <c r="H9" s="26">
        <v>10.182348</v>
      </c>
      <c r="I9" s="26">
        <v>11.682636</v>
      </c>
      <c r="J9" s="26">
        <v>10.614642</v>
      </c>
      <c r="K9" s="33">
        <f>SUM(G9:J9)</f>
        <v>42.102058</v>
      </c>
      <c r="L9" s="34">
        <f>SUM(C9:F9)</f>
        <v>48.868891000000005</v>
      </c>
      <c r="M9" s="17">
        <f t="shared" si="0"/>
        <v>-0.13846913366624192</v>
      </c>
      <c r="N9" s="17">
        <f t="shared" si="1"/>
        <v>-0.06684597190896269</v>
      </c>
    </row>
    <row r="10" spans="4:10" ht="12.75">
      <c r="D10" s="8"/>
      <c r="E10" s="8"/>
      <c r="F10" s="8"/>
      <c r="G10" s="8"/>
      <c r="H10" s="8"/>
      <c r="I10" s="8"/>
      <c r="J10" s="8"/>
    </row>
    <row r="11" spans="4:10" ht="12.75">
      <c r="D11" s="8"/>
      <c r="E11" s="8"/>
      <c r="F11" s="8"/>
      <c r="G11" s="8"/>
      <c r="H11" s="8"/>
      <c r="I11" s="8"/>
      <c r="J11" s="8"/>
    </row>
    <row r="12" spans="4:10" ht="12.75">
      <c r="D12" s="8"/>
      <c r="E12" s="8"/>
      <c r="F12" s="8"/>
      <c r="G12" s="8"/>
      <c r="H12" s="8"/>
      <c r="I12" s="8"/>
      <c r="J12" s="8"/>
    </row>
    <row r="13" ht="12.75">
      <c r="A13" s="2" t="str">
        <f>'Figure 1'!A12</f>
        <v>Note: ports are ranked based on gross weight of goods handled during the third quarter of 2023. The percentages indicate the 'annual' change rate.</v>
      </c>
    </row>
    <row r="14" ht="12.75">
      <c r="A14" s="3" t="s">
        <v>29</v>
      </c>
    </row>
    <row r="15" spans="1:11" ht="12.75">
      <c r="A15" s="32" t="s">
        <v>22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ht="12.75"/>
    <row r="17" ht="12.75"/>
    <row r="18" spans="1:19" ht="12.75">
      <c r="A18" s="16"/>
      <c r="B18" s="10"/>
      <c r="C18" s="10"/>
      <c r="D18" s="10"/>
      <c r="E18" s="10"/>
      <c r="F18" s="10"/>
      <c r="G18" s="10"/>
      <c r="H18" s="11"/>
      <c r="I18" s="12"/>
      <c r="J18" s="12"/>
      <c r="K18" s="12"/>
      <c r="M18" s="9"/>
      <c r="N18" s="19"/>
      <c r="O18" s="19"/>
      <c r="P18" s="8"/>
      <c r="Q18" s="8"/>
      <c r="R18" s="8"/>
      <c r="S18" s="8"/>
    </row>
  </sheetData>
  <mergeCells count="1">
    <mergeCell ref="A15:K15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19"/>
  <sheetViews>
    <sheetView showGridLines="0" workbookViewId="0" topLeftCell="A1"/>
  </sheetViews>
  <sheetFormatPr defaultColWidth="9.140625" defaultRowHeight="12.75"/>
  <cols>
    <col min="1" max="1" width="9.140625" style="2" customWidth="1"/>
    <col min="2" max="2" width="14.140625" style="2" bestFit="1" customWidth="1"/>
    <col min="3" max="8" width="8.7109375" style="2" customWidth="1"/>
    <col min="9" max="12" width="11.7109375" style="2" customWidth="1"/>
    <col min="13" max="13" width="9.140625" style="2" customWidth="1"/>
    <col min="14" max="14" width="11.28125" style="2" bestFit="1" customWidth="1"/>
    <col min="15" max="21" width="9.421875" style="2" bestFit="1" customWidth="1"/>
    <col min="22" max="16384" width="9.140625" style="2" customWidth="1"/>
  </cols>
  <sheetData>
    <row r="1" ht="15.75">
      <c r="A1" s="30" t="s">
        <v>49</v>
      </c>
    </row>
    <row r="2" spans="1:12" ht="15.75">
      <c r="A2" s="21" t="s">
        <v>13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9:12" ht="12.75">
      <c r="I3" s="9"/>
      <c r="J3" s="18"/>
      <c r="K3" s="18"/>
      <c r="L3" s="18"/>
    </row>
    <row r="4" ht="12.75" customHeight="1"/>
    <row r="5" spans="2:15" ht="12.75">
      <c r="B5" s="13" t="s">
        <v>0</v>
      </c>
      <c r="C5" s="13"/>
      <c r="D5" s="1" t="str">
        <f>'Figure 1'!C4</f>
        <v>2021Q4</v>
      </c>
      <c r="E5" s="1" t="str">
        <f>'Figure 1'!D4</f>
        <v>2022Q1</v>
      </c>
      <c r="F5" s="1" t="str">
        <f>'Figure 1'!E4</f>
        <v>2022Q2</v>
      </c>
      <c r="G5" s="1" t="str">
        <f>'Figure 1'!F4</f>
        <v>2022Q3</v>
      </c>
      <c r="H5" s="1" t="str">
        <f>'Figure 1'!G4</f>
        <v>2022Q4</v>
      </c>
      <c r="I5" s="1" t="str">
        <f>'Figure 1'!H4</f>
        <v>2023Q1</v>
      </c>
      <c r="J5" s="1" t="str">
        <f>'Figure 1'!I4</f>
        <v>2023Q2</v>
      </c>
      <c r="K5" s="1" t="str">
        <f>'Figure 1'!J4</f>
        <v>2023Q3</v>
      </c>
      <c r="L5" s="7" t="s">
        <v>8</v>
      </c>
      <c r="M5" s="7" t="s">
        <v>9</v>
      </c>
      <c r="N5" s="2" t="s">
        <v>7</v>
      </c>
      <c r="O5" s="31" t="s">
        <v>6</v>
      </c>
    </row>
    <row r="6" spans="1:17" ht="12.75">
      <c r="A6" s="2" t="b">
        <f>B6='Figure 4'!A5</f>
        <v>1</v>
      </c>
      <c r="B6" s="27" t="s">
        <v>1</v>
      </c>
      <c r="C6" s="28">
        <v>3373114.25</v>
      </c>
      <c r="D6" s="29">
        <v>3678.59275</v>
      </c>
      <c r="E6" s="29">
        <v>3535.687</v>
      </c>
      <c r="F6" s="29">
        <v>3496.96675</v>
      </c>
      <c r="G6" s="29">
        <v>3610.312</v>
      </c>
      <c r="H6" s="29">
        <v>3310.63425</v>
      </c>
      <c r="I6" s="29">
        <v>3150.66625</v>
      </c>
      <c r="J6" s="29">
        <v>3369.9405</v>
      </c>
      <c r="K6" s="29">
        <v>3373.11425</v>
      </c>
      <c r="L6" s="33">
        <f>SUM(H6:K6)</f>
        <v>13204.35525</v>
      </c>
      <c r="M6" s="34">
        <f>SUM(D6:G6)</f>
        <v>14321.5585</v>
      </c>
      <c r="N6" s="17">
        <f>L6/M6-1</f>
        <v>-0.0780084967707948</v>
      </c>
      <c r="O6" s="17">
        <f>K6/G6-1</f>
        <v>-0.06570006968926778</v>
      </c>
      <c r="P6" s="6" t="s">
        <v>5</v>
      </c>
      <c r="Q6" s="29">
        <v>2887.03275</v>
      </c>
    </row>
    <row r="7" spans="1:17" ht="12.75">
      <c r="A7" s="2" t="b">
        <f>B7='Figure 4'!A6</f>
        <v>1</v>
      </c>
      <c r="B7" s="4" t="s">
        <v>16</v>
      </c>
      <c r="C7" s="28">
        <v>2836748.25</v>
      </c>
      <c r="D7" s="20">
        <f>Q6+Q7</f>
        <v>3159.53125</v>
      </c>
      <c r="E7" s="29">
        <v>3018.178</v>
      </c>
      <c r="F7" s="29">
        <v>3144.92025</v>
      </c>
      <c r="G7" s="29">
        <v>3117.77675</v>
      </c>
      <c r="H7" s="29">
        <v>2975.25475</v>
      </c>
      <c r="I7" s="29">
        <v>2857.5265</v>
      </c>
      <c r="J7" s="29">
        <v>3021.40725</v>
      </c>
      <c r="K7" s="29">
        <v>2836.74825</v>
      </c>
      <c r="L7" s="33">
        <f>SUM(H7:K7)</f>
        <v>11690.93675</v>
      </c>
      <c r="M7" s="34">
        <f>SUM(D7:G7)</f>
        <v>12440.40625</v>
      </c>
      <c r="N7" s="17">
        <f aca="true" t="shared" si="0" ref="N7:N10">L7/M7-1</f>
        <v>-0.06024477697422459</v>
      </c>
      <c r="O7" s="17">
        <f aca="true" t="shared" si="1" ref="O7:O10">K7/G7-1</f>
        <v>-0.0901374673475257</v>
      </c>
      <c r="P7" s="6" t="s">
        <v>15</v>
      </c>
      <c r="Q7" s="29">
        <v>272.4985</v>
      </c>
    </row>
    <row r="8" spans="1:15" ht="12.75">
      <c r="A8" s="2" t="b">
        <f>B8='Figure 4'!A7</f>
        <v>1</v>
      </c>
      <c r="B8" s="27" t="s">
        <v>2</v>
      </c>
      <c r="C8" s="28">
        <v>2011208.5</v>
      </c>
      <c r="D8" s="29">
        <v>2250.307</v>
      </c>
      <c r="E8" s="29">
        <v>2252.966</v>
      </c>
      <c r="F8" s="29">
        <v>2131.0235</v>
      </c>
      <c r="G8" s="29">
        <v>2020.30225</v>
      </c>
      <c r="H8" s="29">
        <v>1945.843</v>
      </c>
      <c r="I8" s="29">
        <v>1873.93925</v>
      </c>
      <c r="J8" s="29">
        <v>1985.59675</v>
      </c>
      <c r="K8" s="29">
        <v>2011.2085</v>
      </c>
      <c r="L8" s="33">
        <f>SUM(H8:K8)</f>
        <v>7816.5875</v>
      </c>
      <c r="M8" s="34">
        <f>SUM(D8:G8)</f>
        <v>8654.59875</v>
      </c>
      <c r="N8" s="17">
        <f t="shared" si="0"/>
        <v>-0.09682843470935032</v>
      </c>
      <c r="O8" s="17">
        <f t="shared" si="1"/>
        <v>-0.0045011829294354655</v>
      </c>
    </row>
    <row r="9" spans="1:15" ht="12.75">
      <c r="A9" s="2" t="b">
        <f>B9='Figure 4'!A8</f>
        <v>0</v>
      </c>
      <c r="B9" s="6" t="s">
        <v>18</v>
      </c>
      <c r="C9" s="28">
        <v>1229952</v>
      </c>
      <c r="D9" s="29">
        <v>1065.411</v>
      </c>
      <c r="E9" s="29">
        <v>1050.258</v>
      </c>
      <c r="F9" s="29">
        <v>1091.803</v>
      </c>
      <c r="G9" s="29">
        <v>1170.528</v>
      </c>
      <c r="H9" s="29">
        <v>1149.376</v>
      </c>
      <c r="I9" s="29">
        <v>1124.461</v>
      </c>
      <c r="J9" s="29">
        <v>1263.114</v>
      </c>
      <c r="K9" s="29">
        <v>1229.952</v>
      </c>
      <c r="L9" s="33">
        <f>SUM(H9:K9)</f>
        <v>4766.903</v>
      </c>
      <c r="M9" s="34">
        <f>SUM(D9:G9)</f>
        <v>4378</v>
      </c>
      <c r="N9" s="17">
        <f t="shared" si="0"/>
        <v>0.08883120146185486</v>
      </c>
      <c r="O9" s="17">
        <f t="shared" si="1"/>
        <v>0.050766833429016556</v>
      </c>
    </row>
    <row r="10" spans="1:15" ht="12.75">
      <c r="A10" s="2" t="b">
        <f>B10='Figure 4'!A9</f>
        <v>0</v>
      </c>
      <c r="B10" s="27" t="s">
        <v>4</v>
      </c>
      <c r="C10" s="28">
        <v>1220886</v>
      </c>
      <c r="D10" s="29">
        <v>1200.51</v>
      </c>
      <c r="E10" s="29">
        <v>1160.615</v>
      </c>
      <c r="F10" s="29">
        <v>1183.733</v>
      </c>
      <c r="G10" s="29">
        <v>1240.951</v>
      </c>
      <c r="H10" s="29">
        <v>1181.983</v>
      </c>
      <c r="I10" s="29">
        <v>1119.081</v>
      </c>
      <c r="J10" s="29">
        <v>1214.352</v>
      </c>
      <c r="K10" s="29">
        <v>1220.886</v>
      </c>
      <c r="L10" s="33">
        <f>SUM(H10:K10)</f>
        <v>4736.302</v>
      </c>
      <c r="M10" s="34">
        <f>SUM(D10:G10)</f>
        <v>4785.809</v>
      </c>
      <c r="N10" s="17">
        <f t="shared" si="0"/>
        <v>-0.010344541539372032</v>
      </c>
      <c r="O10" s="17">
        <f t="shared" si="1"/>
        <v>-0.01616905099395549</v>
      </c>
    </row>
    <row r="11" spans="5:11" ht="12.75">
      <c r="E11" s="8"/>
      <c r="F11" s="8"/>
      <c r="G11" s="8"/>
      <c r="H11" s="8"/>
      <c r="I11" s="8"/>
      <c r="J11" s="8"/>
      <c r="K11" s="8"/>
    </row>
    <row r="12" spans="5:11" ht="12.75">
      <c r="E12" s="8"/>
      <c r="F12" s="8"/>
      <c r="G12" s="8"/>
      <c r="H12" s="8"/>
      <c r="I12" s="8"/>
      <c r="J12" s="8"/>
      <c r="K12" s="8"/>
    </row>
    <row r="13" spans="5:11" ht="12.75">
      <c r="E13" s="8"/>
      <c r="F13" s="8"/>
      <c r="G13" s="8"/>
      <c r="H13" s="8"/>
      <c r="I13" s="8"/>
      <c r="J13" s="8"/>
      <c r="K13" s="8"/>
    </row>
    <row r="14" ht="12.75">
      <c r="B14" s="2" t="s">
        <v>41</v>
      </c>
    </row>
    <row r="15" ht="12.75">
      <c r="B15" s="3" t="s">
        <v>29</v>
      </c>
    </row>
    <row r="16" spans="2:12" ht="12.75">
      <c r="B16" s="32" t="s">
        <v>23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ht="12.75"/>
    <row r="18" ht="12.75"/>
    <row r="19" spans="2:16" ht="12.75">
      <c r="B19" s="16"/>
      <c r="C19" s="10"/>
      <c r="D19" s="10"/>
      <c r="E19" s="10"/>
      <c r="F19" s="10"/>
      <c r="G19" s="10"/>
      <c r="H19" s="10"/>
      <c r="I19" s="11"/>
      <c r="J19" s="12"/>
      <c r="K19" s="12"/>
      <c r="L19" s="12"/>
      <c r="N19" s="9"/>
      <c r="O19" s="19"/>
      <c r="P19" s="8"/>
    </row>
  </sheetData>
  <mergeCells count="1">
    <mergeCell ref="B16:L16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18"/>
  <sheetViews>
    <sheetView showGridLines="0" workbookViewId="0" topLeftCell="A1"/>
  </sheetViews>
  <sheetFormatPr defaultColWidth="9.140625" defaultRowHeight="12.75"/>
  <cols>
    <col min="1" max="1" width="14.140625" style="2" bestFit="1" customWidth="1"/>
    <col min="2" max="7" width="8.7109375" style="2" customWidth="1"/>
    <col min="8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1" width="9.421875" style="2" bestFit="1" customWidth="1"/>
    <col min="22" max="16384" width="9.140625" style="2" customWidth="1"/>
  </cols>
  <sheetData>
    <row r="1" spans="1:15" ht="15.75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O1" s="13" t="s">
        <v>0</v>
      </c>
    </row>
    <row r="2" spans="1:15" ht="14.25">
      <c r="A2" s="21" t="s">
        <v>10</v>
      </c>
      <c r="H2" s="9"/>
      <c r="I2" s="18"/>
      <c r="J2" s="18"/>
      <c r="K2" s="18"/>
      <c r="O2" s="13"/>
    </row>
    <row r="3" ht="12.75" customHeight="1"/>
    <row r="4" spans="1:14" ht="12.75">
      <c r="A4" s="13" t="s">
        <v>0</v>
      </c>
      <c r="B4" s="13"/>
      <c r="C4" s="1" t="str">
        <f>'Figure 1'!C4</f>
        <v>2021Q4</v>
      </c>
      <c r="D4" s="1" t="str">
        <f>'Figure 1'!D4</f>
        <v>2022Q1</v>
      </c>
      <c r="E4" s="1" t="str">
        <f>'Figure 1'!E4</f>
        <v>2022Q2</v>
      </c>
      <c r="F4" s="1" t="str">
        <f>'Figure 1'!F4</f>
        <v>2022Q3</v>
      </c>
      <c r="G4" s="1" t="str">
        <f>'Figure 1'!G4</f>
        <v>2022Q4</v>
      </c>
      <c r="H4" s="1" t="str">
        <f>'Figure 1'!H4</f>
        <v>2023Q1</v>
      </c>
      <c r="I4" s="1" t="str">
        <f>'Figure 1'!I4</f>
        <v>2023Q2</v>
      </c>
      <c r="J4" s="1" t="str">
        <f>'Figure 1'!J4</f>
        <v>2023Q3</v>
      </c>
      <c r="K4" s="7" t="s">
        <v>8</v>
      </c>
      <c r="L4" s="7" t="s">
        <v>9</v>
      </c>
      <c r="M4" s="31" t="s">
        <v>7</v>
      </c>
      <c r="N4" s="31" t="s">
        <v>6</v>
      </c>
    </row>
    <row r="5" spans="1:16" ht="12.75">
      <c r="A5" s="4" t="s">
        <v>16</v>
      </c>
      <c r="B5" s="25">
        <v>6656791</v>
      </c>
      <c r="C5" s="23">
        <f>P5+P6</f>
        <v>6.461499999999999</v>
      </c>
      <c r="D5" s="26">
        <v>6.60934</v>
      </c>
      <c r="E5" s="26">
        <v>6.665845</v>
      </c>
      <c r="F5" s="26">
        <v>6.463293</v>
      </c>
      <c r="G5" s="26">
        <v>6.378303</v>
      </c>
      <c r="H5" s="26">
        <v>6.388659</v>
      </c>
      <c r="I5" s="26">
        <v>6.656791</v>
      </c>
      <c r="J5" s="26">
        <v>6.231401</v>
      </c>
      <c r="K5" s="9">
        <f>SUM(G5:J5)</f>
        <v>25.655153999999996</v>
      </c>
      <c r="L5" s="19">
        <f>SUM(C5:F5)</f>
        <v>26.199978</v>
      </c>
      <c r="M5" s="17">
        <f>K5/L5-1</f>
        <v>-0.020794826621610363</v>
      </c>
      <c r="N5" s="17">
        <f>J5/F5-1</f>
        <v>-0.03587830537776948</v>
      </c>
      <c r="O5" s="4" t="s">
        <v>5</v>
      </c>
      <c r="P5" s="26">
        <v>1.430234</v>
      </c>
    </row>
    <row r="6" spans="1:16" ht="12.75">
      <c r="A6" s="24" t="s">
        <v>1</v>
      </c>
      <c r="B6" s="25">
        <v>4612324</v>
      </c>
      <c r="C6" s="26">
        <v>5.219466</v>
      </c>
      <c r="D6" s="26">
        <v>4.936303</v>
      </c>
      <c r="E6" s="26">
        <v>5.274887</v>
      </c>
      <c r="F6" s="26">
        <v>5.003293</v>
      </c>
      <c r="G6" s="26">
        <v>4.785779</v>
      </c>
      <c r="H6" s="26">
        <v>4.72341</v>
      </c>
      <c r="I6" s="26">
        <v>4.734857</v>
      </c>
      <c r="J6" s="26">
        <v>4.612324</v>
      </c>
      <c r="K6" s="9">
        <f>SUM(G6:J6)</f>
        <v>18.85637</v>
      </c>
      <c r="L6" s="19">
        <f>SUM(C6:F6)</f>
        <v>20.433949</v>
      </c>
      <c r="M6" s="17">
        <f aca="true" t="shared" si="0" ref="M6:M9">K6/L6-1</f>
        <v>-0.07720382389130953</v>
      </c>
      <c r="N6" s="17">
        <f aca="true" t="shared" si="1" ref="N6:N9">J6/F6-1</f>
        <v>-0.07814233545786742</v>
      </c>
      <c r="O6" s="4" t="s">
        <v>15</v>
      </c>
      <c r="P6" s="26">
        <v>5.031266</v>
      </c>
    </row>
    <row r="7" spans="1:14" ht="12.75">
      <c r="A7" s="24" t="s">
        <v>14</v>
      </c>
      <c r="B7" s="25">
        <v>3743942</v>
      </c>
      <c r="C7" s="26">
        <v>7.792429</v>
      </c>
      <c r="D7" s="26">
        <v>3.870101</v>
      </c>
      <c r="E7" s="26">
        <v>3.415329</v>
      </c>
      <c r="F7" s="26">
        <v>3.402536</v>
      </c>
      <c r="G7" s="26">
        <v>3.292345</v>
      </c>
      <c r="H7" s="26">
        <v>3.750739</v>
      </c>
      <c r="I7" s="26">
        <v>3.915104</v>
      </c>
      <c r="J7" s="26">
        <v>3.743942</v>
      </c>
      <c r="K7" s="9">
        <f>SUM(G7:J7)</f>
        <v>14.70213</v>
      </c>
      <c r="L7" s="19">
        <f>SUM(C7:F7)</f>
        <v>18.480395</v>
      </c>
      <c r="M7" s="17">
        <f t="shared" si="0"/>
        <v>-0.20444719931581556</v>
      </c>
      <c r="N7" s="17">
        <f t="shared" si="1"/>
        <v>0.10033868855465466</v>
      </c>
    </row>
    <row r="8" spans="1:14" ht="12.75">
      <c r="A8" s="24" t="s">
        <v>50</v>
      </c>
      <c r="B8" s="25">
        <v>3093044</v>
      </c>
      <c r="C8" s="26">
        <v>3.202256</v>
      </c>
      <c r="D8" s="26">
        <v>3.1627</v>
      </c>
      <c r="E8" s="26">
        <v>3.273484</v>
      </c>
      <c r="F8" s="26">
        <v>3.180406</v>
      </c>
      <c r="G8" s="26">
        <v>3.179624</v>
      </c>
      <c r="H8" s="26">
        <v>3.082945</v>
      </c>
      <c r="I8" s="26">
        <v>3.208687</v>
      </c>
      <c r="J8" s="26">
        <v>3.093044</v>
      </c>
      <c r="K8" s="9">
        <f>SUM(G8:J8)</f>
        <v>12.5643</v>
      </c>
      <c r="L8" s="19">
        <f>SUM(C8:F8)</f>
        <v>12.818845999999999</v>
      </c>
      <c r="M8" s="17">
        <f t="shared" si="0"/>
        <v>-0.019857169670343122</v>
      </c>
      <c r="N8" s="17">
        <f t="shared" si="1"/>
        <v>-0.027468820018576312</v>
      </c>
    </row>
    <row r="9" spans="1:14" ht="12.75">
      <c r="A9" s="24" t="s">
        <v>51</v>
      </c>
      <c r="B9" s="25">
        <v>2811323</v>
      </c>
      <c r="C9" s="26">
        <v>3.381235</v>
      </c>
      <c r="D9" s="26">
        <v>3.441537</v>
      </c>
      <c r="E9" s="26">
        <v>3.404147</v>
      </c>
      <c r="F9" s="26">
        <v>2.99</v>
      </c>
      <c r="G9" s="26">
        <v>2.977561</v>
      </c>
      <c r="H9" s="26">
        <v>3.16558</v>
      </c>
      <c r="I9" s="26">
        <v>3.115852</v>
      </c>
      <c r="J9" s="26">
        <v>2.811323</v>
      </c>
      <c r="K9" s="9">
        <f>SUM(G9:J9)</f>
        <v>12.070316</v>
      </c>
      <c r="L9" s="19">
        <f>SUM(C9:F9)</f>
        <v>13.216919</v>
      </c>
      <c r="M9" s="17">
        <f t="shared" si="0"/>
        <v>-0.08675266906001322</v>
      </c>
      <c r="N9" s="17">
        <f t="shared" si="1"/>
        <v>-0.059758193979933205</v>
      </c>
    </row>
    <row r="10" spans="4:10" ht="12.75">
      <c r="D10" s="8"/>
      <c r="E10" s="8"/>
      <c r="F10" s="8"/>
      <c r="G10" s="8"/>
      <c r="H10" s="8"/>
      <c r="I10" s="8"/>
      <c r="J10" s="8"/>
    </row>
    <row r="11" spans="4:10" ht="12.75">
      <c r="D11" s="8"/>
      <c r="E11" s="8"/>
      <c r="F11" s="8"/>
      <c r="G11" s="8"/>
      <c r="H11" s="8"/>
      <c r="I11" s="8"/>
      <c r="J11" s="8"/>
    </row>
    <row r="12" spans="4:10" ht="12.75">
      <c r="D12" s="8"/>
      <c r="E12" s="8"/>
      <c r="F12" s="8"/>
      <c r="G12" s="8"/>
      <c r="H12" s="8"/>
      <c r="I12" s="8"/>
      <c r="J12" s="8"/>
    </row>
    <row r="13" ht="12.75">
      <c r="A13" s="2" t="str">
        <f>'Figure 1'!A12</f>
        <v>Note: ports are ranked based on gross weight of goods handled during the third quarter of 2023. The percentages indicate the 'annual' change rate.</v>
      </c>
    </row>
    <row r="14" ht="12.75">
      <c r="A14" s="3" t="s">
        <v>29</v>
      </c>
    </row>
    <row r="15" spans="1:11" ht="12.75">
      <c r="A15" s="32" t="s">
        <v>24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ht="12.75"/>
    <row r="17" ht="12.75"/>
    <row r="18" spans="1:18" ht="12.75">
      <c r="A18" s="16"/>
      <c r="B18" s="10"/>
      <c r="C18" s="10"/>
      <c r="D18" s="10"/>
      <c r="E18" s="10"/>
      <c r="F18" s="10"/>
      <c r="G18" s="10"/>
      <c r="H18" s="11"/>
      <c r="I18" s="12"/>
      <c r="J18" s="12"/>
      <c r="K18" s="12"/>
      <c r="M18" s="9"/>
      <c r="N18" s="19"/>
      <c r="O18" s="19"/>
      <c r="P18" s="8"/>
      <c r="Q18" s="8"/>
      <c r="R18" s="8"/>
    </row>
  </sheetData>
  <mergeCells count="1">
    <mergeCell ref="A15:K15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19"/>
  <sheetViews>
    <sheetView showGridLines="0" workbookViewId="0" topLeftCell="A1"/>
  </sheetViews>
  <sheetFormatPr defaultColWidth="9.140625" defaultRowHeight="12.75"/>
  <cols>
    <col min="1" max="1" width="14.140625" style="2" bestFit="1" customWidth="1"/>
    <col min="2" max="7" width="8.7109375" style="2" customWidth="1"/>
    <col min="8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1" width="9.421875" style="2" bestFit="1" customWidth="1"/>
    <col min="22" max="16384" width="9.140625" style="2" customWidth="1"/>
  </cols>
  <sheetData>
    <row r="1" spans="1:15" ht="15.75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O1" s="13" t="s">
        <v>0</v>
      </c>
    </row>
    <row r="2" spans="1:15" ht="14.25">
      <c r="A2" s="21" t="s">
        <v>10</v>
      </c>
      <c r="H2" s="9"/>
      <c r="I2" s="18"/>
      <c r="J2" s="18"/>
      <c r="K2" s="18"/>
      <c r="O2" s="13"/>
    </row>
    <row r="3" ht="12.75" customHeight="1"/>
    <row r="4" spans="1:14" ht="12.75">
      <c r="A4" s="13" t="s">
        <v>0</v>
      </c>
      <c r="B4" s="13"/>
      <c r="C4" s="1" t="str">
        <f>'Figure 1'!C4</f>
        <v>2021Q4</v>
      </c>
      <c r="D4" s="1" t="str">
        <f>'Figure 1'!D4</f>
        <v>2022Q1</v>
      </c>
      <c r="E4" s="1" t="str">
        <f>'Figure 1'!E4</f>
        <v>2022Q2</v>
      </c>
      <c r="F4" s="1" t="str">
        <f>'Figure 1'!F4</f>
        <v>2022Q3</v>
      </c>
      <c r="G4" s="1" t="str">
        <f>'Figure 1'!G4</f>
        <v>2022Q4</v>
      </c>
      <c r="H4" s="1" t="str">
        <f>'Figure 1'!H4</f>
        <v>2023Q1</v>
      </c>
      <c r="I4" s="1" t="str">
        <f>'Figure 1'!I4</f>
        <v>2023Q2</v>
      </c>
      <c r="J4" s="1" t="str">
        <f>'Figure 1'!J4</f>
        <v>2023Q3</v>
      </c>
      <c r="K4" s="7" t="s">
        <v>8</v>
      </c>
      <c r="L4" s="7" t="s">
        <v>9</v>
      </c>
      <c r="M4" s="2" t="s">
        <v>7</v>
      </c>
      <c r="N4" s="2" t="s">
        <v>6</v>
      </c>
    </row>
    <row r="5" spans="1:16" ht="12.75">
      <c r="A5" s="4" t="s">
        <v>16</v>
      </c>
      <c r="B5" s="25">
        <v>2503530</v>
      </c>
      <c r="C5" s="23">
        <f>P5+P6</f>
        <v>3.4266389999999998</v>
      </c>
      <c r="D5" s="26">
        <v>3.123713</v>
      </c>
      <c r="E5" s="26">
        <v>3.302704</v>
      </c>
      <c r="F5" s="26">
        <v>3.085508</v>
      </c>
      <c r="G5" s="26">
        <v>2.643502</v>
      </c>
      <c r="H5" s="26">
        <v>2.485243</v>
      </c>
      <c r="I5" s="26">
        <v>2.847058</v>
      </c>
      <c r="J5" s="26">
        <v>2.50353</v>
      </c>
      <c r="K5" s="9">
        <f>SUM(G5:J5)</f>
        <v>10.479333</v>
      </c>
      <c r="L5" s="19">
        <f>SUM(C5:F5)</f>
        <v>12.938564</v>
      </c>
      <c r="M5" s="17">
        <f>K5/L5-1</f>
        <v>-0.1900698562838966</v>
      </c>
      <c r="N5" s="17">
        <f>J5/F5-1</f>
        <v>-0.1886165908498697</v>
      </c>
      <c r="O5" s="4" t="s">
        <v>5</v>
      </c>
      <c r="P5" s="26">
        <v>3.255636</v>
      </c>
    </row>
    <row r="6" spans="1:16" ht="12.75">
      <c r="A6" s="24" t="s">
        <v>12</v>
      </c>
      <c r="B6" s="25">
        <v>2376524</v>
      </c>
      <c r="C6" s="26">
        <v>2.378478</v>
      </c>
      <c r="D6" s="26">
        <v>2.264623</v>
      </c>
      <c r="E6" s="26">
        <v>2.594954</v>
      </c>
      <c r="F6" s="26">
        <v>2.250664</v>
      </c>
      <c r="G6" s="26">
        <v>2.167467</v>
      </c>
      <c r="H6" s="26">
        <v>2.25324</v>
      </c>
      <c r="I6" s="26">
        <v>2.473533</v>
      </c>
      <c r="J6" s="26">
        <v>2.376524</v>
      </c>
      <c r="K6" s="9">
        <f>SUM(G6:J6)</f>
        <v>9.270764</v>
      </c>
      <c r="L6" s="19">
        <f>SUM(C6:F6)</f>
        <v>9.488719</v>
      </c>
      <c r="M6" s="17">
        <f aca="true" t="shared" si="0" ref="M6:M9">K6/L6-1</f>
        <v>-0.02296990773991725</v>
      </c>
      <c r="N6" s="17">
        <f aca="true" t="shared" si="1" ref="N6:N9">J6/F6-1</f>
        <v>0.05592127478824027</v>
      </c>
      <c r="O6" s="4" t="s">
        <v>15</v>
      </c>
      <c r="P6" s="26">
        <v>0.171003</v>
      </c>
    </row>
    <row r="7" spans="1:14" ht="12.75">
      <c r="A7" s="24" t="s">
        <v>1</v>
      </c>
      <c r="B7" s="25">
        <v>2033875</v>
      </c>
      <c r="C7" s="26">
        <v>2.751698</v>
      </c>
      <c r="D7" s="26">
        <v>2.674799</v>
      </c>
      <c r="E7" s="26">
        <v>2.83828</v>
      </c>
      <c r="F7" s="26">
        <v>2.997637</v>
      </c>
      <c r="G7" s="26">
        <v>2.683122</v>
      </c>
      <c r="H7" s="26">
        <v>2.397931</v>
      </c>
      <c r="I7" s="26">
        <v>2.491966</v>
      </c>
      <c r="J7" s="26">
        <v>2.033875</v>
      </c>
      <c r="K7" s="9">
        <f>SUM(G7:J7)</f>
        <v>9.606894</v>
      </c>
      <c r="L7" s="19">
        <f>SUM(C7:F7)</f>
        <v>11.262414</v>
      </c>
      <c r="M7" s="17">
        <f t="shared" si="0"/>
        <v>-0.1469951291082</v>
      </c>
      <c r="N7" s="17">
        <f t="shared" si="1"/>
        <v>-0.3215072405364625</v>
      </c>
    </row>
    <row r="8" spans="1:14" ht="12.75">
      <c r="A8" s="24" t="s">
        <v>39</v>
      </c>
      <c r="B8" s="25">
        <v>1534982</v>
      </c>
      <c r="C8" s="26">
        <v>0.349079</v>
      </c>
      <c r="D8" s="26">
        <v>0.414797</v>
      </c>
      <c r="E8" s="26">
        <v>0.355884</v>
      </c>
      <c r="F8" s="26">
        <v>0.435736</v>
      </c>
      <c r="G8" s="26">
        <v>0.465178</v>
      </c>
      <c r="H8" s="26">
        <v>0.738509</v>
      </c>
      <c r="I8" s="26">
        <v>1.535883</v>
      </c>
      <c r="J8" s="26">
        <v>1.534982</v>
      </c>
      <c r="K8" s="9">
        <f>SUM(G8:J8)</f>
        <v>4.274552</v>
      </c>
      <c r="L8" s="19">
        <f>SUM(C8:F8)</f>
        <v>1.5554959999999998</v>
      </c>
      <c r="M8" s="17">
        <f t="shared" si="0"/>
        <v>1.7480314960629926</v>
      </c>
      <c r="N8" s="17">
        <f t="shared" si="1"/>
        <v>2.52273394899664</v>
      </c>
    </row>
    <row r="9" spans="1:14" ht="12.75">
      <c r="A9" s="24" t="s">
        <v>54</v>
      </c>
      <c r="B9" s="25">
        <v>959037</v>
      </c>
      <c r="C9" s="26">
        <v>0.896856</v>
      </c>
      <c r="D9" s="26">
        <v>0.847029</v>
      </c>
      <c r="E9" s="26">
        <v>1.076443</v>
      </c>
      <c r="F9" s="26">
        <v>0.452991</v>
      </c>
      <c r="G9" s="26">
        <v>0.664828</v>
      </c>
      <c r="H9" s="26">
        <v>0.798516</v>
      </c>
      <c r="I9" s="26">
        <v>0.873784</v>
      </c>
      <c r="J9" s="26">
        <v>0.959037</v>
      </c>
      <c r="K9" s="9">
        <f>SUM(G9:J9)</f>
        <v>3.296165</v>
      </c>
      <c r="L9" s="19">
        <f>SUM(C9:F9)</f>
        <v>3.273319</v>
      </c>
      <c r="M9" s="17">
        <f t="shared" si="0"/>
        <v>0.006979460297025675</v>
      </c>
      <c r="N9" s="17">
        <f t="shared" si="1"/>
        <v>1.1171215322158718</v>
      </c>
    </row>
    <row r="10" spans="4:16" ht="12.75">
      <c r="D10" s="8"/>
      <c r="E10" s="8"/>
      <c r="F10" s="8"/>
      <c r="G10" s="8"/>
      <c r="H10" s="8"/>
      <c r="I10" s="8"/>
      <c r="J10" s="8"/>
      <c r="K10" s="9"/>
      <c r="L10" s="19"/>
      <c r="M10" s="15"/>
      <c r="N10" s="15"/>
      <c r="O10" s="15"/>
      <c r="P10" s="15"/>
    </row>
    <row r="11" spans="6:10" ht="12.75">
      <c r="F11" s="8"/>
      <c r="G11" s="8"/>
      <c r="H11" s="8"/>
      <c r="I11" s="8"/>
      <c r="J11" s="8"/>
    </row>
    <row r="12" spans="4:10" ht="12.75">
      <c r="D12" s="8"/>
      <c r="E12" s="8"/>
      <c r="F12" s="8"/>
      <c r="G12" s="8"/>
      <c r="H12" s="8"/>
      <c r="I12" s="8"/>
      <c r="J12" s="8"/>
    </row>
    <row r="13" spans="1:10" ht="12.75">
      <c r="A13" s="2" t="str">
        <f>'Figure 1'!A12</f>
        <v>Note: ports are ranked based on gross weight of goods handled during the third quarter of 2023. The percentages indicate the 'annual' change rate.</v>
      </c>
      <c r="D13" s="8"/>
      <c r="E13" s="8"/>
      <c r="F13" s="8"/>
      <c r="G13" s="8"/>
      <c r="H13" s="8"/>
      <c r="I13" s="8"/>
      <c r="J13" s="8"/>
    </row>
    <row r="14" ht="12.75">
      <c r="A14" s="3" t="s">
        <v>29</v>
      </c>
    </row>
    <row r="15" spans="1:11" ht="12.75">
      <c r="A15" s="32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ht="12.75"/>
    <row r="17" ht="12.75"/>
    <row r="18" ht="12.75"/>
    <row r="19" spans="1:17" ht="12.75">
      <c r="A19" s="16"/>
      <c r="B19" s="10"/>
      <c r="C19" s="10"/>
      <c r="D19" s="10"/>
      <c r="E19" s="10"/>
      <c r="F19" s="10"/>
      <c r="G19" s="10"/>
      <c r="H19" s="11"/>
      <c r="I19" s="12"/>
      <c r="J19" s="12"/>
      <c r="K19" s="12"/>
      <c r="M19" s="9"/>
      <c r="N19" s="19"/>
      <c r="O19" s="19"/>
      <c r="P19" s="8"/>
      <c r="Q19" s="8"/>
    </row>
  </sheetData>
  <mergeCells count="1">
    <mergeCell ref="A15:K15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Tardivon</dc:creator>
  <cp:keywords/>
  <dc:description/>
  <cp:lastModifiedBy>Manuel Da Silva</cp:lastModifiedBy>
  <cp:lastPrinted>2016-06-20T09:59:01Z</cp:lastPrinted>
  <dcterms:created xsi:type="dcterms:W3CDTF">2010-12-20T13:32:21Z</dcterms:created>
  <dcterms:modified xsi:type="dcterms:W3CDTF">2024-04-19T13:33:26Z</dcterms:modified>
  <cp:category/>
  <cp:version/>
  <cp:contentType/>
  <cp:contentStatus/>
</cp:coreProperties>
</file>